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hidePivotFieldList="1"/>
  <mc:AlternateContent xmlns:mc="http://schemas.openxmlformats.org/markup-compatibility/2006">
    <mc:Choice Requires="x15">
      <x15ac:absPath xmlns:x15ac="http://schemas.microsoft.com/office/spreadsheetml/2010/11/ac" url="T:\"/>
    </mc:Choice>
  </mc:AlternateContent>
  <bookViews>
    <workbookView xWindow="0" yWindow="0" windowWidth="28800" windowHeight="12435" tabRatio="649"/>
  </bookViews>
  <sheets>
    <sheet name="Дневник сделок" sheetId="1" r:id="rId1"/>
    <sheet name="Статистика" sheetId="5" r:id="rId2"/>
    <sheet name="Настройки" sheetId="4" r:id="rId3"/>
    <sheet name="Чек-лист" sheetId="9" r:id="rId4"/>
    <sheet name="Калькуляторы" sheetId="7" r:id="rId5"/>
    <sheet name="Цели" sheetId="10" r:id="rId6"/>
    <sheet name="Ежедневник" sheetId="8" r:id="rId7"/>
    <sheet name="Справка" sheetId="3" r:id="rId8"/>
    <sheet name="Служебный" sheetId="6" state="hidden" r:id="rId9"/>
  </sheets>
  <definedNames>
    <definedName name="_xlnm._FilterDatabase" localSheetId="0" hidden="1">'Дневник сделок'!$AF$1:$AI$9</definedName>
    <definedName name="b">OFFSET('Дневник сделок'!$S$9,0,0,COUNTA('Дневник сделок'!$S$10:$S$1969),0)</definedName>
    <definedName name="b_series">OFFSET('Дневник сделок'!$S$9,0,0,COUNTA('Дневник сделок'!$S$10:$S$1969),0)</definedName>
    <definedName name="balance">'Дневник сделок'!#REF!</definedName>
    <definedName name="balance_range">OFFSET('Дневник сделок'!$S$9,0,0,COUNTA('Дневник сделок'!XFB1975:XFB1048553,0))</definedName>
    <definedName name="balance_series">OFFSET('Дневник сделок'!$S$9,0,0,COUNTA('Дневник сделок'!$S$10:$S$1969),1)</definedName>
    <definedName name="Pips">Настройки!$E$2:$E$22</definedName>
    <definedName name="q_range">OFFSET('Дневник сделок'!$S$9,0,0,COUNTA('Дневник сделок'!$S$10:$S$1969),1)</definedName>
    <definedName name="w_range">OFFSET('Дневник сделок'!$S$9,0,0,1+COUNTA('Дневник сделок'!$S$10:$S$1969),1)</definedName>
    <definedName name="Август">Служебный!$A$16:$E$16</definedName>
    <definedName name="Валюты">OFFSET(Настройки!$D$2,,,COUNTA(Настройки!$D$2:$D$79),)</definedName>
    <definedName name="Ошибки_входа">OFFSET(Настройки!$L$2,,,COUNTA(Настройки!$J$2:$J$80),)</definedName>
    <definedName name="Ошибки_выхода">OFFSET(Настройки!$M$2,,,COUNTA(Настройки!$K$2:$K$80),)</definedName>
    <definedName name="Причина_входа_в_сделку">OFFSET(Настройки!$J$2,,,COUNTA(Настройки!$H$2:$H$80),)</definedName>
    <definedName name="Причина_выхода_из_сделки">OFFSET(Настройки!$K$2,,,COUNTA(Настройки!$H$2:$H$80),)</definedName>
  </definedNames>
  <calcPr calcId="152511" iterateDelta="1E-4"/>
</workbook>
</file>

<file path=xl/calcChain.xml><?xml version="1.0" encoding="utf-8"?>
<calcChain xmlns="http://schemas.openxmlformats.org/spreadsheetml/2006/main">
  <c r="B15" i="7" l="1"/>
  <c r="B12" i="7"/>
  <c r="D12" i="5"/>
  <c r="D3" i="5" l="1"/>
  <c r="F12" i="1" l="1"/>
  <c r="F13" i="1"/>
  <c r="E12" i="1"/>
  <c r="E13" i="1"/>
  <c r="D12" i="1"/>
  <c r="D13" i="1"/>
  <c r="C12" i="1"/>
  <c r="C13" i="1"/>
  <c r="C10" i="1" l="1"/>
  <c r="D10" i="1"/>
  <c r="E10" i="1"/>
  <c r="F10" i="1"/>
  <c r="C11" i="1"/>
  <c r="D11" i="1"/>
  <c r="E11" i="1"/>
  <c r="F11" i="1"/>
  <c r="C14" i="1"/>
  <c r="D14" i="1"/>
  <c r="E14" i="1"/>
  <c r="F14" i="1"/>
  <c r="C15" i="1"/>
  <c r="D15" i="1"/>
  <c r="E15" i="1"/>
  <c r="F15" i="1"/>
  <c r="C16" i="1"/>
  <c r="D16" i="1"/>
  <c r="E16" i="1"/>
  <c r="F16" i="1"/>
  <c r="C17" i="1"/>
  <c r="D17" i="1"/>
  <c r="E17" i="1"/>
  <c r="F17" i="1"/>
  <c r="F34" i="1" l="1"/>
  <c r="E34" i="1"/>
  <c r="D34" i="1"/>
  <c r="C34" i="1"/>
  <c r="F33" i="1"/>
  <c r="E33" i="1"/>
  <c r="D33" i="1"/>
  <c r="C33" i="1"/>
  <c r="F32" i="1"/>
  <c r="E32" i="1"/>
  <c r="D32" i="1"/>
  <c r="C32" i="1"/>
  <c r="F31" i="1"/>
  <c r="E31" i="1"/>
  <c r="D31" i="1"/>
  <c r="C31" i="1"/>
  <c r="F30" i="1"/>
  <c r="E30" i="1"/>
  <c r="D30" i="1"/>
  <c r="C30" i="1"/>
  <c r="F29" i="1"/>
  <c r="E29" i="1"/>
  <c r="D29" i="1"/>
  <c r="C29" i="1"/>
  <c r="F28" i="1"/>
  <c r="E28" i="1"/>
  <c r="D28" i="1"/>
  <c r="C28" i="1"/>
  <c r="F27" i="1"/>
  <c r="E27" i="1"/>
  <c r="D27" i="1"/>
  <c r="C27" i="1"/>
  <c r="F26" i="1"/>
  <c r="E26" i="1"/>
  <c r="D26" i="1"/>
  <c r="C26" i="1"/>
  <c r="F25" i="1"/>
  <c r="E25" i="1"/>
  <c r="D25" i="1"/>
  <c r="C25" i="1"/>
  <c r="F24" i="1"/>
  <c r="E24" i="1"/>
  <c r="D24" i="1"/>
  <c r="C24" i="1"/>
  <c r="F23" i="1"/>
  <c r="E23" i="1"/>
  <c r="D23" i="1"/>
  <c r="C23" i="1"/>
  <c r="F22" i="1"/>
  <c r="E22" i="1"/>
  <c r="D22" i="1"/>
  <c r="C22" i="1"/>
  <c r="F21" i="1"/>
  <c r="E21" i="1"/>
  <c r="D21" i="1"/>
  <c r="C21" i="1"/>
  <c r="F20" i="1"/>
  <c r="E20" i="1"/>
  <c r="D20" i="1"/>
  <c r="C20" i="1"/>
  <c r="F19" i="1"/>
  <c r="E19" i="1"/>
  <c r="D19" i="1"/>
  <c r="C19" i="1"/>
  <c r="F18" i="1"/>
  <c r="E18" i="1"/>
  <c r="D18" i="1"/>
  <c r="C18" i="1"/>
  <c r="D9" i="10" l="1"/>
  <c r="E9" i="10" s="1"/>
  <c r="G9" i="10" s="1"/>
  <c r="F9" i="10" s="1"/>
  <c r="H9" i="10" l="1"/>
  <c r="D10" i="10" s="1"/>
  <c r="C35" i="1"/>
  <c r="D35" i="1"/>
  <c r="E35" i="1"/>
  <c r="F35" i="1"/>
  <c r="C36" i="1"/>
  <c r="D36" i="1"/>
  <c r="E36" i="1"/>
  <c r="F36" i="1"/>
  <c r="C37" i="1"/>
  <c r="D37" i="1"/>
  <c r="E37" i="1"/>
  <c r="F37" i="1"/>
  <c r="C38" i="1"/>
  <c r="D38" i="1"/>
  <c r="E38" i="1"/>
  <c r="F38" i="1"/>
  <c r="C39" i="1"/>
  <c r="D39" i="1"/>
  <c r="E39" i="1"/>
  <c r="F39" i="1"/>
  <c r="C40" i="1"/>
  <c r="D40" i="1"/>
  <c r="E40" i="1"/>
  <c r="F40" i="1"/>
  <c r="C41" i="1"/>
  <c r="D41" i="1"/>
  <c r="E41" i="1"/>
  <c r="F41" i="1"/>
  <c r="C42" i="1"/>
  <c r="D42" i="1"/>
  <c r="E42" i="1"/>
  <c r="F42" i="1"/>
  <c r="C43" i="1"/>
  <c r="D43" i="1"/>
  <c r="E43" i="1"/>
  <c r="F43" i="1"/>
  <c r="E10" i="10" l="1"/>
  <c r="D38" i="5"/>
  <c r="E58" i="5"/>
  <c r="E57" i="5"/>
  <c r="G10" i="10" l="1"/>
  <c r="F10" i="10" s="1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H56" i="4"/>
  <c r="H57" i="4"/>
  <c r="H58" i="4"/>
  <c r="H59" i="4"/>
  <c r="H60" i="4"/>
  <c r="H61" i="4"/>
  <c r="H62" i="4"/>
  <c r="H63" i="4"/>
  <c r="H64" i="4"/>
  <c r="H65" i="4"/>
  <c r="H66" i="4"/>
  <c r="H67" i="4"/>
  <c r="H68" i="4"/>
  <c r="H69" i="4"/>
  <c r="H70" i="4"/>
  <c r="H71" i="4"/>
  <c r="H72" i="4"/>
  <c r="H73" i="4"/>
  <c r="H74" i="4"/>
  <c r="H75" i="4"/>
  <c r="H76" i="4"/>
  <c r="H77" i="4"/>
  <c r="H78" i="4"/>
  <c r="H79" i="4"/>
  <c r="H80" i="4"/>
  <c r="H81" i="4"/>
  <c r="H82" i="4"/>
  <c r="H83" i="4"/>
  <c r="H84" i="4"/>
  <c r="H85" i="4"/>
  <c r="H86" i="4"/>
  <c r="H87" i="4"/>
  <c r="H88" i="4"/>
  <c r="H89" i="4"/>
  <c r="H90" i="4"/>
  <c r="H91" i="4"/>
  <c r="H92" i="4"/>
  <c r="H93" i="4"/>
  <c r="H94" i="4"/>
  <c r="H95" i="4"/>
  <c r="H96" i="4"/>
  <c r="H97" i="4"/>
  <c r="H98" i="4"/>
  <c r="H99" i="4"/>
  <c r="H100" i="4"/>
  <c r="H101" i="4"/>
  <c r="H102" i="4"/>
  <c r="H103" i="4"/>
  <c r="H104" i="4"/>
  <c r="H105" i="4"/>
  <c r="H106" i="4"/>
  <c r="H107" i="4"/>
  <c r="H108" i="4"/>
  <c r="H109" i="4"/>
  <c r="H110" i="4"/>
  <c r="H111" i="4"/>
  <c r="H112" i="4"/>
  <c r="H113" i="4"/>
  <c r="H114" i="4"/>
  <c r="H115" i="4"/>
  <c r="H116" i="4"/>
  <c r="H117" i="4"/>
  <c r="H118" i="4"/>
  <c r="H119" i="4"/>
  <c r="H120" i="4"/>
  <c r="H121" i="4"/>
  <c r="H122" i="4"/>
  <c r="H123" i="4"/>
  <c r="H124" i="4"/>
  <c r="H125" i="4"/>
  <c r="H126" i="4"/>
  <c r="H127" i="4"/>
  <c r="H128" i="4"/>
  <c r="H129" i="4"/>
  <c r="H130" i="4"/>
  <c r="H131" i="4"/>
  <c r="H132" i="4"/>
  <c r="H133" i="4"/>
  <c r="H134" i="4"/>
  <c r="H135" i="4"/>
  <c r="H136" i="4"/>
  <c r="H137" i="4"/>
  <c r="H138" i="4"/>
  <c r="H139" i="4"/>
  <c r="H140" i="4"/>
  <c r="H141" i="4"/>
  <c r="H142" i="4"/>
  <c r="H143" i="4"/>
  <c r="H144" i="4"/>
  <c r="H145" i="4"/>
  <c r="H146" i="4"/>
  <c r="H147" i="4"/>
  <c r="H148" i="4"/>
  <c r="H149" i="4"/>
  <c r="H150" i="4"/>
  <c r="H151" i="4"/>
  <c r="H152" i="4"/>
  <c r="H153" i="4"/>
  <c r="H154" i="4"/>
  <c r="H155" i="4"/>
  <c r="H156" i="4"/>
  <c r="H157" i="4"/>
  <c r="H158" i="4"/>
  <c r="H159" i="4"/>
  <c r="H160" i="4"/>
  <c r="H161" i="4"/>
  <c r="H162" i="4"/>
  <c r="H163" i="4"/>
  <c r="H164" i="4"/>
  <c r="H165" i="4"/>
  <c r="H166" i="4"/>
  <c r="H167" i="4"/>
  <c r="H168" i="4"/>
  <c r="H169" i="4"/>
  <c r="H170" i="4"/>
  <c r="H171" i="4"/>
  <c r="H172" i="4"/>
  <c r="H173" i="4"/>
  <c r="H174" i="4"/>
  <c r="H175" i="4"/>
  <c r="H176" i="4"/>
  <c r="H177" i="4"/>
  <c r="H178" i="4"/>
  <c r="H179" i="4"/>
  <c r="H180" i="4"/>
  <c r="H181" i="4"/>
  <c r="H182" i="4"/>
  <c r="H183" i="4"/>
  <c r="H184" i="4"/>
  <c r="H185" i="4"/>
  <c r="H186" i="4"/>
  <c r="H187" i="4"/>
  <c r="H188" i="4"/>
  <c r="H189" i="4"/>
  <c r="H190" i="4"/>
  <c r="H191" i="4"/>
  <c r="H192" i="4"/>
  <c r="H193" i="4"/>
  <c r="H194" i="4"/>
  <c r="H195" i="4"/>
  <c r="H196" i="4"/>
  <c r="H197" i="4"/>
  <c r="H198" i="4"/>
  <c r="H199" i="4"/>
  <c r="H200" i="4"/>
  <c r="H201" i="4"/>
  <c r="H202" i="4"/>
  <c r="H203" i="4"/>
  <c r="H204" i="4"/>
  <c r="H205" i="4"/>
  <c r="H206" i="4"/>
  <c r="H207" i="4"/>
  <c r="H208" i="4"/>
  <c r="H209" i="4"/>
  <c r="H210" i="4"/>
  <c r="H211" i="4"/>
  <c r="H212" i="4"/>
  <c r="H213" i="4"/>
  <c r="H214" i="4"/>
  <c r="H215" i="4"/>
  <c r="H216" i="4"/>
  <c r="H217" i="4"/>
  <c r="H218" i="4"/>
  <c r="H219" i="4"/>
  <c r="H220" i="4"/>
  <c r="H221" i="4"/>
  <c r="H222" i="4"/>
  <c r="H223" i="4"/>
  <c r="H224" i="4"/>
  <c r="H225" i="4"/>
  <c r="H226" i="4"/>
  <c r="H227" i="4"/>
  <c r="H228" i="4"/>
  <c r="H229" i="4"/>
  <c r="H230" i="4"/>
  <c r="H231" i="4"/>
  <c r="H232" i="4"/>
  <c r="H233" i="4"/>
  <c r="H234" i="4"/>
  <c r="H235" i="4"/>
  <c r="H236" i="4"/>
  <c r="H237" i="4"/>
  <c r="H238" i="4"/>
  <c r="H239" i="4"/>
  <c r="H240" i="4"/>
  <c r="H241" i="4"/>
  <c r="H242" i="4"/>
  <c r="H243" i="4"/>
  <c r="H244" i="4"/>
  <c r="H245" i="4"/>
  <c r="H246" i="4"/>
  <c r="H247" i="4"/>
  <c r="H248" i="4"/>
  <c r="H249" i="4"/>
  <c r="H250" i="4"/>
  <c r="H251" i="4"/>
  <c r="H252" i="4"/>
  <c r="H253" i="4"/>
  <c r="H254" i="4"/>
  <c r="H255" i="4"/>
  <c r="H256" i="4"/>
  <c r="H257" i="4"/>
  <c r="H258" i="4"/>
  <c r="H259" i="4"/>
  <c r="H260" i="4"/>
  <c r="H261" i="4"/>
  <c r="H262" i="4"/>
  <c r="H263" i="4"/>
  <c r="H264" i="4"/>
  <c r="H265" i="4"/>
  <c r="H266" i="4"/>
  <c r="H267" i="4"/>
  <c r="H268" i="4"/>
  <c r="H269" i="4"/>
  <c r="H270" i="4"/>
  <c r="H271" i="4"/>
  <c r="H272" i="4"/>
  <c r="H273" i="4"/>
  <c r="H274" i="4"/>
  <c r="H275" i="4"/>
  <c r="H276" i="4"/>
  <c r="H277" i="4"/>
  <c r="H278" i="4"/>
  <c r="H279" i="4"/>
  <c r="H280" i="4"/>
  <c r="H281" i="4"/>
  <c r="H282" i="4"/>
  <c r="H283" i="4"/>
  <c r="H284" i="4"/>
  <c r="H285" i="4"/>
  <c r="H286" i="4"/>
  <c r="H287" i="4"/>
  <c r="H288" i="4"/>
  <c r="H289" i="4"/>
  <c r="H290" i="4"/>
  <c r="H291" i="4"/>
  <c r="H292" i="4"/>
  <c r="H293" i="4"/>
  <c r="H294" i="4"/>
  <c r="H295" i="4"/>
  <c r="H296" i="4"/>
  <c r="H297" i="4"/>
  <c r="H298" i="4"/>
  <c r="H299" i="4"/>
  <c r="H300" i="4"/>
  <c r="H301" i="4"/>
  <c r="H302" i="4"/>
  <c r="H303" i="4"/>
  <c r="H304" i="4"/>
  <c r="H305" i="4"/>
  <c r="H306" i="4"/>
  <c r="H307" i="4"/>
  <c r="H308" i="4"/>
  <c r="H309" i="4"/>
  <c r="H310" i="4"/>
  <c r="H311" i="4"/>
  <c r="H312" i="4"/>
  <c r="H313" i="4"/>
  <c r="H314" i="4"/>
  <c r="H315" i="4"/>
  <c r="H316" i="4"/>
  <c r="H317" i="4"/>
  <c r="H318" i="4"/>
  <c r="H319" i="4"/>
  <c r="H320" i="4"/>
  <c r="H321" i="4"/>
  <c r="H322" i="4"/>
  <c r="H323" i="4"/>
  <c r="H324" i="4"/>
  <c r="H325" i="4"/>
  <c r="H326" i="4"/>
  <c r="H327" i="4"/>
  <c r="H328" i="4"/>
  <c r="H329" i="4"/>
  <c r="H330" i="4"/>
  <c r="H331" i="4"/>
  <c r="H332" i="4"/>
  <c r="H333" i="4"/>
  <c r="H334" i="4"/>
  <c r="H335" i="4"/>
  <c r="H336" i="4"/>
  <c r="H337" i="4"/>
  <c r="H338" i="4"/>
  <c r="H339" i="4"/>
  <c r="H340" i="4"/>
  <c r="H341" i="4"/>
  <c r="H342" i="4"/>
  <c r="H343" i="4"/>
  <c r="H344" i="4"/>
  <c r="H345" i="4"/>
  <c r="H346" i="4"/>
  <c r="H347" i="4"/>
  <c r="H348" i="4"/>
  <c r="H349" i="4"/>
  <c r="H350" i="4"/>
  <c r="H351" i="4"/>
  <c r="H352" i="4"/>
  <c r="H353" i="4"/>
  <c r="H354" i="4"/>
  <c r="H355" i="4"/>
  <c r="H356" i="4"/>
  <c r="H357" i="4"/>
  <c r="H358" i="4"/>
  <c r="H359" i="4"/>
  <c r="H360" i="4"/>
  <c r="H361" i="4"/>
  <c r="H362" i="4"/>
  <c r="H363" i="4"/>
  <c r="H364" i="4"/>
  <c r="H365" i="4"/>
  <c r="H366" i="4"/>
  <c r="H367" i="4"/>
  <c r="H368" i="4"/>
  <c r="H369" i="4"/>
  <c r="H370" i="4"/>
  <c r="H371" i="4"/>
  <c r="H372" i="4"/>
  <c r="H373" i="4"/>
  <c r="H374" i="4"/>
  <c r="H375" i="4"/>
  <c r="H376" i="4"/>
  <c r="H377" i="4"/>
  <c r="H378" i="4"/>
  <c r="H379" i="4"/>
  <c r="H380" i="4"/>
  <c r="H381" i="4"/>
  <c r="H382" i="4"/>
  <c r="H383" i="4"/>
  <c r="H384" i="4"/>
  <c r="H385" i="4"/>
  <c r="H386" i="4"/>
  <c r="H387" i="4"/>
  <c r="H388" i="4"/>
  <c r="H389" i="4"/>
  <c r="H390" i="4"/>
  <c r="H391" i="4"/>
  <c r="H392" i="4"/>
  <c r="H393" i="4"/>
  <c r="H394" i="4"/>
  <c r="H395" i="4"/>
  <c r="H396" i="4"/>
  <c r="H397" i="4"/>
  <c r="H398" i="4"/>
  <c r="H399" i="4"/>
  <c r="H400" i="4"/>
  <c r="H401" i="4"/>
  <c r="H402" i="4"/>
  <c r="H403" i="4"/>
  <c r="H404" i="4"/>
  <c r="H405" i="4"/>
  <c r="H406" i="4"/>
  <c r="H407" i="4"/>
  <c r="H408" i="4"/>
  <c r="H409" i="4"/>
  <c r="H410" i="4"/>
  <c r="H411" i="4"/>
  <c r="H412" i="4"/>
  <c r="H413" i="4"/>
  <c r="H414" i="4"/>
  <c r="H415" i="4"/>
  <c r="H416" i="4"/>
  <c r="H417" i="4"/>
  <c r="H418" i="4"/>
  <c r="H419" i="4"/>
  <c r="H420" i="4"/>
  <c r="H421" i="4"/>
  <c r="H422" i="4"/>
  <c r="H423" i="4"/>
  <c r="H424" i="4"/>
  <c r="H425" i="4"/>
  <c r="H426" i="4"/>
  <c r="H427" i="4"/>
  <c r="H428" i="4"/>
  <c r="H429" i="4"/>
  <c r="H430" i="4"/>
  <c r="H431" i="4"/>
  <c r="H432" i="4"/>
  <c r="H433" i="4"/>
  <c r="H434" i="4"/>
  <c r="H435" i="4"/>
  <c r="H436" i="4"/>
  <c r="H437" i="4"/>
  <c r="H438" i="4"/>
  <c r="H439" i="4"/>
  <c r="H440" i="4"/>
  <c r="H441" i="4"/>
  <c r="H442" i="4"/>
  <c r="H443" i="4"/>
  <c r="H444" i="4"/>
  <c r="H445" i="4"/>
  <c r="H446" i="4"/>
  <c r="H447" i="4"/>
  <c r="H448" i="4"/>
  <c r="H449" i="4"/>
  <c r="H450" i="4"/>
  <c r="H451" i="4"/>
  <c r="H452" i="4"/>
  <c r="H453" i="4"/>
  <c r="H454" i="4"/>
  <c r="H455" i="4"/>
  <c r="H456" i="4"/>
  <c r="H457" i="4"/>
  <c r="H458" i="4"/>
  <c r="H459" i="4"/>
  <c r="H460" i="4"/>
  <c r="H461" i="4"/>
  <c r="H462" i="4"/>
  <c r="H463" i="4"/>
  <c r="H464" i="4"/>
  <c r="H465" i="4"/>
  <c r="H466" i="4"/>
  <c r="H467" i="4"/>
  <c r="H468" i="4"/>
  <c r="H469" i="4"/>
  <c r="H470" i="4"/>
  <c r="H471" i="4"/>
  <c r="H472" i="4"/>
  <c r="H473" i="4"/>
  <c r="H474" i="4"/>
  <c r="H475" i="4"/>
  <c r="H476" i="4"/>
  <c r="H477" i="4"/>
  <c r="H478" i="4"/>
  <c r="H479" i="4"/>
  <c r="H480" i="4"/>
  <c r="H481" i="4"/>
  <c r="H482" i="4"/>
  <c r="H483" i="4"/>
  <c r="H484" i="4"/>
  <c r="H485" i="4"/>
  <c r="H486" i="4"/>
  <c r="H487" i="4"/>
  <c r="H488" i="4"/>
  <c r="H489" i="4"/>
  <c r="H490" i="4"/>
  <c r="H491" i="4"/>
  <c r="H492" i="4"/>
  <c r="H493" i="4"/>
  <c r="H494" i="4"/>
  <c r="H495" i="4"/>
  <c r="H496" i="4"/>
  <c r="H497" i="4"/>
  <c r="H498" i="4"/>
  <c r="H499" i="4"/>
  <c r="H500" i="4"/>
  <c r="H501" i="4"/>
  <c r="H502" i="4"/>
  <c r="H503" i="4"/>
  <c r="H504" i="4"/>
  <c r="H505" i="4"/>
  <c r="H506" i="4"/>
  <c r="H507" i="4"/>
  <c r="H508" i="4"/>
  <c r="H509" i="4"/>
  <c r="H510" i="4"/>
  <c r="H511" i="4"/>
  <c r="H512" i="4"/>
  <c r="H513" i="4"/>
  <c r="H514" i="4"/>
  <c r="H515" i="4"/>
  <c r="H516" i="4"/>
  <c r="H517" i="4"/>
  <c r="H518" i="4"/>
  <c r="H519" i="4"/>
  <c r="H520" i="4"/>
  <c r="H521" i="4"/>
  <c r="H522" i="4"/>
  <c r="H523" i="4"/>
  <c r="H524" i="4"/>
  <c r="H525" i="4"/>
  <c r="H526" i="4"/>
  <c r="H527" i="4"/>
  <c r="H528" i="4"/>
  <c r="H529" i="4"/>
  <c r="H530" i="4"/>
  <c r="H531" i="4"/>
  <c r="H532" i="4"/>
  <c r="H533" i="4"/>
  <c r="H534" i="4"/>
  <c r="H535" i="4"/>
  <c r="H536" i="4"/>
  <c r="H537" i="4"/>
  <c r="H538" i="4"/>
  <c r="H539" i="4"/>
  <c r="H540" i="4"/>
  <c r="H541" i="4"/>
  <c r="H542" i="4"/>
  <c r="H543" i="4"/>
  <c r="H544" i="4"/>
  <c r="H545" i="4"/>
  <c r="H546" i="4"/>
  <c r="H547" i="4"/>
  <c r="H548" i="4"/>
  <c r="H549" i="4"/>
  <c r="H550" i="4"/>
  <c r="H551" i="4"/>
  <c r="H552" i="4"/>
  <c r="H553" i="4"/>
  <c r="H554" i="4"/>
  <c r="H555" i="4"/>
  <c r="H556" i="4"/>
  <c r="H557" i="4"/>
  <c r="H558" i="4"/>
  <c r="H559" i="4"/>
  <c r="H560" i="4"/>
  <c r="H561" i="4"/>
  <c r="H562" i="4"/>
  <c r="H563" i="4"/>
  <c r="H564" i="4"/>
  <c r="H565" i="4"/>
  <c r="H566" i="4"/>
  <c r="H567" i="4"/>
  <c r="H568" i="4"/>
  <c r="H569" i="4"/>
  <c r="H570" i="4"/>
  <c r="H571" i="4"/>
  <c r="H572" i="4"/>
  <c r="H573" i="4"/>
  <c r="H574" i="4"/>
  <c r="H575" i="4"/>
  <c r="H576" i="4"/>
  <c r="H577" i="4"/>
  <c r="H578" i="4"/>
  <c r="H579" i="4"/>
  <c r="H580" i="4"/>
  <c r="H581" i="4"/>
  <c r="H582" i="4"/>
  <c r="H583" i="4"/>
  <c r="H584" i="4"/>
  <c r="H585" i="4"/>
  <c r="H586" i="4"/>
  <c r="H587" i="4"/>
  <c r="H588" i="4"/>
  <c r="H589" i="4"/>
  <c r="H590" i="4"/>
  <c r="H591" i="4"/>
  <c r="H592" i="4"/>
  <c r="H593" i="4"/>
  <c r="H594" i="4"/>
  <c r="H595" i="4"/>
  <c r="H596" i="4"/>
  <c r="H597" i="4"/>
  <c r="H598" i="4"/>
  <c r="H599" i="4"/>
  <c r="H600" i="4"/>
  <c r="H601" i="4"/>
  <c r="H602" i="4"/>
  <c r="H603" i="4"/>
  <c r="H604" i="4"/>
  <c r="H605" i="4"/>
  <c r="H606" i="4"/>
  <c r="H607" i="4"/>
  <c r="H608" i="4"/>
  <c r="H609" i="4"/>
  <c r="H610" i="4"/>
  <c r="H611" i="4"/>
  <c r="H612" i="4"/>
  <c r="H613" i="4"/>
  <c r="H614" i="4"/>
  <c r="H615" i="4"/>
  <c r="H616" i="4"/>
  <c r="H617" i="4"/>
  <c r="H618" i="4"/>
  <c r="H619" i="4"/>
  <c r="H620" i="4"/>
  <c r="H621" i="4"/>
  <c r="H622" i="4"/>
  <c r="H623" i="4"/>
  <c r="H624" i="4"/>
  <c r="H625" i="4"/>
  <c r="H626" i="4"/>
  <c r="H627" i="4"/>
  <c r="H628" i="4"/>
  <c r="H629" i="4"/>
  <c r="H630" i="4"/>
  <c r="H631" i="4"/>
  <c r="H632" i="4"/>
  <c r="H633" i="4"/>
  <c r="H634" i="4"/>
  <c r="H635" i="4"/>
  <c r="H636" i="4"/>
  <c r="H637" i="4"/>
  <c r="H638" i="4"/>
  <c r="H639" i="4"/>
  <c r="H640" i="4"/>
  <c r="H641" i="4"/>
  <c r="H642" i="4"/>
  <c r="H643" i="4"/>
  <c r="H644" i="4"/>
  <c r="H645" i="4"/>
  <c r="H646" i="4"/>
  <c r="H647" i="4"/>
  <c r="H648" i="4"/>
  <c r="H649" i="4"/>
  <c r="H650" i="4"/>
  <c r="H651" i="4"/>
  <c r="H652" i="4"/>
  <c r="H653" i="4"/>
  <c r="H654" i="4"/>
  <c r="H655" i="4"/>
  <c r="H656" i="4"/>
  <c r="H657" i="4"/>
  <c r="H658" i="4"/>
  <c r="H659" i="4"/>
  <c r="H660" i="4"/>
  <c r="H661" i="4"/>
  <c r="H662" i="4"/>
  <c r="H663" i="4"/>
  <c r="H664" i="4"/>
  <c r="H665" i="4"/>
  <c r="H666" i="4"/>
  <c r="H667" i="4"/>
  <c r="H668" i="4"/>
  <c r="H669" i="4"/>
  <c r="H670" i="4"/>
  <c r="H671" i="4"/>
  <c r="H672" i="4"/>
  <c r="H673" i="4"/>
  <c r="H674" i="4"/>
  <c r="H675" i="4"/>
  <c r="H676" i="4"/>
  <c r="H677" i="4"/>
  <c r="H678" i="4"/>
  <c r="H679" i="4"/>
  <c r="H680" i="4"/>
  <c r="H681" i="4"/>
  <c r="H682" i="4"/>
  <c r="H683" i="4"/>
  <c r="H684" i="4"/>
  <c r="H685" i="4"/>
  <c r="H686" i="4"/>
  <c r="H687" i="4"/>
  <c r="H688" i="4"/>
  <c r="H689" i="4"/>
  <c r="H690" i="4"/>
  <c r="H691" i="4"/>
  <c r="H692" i="4"/>
  <c r="H693" i="4"/>
  <c r="H694" i="4"/>
  <c r="H695" i="4"/>
  <c r="H696" i="4"/>
  <c r="H697" i="4"/>
  <c r="H698" i="4"/>
  <c r="H699" i="4"/>
  <c r="H700" i="4"/>
  <c r="H701" i="4"/>
  <c r="H702" i="4"/>
  <c r="H703" i="4"/>
  <c r="H704" i="4"/>
  <c r="H705" i="4"/>
  <c r="H706" i="4"/>
  <c r="H707" i="4"/>
  <c r="H708" i="4"/>
  <c r="H709" i="4"/>
  <c r="H710" i="4"/>
  <c r="H711" i="4"/>
  <c r="H712" i="4"/>
  <c r="H713" i="4"/>
  <c r="H714" i="4"/>
  <c r="H715" i="4"/>
  <c r="H716" i="4"/>
  <c r="H717" i="4"/>
  <c r="H718" i="4"/>
  <c r="H719" i="4"/>
  <c r="H720" i="4"/>
  <c r="H721" i="4"/>
  <c r="H722" i="4"/>
  <c r="H723" i="4"/>
  <c r="H724" i="4"/>
  <c r="H725" i="4"/>
  <c r="H726" i="4"/>
  <c r="H727" i="4"/>
  <c r="H728" i="4"/>
  <c r="H729" i="4"/>
  <c r="H730" i="4"/>
  <c r="H731" i="4"/>
  <c r="H732" i="4"/>
  <c r="H733" i="4"/>
  <c r="H734" i="4"/>
  <c r="H735" i="4"/>
  <c r="H736" i="4"/>
  <c r="H737" i="4"/>
  <c r="H738" i="4"/>
  <c r="H739" i="4"/>
  <c r="H740" i="4"/>
  <c r="H741" i="4"/>
  <c r="H742" i="4"/>
  <c r="H743" i="4"/>
  <c r="H744" i="4"/>
  <c r="H745" i="4"/>
  <c r="H746" i="4"/>
  <c r="H747" i="4"/>
  <c r="H748" i="4"/>
  <c r="H749" i="4"/>
  <c r="H750" i="4"/>
  <c r="H751" i="4"/>
  <c r="H752" i="4"/>
  <c r="H753" i="4"/>
  <c r="H754" i="4"/>
  <c r="H755" i="4"/>
  <c r="H756" i="4"/>
  <c r="H757" i="4"/>
  <c r="H758" i="4"/>
  <c r="H759" i="4"/>
  <c r="H760" i="4"/>
  <c r="H761" i="4"/>
  <c r="H762" i="4"/>
  <c r="H763" i="4"/>
  <c r="H764" i="4"/>
  <c r="H765" i="4"/>
  <c r="H766" i="4"/>
  <c r="H767" i="4"/>
  <c r="H768" i="4"/>
  <c r="H769" i="4"/>
  <c r="H770" i="4"/>
  <c r="H771" i="4"/>
  <c r="H772" i="4"/>
  <c r="H773" i="4"/>
  <c r="H774" i="4"/>
  <c r="H775" i="4"/>
  <c r="H776" i="4"/>
  <c r="H777" i="4"/>
  <c r="H778" i="4"/>
  <c r="H779" i="4"/>
  <c r="H780" i="4"/>
  <c r="H781" i="4"/>
  <c r="H782" i="4"/>
  <c r="H783" i="4"/>
  <c r="H784" i="4"/>
  <c r="H785" i="4"/>
  <c r="H786" i="4"/>
  <c r="H787" i="4"/>
  <c r="H788" i="4"/>
  <c r="H789" i="4"/>
  <c r="H790" i="4"/>
  <c r="H791" i="4"/>
  <c r="H792" i="4"/>
  <c r="H793" i="4"/>
  <c r="H794" i="4"/>
  <c r="H795" i="4"/>
  <c r="H796" i="4"/>
  <c r="H797" i="4"/>
  <c r="H798" i="4"/>
  <c r="H799" i="4"/>
  <c r="H800" i="4"/>
  <c r="H801" i="4"/>
  <c r="H802" i="4"/>
  <c r="H803" i="4"/>
  <c r="H804" i="4"/>
  <c r="H805" i="4"/>
  <c r="H806" i="4"/>
  <c r="H807" i="4"/>
  <c r="H808" i="4"/>
  <c r="H809" i="4"/>
  <c r="H810" i="4"/>
  <c r="H811" i="4"/>
  <c r="H812" i="4"/>
  <c r="H813" i="4"/>
  <c r="H814" i="4"/>
  <c r="H815" i="4"/>
  <c r="H816" i="4"/>
  <c r="H817" i="4"/>
  <c r="H818" i="4"/>
  <c r="H819" i="4"/>
  <c r="H820" i="4"/>
  <c r="H821" i="4"/>
  <c r="H822" i="4"/>
  <c r="H823" i="4"/>
  <c r="H824" i="4"/>
  <c r="H825" i="4"/>
  <c r="H826" i="4"/>
  <c r="H827" i="4"/>
  <c r="H828" i="4"/>
  <c r="H829" i="4"/>
  <c r="H830" i="4"/>
  <c r="H831" i="4"/>
  <c r="H832" i="4"/>
  <c r="H833" i="4"/>
  <c r="H834" i="4"/>
  <c r="H835" i="4"/>
  <c r="H836" i="4"/>
  <c r="H837" i="4"/>
  <c r="H838" i="4"/>
  <c r="H839" i="4"/>
  <c r="H840" i="4"/>
  <c r="H841" i="4"/>
  <c r="H842" i="4"/>
  <c r="H843" i="4"/>
  <c r="H844" i="4"/>
  <c r="H845" i="4"/>
  <c r="H846" i="4"/>
  <c r="H847" i="4"/>
  <c r="H848" i="4"/>
  <c r="H849" i="4"/>
  <c r="H850" i="4"/>
  <c r="H851" i="4"/>
  <c r="H852" i="4"/>
  <c r="H853" i="4"/>
  <c r="H854" i="4"/>
  <c r="H855" i="4"/>
  <c r="H856" i="4"/>
  <c r="H857" i="4"/>
  <c r="H858" i="4"/>
  <c r="H859" i="4"/>
  <c r="H860" i="4"/>
  <c r="H861" i="4"/>
  <c r="H862" i="4"/>
  <c r="H863" i="4"/>
  <c r="H864" i="4"/>
  <c r="H865" i="4"/>
  <c r="H866" i="4"/>
  <c r="H867" i="4"/>
  <c r="H868" i="4"/>
  <c r="H869" i="4"/>
  <c r="H870" i="4"/>
  <c r="H871" i="4"/>
  <c r="H872" i="4"/>
  <c r="H873" i="4"/>
  <c r="H874" i="4"/>
  <c r="H875" i="4"/>
  <c r="H876" i="4"/>
  <c r="H877" i="4"/>
  <c r="H878" i="4"/>
  <c r="H879" i="4"/>
  <c r="H880" i="4"/>
  <c r="H881" i="4"/>
  <c r="H882" i="4"/>
  <c r="H883" i="4"/>
  <c r="H884" i="4"/>
  <c r="H885" i="4"/>
  <c r="H886" i="4"/>
  <c r="H887" i="4"/>
  <c r="H888" i="4"/>
  <c r="H889" i="4"/>
  <c r="H890" i="4"/>
  <c r="H891" i="4"/>
  <c r="H892" i="4"/>
  <c r="H893" i="4"/>
  <c r="H894" i="4"/>
  <c r="H895" i="4"/>
  <c r="H896" i="4"/>
  <c r="H897" i="4"/>
  <c r="H898" i="4"/>
  <c r="H899" i="4"/>
  <c r="H900" i="4"/>
  <c r="H901" i="4"/>
  <c r="H902" i="4"/>
  <c r="H903" i="4"/>
  <c r="H904" i="4"/>
  <c r="H905" i="4"/>
  <c r="H906" i="4"/>
  <c r="H907" i="4"/>
  <c r="H908" i="4"/>
  <c r="H909" i="4"/>
  <c r="H910" i="4"/>
  <c r="H911" i="4"/>
  <c r="H912" i="4"/>
  <c r="H913" i="4"/>
  <c r="H914" i="4"/>
  <c r="H915" i="4"/>
  <c r="H916" i="4"/>
  <c r="H917" i="4"/>
  <c r="H918" i="4"/>
  <c r="H919" i="4"/>
  <c r="H920" i="4"/>
  <c r="H921" i="4"/>
  <c r="H922" i="4"/>
  <c r="H923" i="4"/>
  <c r="H924" i="4"/>
  <c r="H925" i="4"/>
  <c r="H926" i="4"/>
  <c r="H927" i="4"/>
  <c r="H928" i="4"/>
  <c r="H929" i="4"/>
  <c r="H930" i="4"/>
  <c r="H931" i="4"/>
  <c r="H932" i="4"/>
  <c r="H933" i="4"/>
  <c r="H934" i="4"/>
  <c r="H935" i="4"/>
  <c r="H936" i="4"/>
  <c r="H937" i="4"/>
  <c r="H938" i="4"/>
  <c r="H939" i="4"/>
  <c r="H940" i="4"/>
  <c r="H941" i="4"/>
  <c r="H942" i="4"/>
  <c r="H943" i="4"/>
  <c r="H944" i="4"/>
  <c r="H945" i="4"/>
  <c r="H946" i="4"/>
  <c r="H947" i="4"/>
  <c r="H948" i="4"/>
  <c r="H949" i="4"/>
  <c r="H950" i="4"/>
  <c r="H951" i="4"/>
  <c r="H952" i="4"/>
  <c r="H953" i="4"/>
  <c r="H954" i="4"/>
  <c r="H955" i="4"/>
  <c r="H956" i="4"/>
  <c r="H957" i="4"/>
  <c r="H958" i="4"/>
  <c r="H959" i="4"/>
  <c r="H960" i="4"/>
  <c r="H961" i="4"/>
  <c r="H962" i="4"/>
  <c r="H963" i="4"/>
  <c r="H964" i="4"/>
  <c r="H965" i="4"/>
  <c r="H966" i="4"/>
  <c r="H967" i="4"/>
  <c r="H968" i="4"/>
  <c r="H969" i="4"/>
  <c r="H970" i="4"/>
  <c r="H971" i="4"/>
  <c r="H972" i="4"/>
  <c r="H973" i="4"/>
  <c r="H974" i="4"/>
  <c r="H975" i="4"/>
  <c r="H976" i="4"/>
  <c r="H977" i="4"/>
  <c r="H978" i="4"/>
  <c r="H979" i="4"/>
  <c r="H980" i="4"/>
  <c r="H981" i="4"/>
  <c r="H982" i="4"/>
  <c r="H983" i="4"/>
  <c r="H984" i="4"/>
  <c r="H985" i="4"/>
  <c r="H986" i="4"/>
  <c r="H987" i="4"/>
  <c r="H988" i="4"/>
  <c r="H989" i="4"/>
  <c r="H990" i="4"/>
  <c r="H991" i="4"/>
  <c r="H992" i="4"/>
  <c r="H993" i="4"/>
  <c r="H994" i="4"/>
  <c r="H995" i="4"/>
  <c r="H996" i="4"/>
  <c r="H997" i="4"/>
  <c r="H998" i="4"/>
  <c r="H999" i="4"/>
  <c r="H1000" i="4"/>
  <c r="H1001" i="4"/>
  <c r="H1002" i="4"/>
  <c r="H1003" i="4"/>
  <c r="H1004" i="4"/>
  <c r="H1005" i="4"/>
  <c r="H1006" i="4"/>
  <c r="H1007" i="4"/>
  <c r="H1008" i="4"/>
  <c r="H1009" i="4"/>
  <c r="H1010" i="4"/>
  <c r="H1011" i="4"/>
  <c r="H1012" i="4"/>
  <c r="H1013" i="4"/>
  <c r="H1014" i="4"/>
  <c r="H1015" i="4"/>
  <c r="H1016" i="4"/>
  <c r="H1017" i="4"/>
  <c r="H1018" i="4"/>
  <c r="H1019" i="4"/>
  <c r="H1020" i="4"/>
  <c r="H1021" i="4"/>
  <c r="H1022" i="4"/>
  <c r="H1023" i="4"/>
  <c r="H1024" i="4"/>
  <c r="H1025" i="4"/>
  <c r="H1026" i="4"/>
  <c r="H1027" i="4"/>
  <c r="H1028" i="4"/>
  <c r="H1029" i="4"/>
  <c r="H1030" i="4"/>
  <c r="H1031" i="4"/>
  <c r="H1032" i="4"/>
  <c r="H1033" i="4"/>
  <c r="H1034" i="4"/>
  <c r="H1035" i="4"/>
  <c r="H1036" i="4"/>
  <c r="H1037" i="4"/>
  <c r="H1038" i="4"/>
  <c r="H1039" i="4"/>
  <c r="H1040" i="4"/>
  <c r="H1041" i="4"/>
  <c r="H1042" i="4"/>
  <c r="H1043" i="4"/>
  <c r="H1044" i="4"/>
  <c r="H1045" i="4"/>
  <c r="H1046" i="4"/>
  <c r="H1047" i="4"/>
  <c r="H1048" i="4"/>
  <c r="H1049" i="4"/>
  <c r="H1050" i="4"/>
  <c r="H1051" i="4"/>
  <c r="H1052" i="4"/>
  <c r="H1053" i="4"/>
  <c r="H1054" i="4"/>
  <c r="H1055" i="4"/>
  <c r="H1056" i="4"/>
  <c r="H1057" i="4"/>
  <c r="H1058" i="4"/>
  <c r="H1059" i="4"/>
  <c r="H1060" i="4"/>
  <c r="H1061" i="4"/>
  <c r="H1062" i="4"/>
  <c r="H1063" i="4"/>
  <c r="H1064" i="4"/>
  <c r="H1065" i="4"/>
  <c r="H1066" i="4"/>
  <c r="H1067" i="4"/>
  <c r="H1068" i="4"/>
  <c r="H1069" i="4"/>
  <c r="H1070" i="4"/>
  <c r="H1071" i="4"/>
  <c r="H1072" i="4"/>
  <c r="H1073" i="4"/>
  <c r="H1074" i="4"/>
  <c r="H1075" i="4"/>
  <c r="H1076" i="4"/>
  <c r="H1077" i="4"/>
  <c r="H1078" i="4"/>
  <c r="H1079" i="4"/>
  <c r="H1080" i="4"/>
  <c r="H1081" i="4"/>
  <c r="H1082" i="4"/>
  <c r="H1083" i="4"/>
  <c r="H1084" i="4"/>
  <c r="H1085" i="4"/>
  <c r="H1086" i="4"/>
  <c r="H1087" i="4"/>
  <c r="H1088" i="4"/>
  <c r="H1089" i="4"/>
  <c r="H1090" i="4"/>
  <c r="H1091" i="4"/>
  <c r="H1092" i="4"/>
  <c r="H1093" i="4"/>
  <c r="H1094" i="4"/>
  <c r="H1095" i="4"/>
  <c r="H1096" i="4"/>
  <c r="H1097" i="4"/>
  <c r="H1098" i="4"/>
  <c r="H1099" i="4"/>
  <c r="H1100" i="4"/>
  <c r="H1101" i="4"/>
  <c r="H1102" i="4"/>
  <c r="H1103" i="4"/>
  <c r="H1104" i="4"/>
  <c r="H1105" i="4"/>
  <c r="H1106" i="4"/>
  <c r="H1107" i="4"/>
  <c r="H1108" i="4"/>
  <c r="H1109" i="4"/>
  <c r="H1110" i="4"/>
  <c r="H1111" i="4"/>
  <c r="H1112" i="4"/>
  <c r="H1113" i="4"/>
  <c r="H1114" i="4"/>
  <c r="H1115" i="4"/>
  <c r="H1116" i="4"/>
  <c r="H1117" i="4"/>
  <c r="H1118" i="4"/>
  <c r="H1119" i="4"/>
  <c r="H1120" i="4"/>
  <c r="H1121" i="4"/>
  <c r="H1122" i="4"/>
  <c r="H1123" i="4"/>
  <c r="H1124" i="4"/>
  <c r="H1125" i="4"/>
  <c r="H1126" i="4"/>
  <c r="H1127" i="4"/>
  <c r="H1128" i="4"/>
  <c r="H1129" i="4"/>
  <c r="H1130" i="4"/>
  <c r="H1131" i="4"/>
  <c r="H1132" i="4"/>
  <c r="H1133" i="4"/>
  <c r="H1134" i="4"/>
  <c r="H1135" i="4"/>
  <c r="H1136" i="4"/>
  <c r="H1137" i="4"/>
  <c r="H1138" i="4"/>
  <c r="H1139" i="4"/>
  <c r="H1140" i="4"/>
  <c r="H1141" i="4"/>
  <c r="H1142" i="4"/>
  <c r="H1143" i="4"/>
  <c r="H1144" i="4"/>
  <c r="H1145" i="4"/>
  <c r="H1146" i="4"/>
  <c r="H1147" i="4"/>
  <c r="H1148" i="4"/>
  <c r="H1149" i="4"/>
  <c r="H1150" i="4"/>
  <c r="H1151" i="4"/>
  <c r="H1152" i="4"/>
  <c r="H1153" i="4"/>
  <c r="H1154" i="4"/>
  <c r="H1155" i="4"/>
  <c r="H1156" i="4"/>
  <c r="H1157" i="4"/>
  <c r="H1158" i="4"/>
  <c r="H1159" i="4"/>
  <c r="H1160" i="4"/>
  <c r="H1161" i="4"/>
  <c r="H1162" i="4"/>
  <c r="H1163" i="4"/>
  <c r="H1164" i="4"/>
  <c r="H1165" i="4"/>
  <c r="H1166" i="4"/>
  <c r="H1167" i="4"/>
  <c r="H1168" i="4"/>
  <c r="H1169" i="4"/>
  <c r="H1170" i="4"/>
  <c r="H1171" i="4"/>
  <c r="H1172" i="4"/>
  <c r="H1173" i="4"/>
  <c r="H1174" i="4"/>
  <c r="H1175" i="4"/>
  <c r="H1176" i="4"/>
  <c r="H1177" i="4"/>
  <c r="H1178" i="4"/>
  <c r="H1179" i="4"/>
  <c r="H1180" i="4"/>
  <c r="H1181" i="4"/>
  <c r="H1182" i="4"/>
  <c r="H1183" i="4"/>
  <c r="H1184" i="4"/>
  <c r="H1185" i="4"/>
  <c r="H1186" i="4"/>
  <c r="H1187" i="4"/>
  <c r="H1188" i="4"/>
  <c r="H1189" i="4"/>
  <c r="H1190" i="4"/>
  <c r="H1191" i="4"/>
  <c r="H1192" i="4"/>
  <c r="H1193" i="4"/>
  <c r="H1194" i="4"/>
  <c r="H1195" i="4"/>
  <c r="H1196" i="4"/>
  <c r="H1197" i="4"/>
  <c r="H1198" i="4"/>
  <c r="H1199" i="4"/>
  <c r="H1200" i="4"/>
  <c r="H1201" i="4"/>
  <c r="H1202" i="4"/>
  <c r="H1203" i="4"/>
  <c r="H1204" i="4"/>
  <c r="H1205" i="4"/>
  <c r="H1206" i="4"/>
  <c r="H1207" i="4"/>
  <c r="H1208" i="4"/>
  <c r="H1209" i="4"/>
  <c r="H1210" i="4"/>
  <c r="H1211" i="4"/>
  <c r="H1212" i="4"/>
  <c r="H1213" i="4"/>
  <c r="H1214" i="4"/>
  <c r="H1215" i="4"/>
  <c r="H1216" i="4"/>
  <c r="H1217" i="4"/>
  <c r="H1218" i="4"/>
  <c r="H1219" i="4"/>
  <c r="H1220" i="4"/>
  <c r="H1221" i="4"/>
  <c r="H1222" i="4"/>
  <c r="H1223" i="4"/>
  <c r="H1224" i="4"/>
  <c r="H1225" i="4"/>
  <c r="H1226" i="4"/>
  <c r="H1227" i="4"/>
  <c r="H1228" i="4"/>
  <c r="H1229" i="4"/>
  <c r="H1230" i="4"/>
  <c r="H1231" i="4"/>
  <c r="H1232" i="4"/>
  <c r="H1233" i="4"/>
  <c r="H1234" i="4"/>
  <c r="H1235" i="4"/>
  <c r="H1236" i="4"/>
  <c r="H1237" i="4"/>
  <c r="H1238" i="4"/>
  <c r="H1239" i="4"/>
  <c r="H1240" i="4"/>
  <c r="H1241" i="4"/>
  <c r="H1242" i="4"/>
  <c r="H1243" i="4"/>
  <c r="H1244" i="4"/>
  <c r="H1245" i="4"/>
  <c r="H1246" i="4"/>
  <c r="H1247" i="4"/>
  <c r="H1248" i="4"/>
  <c r="H1249" i="4"/>
  <c r="H1250" i="4"/>
  <c r="H1251" i="4"/>
  <c r="H1252" i="4"/>
  <c r="H1253" i="4"/>
  <c r="H1254" i="4"/>
  <c r="H1255" i="4"/>
  <c r="H1256" i="4"/>
  <c r="H1257" i="4"/>
  <c r="H1258" i="4"/>
  <c r="H1259" i="4"/>
  <c r="H1260" i="4"/>
  <c r="H1261" i="4"/>
  <c r="H1262" i="4"/>
  <c r="H1263" i="4"/>
  <c r="H1264" i="4"/>
  <c r="H1265" i="4"/>
  <c r="H1266" i="4"/>
  <c r="H1267" i="4"/>
  <c r="H1268" i="4"/>
  <c r="H1269" i="4"/>
  <c r="H1270" i="4"/>
  <c r="H1271" i="4"/>
  <c r="H1272" i="4"/>
  <c r="H1273" i="4"/>
  <c r="H1274" i="4"/>
  <c r="H1275" i="4"/>
  <c r="H1276" i="4"/>
  <c r="H1277" i="4"/>
  <c r="H1278" i="4"/>
  <c r="H1279" i="4"/>
  <c r="H1280" i="4"/>
  <c r="H1281" i="4"/>
  <c r="H1282" i="4"/>
  <c r="H1283" i="4"/>
  <c r="H1284" i="4"/>
  <c r="H1285" i="4"/>
  <c r="H1286" i="4"/>
  <c r="H1287" i="4"/>
  <c r="H1288" i="4"/>
  <c r="H1289" i="4"/>
  <c r="H1290" i="4"/>
  <c r="H1291" i="4"/>
  <c r="H1292" i="4"/>
  <c r="H1293" i="4"/>
  <c r="H1294" i="4"/>
  <c r="H1295" i="4"/>
  <c r="H1296" i="4"/>
  <c r="H1297" i="4"/>
  <c r="H1298" i="4"/>
  <c r="H1299" i="4"/>
  <c r="H1300" i="4"/>
  <c r="H1301" i="4"/>
  <c r="H1302" i="4"/>
  <c r="H1303" i="4"/>
  <c r="H1304" i="4"/>
  <c r="H1305" i="4"/>
  <c r="H1306" i="4"/>
  <c r="H1307" i="4"/>
  <c r="H1308" i="4"/>
  <c r="H1309" i="4"/>
  <c r="H1310" i="4"/>
  <c r="H1311" i="4"/>
  <c r="H1312" i="4"/>
  <c r="H1313" i="4"/>
  <c r="H1314" i="4"/>
  <c r="H1315" i="4"/>
  <c r="H1316" i="4"/>
  <c r="H1317" i="4"/>
  <c r="H1318" i="4"/>
  <c r="H1319" i="4"/>
  <c r="H1320" i="4"/>
  <c r="H1321" i="4"/>
  <c r="H1322" i="4"/>
  <c r="H1323" i="4"/>
  <c r="H1324" i="4"/>
  <c r="H1325" i="4"/>
  <c r="H1326" i="4"/>
  <c r="H1327" i="4"/>
  <c r="H1328" i="4"/>
  <c r="H1329" i="4"/>
  <c r="H1330" i="4"/>
  <c r="H1331" i="4"/>
  <c r="H1332" i="4"/>
  <c r="H1333" i="4"/>
  <c r="H1334" i="4"/>
  <c r="H1335" i="4"/>
  <c r="H1336" i="4"/>
  <c r="H1337" i="4"/>
  <c r="H1338" i="4"/>
  <c r="H1339" i="4"/>
  <c r="H1340" i="4"/>
  <c r="H1341" i="4"/>
  <c r="H1342" i="4"/>
  <c r="H1343" i="4"/>
  <c r="H1344" i="4"/>
  <c r="H1345" i="4"/>
  <c r="H1346" i="4"/>
  <c r="H1347" i="4"/>
  <c r="H1348" i="4"/>
  <c r="H1349" i="4"/>
  <c r="H1350" i="4"/>
  <c r="H1351" i="4"/>
  <c r="H1352" i="4"/>
  <c r="H1353" i="4"/>
  <c r="H1354" i="4"/>
  <c r="H1355" i="4"/>
  <c r="H1356" i="4"/>
  <c r="H1357" i="4"/>
  <c r="H1358" i="4"/>
  <c r="H1359" i="4"/>
  <c r="H1360" i="4"/>
  <c r="H1361" i="4"/>
  <c r="H1362" i="4"/>
  <c r="H1363" i="4"/>
  <c r="H1364" i="4"/>
  <c r="H1365" i="4"/>
  <c r="H1366" i="4"/>
  <c r="H1367" i="4"/>
  <c r="H1368" i="4"/>
  <c r="H1369" i="4"/>
  <c r="H1370" i="4"/>
  <c r="H1371" i="4"/>
  <c r="H1372" i="4"/>
  <c r="H1373" i="4"/>
  <c r="H1374" i="4"/>
  <c r="H1375" i="4"/>
  <c r="H1376" i="4"/>
  <c r="H1377" i="4"/>
  <c r="H1378" i="4"/>
  <c r="H1379" i="4"/>
  <c r="H1380" i="4"/>
  <c r="H1381" i="4"/>
  <c r="H1382" i="4"/>
  <c r="H1383" i="4"/>
  <c r="H1384" i="4"/>
  <c r="H1385" i="4"/>
  <c r="H1386" i="4"/>
  <c r="H1387" i="4"/>
  <c r="H1388" i="4"/>
  <c r="H1389" i="4"/>
  <c r="H1390" i="4"/>
  <c r="H1391" i="4"/>
  <c r="H1392" i="4"/>
  <c r="H1393" i="4"/>
  <c r="H1394" i="4"/>
  <c r="H1395" i="4"/>
  <c r="H1396" i="4"/>
  <c r="H1397" i="4"/>
  <c r="H1398" i="4"/>
  <c r="H1399" i="4"/>
  <c r="H1400" i="4"/>
  <c r="H1401" i="4"/>
  <c r="H1402" i="4"/>
  <c r="H1403" i="4"/>
  <c r="H1404" i="4"/>
  <c r="H1405" i="4"/>
  <c r="H1406" i="4"/>
  <c r="H1407" i="4"/>
  <c r="H1408" i="4"/>
  <c r="H1409" i="4"/>
  <c r="H1410" i="4"/>
  <c r="H1411" i="4"/>
  <c r="H1412" i="4"/>
  <c r="H1413" i="4"/>
  <c r="H1414" i="4"/>
  <c r="H1415" i="4"/>
  <c r="H1416" i="4"/>
  <c r="H1417" i="4"/>
  <c r="H1418" i="4"/>
  <c r="H1419" i="4"/>
  <c r="H1420" i="4"/>
  <c r="H1421" i="4"/>
  <c r="H1422" i="4"/>
  <c r="H1423" i="4"/>
  <c r="H1424" i="4"/>
  <c r="H1425" i="4"/>
  <c r="H1426" i="4"/>
  <c r="H1427" i="4"/>
  <c r="H1428" i="4"/>
  <c r="H1429" i="4"/>
  <c r="H1430" i="4"/>
  <c r="H1431" i="4"/>
  <c r="H1432" i="4"/>
  <c r="H1433" i="4"/>
  <c r="H1434" i="4"/>
  <c r="H1435" i="4"/>
  <c r="H1436" i="4"/>
  <c r="H1437" i="4"/>
  <c r="H1438" i="4"/>
  <c r="H1439" i="4"/>
  <c r="H1440" i="4"/>
  <c r="H1441" i="4"/>
  <c r="H1442" i="4"/>
  <c r="H1443" i="4"/>
  <c r="H1444" i="4"/>
  <c r="H1445" i="4"/>
  <c r="H1446" i="4"/>
  <c r="H1447" i="4"/>
  <c r="H1448" i="4"/>
  <c r="H1449" i="4"/>
  <c r="H1450" i="4"/>
  <c r="H1451" i="4"/>
  <c r="H1452" i="4"/>
  <c r="H1453" i="4"/>
  <c r="H1454" i="4"/>
  <c r="H1455" i="4"/>
  <c r="H1456" i="4"/>
  <c r="H1457" i="4"/>
  <c r="H1458" i="4"/>
  <c r="H1459" i="4"/>
  <c r="H1460" i="4"/>
  <c r="H1461" i="4"/>
  <c r="H1462" i="4"/>
  <c r="H1463" i="4"/>
  <c r="H1464" i="4"/>
  <c r="H1465" i="4"/>
  <c r="H1466" i="4"/>
  <c r="H1467" i="4"/>
  <c r="H1468" i="4"/>
  <c r="H1469" i="4"/>
  <c r="H1470" i="4"/>
  <c r="H1471" i="4"/>
  <c r="H1472" i="4"/>
  <c r="H1473" i="4"/>
  <c r="H1474" i="4"/>
  <c r="H1475" i="4"/>
  <c r="H1476" i="4"/>
  <c r="H1477" i="4"/>
  <c r="H1478" i="4"/>
  <c r="H1479" i="4"/>
  <c r="H1480" i="4"/>
  <c r="H1481" i="4"/>
  <c r="H1482" i="4"/>
  <c r="H1483" i="4"/>
  <c r="H1484" i="4"/>
  <c r="H1485" i="4"/>
  <c r="H1486" i="4"/>
  <c r="H1487" i="4"/>
  <c r="H1488" i="4"/>
  <c r="H1489" i="4"/>
  <c r="H1490" i="4"/>
  <c r="H1491" i="4"/>
  <c r="H1492" i="4"/>
  <c r="H1493" i="4"/>
  <c r="H1494" i="4"/>
  <c r="H1495" i="4"/>
  <c r="H1496" i="4"/>
  <c r="H1497" i="4"/>
  <c r="H1498" i="4"/>
  <c r="H1499" i="4"/>
  <c r="H1500" i="4"/>
  <c r="H1501" i="4"/>
  <c r="H1502" i="4"/>
  <c r="H1503" i="4"/>
  <c r="H1504" i="4"/>
  <c r="H1505" i="4"/>
  <c r="H1506" i="4"/>
  <c r="H1507" i="4"/>
  <c r="H1508" i="4"/>
  <c r="H1509" i="4"/>
  <c r="H1510" i="4"/>
  <c r="H1511" i="4"/>
  <c r="H1512" i="4"/>
  <c r="H1513" i="4"/>
  <c r="H1514" i="4"/>
  <c r="H1515" i="4"/>
  <c r="H1516" i="4"/>
  <c r="H1517" i="4"/>
  <c r="H1518" i="4"/>
  <c r="H1519" i="4"/>
  <c r="H1520" i="4"/>
  <c r="H1521" i="4"/>
  <c r="H1522" i="4"/>
  <c r="H1523" i="4"/>
  <c r="H1524" i="4"/>
  <c r="H1525" i="4"/>
  <c r="H1526" i="4"/>
  <c r="H1527" i="4"/>
  <c r="H1528" i="4"/>
  <c r="H1529" i="4"/>
  <c r="H1530" i="4"/>
  <c r="H1531" i="4"/>
  <c r="H1532" i="4"/>
  <c r="H1533" i="4"/>
  <c r="H1534" i="4"/>
  <c r="H1535" i="4"/>
  <c r="H1536" i="4"/>
  <c r="H1537" i="4"/>
  <c r="H1538" i="4"/>
  <c r="H1539" i="4"/>
  <c r="H1540" i="4"/>
  <c r="H1541" i="4"/>
  <c r="H1542" i="4"/>
  <c r="H1543" i="4"/>
  <c r="H1544" i="4"/>
  <c r="H1545" i="4"/>
  <c r="H1546" i="4"/>
  <c r="H1547" i="4"/>
  <c r="H1548" i="4"/>
  <c r="H1549" i="4"/>
  <c r="H1550" i="4"/>
  <c r="H1551" i="4"/>
  <c r="H1552" i="4"/>
  <c r="H1553" i="4"/>
  <c r="H1554" i="4"/>
  <c r="H1555" i="4"/>
  <c r="H1556" i="4"/>
  <c r="H1557" i="4"/>
  <c r="H1558" i="4"/>
  <c r="H1559" i="4"/>
  <c r="H1560" i="4"/>
  <c r="H1561" i="4"/>
  <c r="H1562" i="4"/>
  <c r="H1563" i="4"/>
  <c r="H1564" i="4"/>
  <c r="H1565" i="4"/>
  <c r="H1566" i="4"/>
  <c r="H1567" i="4"/>
  <c r="H1568" i="4"/>
  <c r="H1569" i="4"/>
  <c r="H1570" i="4"/>
  <c r="H1571" i="4"/>
  <c r="H1572" i="4"/>
  <c r="H1573" i="4"/>
  <c r="H1574" i="4"/>
  <c r="H1575" i="4"/>
  <c r="H1576" i="4"/>
  <c r="H1577" i="4"/>
  <c r="H1578" i="4"/>
  <c r="H1579" i="4"/>
  <c r="H1580" i="4"/>
  <c r="H1581" i="4"/>
  <c r="H1582" i="4"/>
  <c r="H1583" i="4"/>
  <c r="H1584" i="4"/>
  <c r="H1585" i="4"/>
  <c r="H1586" i="4"/>
  <c r="H1587" i="4"/>
  <c r="H1588" i="4"/>
  <c r="H1589" i="4"/>
  <c r="H1590" i="4"/>
  <c r="H1591" i="4"/>
  <c r="H1592" i="4"/>
  <c r="H1593" i="4"/>
  <c r="H1594" i="4"/>
  <c r="H1595" i="4"/>
  <c r="H1596" i="4"/>
  <c r="H1597" i="4"/>
  <c r="H1598" i="4"/>
  <c r="H1599" i="4"/>
  <c r="H1600" i="4"/>
  <c r="H1601" i="4"/>
  <c r="H1602" i="4"/>
  <c r="H1603" i="4"/>
  <c r="H1604" i="4"/>
  <c r="H1605" i="4"/>
  <c r="H1606" i="4"/>
  <c r="H1607" i="4"/>
  <c r="H1608" i="4"/>
  <c r="H1609" i="4"/>
  <c r="H1610" i="4"/>
  <c r="H1611" i="4"/>
  <c r="H1612" i="4"/>
  <c r="H1613" i="4"/>
  <c r="H1614" i="4"/>
  <c r="H1615" i="4"/>
  <c r="H1616" i="4"/>
  <c r="H1617" i="4"/>
  <c r="H1618" i="4"/>
  <c r="H1619" i="4"/>
  <c r="H1620" i="4"/>
  <c r="H1621" i="4"/>
  <c r="H1622" i="4"/>
  <c r="H1623" i="4"/>
  <c r="H1624" i="4"/>
  <c r="H1625" i="4"/>
  <c r="H1626" i="4"/>
  <c r="H1627" i="4"/>
  <c r="H1628" i="4"/>
  <c r="H1629" i="4"/>
  <c r="H1630" i="4"/>
  <c r="H1631" i="4"/>
  <c r="H1632" i="4"/>
  <c r="H1633" i="4"/>
  <c r="H1634" i="4"/>
  <c r="H1635" i="4"/>
  <c r="H1636" i="4"/>
  <c r="H1637" i="4"/>
  <c r="H1638" i="4"/>
  <c r="H1639" i="4"/>
  <c r="H1640" i="4"/>
  <c r="H1641" i="4"/>
  <c r="H1642" i="4"/>
  <c r="H1643" i="4"/>
  <c r="H1644" i="4"/>
  <c r="H1645" i="4"/>
  <c r="H1646" i="4"/>
  <c r="H1647" i="4"/>
  <c r="H1648" i="4"/>
  <c r="H1649" i="4"/>
  <c r="H1650" i="4"/>
  <c r="H1651" i="4"/>
  <c r="H1652" i="4"/>
  <c r="H1653" i="4"/>
  <c r="H1654" i="4"/>
  <c r="H1655" i="4"/>
  <c r="H1656" i="4"/>
  <c r="H1657" i="4"/>
  <c r="H1658" i="4"/>
  <c r="H1659" i="4"/>
  <c r="H1660" i="4"/>
  <c r="H1661" i="4"/>
  <c r="H1662" i="4"/>
  <c r="H1663" i="4"/>
  <c r="H1664" i="4"/>
  <c r="H1665" i="4"/>
  <c r="H1666" i="4"/>
  <c r="H1667" i="4"/>
  <c r="H1668" i="4"/>
  <c r="H1669" i="4"/>
  <c r="H1670" i="4"/>
  <c r="H1671" i="4"/>
  <c r="H1672" i="4"/>
  <c r="H1673" i="4"/>
  <c r="H1674" i="4"/>
  <c r="H1675" i="4"/>
  <c r="H1676" i="4"/>
  <c r="H1677" i="4"/>
  <c r="H1678" i="4"/>
  <c r="H1679" i="4"/>
  <c r="H1680" i="4"/>
  <c r="H1681" i="4"/>
  <c r="H1682" i="4"/>
  <c r="H1683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G68" i="4"/>
  <c r="G69" i="4"/>
  <c r="G70" i="4"/>
  <c r="G71" i="4"/>
  <c r="G72" i="4"/>
  <c r="G73" i="4"/>
  <c r="G74" i="4"/>
  <c r="G75" i="4"/>
  <c r="G76" i="4"/>
  <c r="G77" i="4"/>
  <c r="G78" i="4"/>
  <c r="G79" i="4"/>
  <c r="G80" i="4"/>
  <c r="G81" i="4"/>
  <c r="G82" i="4"/>
  <c r="G83" i="4"/>
  <c r="G84" i="4"/>
  <c r="G85" i="4"/>
  <c r="G86" i="4"/>
  <c r="G87" i="4"/>
  <c r="G88" i="4"/>
  <c r="G89" i="4"/>
  <c r="G90" i="4"/>
  <c r="G91" i="4"/>
  <c r="G92" i="4"/>
  <c r="G93" i="4"/>
  <c r="G94" i="4"/>
  <c r="G95" i="4"/>
  <c r="G96" i="4"/>
  <c r="G97" i="4"/>
  <c r="G98" i="4"/>
  <c r="G99" i="4"/>
  <c r="G100" i="4"/>
  <c r="G101" i="4"/>
  <c r="G102" i="4"/>
  <c r="G103" i="4"/>
  <c r="G104" i="4"/>
  <c r="G105" i="4"/>
  <c r="G106" i="4"/>
  <c r="G107" i="4"/>
  <c r="G108" i="4"/>
  <c r="G109" i="4"/>
  <c r="G110" i="4"/>
  <c r="G111" i="4"/>
  <c r="G112" i="4"/>
  <c r="G113" i="4"/>
  <c r="G114" i="4"/>
  <c r="G115" i="4"/>
  <c r="G116" i="4"/>
  <c r="G117" i="4"/>
  <c r="G118" i="4"/>
  <c r="G119" i="4"/>
  <c r="G120" i="4"/>
  <c r="G121" i="4"/>
  <c r="G122" i="4"/>
  <c r="G123" i="4"/>
  <c r="G124" i="4"/>
  <c r="G125" i="4"/>
  <c r="G126" i="4"/>
  <c r="G127" i="4"/>
  <c r="G128" i="4"/>
  <c r="G129" i="4"/>
  <c r="G130" i="4"/>
  <c r="G131" i="4"/>
  <c r="G132" i="4"/>
  <c r="G133" i="4"/>
  <c r="G134" i="4"/>
  <c r="G135" i="4"/>
  <c r="G136" i="4"/>
  <c r="G137" i="4"/>
  <c r="G138" i="4"/>
  <c r="G139" i="4"/>
  <c r="G140" i="4"/>
  <c r="G141" i="4"/>
  <c r="G142" i="4"/>
  <c r="G143" i="4"/>
  <c r="G144" i="4"/>
  <c r="G145" i="4"/>
  <c r="G146" i="4"/>
  <c r="G147" i="4"/>
  <c r="G148" i="4"/>
  <c r="G149" i="4"/>
  <c r="G150" i="4"/>
  <c r="G151" i="4"/>
  <c r="G152" i="4"/>
  <c r="G153" i="4"/>
  <c r="G154" i="4"/>
  <c r="G155" i="4"/>
  <c r="G156" i="4"/>
  <c r="G157" i="4"/>
  <c r="G158" i="4"/>
  <c r="G159" i="4"/>
  <c r="G160" i="4"/>
  <c r="G161" i="4"/>
  <c r="G162" i="4"/>
  <c r="G163" i="4"/>
  <c r="G164" i="4"/>
  <c r="G165" i="4"/>
  <c r="G166" i="4"/>
  <c r="G167" i="4"/>
  <c r="G168" i="4"/>
  <c r="G169" i="4"/>
  <c r="G170" i="4"/>
  <c r="G171" i="4"/>
  <c r="G172" i="4"/>
  <c r="G173" i="4"/>
  <c r="G174" i="4"/>
  <c r="G175" i="4"/>
  <c r="G176" i="4"/>
  <c r="G177" i="4"/>
  <c r="G178" i="4"/>
  <c r="G179" i="4"/>
  <c r="G180" i="4"/>
  <c r="G181" i="4"/>
  <c r="G182" i="4"/>
  <c r="G183" i="4"/>
  <c r="G184" i="4"/>
  <c r="G185" i="4"/>
  <c r="G186" i="4"/>
  <c r="G187" i="4"/>
  <c r="G188" i="4"/>
  <c r="G189" i="4"/>
  <c r="G190" i="4"/>
  <c r="G191" i="4"/>
  <c r="G192" i="4"/>
  <c r="G193" i="4"/>
  <c r="G194" i="4"/>
  <c r="G195" i="4"/>
  <c r="G196" i="4"/>
  <c r="G197" i="4"/>
  <c r="G198" i="4"/>
  <c r="G199" i="4"/>
  <c r="G200" i="4"/>
  <c r="G201" i="4"/>
  <c r="G202" i="4"/>
  <c r="G203" i="4"/>
  <c r="G204" i="4"/>
  <c r="G205" i="4"/>
  <c r="G206" i="4"/>
  <c r="G207" i="4"/>
  <c r="G208" i="4"/>
  <c r="G209" i="4"/>
  <c r="G210" i="4"/>
  <c r="G211" i="4"/>
  <c r="G212" i="4"/>
  <c r="G213" i="4"/>
  <c r="G214" i="4"/>
  <c r="G215" i="4"/>
  <c r="G216" i="4"/>
  <c r="G217" i="4"/>
  <c r="G218" i="4"/>
  <c r="G219" i="4"/>
  <c r="G220" i="4"/>
  <c r="G221" i="4"/>
  <c r="G222" i="4"/>
  <c r="G223" i="4"/>
  <c r="G224" i="4"/>
  <c r="G225" i="4"/>
  <c r="G226" i="4"/>
  <c r="G227" i="4"/>
  <c r="G228" i="4"/>
  <c r="G229" i="4"/>
  <c r="G230" i="4"/>
  <c r="G231" i="4"/>
  <c r="G232" i="4"/>
  <c r="G233" i="4"/>
  <c r="G234" i="4"/>
  <c r="G235" i="4"/>
  <c r="G236" i="4"/>
  <c r="G237" i="4"/>
  <c r="G238" i="4"/>
  <c r="G239" i="4"/>
  <c r="G240" i="4"/>
  <c r="G241" i="4"/>
  <c r="G242" i="4"/>
  <c r="G243" i="4"/>
  <c r="G244" i="4"/>
  <c r="G245" i="4"/>
  <c r="G246" i="4"/>
  <c r="G247" i="4"/>
  <c r="G248" i="4"/>
  <c r="G249" i="4"/>
  <c r="G250" i="4"/>
  <c r="G251" i="4"/>
  <c r="G252" i="4"/>
  <c r="G253" i="4"/>
  <c r="G254" i="4"/>
  <c r="G255" i="4"/>
  <c r="G256" i="4"/>
  <c r="G257" i="4"/>
  <c r="G258" i="4"/>
  <c r="G259" i="4"/>
  <c r="G260" i="4"/>
  <c r="G261" i="4"/>
  <c r="G262" i="4"/>
  <c r="G263" i="4"/>
  <c r="G264" i="4"/>
  <c r="G265" i="4"/>
  <c r="G266" i="4"/>
  <c r="G267" i="4"/>
  <c r="G268" i="4"/>
  <c r="G269" i="4"/>
  <c r="G270" i="4"/>
  <c r="G271" i="4"/>
  <c r="G272" i="4"/>
  <c r="G273" i="4"/>
  <c r="G274" i="4"/>
  <c r="G275" i="4"/>
  <c r="G276" i="4"/>
  <c r="G277" i="4"/>
  <c r="G278" i="4"/>
  <c r="G279" i="4"/>
  <c r="G280" i="4"/>
  <c r="G281" i="4"/>
  <c r="G282" i="4"/>
  <c r="G283" i="4"/>
  <c r="G284" i="4"/>
  <c r="G285" i="4"/>
  <c r="G286" i="4"/>
  <c r="G287" i="4"/>
  <c r="G288" i="4"/>
  <c r="G289" i="4"/>
  <c r="G290" i="4"/>
  <c r="G291" i="4"/>
  <c r="G292" i="4"/>
  <c r="G293" i="4"/>
  <c r="G294" i="4"/>
  <c r="G295" i="4"/>
  <c r="G296" i="4"/>
  <c r="G297" i="4"/>
  <c r="G298" i="4"/>
  <c r="G299" i="4"/>
  <c r="G300" i="4"/>
  <c r="G301" i="4"/>
  <c r="G302" i="4"/>
  <c r="G303" i="4"/>
  <c r="G304" i="4"/>
  <c r="G305" i="4"/>
  <c r="G306" i="4"/>
  <c r="G307" i="4"/>
  <c r="G308" i="4"/>
  <c r="G309" i="4"/>
  <c r="G310" i="4"/>
  <c r="G311" i="4"/>
  <c r="G312" i="4"/>
  <c r="G313" i="4"/>
  <c r="G314" i="4"/>
  <c r="G315" i="4"/>
  <c r="G316" i="4"/>
  <c r="G317" i="4"/>
  <c r="G318" i="4"/>
  <c r="G319" i="4"/>
  <c r="G320" i="4"/>
  <c r="G321" i="4"/>
  <c r="G322" i="4"/>
  <c r="G323" i="4"/>
  <c r="G324" i="4"/>
  <c r="G325" i="4"/>
  <c r="G326" i="4"/>
  <c r="G327" i="4"/>
  <c r="G328" i="4"/>
  <c r="G329" i="4"/>
  <c r="G330" i="4"/>
  <c r="G331" i="4"/>
  <c r="G332" i="4"/>
  <c r="G333" i="4"/>
  <c r="G334" i="4"/>
  <c r="G335" i="4"/>
  <c r="G336" i="4"/>
  <c r="G337" i="4"/>
  <c r="G338" i="4"/>
  <c r="G339" i="4"/>
  <c r="G340" i="4"/>
  <c r="G341" i="4"/>
  <c r="G342" i="4"/>
  <c r="G343" i="4"/>
  <c r="G344" i="4"/>
  <c r="G345" i="4"/>
  <c r="G346" i="4"/>
  <c r="G347" i="4"/>
  <c r="G348" i="4"/>
  <c r="G349" i="4"/>
  <c r="G350" i="4"/>
  <c r="G351" i="4"/>
  <c r="G352" i="4"/>
  <c r="G353" i="4"/>
  <c r="G354" i="4"/>
  <c r="G355" i="4"/>
  <c r="G356" i="4"/>
  <c r="G357" i="4"/>
  <c r="G358" i="4"/>
  <c r="G359" i="4"/>
  <c r="G360" i="4"/>
  <c r="G361" i="4"/>
  <c r="G362" i="4"/>
  <c r="G363" i="4"/>
  <c r="G364" i="4"/>
  <c r="G365" i="4"/>
  <c r="G366" i="4"/>
  <c r="G367" i="4"/>
  <c r="G368" i="4"/>
  <c r="G369" i="4"/>
  <c r="G370" i="4"/>
  <c r="G371" i="4"/>
  <c r="G372" i="4"/>
  <c r="G373" i="4"/>
  <c r="G374" i="4"/>
  <c r="G375" i="4"/>
  <c r="G376" i="4"/>
  <c r="G377" i="4"/>
  <c r="G378" i="4"/>
  <c r="G379" i="4"/>
  <c r="G380" i="4"/>
  <c r="G381" i="4"/>
  <c r="G382" i="4"/>
  <c r="G383" i="4"/>
  <c r="G384" i="4"/>
  <c r="G385" i="4"/>
  <c r="G386" i="4"/>
  <c r="G387" i="4"/>
  <c r="G388" i="4"/>
  <c r="G389" i="4"/>
  <c r="G390" i="4"/>
  <c r="G391" i="4"/>
  <c r="G392" i="4"/>
  <c r="G393" i="4"/>
  <c r="G394" i="4"/>
  <c r="G395" i="4"/>
  <c r="G396" i="4"/>
  <c r="G397" i="4"/>
  <c r="G398" i="4"/>
  <c r="G399" i="4"/>
  <c r="G400" i="4"/>
  <c r="G401" i="4"/>
  <c r="G402" i="4"/>
  <c r="G403" i="4"/>
  <c r="G404" i="4"/>
  <c r="G405" i="4"/>
  <c r="G406" i="4"/>
  <c r="G407" i="4"/>
  <c r="G408" i="4"/>
  <c r="G409" i="4"/>
  <c r="G410" i="4"/>
  <c r="G411" i="4"/>
  <c r="G412" i="4"/>
  <c r="G413" i="4"/>
  <c r="G414" i="4"/>
  <c r="G415" i="4"/>
  <c r="G416" i="4"/>
  <c r="G417" i="4"/>
  <c r="G418" i="4"/>
  <c r="G419" i="4"/>
  <c r="G420" i="4"/>
  <c r="G421" i="4"/>
  <c r="G422" i="4"/>
  <c r="G423" i="4"/>
  <c r="G424" i="4"/>
  <c r="G425" i="4"/>
  <c r="G426" i="4"/>
  <c r="G427" i="4"/>
  <c r="G428" i="4"/>
  <c r="G429" i="4"/>
  <c r="G430" i="4"/>
  <c r="G431" i="4"/>
  <c r="G432" i="4"/>
  <c r="G433" i="4"/>
  <c r="G434" i="4"/>
  <c r="G435" i="4"/>
  <c r="G436" i="4"/>
  <c r="G437" i="4"/>
  <c r="G438" i="4"/>
  <c r="G439" i="4"/>
  <c r="G440" i="4"/>
  <c r="G441" i="4"/>
  <c r="G442" i="4"/>
  <c r="G443" i="4"/>
  <c r="G444" i="4"/>
  <c r="G445" i="4"/>
  <c r="G446" i="4"/>
  <c r="G447" i="4"/>
  <c r="G448" i="4"/>
  <c r="G449" i="4"/>
  <c r="G450" i="4"/>
  <c r="G451" i="4"/>
  <c r="G452" i="4"/>
  <c r="G453" i="4"/>
  <c r="G454" i="4"/>
  <c r="G455" i="4"/>
  <c r="G456" i="4"/>
  <c r="G457" i="4"/>
  <c r="G458" i="4"/>
  <c r="G459" i="4"/>
  <c r="G460" i="4"/>
  <c r="G461" i="4"/>
  <c r="G462" i="4"/>
  <c r="G463" i="4"/>
  <c r="G464" i="4"/>
  <c r="G465" i="4"/>
  <c r="G466" i="4"/>
  <c r="G467" i="4"/>
  <c r="G468" i="4"/>
  <c r="G469" i="4"/>
  <c r="G470" i="4"/>
  <c r="G471" i="4"/>
  <c r="G472" i="4"/>
  <c r="G473" i="4"/>
  <c r="G474" i="4"/>
  <c r="G475" i="4"/>
  <c r="G476" i="4"/>
  <c r="G477" i="4"/>
  <c r="G478" i="4"/>
  <c r="G479" i="4"/>
  <c r="G480" i="4"/>
  <c r="G481" i="4"/>
  <c r="G482" i="4"/>
  <c r="G483" i="4"/>
  <c r="G484" i="4"/>
  <c r="G485" i="4"/>
  <c r="G486" i="4"/>
  <c r="G487" i="4"/>
  <c r="G488" i="4"/>
  <c r="G489" i="4"/>
  <c r="G490" i="4"/>
  <c r="G491" i="4"/>
  <c r="G492" i="4"/>
  <c r="G493" i="4"/>
  <c r="G494" i="4"/>
  <c r="G495" i="4"/>
  <c r="G496" i="4"/>
  <c r="G497" i="4"/>
  <c r="G498" i="4"/>
  <c r="G499" i="4"/>
  <c r="G500" i="4"/>
  <c r="G501" i="4"/>
  <c r="G502" i="4"/>
  <c r="G503" i="4"/>
  <c r="G504" i="4"/>
  <c r="G505" i="4"/>
  <c r="G506" i="4"/>
  <c r="G507" i="4"/>
  <c r="G508" i="4"/>
  <c r="G509" i="4"/>
  <c r="G510" i="4"/>
  <c r="G511" i="4"/>
  <c r="G512" i="4"/>
  <c r="G513" i="4"/>
  <c r="G514" i="4"/>
  <c r="G515" i="4"/>
  <c r="G516" i="4"/>
  <c r="G517" i="4"/>
  <c r="G518" i="4"/>
  <c r="G519" i="4"/>
  <c r="G520" i="4"/>
  <c r="G521" i="4"/>
  <c r="G522" i="4"/>
  <c r="G523" i="4"/>
  <c r="G524" i="4"/>
  <c r="G525" i="4"/>
  <c r="G526" i="4"/>
  <c r="G527" i="4"/>
  <c r="G528" i="4"/>
  <c r="G529" i="4"/>
  <c r="G530" i="4"/>
  <c r="G531" i="4"/>
  <c r="G532" i="4"/>
  <c r="G533" i="4"/>
  <c r="G534" i="4"/>
  <c r="G535" i="4"/>
  <c r="G536" i="4"/>
  <c r="G537" i="4"/>
  <c r="G538" i="4"/>
  <c r="G539" i="4"/>
  <c r="G540" i="4"/>
  <c r="G541" i="4"/>
  <c r="G542" i="4"/>
  <c r="G543" i="4"/>
  <c r="G544" i="4"/>
  <c r="G545" i="4"/>
  <c r="G546" i="4"/>
  <c r="G547" i="4"/>
  <c r="G548" i="4"/>
  <c r="G549" i="4"/>
  <c r="G550" i="4"/>
  <c r="G551" i="4"/>
  <c r="G552" i="4"/>
  <c r="G553" i="4"/>
  <c r="G554" i="4"/>
  <c r="G555" i="4"/>
  <c r="G556" i="4"/>
  <c r="G557" i="4"/>
  <c r="G558" i="4"/>
  <c r="G559" i="4"/>
  <c r="G560" i="4"/>
  <c r="G561" i="4"/>
  <c r="G562" i="4"/>
  <c r="G563" i="4"/>
  <c r="G564" i="4"/>
  <c r="G565" i="4"/>
  <c r="G566" i="4"/>
  <c r="G567" i="4"/>
  <c r="G568" i="4"/>
  <c r="G569" i="4"/>
  <c r="G570" i="4"/>
  <c r="G571" i="4"/>
  <c r="G572" i="4"/>
  <c r="G573" i="4"/>
  <c r="G574" i="4"/>
  <c r="G575" i="4"/>
  <c r="G576" i="4"/>
  <c r="G577" i="4"/>
  <c r="G578" i="4"/>
  <c r="G579" i="4"/>
  <c r="G580" i="4"/>
  <c r="G581" i="4"/>
  <c r="G582" i="4"/>
  <c r="G583" i="4"/>
  <c r="G584" i="4"/>
  <c r="G585" i="4"/>
  <c r="G586" i="4"/>
  <c r="G587" i="4"/>
  <c r="G588" i="4"/>
  <c r="G589" i="4"/>
  <c r="G590" i="4"/>
  <c r="G591" i="4"/>
  <c r="G592" i="4"/>
  <c r="G593" i="4"/>
  <c r="G594" i="4"/>
  <c r="G595" i="4"/>
  <c r="G596" i="4"/>
  <c r="G597" i="4"/>
  <c r="G598" i="4"/>
  <c r="G599" i="4"/>
  <c r="G600" i="4"/>
  <c r="G601" i="4"/>
  <c r="G602" i="4"/>
  <c r="G603" i="4"/>
  <c r="G604" i="4"/>
  <c r="G605" i="4"/>
  <c r="G606" i="4"/>
  <c r="G607" i="4"/>
  <c r="G608" i="4"/>
  <c r="G609" i="4"/>
  <c r="G610" i="4"/>
  <c r="G611" i="4"/>
  <c r="G612" i="4"/>
  <c r="G613" i="4"/>
  <c r="G614" i="4"/>
  <c r="G615" i="4"/>
  <c r="G616" i="4"/>
  <c r="G617" i="4"/>
  <c r="G618" i="4"/>
  <c r="G619" i="4"/>
  <c r="G620" i="4"/>
  <c r="G621" i="4"/>
  <c r="G622" i="4"/>
  <c r="G623" i="4"/>
  <c r="G624" i="4"/>
  <c r="G625" i="4"/>
  <c r="G626" i="4"/>
  <c r="G627" i="4"/>
  <c r="G628" i="4"/>
  <c r="G629" i="4"/>
  <c r="G630" i="4"/>
  <c r="G631" i="4"/>
  <c r="G632" i="4"/>
  <c r="G633" i="4"/>
  <c r="G634" i="4"/>
  <c r="G635" i="4"/>
  <c r="G636" i="4"/>
  <c r="G637" i="4"/>
  <c r="G638" i="4"/>
  <c r="G639" i="4"/>
  <c r="G640" i="4"/>
  <c r="G641" i="4"/>
  <c r="G642" i="4"/>
  <c r="G643" i="4"/>
  <c r="G644" i="4"/>
  <c r="G645" i="4"/>
  <c r="G646" i="4"/>
  <c r="G647" i="4"/>
  <c r="G648" i="4"/>
  <c r="G649" i="4"/>
  <c r="G650" i="4"/>
  <c r="G651" i="4"/>
  <c r="G652" i="4"/>
  <c r="G653" i="4"/>
  <c r="G654" i="4"/>
  <c r="G655" i="4"/>
  <c r="G656" i="4"/>
  <c r="G657" i="4"/>
  <c r="G658" i="4"/>
  <c r="G659" i="4"/>
  <c r="G660" i="4"/>
  <c r="G661" i="4"/>
  <c r="G662" i="4"/>
  <c r="G663" i="4"/>
  <c r="G664" i="4"/>
  <c r="G665" i="4"/>
  <c r="G666" i="4"/>
  <c r="G667" i="4"/>
  <c r="G668" i="4"/>
  <c r="G669" i="4"/>
  <c r="G670" i="4"/>
  <c r="G671" i="4"/>
  <c r="G672" i="4"/>
  <c r="G673" i="4"/>
  <c r="G674" i="4"/>
  <c r="G675" i="4"/>
  <c r="G676" i="4"/>
  <c r="G677" i="4"/>
  <c r="G678" i="4"/>
  <c r="G679" i="4"/>
  <c r="G680" i="4"/>
  <c r="G681" i="4"/>
  <c r="G682" i="4"/>
  <c r="G683" i="4"/>
  <c r="G684" i="4"/>
  <c r="G685" i="4"/>
  <c r="G686" i="4"/>
  <c r="G687" i="4"/>
  <c r="G688" i="4"/>
  <c r="G689" i="4"/>
  <c r="G690" i="4"/>
  <c r="G691" i="4"/>
  <c r="G692" i="4"/>
  <c r="G693" i="4"/>
  <c r="G694" i="4"/>
  <c r="G695" i="4"/>
  <c r="G696" i="4"/>
  <c r="G697" i="4"/>
  <c r="G698" i="4"/>
  <c r="G699" i="4"/>
  <c r="G700" i="4"/>
  <c r="G701" i="4"/>
  <c r="G702" i="4"/>
  <c r="G703" i="4"/>
  <c r="G704" i="4"/>
  <c r="G705" i="4"/>
  <c r="G706" i="4"/>
  <c r="G707" i="4"/>
  <c r="G708" i="4"/>
  <c r="G709" i="4"/>
  <c r="G710" i="4"/>
  <c r="G711" i="4"/>
  <c r="G712" i="4"/>
  <c r="G713" i="4"/>
  <c r="G714" i="4"/>
  <c r="G715" i="4"/>
  <c r="G716" i="4"/>
  <c r="G717" i="4"/>
  <c r="G718" i="4"/>
  <c r="G719" i="4"/>
  <c r="G720" i="4"/>
  <c r="G721" i="4"/>
  <c r="G722" i="4"/>
  <c r="G723" i="4"/>
  <c r="G724" i="4"/>
  <c r="G725" i="4"/>
  <c r="G726" i="4"/>
  <c r="G727" i="4"/>
  <c r="G728" i="4"/>
  <c r="G729" i="4"/>
  <c r="G730" i="4"/>
  <c r="G731" i="4"/>
  <c r="G732" i="4"/>
  <c r="G733" i="4"/>
  <c r="G734" i="4"/>
  <c r="G735" i="4"/>
  <c r="G736" i="4"/>
  <c r="G737" i="4"/>
  <c r="G738" i="4"/>
  <c r="G739" i="4"/>
  <c r="G740" i="4"/>
  <c r="G741" i="4"/>
  <c r="G742" i="4"/>
  <c r="G743" i="4"/>
  <c r="G744" i="4"/>
  <c r="G745" i="4"/>
  <c r="G746" i="4"/>
  <c r="G747" i="4"/>
  <c r="G748" i="4"/>
  <c r="G749" i="4"/>
  <c r="G750" i="4"/>
  <c r="G751" i="4"/>
  <c r="G752" i="4"/>
  <c r="G753" i="4"/>
  <c r="G754" i="4"/>
  <c r="G755" i="4"/>
  <c r="G756" i="4"/>
  <c r="G757" i="4"/>
  <c r="G758" i="4"/>
  <c r="G759" i="4"/>
  <c r="G760" i="4"/>
  <c r="G761" i="4"/>
  <c r="G762" i="4"/>
  <c r="G763" i="4"/>
  <c r="G764" i="4"/>
  <c r="G765" i="4"/>
  <c r="G766" i="4"/>
  <c r="G767" i="4"/>
  <c r="G768" i="4"/>
  <c r="G769" i="4"/>
  <c r="G770" i="4"/>
  <c r="G771" i="4"/>
  <c r="G772" i="4"/>
  <c r="G773" i="4"/>
  <c r="G774" i="4"/>
  <c r="G775" i="4"/>
  <c r="G776" i="4"/>
  <c r="G777" i="4"/>
  <c r="G778" i="4"/>
  <c r="G779" i="4"/>
  <c r="G780" i="4"/>
  <c r="G781" i="4"/>
  <c r="G782" i="4"/>
  <c r="G783" i="4"/>
  <c r="G784" i="4"/>
  <c r="G785" i="4"/>
  <c r="G786" i="4"/>
  <c r="G787" i="4"/>
  <c r="G788" i="4"/>
  <c r="G789" i="4"/>
  <c r="G790" i="4"/>
  <c r="G791" i="4"/>
  <c r="G792" i="4"/>
  <c r="G793" i="4"/>
  <c r="G794" i="4"/>
  <c r="G795" i="4"/>
  <c r="G796" i="4"/>
  <c r="G797" i="4"/>
  <c r="G798" i="4"/>
  <c r="G799" i="4"/>
  <c r="G800" i="4"/>
  <c r="G801" i="4"/>
  <c r="G802" i="4"/>
  <c r="G803" i="4"/>
  <c r="G804" i="4"/>
  <c r="G805" i="4"/>
  <c r="G806" i="4"/>
  <c r="G807" i="4"/>
  <c r="G808" i="4"/>
  <c r="G809" i="4"/>
  <c r="G810" i="4"/>
  <c r="G811" i="4"/>
  <c r="G812" i="4"/>
  <c r="G813" i="4"/>
  <c r="G814" i="4"/>
  <c r="G815" i="4"/>
  <c r="G816" i="4"/>
  <c r="G817" i="4"/>
  <c r="G818" i="4"/>
  <c r="G819" i="4"/>
  <c r="G820" i="4"/>
  <c r="G821" i="4"/>
  <c r="G822" i="4"/>
  <c r="G823" i="4"/>
  <c r="G824" i="4"/>
  <c r="G825" i="4"/>
  <c r="G826" i="4"/>
  <c r="G827" i="4"/>
  <c r="G828" i="4"/>
  <c r="G829" i="4"/>
  <c r="G830" i="4"/>
  <c r="G831" i="4"/>
  <c r="G832" i="4"/>
  <c r="G833" i="4"/>
  <c r="G834" i="4"/>
  <c r="G835" i="4"/>
  <c r="G836" i="4"/>
  <c r="G837" i="4"/>
  <c r="G838" i="4"/>
  <c r="G839" i="4"/>
  <c r="G840" i="4"/>
  <c r="G841" i="4"/>
  <c r="G842" i="4"/>
  <c r="G843" i="4"/>
  <c r="G844" i="4"/>
  <c r="G845" i="4"/>
  <c r="G846" i="4"/>
  <c r="G847" i="4"/>
  <c r="G848" i="4"/>
  <c r="G849" i="4"/>
  <c r="G850" i="4"/>
  <c r="G851" i="4"/>
  <c r="G852" i="4"/>
  <c r="G853" i="4"/>
  <c r="G854" i="4"/>
  <c r="G855" i="4"/>
  <c r="G856" i="4"/>
  <c r="G857" i="4"/>
  <c r="G858" i="4"/>
  <c r="G859" i="4"/>
  <c r="G860" i="4"/>
  <c r="G861" i="4"/>
  <c r="G862" i="4"/>
  <c r="G863" i="4"/>
  <c r="G864" i="4"/>
  <c r="G865" i="4"/>
  <c r="G866" i="4"/>
  <c r="G867" i="4"/>
  <c r="G868" i="4"/>
  <c r="G869" i="4"/>
  <c r="G870" i="4"/>
  <c r="G871" i="4"/>
  <c r="G872" i="4"/>
  <c r="G873" i="4"/>
  <c r="G874" i="4"/>
  <c r="G875" i="4"/>
  <c r="G876" i="4"/>
  <c r="G877" i="4"/>
  <c r="G878" i="4"/>
  <c r="G879" i="4"/>
  <c r="G880" i="4"/>
  <c r="G881" i="4"/>
  <c r="G882" i="4"/>
  <c r="G883" i="4"/>
  <c r="G884" i="4"/>
  <c r="G885" i="4"/>
  <c r="G886" i="4"/>
  <c r="G887" i="4"/>
  <c r="G888" i="4"/>
  <c r="G889" i="4"/>
  <c r="G890" i="4"/>
  <c r="G891" i="4"/>
  <c r="G892" i="4"/>
  <c r="G893" i="4"/>
  <c r="G894" i="4"/>
  <c r="G895" i="4"/>
  <c r="G896" i="4"/>
  <c r="G897" i="4"/>
  <c r="G898" i="4"/>
  <c r="G899" i="4"/>
  <c r="G900" i="4"/>
  <c r="G901" i="4"/>
  <c r="G902" i="4"/>
  <c r="G903" i="4"/>
  <c r="G904" i="4"/>
  <c r="G905" i="4"/>
  <c r="G906" i="4"/>
  <c r="G907" i="4"/>
  <c r="G908" i="4"/>
  <c r="G909" i="4"/>
  <c r="G910" i="4"/>
  <c r="G911" i="4"/>
  <c r="G912" i="4"/>
  <c r="G913" i="4"/>
  <c r="G914" i="4"/>
  <c r="G915" i="4"/>
  <c r="G916" i="4"/>
  <c r="G917" i="4"/>
  <c r="G918" i="4"/>
  <c r="G919" i="4"/>
  <c r="G920" i="4"/>
  <c r="G921" i="4"/>
  <c r="G922" i="4"/>
  <c r="G923" i="4"/>
  <c r="G924" i="4"/>
  <c r="G925" i="4"/>
  <c r="G926" i="4"/>
  <c r="G927" i="4"/>
  <c r="G928" i="4"/>
  <c r="G929" i="4"/>
  <c r="G930" i="4"/>
  <c r="G931" i="4"/>
  <c r="G932" i="4"/>
  <c r="G933" i="4"/>
  <c r="G934" i="4"/>
  <c r="G935" i="4"/>
  <c r="G936" i="4"/>
  <c r="G937" i="4"/>
  <c r="G938" i="4"/>
  <c r="G939" i="4"/>
  <c r="G940" i="4"/>
  <c r="G941" i="4"/>
  <c r="G942" i="4"/>
  <c r="G943" i="4"/>
  <c r="G944" i="4"/>
  <c r="G945" i="4"/>
  <c r="G946" i="4"/>
  <c r="G947" i="4"/>
  <c r="G948" i="4"/>
  <c r="G949" i="4"/>
  <c r="G950" i="4"/>
  <c r="G951" i="4"/>
  <c r="G952" i="4"/>
  <c r="G953" i="4"/>
  <c r="G954" i="4"/>
  <c r="G955" i="4"/>
  <c r="G956" i="4"/>
  <c r="G957" i="4"/>
  <c r="G958" i="4"/>
  <c r="G959" i="4"/>
  <c r="G960" i="4"/>
  <c r="G961" i="4"/>
  <c r="G962" i="4"/>
  <c r="G963" i="4"/>
  <c r="G964" i="4"/>
  <c r="G965" i="4"/>
  <c r="G966" i="4"/>
  <c r="G967" i="4"/>
  <c r="G968" i="4"/>
  <c r="G969" i="4"/>
  <c r="G970" i="4"/>
  <c r="G971" i="4"/>
  <c r="G972" i="4"/>
  <c r="G973" i="4"/>
  <c r="G974" i="4"/>
  <c r="G975" i="4"/>
  <c r="G976" i="4"/>
  <c r="G977" i="4"/>
  <c r="G978" i="4"/>
  <c r="G979" i="4"/>
  <c r="G980" i="4"/>
  <c r="G981" i="4"/>
  <c r="G982" i="4"/>
  <c r="G983" i="4"/>
  <c r="G984" i="4"/>
  <c r="G985" i="4"/>
  <c r="G986" i="4"/>
  <c r="G987" i="4"/>
  <c r="G988" i="4"/>
  <c r="G989" i="4"/>
  <c r="G990" i="4"/>
  <c r="G991" i="4"/>
  <c r="G992" i="4"/>
  <c r="G993" i="4"/>
  <c r="G994" i="4"/>
  <c r="G995" i="4"/>
  <c r="G996" i="4"/>
  <c r="G997" i="4"/>
  <c r="G998" i="4"/>
  <c r="G999" i="4"/>
  <c r="G1000" i="4"/>
  <c r="G1001" i="4"/>
  <c r="G1002" i="4"/>
  <c r="G1003" i="4"/>
  <c r="G1004" i="4"/>
  <c r="G1005" i="4"/>
  <c r="G1006" i="4"/>
  <c r="G1007" i="4"/>
  <c r="G1008" i="4"/>
  <c r="G1009" i="4"/>
  <c r="G1010" i="4"/>
  <c r="G1011" i="4"/>
  <c r="G1012" i="4"/>
  <c r="G1013" i="4"/>
  <c r="G1014" i="4"/>
  <c r="G1015" i="4"/>
  <c r="G1016" i="4"/>
  <c r="G1017" i="4"/>
  <c r="G1018" i="4"/>
  <c r="G1019" i="4"/>
  <c r="G1020" i="4"/>
  <c r="G1021" i="4"/>
  <c r="G1022" i="4"/>
  <c r="G1023" i="4"/>
  <c r="G1024" i="4"/>
  <c r="G1025" i="4"/>
  <c r="G1026" i="4"/>
  <c r="G1027" i="4"/>
  <c r="G1028" i="4"/>
  <c r="G1029" i="4"/>
  <c r="G1030" i="4"/>
  <c r="G1031" i="4"/>
  <c r="G1032" i="4"/>
  <c r="G1033" i="4"/>
  <c r="G1034" i="4"/>
  <c r="G1035" i="4"/>
  <c r="G1036" i="4"/>
  <c r="G1037" i="4"/>
  <c r="G1038" i="4"/>
  <c r="G1039" i="4"/>
  <c r="G1040" i="4"/>
  <c r="G1041" i="4"/>
  <c r="G1042" i="4"/>
  <c r="G1043" i="4"/>
  <c r="G1044" i="4"/>
  <c r="G1045" i="4"/>
  <c r="G1046" i="4"/>
  <c r="G1047" i="4"/>
  <c r="G1048" i="4"/>
  <c r="G1049" i="4"/>
  <c r="G1050" i="4"/>
  <c r="G1051" i="4"/>
  <c r="G1052" i="4"/>
  <c r="G1053" i="4"/>
  <c r="G1054" i="4"/>
  <c r="G1055" i="4"/>
  <c r="G1056" i="4"/>
  <c r="G1057" i="4"/>
  <c r="G1058" i="4"/>
  <c r="G1059" i="4"/>
  <c r="G1060" i="4"/>
  <c r="G1061" i="4"/>
  <c r="G1062" i="4"/>
  <c r="G1063" i="4"/>
  <c r="G1064" i="4"/>
  <c r="G1065" i="4"/>
  <c r="G1066" i="4"/>
  <c r="G1067" i="4"/>
  <c r="G1068" i="4"/>
  <c r="G1069" i="4"/>
  <c r="G1070" i="4"/>
  <c r="G1071" i="4"/>
  <c r="G1072" i="4"/>
  <c r="G1073" i="4"/>
  <c r="G1074" i="4"/>
  <c r="G1075" i="4"/>
  <c r="G1076" i="4"/>
  <c r="G1077" i="4"/>
  <c r="G1078" i="4"/>
  <c r="G1079" i="4"/>
  <c r="G1080" i="4"/>
  <c r="G1081" i="4"/>
  <c r="G1082" i="4"/>
  <c r="G1083" i="4"/>
  <c r="G1084" i="4"/>
  <c r="G1085" i="4"/>
  <c r="G1086" i="4"/>
  <c r="G1087" i="4"/>
  <c r="G1088" i="4"/>
  <c r="G1089" i="4"/>
  <c r="G1090" i="4"/>
  <c r="G1091" i="4"/>
  <c r="G1092" i="4"/>
  <c r="G1093" i="4"/>
  <c r="G1094" i="4"/>
  <c r="G1095" i="4"/>
  <c r="G1096" i="4"/>
  <c r="G1097" i="4"/>
  <c r="G1098" i="4"/>
  <c r="G1099" i="4"/>
  <c r="G1100" i="4"/>
  <c r="G1101" i="4"/>
  <c r="G1102" i="4"/>
  <c r="G1103" i="4"/>
  <c r="G1104" i="4"/>
  <c r="G1105" i="4"/>
  <c r="G1106" i="4"/>
  <c r="G1107" i="4"/>
  <c r="G1108" i="4"/>
  <c r="G1109" i="4"/>
  <c r="G1110" i="4"/>
  <c r="G1111" i="4"/>
  <c r="G1112" i="4"/>
  <c r="G1113" i="4"/>
  <c r="G1114" i="4"/>
  <c r="G1115" i="4"/>
  <c r="G1116" i="4"/>
  <c r="G1117" i="4"/>
  <c r="G1118" i="4"/>
  <c r="G1119" i="4"/>
  <c r="G1120" i="4"/>
  <c r="G1121" i="4"/>
  <c r="G1122" i="4"/>
  <c r="G1123" i="4"/>
  <c r="G1124" i="4"/>
  <c r="G1125" i="4"/>
  <c r="G1126" i="4"/>
  <c r="G1127" i="4"/>
  <c r="G1128" i="4"/>
  <c r="G1129" i="4"/>
  <c r="G1130" i="4"/>
  <c r="G1131" i="4"/>
  <c r="G1132" i="4"/>
  <c r="G1133" i="4"/>
  <c r="G1134" i="4"/>
  <c r="G1135" i="4"/>
  <c r="G1136" i="4"/>
  <c r="G1137" i="4"/>
  <c r="G1138" i="4"/>
  <c r="G1139" i="4"/>
  <c r="G1140" i="4"/>
  <c r="G1141" i="4"/>
  <c r="G1142" i="4"/>
  <c r="G1143" i="4"/>
  <c r="G1144" i="4"/>
  <c r="G1145" i="4"/>
  <c r="G1146" i="4"/>
  <c r="G1147" i="4"/>
  <c r="G1148" i="4"/>
  <c r="G1149" i="4"/>
  <c r="G1150" i="4"/>
  <c r="G1151" i="4"/>
  <c r="G1152" i="4"/>
  <c r="G1153" i="4"/>
  <c r="G1154" i="4"/>
  <c r="G1155" i="4"/>
  <c r="G1156" i="4"/>
  <c r="G1157" i="4"/>
  <c r="G1158" i="4"/>
  <c r="G1159" i="4"/>
  <c r="G1160" i="4"/>
  <c r="G1161" i="4"/>
  <c r="G1162" i="4"/>
  <c r="G1163" i="4"/>
  <c r="G1164" i="4"/>
  <c r="G1165" i="4"/>
  <c r="G1166" i="4"/>
  <c r="G1167" i="4"/>
  <c r="G1168" i="4"/>
  <c r="G1169" i="4"/>
  <c r="G1170" i="4"/>
  <c r="G1171" i="4"/>
  <c r="G1172" i="4"/>
  <c r="G1173" i="4"/>
  <c r="G1174" i="4"/>
  <c r="G1175" i="4"/>
  <c r="G1176" i="4"/>
  <c r="G1177" i="4"/>
  <c r="G1178" i="4"/>
  <c r="G1179" i="4"/>
  <c r="G1180" i="4"/>
  <c r="G1181" i="4"/>
  <c r="G1182" i="4"/>
  <c r="G1183" i="4"/>
  <c r="G1184" i="4"/>
  <c r="G1185" i="4"/>
  <c r="G1186" i="4"/>
  <c r="G1187" i="4"/>
  <c r="G1188" i="4"/>
  <c r="G1189" i="4"/>
  <c r="G1190" i="4"/>
  <c r="G1191" i="4"/>
  <c r="G1192" i="4"/>
  <c r="G1193" i="4"/>
  <c r="G1194" i="4"/>
  <c r="G1195" i="4"/>
  <c r="G1196" i="4"/>
  <c r="G1197" i="4"/>
  <c r="G1198" i="4"/>
  <c r="G1199" i="4"/>
  <c r="G1200" i="4"/>
  <c r="G1201" i="4"/>
  <c r="G1202" i="4"/>
  <c r="G1203" i="4"/>
  <c r="G1204" i="4"/>
  <c r="G1205" i="4"/>
  <c r="G1206" i="4"/>
  <c r="G1207" i="4"/>
  <c r="G1208" i="4"/>
  <c r="G1209" i="4"/>
  <c r="G1210" i="4"/>
  <c r="G1211" i="4"/>
  <c r="G1212" i="4"/>
  <c r="G1213" i="4"/>
  <c r="G1214" i="4"/>
  <c r="G1215" i="4"/>
  <c r="G1216" i="4"/>
  <c r="G1217" i="4"/>
  <c r="G1218" i="4"/>
  <c r="G1219" i="4"/>
  <c r="G1220" i="4"/>
  <c r="G1221" i="4"/>
  <c r="G1222" i="4"/>
  <c r="G1223" i="4"/>
  <c r="G1224" i="4"/>
  <c r="G1225" i="4"/>
  <c r="G1226" i="4"/>
  <c r="G1227" i="4"/>
  <c r="G1228" i="4"/>
  <c r="G1229" i="4"/>
  <c r="G1230" i="4"/>
  <c r="G1231" i="4"/>
  <c r="G1232" i="4"/>
  <c r="G1233" i="4"/>
  <c r="G1234" i="4"/>
  <c r="G1235" i="4"/>
  <c r="G1236" i="4"/>
  <c r="G1237" i="4"/>
  <c r="G1238" i="4"/>
  <c r="G1239" i="4"/>
  <c r="G1240" i="4"/>
  <c r="G1241" i="4"/>
  <c r="G1242" i="4"/>
  <c r="G1243" i="4"/>
  <c r="G1244" i="4"/>
  <c r="G1245" i="4"/>
  <c r="G1246" i="4"/>
  <c r="G1247" i="4"/>
  <c r="G1248" i="4"/>
  <c r="G1249" i="4"/>
  <c r="G1250" i="4"/>
  <c r="G1251" i="4"/>
  <c r="G1252" i="4"/>
  <c r="G1253" i="4"/>
  <c r="G1254" i="4"/>
  <c r="G1255" i="4"/>
  <c r="G1256" i="4"/>
  <c r="G1257" i="4"/>
  <c r="G1258" i="4"/>
  <c r="G1259" i="4"/>
  <c r="G1260" i="4"/>
  <c r="G1261" i="4"/>
  <c r="G1262" i="4"/>
  <c r="G1263" i="4"/>
  <c r="G1264" i="4"/>
  <c r="G1265" i="4"/>
  <c r="G1266" i="4"/>
  <c r="G1267" i="4"/>
  <c r="G1268" i="4"/>
  <c r="G1269" i="4"/>
  <c r="G1270" i="4"/>
  <c r="G1271" i="4"/>
  <c r="G1272" i="4"/>
  <c r="G1273" i="4"/>
  <c r="G1274" i="4"/>
  <c r="G1275" i="4"/>
  <c r="G1276" i="4"/>
  <c r="G1277" i="4"/>
  <c r="G1278" i="4"/>
  <c r="G1279" i="4"/>
  <c r="G1280" i="4"/>
  <c r="G1281" i="4"/>
  <c r="G1282" i="4"/>
  <c r="G1283" i="4"/>
  <c r="G1284" i="4"/>
  <c r="G1285" i="4"/>
  <c r="G1286" i="4"/>
  <c r="G1287" i="4"/>
  <c r="G1288" i="4"/>
  <c r="G1289" i="4"/>
  <c r="G1290" i="4"/>
  <c r="G1291" i="4"/>
  <c r="G1292" i="4"/>
  <c r="G1293" i="4"/>
  <c r="G1294" i="4"/>
  <c r="G1295" i="4"/>
  <c r="G1296" i="4"/>
  <c r="G1297" i="4"/>
  <c r="G1298" i="4"/>
  <c r="G1299" i="4"/>
  <c r="G1300" i="4"/>
  <c r="G1301" i="4"/>
  <c r="G1302" i="4"/>
  <c r="G1303" i="4"/>
  <c r="G1304" i="4"/>
  <c r="G1305" i="4"/>
  <c r="G1306" i="4"/>
  <c r="G1307" i="4"/>
  <c r="G1308" i="4"/>
  <c r="G1309" i="4"/>
  <c r="G1310" i="4"/>
  <c r="G1311" i="4"/>
  <c r="G1312" i="4"/>
  <c r="G1313" i="4"/>
  <c r="G1314" i="4"/>
  <c r="G1315" i="4"/>
  <c r="G1316" i="4"/>
  <c r="G1317" i="4"/>
  <c r="G1318" i="4"/>
  <c r="G1319" i="4"/>
  <c r="G1320" i="4"/>
  <c r="G1321" i="4"/>
  <c r="G1322" i="4"/>
  <c r="G1323" i="4"/>
  <c r="G1324" i="4"/>
  <c r="G1325" i="4"/>
  <c r="G1326" i="4"/>
  <c r="G1327" i="4"/>
  <c r="G1328" i="4"/>
  <c r="G1329" i="4"/>
  <c r="G1330" i="4"/>
  <c r="G1331" i="4"/>
  <c r="G1332" i="4"/>
  <c r="G1333" i="4"/>
  <c r="G1334" i="4"/>
  <c r="G1335" i="4"/>
  <c r="G1336" i="4"/>
  <c r="G1337" i="4"/>
  <c r="G1338" i="4"/>
  <c r="G1339" i="4"/>
  <c r="G1340" i="4"/>
  <c r="G1341" i="4"/>
  <c r="G1342" i="4"/>
  <c r="G1343" i="4"/>
  <c r="G1344" i="4"/>
  <c r="G1345" i="4"/>
  <c r="G1346" i="4"/>
  <c r="G1347" i="4"/>
  <c r="G1348" i="4"/>
  <c r="G1349" i="4"/>
  <c r="G1350" i="4"/>
  <c r="G1351" i="4"/>
  <c r="G1352" i="4"/>
  <c r="G1353" i="4"/>
  <c r="G1354" i="4"/>
  <c r="G1355" i="4"/>
  <c r="G1356" i="4"/>
  <c r="G1357" i="4"/>
  <c r="G1358" i="4"/>
  <c r="G1359" i="4"/>
  <c r="G1360" i="4"/>
  <c r="G1361" i="4"/>
  <c r="G1362" i="4"/>
  <c r="G1363" i="4"/>
  <c r="G1364" i="4"/>
  <c r="G1365" i="4"/>
  <c r="G1366" i="4"/>
  <c r="G1367" i="4"/>
  <c r="G1368" i="4"/>
  <c r="G1369" i="4"/>
  <c r="G1370" i="4"/>
  <c r="G1371" i="4"/>
  <c r="G1372" i="4"/>
  <c r="G1373" i="4"/>
  <c r="G1374" i="4"/>
  <c r="G1375" i="4"/>
  <c r="G1376" i="4"/>
  <c r="G1377" i="4"/>
  <c r="G1378" i="4"/>
  <c r="G1379" i="4"/>
  <c r="G1380" i="4"/>
  <c r="G1381" i="4"/>
  <c r="G1382" i="4"/>
  <c r="G1383" i="4"/>
  <c r="G1384" i="4"/>
  <c r="G1385" i="4"/>
  <c r="G1386" i="4"/>
  <c r="G1387" i="4"/>
  <c r="G1388" i="4"/>
  <c r="G1389" i="4"/>
  <c r="G1390" i="4"/>
  <c r="G1391" i="4"/>
  <c r="G1392" i="4"/>
  <c r="G1393" i="4"/>
  <c r="G1394" i="4"/>
  <c r="G1395" i="4"/>
  <c r="G1396" i="4"/>
  <c r="G1397" i="4"/>
  <c r="G1398" i="4"/>
  <c r="G1399" i="4"/>
  <c r="G1400" i="4"/>
  <c r="G1401" i="4"/>
  <c r="G1402" i="4"/>
  <c r="G1403" i="4"/>
  <c r="G1404" i="4"/>
  <c r="G1405" i="4"/>
  <c r="G1406" i="4"/>
  <c r="G1407" i="4"/>
  <c r="G1408" i="4"/>
  <c r="G1409" i="4"/>
  <c r="G1410" i="4"/>
  <c r="G1411" i="4"/>
  <c r="G1412" i="4"/>
  <c r="G1413" i="4"/>
  <c r="G1414" i="4"/>
  <c r="G1415" i="4"/>
  <c r="G1416" i="4"/>
  <c r="G1417" i="4"/>
  <c r="G1418" i="4"/>
  <c r="G1419" i="4"/>
  <c r="G1420" i="4"/>
  <c r="G1421" i="4"/>
  <c r="G1422" i="4"/>
  <c r="G1423" i="4"/>
  <c r="G1424" i="4"/>
  <c r="G1425" i="4"/>
  <c r="G1426" i="4"/>
  <c r="G1427" i="4"/>
  <c r="G1428" i="4"/>
  <c r="G1429" i="4"/>
  <c r="G1430" i="4"/>
  <c r="G1431" i="4"/>
  <c r="G1432" i="4"/>
  <c r="G1433" i="4"/>
  <c r="G1434" i="4"/>
  <c r="G1435" i="4"/>
  <c r="G1436" i="4"/>
  <c r="G1437" i="4"/>
  <c r="G1438" i="4"/>
  <c r="G1439" i="4"/>
  <c r="G1440" i="4"/>
  <c r="G1441" i="4"/>
  <c r="G1442" i="4"/>
  <c r="G1443" i="4"/>
  <c r="G1444" i="4"/>
  <c r="G1445" i="4"/>
  <c r="G1446" i="4"/>
  <c r="G1447" i="4"/>
  <c r="G1448" i="4"/>
  <c r="G1449" i="4"/>
  <c r="G1450" i="4"/>
  <c r="G1451" i="4"/>
  <c r="G1452" i="4"/>
  <c r="G1453" i="4"/>
  <c r="G1454" i="4"/>
  <c r="G1455" i="4"/>
  <c r="G1456" i="4"/>
  <c r="G1457" i="4"/>
  <c r="G1458" i="4"/>
  <c r="G1459" i="4"/>
  <c r="G1460" i="4"/>
  <c r="G1461" i="4"/>
  <c r="G1462" i="4"/>
  <c r="G1463" i="4"/>
  <c r="G1464" i="4"/>
  <c r="G1465" i="4"/>
  <c r="G1466" i="4"/>
  <c r="G1467" i="4"/>
  <c r="G1468" i="4"/>
  <c r="G1469" i="4"/>
  <c r="G1470" i="4"/>
  <c r="G1471" i="4"/>
  <c r="G1472" i="4"/>
  <c r="G1473" i="4"/>
  <c r="G1474" i="4"/>
  <c r="G1475" i="4"/>
  <c r="G1476" i="4"/>
  <c r="G1477" i="4"/>
  <c r="G1478" i="4"/>
  <c r="G1479" i="4"/>
  <c r="G1480" i="4"/>
  <c r="G1481" i="4"/>
  <c r="G1482" i="4"/>
  <c r="G1483" i="4"/>
  <c r="G1484" i="4"/>
  <c r="G1485" i="4"/>
  <c r="G1486" i="4"/>
  <c r="G1487" i="4"/>
  <c r="G1488" i="4"/>
  <c r="G1489" i="4"/>
  <c r="G1490" i="4"/>
  <c r="G1491" i="4"/>
  <c r="G1492" i="4"/>
  <c r="G1493" i="4"/>
  <c r="G1494" i="4"/>
  <c r="G1495" i="4"/>
  <c r="G1496" i="4"/>
  <c r="G1497" i="4"/>
  <c r="G1498" i="4"/>
  <c r="G1499" i="4"/>
  <c r="G1500" i="4"/>
  <c r="G1501" i="4"/>
  <c r="G1502" i="4"/>
  <c r="G1503" i="4"/>
  <c r="G1504" i="4"/>
  <c r="G1505" i="4"/>
  <c r="G1506" i="4"/>
  <c r="G1507" i="4"/>
  <c r="G1508" i="4"/>
  <c r="G1509" i="4"/>
  <c r="G1510" i="4"/>
  <c r="G1511" i="4"/>
  <c r="G1512" i="4"/>
  <c r="G1513" i="4"/>
  <c r="G1514" i="4"/>
  <c r="G1515" i="4"/>
  <c r="G1516" i="4"/>
  <c r="G1517" i="4"/>
  <c r="G1518" i="4"/>
  <c r="G1519" i="4"/>
  <c r="G1520" i="4"/>
  <c r="G1521" i="4"/>
  <c r="G1522" i="4"/>
  <c r="G1523" i="4"/>
  <c r="G1524" i="4"/>
  <c r="G1525" i="4"/>
  <c r="G1526" i="4"/>
  <c r="G1527" i="4"/>
  <c r="G1528" i="4"/>
  <c r="G1529" i="4"/>
  <c r="G1530" i="4"/>
  <c r="G1531" i="4"/>
  <c r="G1532" i="4"/>
  <c r="G1533" i="4"/>
  <c r="G1534" i="4"/>
  <c r="G1535" i="4"/>
  <c r="G1536" i="4"/>
  <c r="G1537" i="4"/>
  <c r="G1538" i="4"/>
  <c r="G1539" i="4"/>
  <c r="G1540" i="4"/>
  <c r="G1541" i="4"/>
  <c r="G1542" i="4"/>
  <c r="G1543" i="4"/>
  <c r="G1544" i="4"/>
  <c r="G1545" i="4"/>
  <c r="G1546" i="4"/>
  <c r="G1547" i="4"/>
  <c r="G1548" i="4"/>
  <c r="G1549" i="4"/>
  <c r="G1550" i="4"/>
  <c r="G1551" i="4"/>
  <c r="G1552" i="4"/>
  <c r="G1553" i="4"/>
  <c r="G1554" i="4"/>
  <c r="G1555" i="4"/>
  <c r="G1556" i="4"/>
  <c r="G1557" i="4"/>
  <c r="G1558" i="4"/>
  <c r="G1559" i="4"/>
  <c r="G1560" i="4"/>
  <c r="G1561" i="4"/>
  <c r="G1562" i="4"/>
  <c r="G1563" i="4"/>
  <c r="G1564" i="4"/>
  <c r="G1565" i="4"/>
  <c r="G1566" i="4"/>
  <c r="G1567" i="4"/>
  <c r="G1568" i="4"/>
  <c r="G1569" i="4"/>
  <c r="G1570" i="4"/>
  <c r="G1571" i="4"/>
  <c r="G1572" i="4"/>
  <c r="G1573" i="4"/>
  <c r="G1574" i="4"/>
  <c r="G1575" i="4"/>
  <c r="G1576" i="4"/>
  <c r="G1577" i="4"/>
  <c r="G1578" i="4"/>
  <c r="G1579" i="4"/>
  <c r="G1580" i="4"/>
  <c r="G1581" i="4"/>
  <c r="G1582" i="4"/>
  <c r="G1583" i="4"/>
  <c r="G1584" i="4"/>
  <c r="G1585" i="4"/>
  <c r="G1586" i="4"/>
  <c r="G1587" i="4"/>
  <c r="G1588" i="4"/>
  <c r="G1589" i="4"/>
  <c r="G1590" i="4"/>
  <c r="G1591" i="4"/>
  <c r="G1592" i="4"/>
  <c r="G1593" i="4"/>
  <c r="G1594" i="4"/>
  <c r="G1595" i="4"/>
  <c r="G1596" i="4"/>
  <c r="G1597" i="4"/>
  <c r="G1598" i="4"/>
  <c r="G1599" i="4"/>
  <c r="G1600" i="4"/>
  <c r="G1601" i="4"/>
  <c r="G1602" i="4"/>
  <c r="G1603" i="4"/>
  <c r="G1604" i="4"/>
  <c r="G1605" i="4"/>
  <c r="G1606" i="4"/>
  <c r="G1607" i="4"/>
  <c r="G1608" i="4"/>
  <c r="G1609" i="4"/>
  <c r="G1610" i="4"/>
  <c r="G1611" i="4"/>
  <c r="G1612" i="4"/>
  <c r="G1613" i="4"/>
  <c r="G1614" i="4"/>
  <c r="G1615" i="4"/>
  <c r="G1616" i="4"/>
  <c r="G1617" i="4"/>
  <c r="G1618" i="4"/>
  <c r="G1619" i="4"/>
  <c r="G1620" i="4"/>
  <c r="G1621" i="4"/>
  <c r="G1622" i="4"/>
  <c r="G1623" i="4"/>
  <c r="G1624" i="4"/>
  <c r="G1625" i="4"/>
  <c r="G1626" i="4"/>
  <c r="G1627" i="4"/>
  <c r="G1628" i="4"/>
  <c r="G1629" i="4"/>
  <c r="G1630" i="4"/>
  <c r="G1631" i="4"/>
  <c r="G1632" i="4"/>
  <c r="G1633" i="4"/>
  <c r="G1634" i="4"/>
  <c r="G1635" i="4"/>
  <c r="G1636" i="4"/>
  <c r="G1637" i="4"/>
  <c r="G1638" i="4"/>
  <c r="G1639" i="4"/>
  <c r="G1640" i="4"/>
  <c r="G1641" i="4"/>
  <c r="G1642" i="4"/>
  <c r="G1643" i="4"/>
  <c r="G1644" i="4"/>
  <c r="G1645" i="4"/>
  <c r="G1646" i="4"/>
  <c r="G1647" i="4"/>
  <c r="G1648" i="4"/>
  <c r="G1649" i="4"/>
  <c r="G1650" i="4"/>
  <c r="G1651" i="4"/>
  <c r="G1652" i="4"/>
  <c r="G1653" i="4"/>
  <c r="G1654" i="4"/>
  <c r="G1655" i="4"/>
  <c r="G1656" i="4"/>
  <c r="G1657" i="4"/>
  <c r="G1658" i="4"/>
  <c r="G1659" i="4"/>
  <c r="G1660" i="4"/>
  <c r="G1661" i="4"/>
  <c r="G1662" i="4"/>
  <c r="G1663" i="4"/>
  <c r="G1664" i="4"/>
  <c r="G1665" i="4"/>
  <c r="G1666" i="4"/>
  <c r="G1667" i="4"/>
  <c r="G1668" i="4"/>
  <c r="G1669" i="4"/>
  <c r="G1670" i="4"/>
  <c r="G1671" i="4"/>
  <c r="G1672" i="4"/>
  <c r="G1673" i="4"/>
  <c r="G1674" i="4"/>
  <c r="G1675" i="4"/>
  <c r="G1676" i="4"/>
  <c r="G1677" i="4"/>
  <c r="G1678" i="4"/>
  <c r="G1679" i="4"/>
  <c r="G1680" i="4"/>
  <c r="E2" i="4"/>
  <c r="E3" i="4"/>
  <c r="E4" i="4"/>
  <c r="E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58" i="4"/>
  <c r="E59" i="4"/>
  <c r="E60" i="4"/>
  <c r="E61" i="4"/>
  <c r="E62" i="4"/>
  <c r="E63" i="4"/>
  <c r="E64" i="4"/>
  <c r="E65" i="4"/>
  <c r="E66" i="4"/>
  <c r="E67" i="4"/>
  <c r="E68" i="4"/>
  <c r="E69" i="4"/>
  <c r="E70" i="4"/>
  <c r="E71" i="4"/>
  <c r="E72" i="4"/>
  <c r="E73" i="4"/>
  <c r="E74" i="4"/>
  <c r="E75" i="4"/>
  <c r="E76" i="4"/>
  <c r="E77" i="4"/>
  <c r="E78" i="4"/>
  <c r="E79" i="4"/>
  <c r="E80" i="4"/>
  <c r="E81" i="4"/>
  <c r="E82" i="4"/>
  <c r="E83" i="4"/>
  <c r="E84" i="4"/>
  <c r="E85" i="4"/>
  <c r="E86" i="4"/>
  <c r="E87" i="4"/>
  <c r="E88" i="4"/>
  <c r="E89" i="4"/>
  <c r="E90" i="4"/>
  <c r="E91" i="4"/>
  <c r="E92" i="4"/>
  <c r="E93" i="4"/>
  <c r="E94" i="4"/>
  <c r="E95" i="4"/>
  <c r="E96" i="4"/>
  <c r="E97" i="4"/>
  <c r="E98" i="4"/>
  <c r="E99" i="4"/>
  <c r="E100" i="4"/>
  <c r="E101" i="4"/>
  <c r="E102" i="4"/>
  <c r="E103" i="4"/>
  <c r="E104" i="4"/>
  <c r="E105" i="4"/>
  <c r="E106" i="4"/>
  <c r="E107" i="4"/>
  <c r="E108" i="4"/>
  <c r="E109" i="4"/>
  <c r="E110" i="4"/>
  <c r="E111" i="4"/>
  <c r="E112" i="4"/>
  <c r="E113" i="4"/>
  <c r="E114" i="4"/>
  <c r="E115" i="4"/>
  <c r="E116" i="4"/>
  <c r="E117" i="4"/>
  <c r="E118" i="4"/>
  <c r="E119" i="4"/>
  <c r="E120" i="4"/>
  <c r="E121" i="4"/>
  <c r="E122" i="4"/>
  <c r="E123" i="4"/>
  <c r="E124" i="4"/>
  <c r="E125" i="4"/>
  <c r="E126" i="4"/>
  <c r="E127" i="4"/>
  <c r="E128" i="4"/>
  <c r="E129" i="4"/>
  <c r="E130" i="4"/>
  <c r="E131" i="4"/>
  <c r="E132" i="4"/>
  <c r="E133" i="4"/>
  <c r="E134" i="4"/>
  <c r="E135" i="4"/>
  <c r="E136" i="4"/>
  <c r="E137" i="4"/>
  <c r="E138" i="4"/>
  <c r="E139" i="4"/>
  <c r="E140" i="4"/>
  <c r="E141" i="4"/>
  <c r="E142" i="4"/>
  <c r="E143" i="4"/>
  <c r="E144" i="4"/>
  <c r="E145" i="4"/>
  <c r="E146" i="4"/>
  <c r="E147" i="4"/>
  <c r="E148" i="4"/>
  <c r="E149" i="4"/>
  <c r="E150" i="4"/>
  <c r="E151" i="4"/>
  <c r="E152" i="4"/>
  <c r="E153" i="4"/>
  <c r="E154" i="4"/>
  <c r="E155" i="4"/>
  <c r="E156" i="4"/>
  <c r="E157" i="4"/>
  <c r="E158" i="4"/>
  <c r="E159" i="4"/>
  <c r="E160" i="4"/>
  <c r="E161" i="4"/>
  <c r="E162" i="4"/>
  <c r="E163" i="4"/>
  <c r="E164" i="4"/>
  <c r="E165" i="4"/>
  <c r="E166" i="4"/>
  <c r="E167" i="4"/>
  <c r="E168" i="4"/>
  <c r="E169" i="4"/>
  <c r="E170" i="4"/>
  <c r="E171" i="4"/>
  <c r="E172" i="4"/>
  <c r="E173" i="4"/>
  <c r="E174" i="4"/>
  <c r="E175" i="4"/>
  <c r="E176" i="4"/>
  <c r="E177" i="4"/>
  <c r="E178" i="4"/>
  <c r="E179" i="4"/>
  <c r="E180" i="4"/>
  <c r="E181" i="4"/>
  <c r="E182" i="4"/>
  <c r="E183" i="4"/>
  <c r="E184" i="4"/>
  <c r="E185" i="4"/>
  <c r="E186" i="4"/>
  <c r="E187" i="4"/>
  <c r="E188" i="4"/>
  <c r="E189" i="4"/>
  <c r="E190" i="4"/>
  <c r="E191" i="4"/>
  <c r="E192" i="4"/>
  <c r="E193" i="4"/>
  <c r="E194" i="4"/>
  <c r="E195" i="4"/>
  <c r="E196" i="4"/>
  <c r="E197" i="4"/>
  <c r="E198" i="4"/>
  <c r="E199" i="4"/>
  <c r="E200" i="4"/>
  <c r="E201" i="4"/>
  <c r="E202" i="4"/>
  <c r="E203" i="4"/>
  <c r="E204" i="4"/>
  <c r="E205" i="4"/>
  <c r="E206" i="4"/>
  <c r="E207" i="4"/>
  <c r="E208" i="4"/>
  <c r="E209" i="4"/>
  <c r="E210" i="4"/>
  <c r="E211" i="4"/>
  <c r="E212" i="4"/>
  <c r="E213" i="4"/>
  <c r="E214" i="4"/>
  <c r="E215" i="4"/>
  <c r="E216" i="4"/>
  <c r="E217" i="4"/>
  <c r="E218" i="4"/>
  <c r="E219" i="4"/>
  <c r="E220" i="4"/>
  <c r="E221" i="4"/>
  <c r="E222" i="4"/>
  <c r="E223" i="4"/>
  <c r="E224" i="4"/>
  <c r="E225" i="4"/>
  <c r="E226" i="4"/>
  <c r="E227" i="4"/>
  <c r="E228" i="4"/>
  <c r="E229" i="4"/>
  <c r="E230" i="4"/>
  <c r="E231" i="4"/>
  <c r="E232" i="4"/>
  <c r="E233" i="4"/>
  <c r="E234" i="4"/>
  <c r="E235" i="4"/>
  <c r="E236" i="4"/>
  <c r="E237" i="4"/>
  <c r="E238" i="4"/>
  <c r="E239" i="4"/>
  <c r="E240" i="4"/>
  <c r="E241" i="4"/>
  <c r="E242" i="4"/>
  <c r="E243" i="4"/>
  <c r="E244" i="4"/>
  <c r="E245" i="4"/>
  <c r="E246" i="4"/>
  <c r="E247" i="4"/>
  <c r="E248" i="4"/>
  <c r="E249" i="4"/>
  <c r="E250" i="4"/>
  <c r="E251" i="4"/>
  <c r="E252" i="4"/>
  <c r="E253" i="4"/>
  <c r="E254" i="4"/>
  <c r="E255" i="4"/>
  <c r="E256" i="4"/>
  <c r="E257" i="4"/>
  <c r="E258" i="4"/>
  <c r="E259" i="4"/>
  <c r="E260" i="4"/>
  <c r="E261" i="4"/>
  <c r="E262" i="4"/>
  <c r="E263" i="4"/>
  <c r="E264" i="4"/>
  <c r="E265" i="4"/>
  <c r="E266" i="4"/>
  <c r="E267" i="4"/>
  <c r="E268" i="4"/>
  <c r="E269" i="4"/>
  <c r="E270" i="4"/>
  <c r="E271" i="4"/>
  <c r="E272" i="4"/>
  <c r="E273" i="4"/>
  <c r="E274" i="4"/>
  <c r="E275" i="4"/>
  <c r="E276" i="4"/>
  <c r="E277" i="4"/>
  <c r="E278" i="4"/>
  <c r="E279" i="4"/>
  <c r="E280" i="4"/>
  <c r="E281" i="4"/>
  <c r="E282" i="4"/>
  <c r="E283" i="4"/>
  <c r="E284" i="4"/>
  <c r="E285" i="4"/>
  <c r="E286" i="4"/>
  <c r="E287" i="4"/>
  <c r="E288" i="4"/>
  <c r="E289" i="4"/>
  <c r="E290" i="4"/>
  <c r="E291" i="4"/>
  <c r="E292" i="4"/>
  <c r="E293" i="4"/>
  <c r="E294" i="4"/>
  <c r="E295" i="4"/>
  <c r="E296" i="4"/>
  <c r="E297" i="4"/>
  <c r="E298" i="4"/>
  <c r="E299" i="4"/>
  <c r="E300" i="4"/>
  <c r="E301" i="4"/>
  <c r="E302" i="4"/>
  <c r="E303" i="4"/>
  <c r="E304" i="4"/>
  <c r="E305" i="4"/>
  <c r="E306" i="4"/>
  <c r="E307" i="4"/>
  <c r="E308" i="4"/>
  <c r="E309" i="4"/>
  <c r="E310" i="4"/>
  <c r="E311" i="4"/>
  <c r="E312" i="4"/>
  <c r="E313" i="4"/>
  <c r="E314" i="4"/>
  <c r="E315" i="4"/>
  <c r="E316" i="4"/>
  <c r="E317" i="4"/>
  <c r="E318" i="4"/>
  <c r="E319" i="4"/>
  <c r="E320" i="4"/>
  <c r="E321" i="4"/>
  <c r="E322" i="4"/>
  <c r="E323" i="4"/>
  <c r="E324" i="4"/>
  <c r="E325" i="4"/>
  <c r="E326" i="4"/>
  <c r="E327" i="4"/>
  <c r="E328" i="4"/>
  <c r="E329" i="4"/>
  <c r="E330" i="4"/>
  <c r="E331" i="4"/>
  <c r="E332" i="4"/>
  <c r="E333" i="4"/>
  <c r="E334" i="4"/>
  <c r="E335" i="4"/>
  <c r="E336" i="4"/>
  <c r="E337" i="4"/>
  <c r="E338" i="4"/>
  <c r="E339" i="4"/>
  <c r="E340" i="4"/>
  <c r="E341" i="4"/>
  <c r="E342" i="4"/>
  <c r="E343" i="4"/>
  <c r="E344" i="4"/>
  <c r="E345" i="4"/>
  <c r="E346" i="4"/>
  <c r="E347" i="4"/>
  <c r="E348" i="4"/>
  <c r="E349" i="4"/>
  <c r="E350" i="4"/>
  <c r="E351" i="4"/>
  <c r="E352" i="4"/>
  <c r="E353" i="4"/>
  <c r="E354" i="4"/>
  <c r="E355" i="4"/>
  <c r="E356" i="4"/>
  <c r="E357" i="4"/>
  <c r="E358" i="4"/>
  <c r="E359" i="4"/>
  <c r="E360" i="4"/>
  <c r="E361" i="4"/>
  <c r="E362" i="4"/>
  <c r="E363" i="4"/>
  <c r="E364" i="4"/>
  <c r="E365" i="4"/>
  <c r="E366" i="4"/>
  <c r="E367" i="4"/>
  <c r="E368" i="4"/>
  <c r="E369" i="4"/>
  <c r="E370" i="4"/>
  <c r="E371" i="4"/>
  <c r="E372" i="4"/>
  <c r="E373" i="4"/>
  <c r="E374" i="4"/>
  <c r="E375" i="4"/>
  <c r="E376" i="4"/>
  <c r="E377" i="4"/>
  <c r="E378" i="4"/>
  <c r="E379" i="4"/>
  <c r="E380" i="4"/>
  <c r="E381" i="4"/>
  <c r="E382" i="4"/>
  <c r="E383" i="4"/>
  <c r="E384" i="4"/>
  <c r="E385" i="4"/>
  <c r="E386" i="4"/>
  <c r="E387" i="4"/>
  <c r="E388" i="4"/>
  <c r="E389" i="4"/>
  <c r="E390" i="4"/>
  <c r="E391" i="4"/>
  <c r="E392" i="4"/>
  <c r="E393" i="4"/>
  <c r="E394" i="4"/>
  <c r="E395" i="4"/>
  <c r="E396" i="4"/>
  <c r="E397" i="4"/>
  <c r="E398" i="4"/>
  <c r="E399" i="4"/>
  <c r="E400" i="4"/>
  <c r="E401" i="4"/>
  <c r="E402" i="4"/>
  <c r="E403" i="4"/>
  <c r="E404" i="4"/>
  <c r="E405" i="4"/>
  <c r="E406" i="4"/>
  <c r="E407" i="4"/>
  <c r="E408" i="4"/>
  <c r="E409" i="4"/>
  <c r="E410" i="4"/>
  <c r="E411" i="4"/>
  <c r="E412" i="4"/>
  <c r="E413" i="4"/>
  <c r="E414" i="4"/>
  <c r="E415" i="4"/>
  <c r="E416" i="4"/>
  <c r="E417" i="4"/>
  <c r="E418" i="4"/>
  <c r="E419" i="4"/>
  <c r="E420" i="4"/>
  <c r="E421" i="4"/>
  <c r="E422" i="4"/>
  <c r="E423" i="4"/>
  <c r="E424" i="4"/>
  <c r="E425" i="4"/>
  <c r="E426" i="4"/>
  <c r="E427" i="4"/>
  <c r="E428" i="4"/>
  <c r="E429" i="4"/>
  <c r="E430" i="4"/>
  <c r="E431" i="4"/>
  <c r="E432" i="4"/>
  <c r="E433" i="4"/>
  <c r="E434" i="4"/>
  <c r="E435" i="4"/>
  <c r="E436" i="4"/>
  <c r="E437" i="4"/>
  <c r="E438" i="4"/>
  <c r="E439" i="4"/>
  <c r="E440" i="4"/>
  <c r="E441" i="4"/>
  <c r="E442" i="4"/>
  <c r="E443" i="4"/>
  <c r="E444" i="4"/>
  <c r="E445" i="4"/>
  <c r="E446" i="4"/>
  <c r="E447" i="4"/>
  <c r="E448" i="4"/>
  <c r="E449" i="4"/>
  <c r="E450" i="4"/>
  <c r="E451" i="4"/>
  <c r="E452" i="4"/>
  <c r="E453" i="4"/>
  <c r="E454" i="4"/>
  <c r="E455" i="4"/>
  <c r="E456" i="4"/>
  <c r="E457" i="4"/>
  <c r="E458" i="4"/>
  <c r="E459" i="4"/>
  <c r="E460" i="4"/>
  <c r="E461" i="4"/>
  <c r="E462" i="4"/>
  <c r="E463" i="4"/>
  <c r="E464" i="4"/>
  <c r="E465" i="4"/>
  <c r="E466" i="4"/>
  <c r="E467" i="4"/>
  <c r="E468" i="4"/>
  <c r="E469" i="4"/>
  <c r="E470" i="4"/>
  <c r="E471" i="4"/>
  <c r="E472" i="4"/>
  <c r="E473" i="4"/>
  <c r="E474" i="4"/>
  <c r="E475" i="4"/>
  <c r="E476" i="4"/>
  <c r="E477" i="4"/>
  <c r="E478" i="4"/>
  <c r="E479" i="4"/>
  <c r="E480" i="4"/>
  <c r="E481" i="4"/>
  <c r="E482" i="4"/>
  <c r="E483" i="4"/>
  <c r="E484" i="4"/>
  <c r="E485" i="4"/>
  <c r="E486" i="4"/>
  <c r="E487" i="4"/>
  <c r="E488" i="4"/>
  <c r="E489" i="4"/>
  <c r="E490" i="4"/>
  <c r="E491" i="4"/>
  <c r="E492" i="4"/>
  <c r="E493" i="4"/>
  <c r="E494" i="4"/>
  <c r="E495" i="4"/>
  <c r="E496" i="4"/>
  <c r="E497" i="4"/>
  <c r="E498" i="4"/>
  <c r="E499" i="4"/>
  <c r="E500" i="4"/>
  <c r="E501" i="4"/>
  <c r="E502" i="4"/>
  <c r="E503" i="4"/>
  <c r="E504" i="4"/>
  <c r="E505" i="4"/>
  <c r="E506" i="4"/>
  <c r="E507" i="4"/>
  <c r="E508" i="4"/>
  <c r="E509" i="4"/>
  <c r="E510" i="4"/>
  <c r="E511" i="4"/>
  <c r="E512" i="4"/>
  <c r="E513" i="4"/>
  <c r="E514" i="4"/>
  <c r="E515" i="4"/>
  <c r="E516" i="4"/>
  <c r="E517" i="4"/>
  <c r="E518" i="4"/>
  <c r="E519" i="4"/>
  <c r="E520" i="4"/>
  <c r="E521" i="4"/>
  <c r="E522" i="4"/>
  <c r="E523" i="4"/>
  <c r="E524" i="4"/>
  <c r="E525" i="4"/>
  <c r="E526" i="4"/>
  <c r="E527" i="4"/>
  <c r="E528" i="4"/>
  <c r="E529" i="4"/>
  <c r="E530" i="4"/>
  <c r="E531" i="4"/>
  <c r="E532" i="4"/>
  <c r="E533" i="4"/>
  <c r="E534" i="4"/>
  <c r="E535" i="4"/>
  <c r="E536" i="4"/>
  <c r="E537" i="4"/>
  <c r="E538" i="4"/>
  <c r="E539" i="4"/>
  <c r="E540" i="4"/>
  <c r="E541" i="4"/>
  <c r="E542" i="4"/>
  <c r="E543" i="4"/>
  <c r="E544" i="4"/>
  <c r="E545" i="4"/>
  <c r="E546" i="4"/>
  <c r="E547" i="4"/>
  <c r="E548" i="4"/>
  <c r="E549" i="4"/>
  <c r="E550" i="4"/>
  <c r="E551" i="4"/>
  <c r="E552" i="4"/>
  <c r="E553" i="4"/>
  <c r="E554" i="4"/>
  <c r="E555" i="4"/>
  <c r="E556" i="4"/>
  <c r="E557" i="4"/>
  <c r="E558" i="4"/>
  <c r="E559" i="4"/>
  <c r="E560" i="4"/>
  <c r="E561" i="4"/>
  <c r="E562" i="4"/>
  <c r="E563" i="4"/>
  <c r="E564" i="4"/>
  <c r="E565" i="4"/>
  <c r="E566" i="4"/>
  <c r="E567" i="4"/>
  <c r="E568" i="4"/>
  <c r="E569" i="4"/>
  <c r="E570" i="4"/>
  <c r="E571" i="4"/>
  <c r="E572" i="4"/>
  <c r="E573" i="4"/>
  <c r="E574" i="4"/>
  <c r="E575" i="4"/>
  <c r="E576" i="4"/>
  <c r="E577" i="4"/>
  <c r="E578" i="4"/>
  <c r="E579" i="4"/>
  <c r="E580" i="4"/>
  <c r="E581" i="4"/>
  <c r="E582" i="4"/>
  <c r="E583" i="4"/>
  <c r="E584" i="4"/>
  <c r="E585" i="4"/>
  <c r="E586" i="4"/>
  <c r="E587" i="4"/>
  <c r="E588" i="4"/>
  <c r="E589" i="4"/>
  <c r="E590" i="4"/>
  <c r="E591" i="4"/>
  <c r="E592" i="4"/>
  <c r="E593" i="4"/>
  <c r="E594" i="4"/>
  <c r="E595" i="4"/>
  <c r="E596" i="4"/>
  <c r="E597" i="4"/>
  <c r="E598" i="4"/>
  <c r="E599" i="4"/>
  <c r="E600" i="4"/>
  <c r="E601" i="4"/>
  <c r="E602" i="4"/>
  <c r="E603" i="4"/>
  <c r="E604" i="4"/>
  <c r="E605" i="4"/>
  <c r="E606" i="4"/>
  <c r="E607" i="4"/>
  <c r="E608" i="4"/>
  <c r="E609" i="4"/>
  <c r="E610" i="4"/>
  <c r="E611" i="4"/>
  <c r="E612" i="4"/>
  <c r="E613" i="4"/>
  <c r="E614" i="4"/>
  <c r="E615" i="4"/>
  <c r="E616" i="4"/>
  <c r="E617" i="4"/>
  <c r="E618" i="4"/>
  <c r="E619" i="4"/>
  <c r="E620" i="4"/>
  <c r="E621" i="4"/>
  <c r="E622" i="4"/>
  <c r="E623" i="4"/>
  <c r="E624" i="4"/>
  <c r="E625" i="4"/>
  <c r="E626" i="4"/>
  <c r="E627" i="4"/>
  <c r="E628" i="4"/>
  <c r="E629" i="4"/>
  <c r="E630" i="4"/>
  <c r="E631" i="4"/>
  <c r="E632" i="4"/>
  <c r="E633" i="4"/>
  <c r="E634" i="4"/>
  <c r="E635" i="4"/>
  <c r="E636" i="4"/>
  <c r="E637" i="4"/>
  <c r="E638" i="4"/>
  <c r="E639" i="4"/>
  <c r="E640" i="4"/>
  <c r="E641" i="4"/>
  <c r="E642" i="4"/>
  <c r="E643" i="4"/>
  <c r="E644" i="4"/>
  <c r="E645" i="4"/>
  <c r="E646" i="4"/>
  <c r="E647" i="4"/>
  <c r="E648" i="4"/>
  <c r="E649" i="4"/>
  <c r="E650" i="4"/>
  <c r="E651" i="4"/>
  <c r="E652" i="4"/>
  <c r="E653" i="4"/>
  <c r="E654" i="4"/>
  <c r="E655" i="4"/>
  <c r="E656" i="4"/>
  <c r="E657" i="4"/>
  <c r="E658" i="4"/>
  <c r="E659" i="4"/>
  <c r="E660" i="4"/>
  <c r="E661" i="4"/>
  <c r="E662" i="4"/>
  <c r="E663" i="4"/>
  <c r="E664" i="4"/>
  <c r="E665" i="4"/>
  <c r="E666" i="4"/>
  <c r="E667" i="4"/>
  <c r="E668" i="4"/>
  <c r="E669" i="4"/>
  <c r="E670" i="4"/>
  <c r="E671" i="4"/>
  <c r="E672" i="4"/>
  <c r="E673" i="4"/>
  <c r="E674" i="4"/>
  <c r="E675" i="4"/>
  <c r="E676" i="4"/>
  <c r="E677" i="4"/>
  <c r="E678" i="4"/>
  <c r="E679" i="4"/>
  <c r="E680" i="4"/>
  <c r="E681" i="4"/>
  <c r="E682" i="4"/>
  <c r="E683" i="4"/>
  <c r="E684" i="4"/>
  <c r="E685" i="4"/>
  <c r="E686" i="4"/>
  <c r="E687" i="4"/>
  <c r="E688" i="4"/>
  <c r="E689" i="4"/>
  <c r="E690" i="4"/>
  <c r="E691" i="4"/>
  <c r="E692" i="4"/>
  <c r="E693" i="4"/>
  <c r="E694" i="4"/>
  <c r="E695" i="4"/>
  <c r="E696" i="4"/>
  <c r="E697" i="4"/>
  <c r="E698" i="4"/>
  <c r="E699" i="4"/>
  <c r="E700" i="4"/>
  <c r="E701" i="4"/>
  <c r="E702" i="4"/>
  <c r="E703" i="4"/>
  <c r="E704" i="4"/>
  <c r="E705" i="4"/>
  <c r="E706" i="4"/>
  <c r="E707" i="4"/>
  <c r="E708" i="4"/>
  <c r="E709" i="4"/>
  <c r="E710" i="4"/>
  <c r="E711" i="4"/>
  <c r="E712" i="4"/>
  <c r="E713" i="4"/>
  <c r="E714" i="4"/>
  <c r="E715" i="4"/>
  <c r="E716" i="4"/>
  <c r="E717" i="4"/>
  <c r="E718" i="4"/>
  <c r="E719" i="4"/>
  <c r="E720" i="4"/>
  <c r="E721" i="4"/>
  <c r="E722" i="4"/>
  <c r="E723" i="4"/>
  <c r="E724" i="4"/>
  <c r="E725" i="4"/>
  <c r="E726" i="4"/>
  <c r="E727" i="4"/>
  <c r="E728" i="4"/>
  <c r="E729" i="4"/>
  <c r="E730" i="4"/>
  <c r="E731" i="4"/>
  <c r="E732" i="4"/>
  <c r="E733" i="4"/>
  <c r="E734" i="4"/>
  <c r="E735" i="4"/>
  <c r="E736" i="4"/>
  <c r="E737" i="4"/>
  <c r="E738" i="4"/>
  <c r="E739" i="4"/>
  <c r="E740" i="4"/>
  <c r="E741" i="4"/>
  <c r="E742" i="4"/>
  <c r="E743" i="4"/>
  <c r="E744" i="4"/>
  <c r="E745" i="4"/>
  <c r="E746" i="4"/>
  <c r="E747" i="4"/>
  <c r="E748" i="4"/>
  <c r="E749" i="4"/>
  <c r="E750" i="4"/>
  <c r="E751" i="4"/>
  <c r="E752" i="4"/>
  <c r="E753" i="4"/>
  <c r="E754" i="4"/>
  <c r="E755" i="4"/>
  <c r="E756" i="4"/>
  <c r="E757" i="4"/>
  <c r="E758" i="4"/>
  <c r="E759" i="4"/>
  <c r="E760" i="4"/>
  <c r="E761" i="4"/>
  <c r="E762" i="4"/>
  <c r="E763" i="4"/>
  <c r="E764" i="4"/>
  <c r="E765" i="4"/>
  <c r="E766" i="4"/>
  <c r="E767" i="4"/>
  <c r="E768" i="4"/>
  <c r="E769" i="4"/>
  <c r="E770" i="4"/>
  <c r="E771" i="4"/>
  <c r="E772" i="4"/>
  <c r="E773" i="4"/>
  <c r="E774" i="4"/>
  <c r="E775" i="4"/>
  <c r="E776" i="4"/>
  <c r="E777" i="4"/>
  <c r="E778" i="4"/>
  <c r="E779" i="4"/>
  <c r="E780" i="4"/>
  <c r="E781" i="4"/>
  <c r="E782" i="4"/>
  <c r="E783" i="4"/>
  <c r="E784" i="4"/>
  <c r="E785" i="4"/>
  <c r="E786" i="4"/>
  <c r="E787" i="4"/>
  <c r="E788" i="4"/>
  <c r="E789" i="4"/>
  <c r="E790" i="4"/>
  <c r="E791" i="4"/>
  <c r="E792" i="4"/>
  <c r="E793" i="4"/>
  <c r="E794" i="4"/>
  <c r="E795" i="4"/>
  <c r="E796" i="4"/>
  <c r="E797" i="4"/>
  <c r="E798" i="4"/>
  <c r="E799" i="4"/>
  <c r="E800" i="4"/>
  <c r="E801" i="4"/>
  <c r="E802" i="4"/>
  <c r="E803" i="4"/>
  <c r="E804" i="4"/>
  <c r="E805" i="4"/>
  <c r="E806" i="4"/>
  <c r="E807" i="4"/>
  <c r="E808" i="4"/>
  <c r="E809" i="4"/>
  <c r="E810" i="4"/>
  <c r="E811" i="4"/>
  <c r="E812" i="4"/>
  <c r="E813" i="4"/>
  <c r="E814" i="4"/>
  <c r="E815" i="4"/>
  <c r="E816" i="4"/>
  <c r="E817" i="4"/>
  <c r="E818" i="4"/>
  <c r="E819" i="4"/>
  <c r="E820" i="4"/>
  <c r="E821" i="4"/>
  <c r="E822" i="4"/>
  <c r="E823" i="4"/>
  <c r="E824" i="4"/>
  <c r="E825" i="4"/>
  <c r="E826" i="4"/>
  <c r="E827" i="4"/>
  <c r="E828" i="4"/>
  <c r="E829" i="4"/>
  <c r="E830" i="4"/>
  <c r="E831" i="4"/>
  <c r="E832" i="4"/>
  <c r="E833" i="4"/>
  <c r="E834" i="4"/>
  <c r="E835" i="4"/>
  <c r="E836" i="4"/>
  <c r="E837" i="4"/>
  <c r="E838" i="4"/>
  <c r="E839" i="4"/>
  <c r="E840" i="4"/>
  <c r="E841" i="4"/>
  <c r="E842" i="4"/>
  <c r="E843" i="4"/>
  <c r="E844" i="4"/>
  <c r="E845" i="4"/>
  <c r="E846" i="4"/>
  <c r="E847" i="4"/>
  <c r="E848" i="4"/>
  <c r="E849" i="4"/>
  <c r="E850" i="4"/>
  <c r="E851" i="4"/>
  <c r="E852" i="4"/>
  <c r="E853" i="4"/>
  <c r="E854" i="4"/>
  <c r="E855" i="4"/>
  <c r="E856" i="4"/>
  <c r="E857" i="4"/>
  <c r="E858" i="4"/>
  <c r="E859" i="4"/>
  <c r="E860" i="4"/>
  <c r="E861" i="4"/>
  <c r="E862" i="4"/>
  <c r="E863" i="4"/>
  <c r="E864" i="4"/>
  <c r="E865" i="4"/>
  <c r="E866" i="4"/>
  <c r="E867" i="4"/>
  <c r="E868" i="4"/>
  <c r="E869" i="4"/>
  <c r="E870" i="4"/>
  <c r="E871" i="4"/>
  <c r="E872" i="4"/>
  <c r="E873" i="4"/>
  <c r="E874" i="4"/>
  <c r="E875" i="4"/>
  <c r="E876" i="4"/>
  <c r="E877" i="4"/>
  <c r="E878" i="4"/>
  <c r="E879" i="4"/>
  <c r="E880" i="4"/>
  <c r="E881" i="4"/>
  <c r="E882" i="4"/>
  <c r="E883" i="4"/>
  <c r="E884" i="4"/>
  <c r="E885" i="4"/>
  <c r="E886" i="4"/>
  <c r="E887" i="4"/>
  <c r="E888" i="4"/>
  <c r="E889" i="4"/>
  <c r="E890" i="4"/>
  <c r="E891" i="4"/>
  <c r="E892" i="4"/>
  <c r="E893" i="4"/>
  <c r="E894" i="4"/>
  <c r="E895" i="4"/>
  <c r="E896" i="4"/>
  <c r="E897" i="4"/>
  <c r="E898" i="4"/>
  <c r="E899" i="4"/>
  <c r="E900" i="4"/>
  <c r="E901" i="4"/>
  <c r="E902" i="4"/>
  <c r="E903" i="4"/>
  <c r="E904" i="4"/>
  <c r="E905" i="4"/>
  <c r="E906" i="4"/>
  <c r="E907" i="4"/>
  <c r="E908" i="4"/>
  <c r="E909" i="4"/>
  <c r="E910" i="4"/>
  <c r="E911" i="4"/>
  <c r="E912" i="4"/>
  <c r="E913" i="4"/>
  <c r="E914" i="4"/>
  <c r="E915" i="4"/>
  <c r="E916" i="4"/>
  <c r="E917" i="4"/>
  <c r="E918" i="4"/>
  <c r="E919" i="4"/>
  <c r="E920" i="4"/>
  <c r="E921" i="4"/>
  <c r="E922" i="4"/>
  <c r="E923" i="4"/>
  <c r="E924" i="4"/>
  <c r="E925" i="4"/>
  <c r="E926" i="4"/>
  <c r="E927" i="4"/>
  <c r="E928" i="4"/>
  <c r="E929" i="4"/>
  <c r="E930" i="4"/>
  <c r="E931" i="4"/>
  <c r="E932" i="4"/>
  <c r="E933" i="4"/>
  <c r="E934" i="4"/>
  <c r="E935" i="4"/>
  <c r="E936" i="4"/>
  <c r="E937" i="4"/>
  <c r="E938" i="4"/>
  <c r="E939" i="4"/>
  <c r="E940" i="4"/>
  <c r="E941" i="4"/>
  <c r="E942" i="4"/>
  <c r="E943" i="4"/>
  <c r="E944" i="4"/>
  <c r="E945" i="4"/>
  <c r="E946" i="4"/>
  <c r="E947" i="4"/>
  <c r="E948" i="4"/>
  <c r="E949" i="4"/>
  <c r="E950" i="4"/>
  <c r="E951" i="4"/>
  <c r="E952" i="4"/>
  <c r="E953" i="4"/>
  <c r="E954" i="4"/>
  <c r="E955" i="4"/>
  <c r="E956" i="4"/>
  <c r="E957" i="4"/>
  <c r="E958" i="4"/>
  <c r="E959" i="4"/>
  <c r="E960" i="4"/>
  <c r="E961" i="4"/>
  <c r="E962" i="4"/>
  <c r="E963" i="4"/>
  <c r="E964" i="4"/>
  <c r="E965" i="4"/>
  <c r="E966" i="4"/>
  <c r="E967" i="4"/>
  <c r="E968" i="4"/>
  <c r="E969" i="4"/>
  <c r="E970" i="4"/>
  <c r="E971" i="4"/>
  <c r="E972" i="4"/>
  <c r="E973" i="4"/>
  <c r="E974" i="4"/>
  <c r="E975" i="4"/>
  <c r="E976" i="4"/>
  <c r="E977" i="4"/>
  <c r="E978" i="4"/>
  <c r="E979" i="4"/>
  <c r="E980" i="4"/>
  <c r="E981" i="4"/>
  <c r="E982" i="4"/>
  <c r="E983" i="4"/>
  <c r="E984" i="4"/>
  <c r="E985" i="4"/>
  <c r="E986" i="4"/>
  <c r="E987" i="4"/>
  <c r="E988" i="4"/>
  <c r="E989" i="4"/>
  <c r="E990" i="4"/>
  <c r="E991" i="4"/>
  <c r="E992" i="4"/>
  <c r="E993" i="4"/>
  <c r="E994" i="4"/>
  <c r="E995" i="4"/>
  <c r="E996" i="4"/>
  <c r="E997" i="4"/>
  <c r="E998" i="4"/>
  <c r="E999" i="4"/>
  <c r="E1000" i="4"/>
  <c r="E1001" i="4"/>
  <c r="E1002" i="4"/>
  <c r="E1003" i="4"/>
  <c r="E1004" i="4"/>
  <c r="E1005" i="4"/>
  <c r="E1006" i="4"/>
  <c r="E1007" i="4"/>
  <c r="E1008" i="4"/>
  <c r="E1009" i="4"/>
  <c r="E1010" i="4"/>
  <c r="E1011" i="4"/>
  <c r="E1012" i="4"/>
  <c r="E1013" i="4"/>
  <c r="E1014" i="4"/>
  <c r="E1015" i="4"/>
  <c r="E1016" i="4"/>
  <c r="E1017" i="4"/>
  <c r="E1018" i="4"/>
  <c r="E1019" i="4"/>
  <c r="E1020" i="4"/>
  <c r="E1021" i="4"/>
  <c r="E1022" i="4"/>
  <c r="E1023" i="4"/>
  <c r="E1024" i="4"/>
  <c r="E1025" i="4"/>
  <c r="E1026" i="4"/>
  <c r="E1027" i="4"/>
  <c r="E1028" i="4"/>
  <c r="E1029" i="4"/>
  <c r="E1030" i="4"/>
  <c r="E1031" i="4"/>
  <c r="E1032" i="4"/>
  <c r="E1033" i="4"/>
  <c r="E1034" i="4"/>
  <c r="E1035" i="4"/>
  <c r="E1036" i="4"/>
  <c r="E1037" i="4"/>
  <c r="E1038" i="4"/>
  <c r="E1039" i="4"/>
  <c r="E1040" i="4"/>
  <c r="E1041" i="4"/>
  <c r="E1042" i="4"/>
  <c r="E1043" i="4"/>
  <c r="E1044" i="4"/>
  <c r="E1045" i="4"/>
  <c r="E1046" i="4"/>
  <c r="E1047" i="4"/>
  <c r="E1048" i="4"/>
  <c r="E1049" i="4"/>
  <c r="E1050" i="4"/>
  <c r="E1051" i="4"/>
  <c r="E1052" i="4"/>
  <c r="E1053" i="4"/>
  <c r="E1054" i="4"/>
  <c r="E1055" i="4"/>
  <c r="E1056" i="4"/>
  <c r="E1057" i="4"/>
  <c r="E1058" i="4"/>
  <c r="E1059" i="4"/>
  <c r="E1060" i="4"/>
  <c r="E1061" i="4"/>
  <c r="E1062" i="4"/>
  <c r="E1063" i="4"/>
  <c r="E1064" i="4"/>
  <c r="E1065" i="4"/>
  <c r="E1066" i="4"/>
  <c r="E1067" i="4"/>
  <c r="E1068" i="4"/>
  <c r="E1069" i="4"/>
  <c r="E1070" i="4"/>
  <c r="E1071" i="4"/>
  <c r="E1072" i="4"/>
  <c r="E1073" i="4"/>
  <c r="E1074" i="4"/>
  <c r="E1075" i="4"/>
  <c r="E1076" i="4"/>
  <c r="E1077" i="4"/>
  <c r="E1078" i="4"/>
  <c r="E1079" i="4"/>
  <c r="E1080" i="4"/>
  <c r="E1081" i="4"/>
  <c r="E1082" i="4"/>
  <c r="E1083" i="4"/>
  <c r="E1084" i="4"/>
  <c r="E1085" i="4"/>
  <c r="E1086" i="4"/>
  <c r="E1087" i="4"/>
  <c r="E1088" i="4"/>
  <c r="E1089" i="4"/>
  <c r="E1090" i="4"/>
  <c r="E1091" i="4"/>
  <c r="E1092" i="4"/>
  <c r="E1093" i="4"/>
  <c r="E1094" i="4"/>
  <c r="E1095" i="4"/>
  <c r="E1096" i="4"/>
  <c r="E1097" i="4"/>
  <c r="E1098" i="4"/>
  <c r="E1099" i="4"/>
  <c r="E1100" i="4"/>
  <c r="E1101" i="4"/>
  <c r="E1102" i="4"/>
  <c r="E1103" i="4"/>
  <c r="E1104" i="4"/>
  <c r="E1105" i="4"/>
  <c r="E1106" i="4"/>
  <c r="E1107" i="4"/>
  <c r="E1108" i="4"/>
  <c r="E1109" i="4"/>
  <c r="E1110" i="4"/>
  <c r="E1111" i="4"/>
  <c r="E1112" i="4"/>
  <c r="E1113" i="4"/>
  <c r="E1114" i="4"/>
  <c r="E1115" i="4"/>
  <c r="E1116" i="4"/>
  <c r="E1117" i="4"/>
  <c r="E1118" i="4"/>
  <c r="E1119" i="4"/>
  <c r="E1120" i="4"/>
  <c r="E1121" i="4"/>
  <c r="E1122" i="4"/>
  <c r="E1123" i="4"/>
  <c r="E1124" i="4"/>
  <c r="E1125" i="4"/>
  <c r="E1126" i="4"/>
  <c r="E1127" i="4"/>
  <c r="E1128" i="4"/>
  <c r="E1129" i="4"/>
  <c r="E1130" i="4"/>
  <c r="E1131" i="4"/>
  <c r="E1132" i="4"/>
  <c r="E1133" i="4"/>
  <c r="E1134" i="4"/>
  <c r="E1135" i="4"/>
  <c r="E1136" i="4"/>
  <c r="E1137" i="4"/>
  <c r="E1138" i="4"/>
  <c r="E1139" i="4"/>
  <c r="E1140" i="4"/>
  <c r="E1141" i="4"/>
  <c r="E1142" i="4"/>
  <c r="E1143" i="4"/>
  <c r="E1144" i="4"/>
  <c r="E1145" i="4"/>
  <c r="E1146" i="4"/>
  <c r="E1147" i="4"/>
  <c r="E1148" i="4"/>
  <c r="E1149" i="4"/>
  <c r="E1150" i="4"/>
  <c r="E1151" i="4"/>
  <c r="E1152" i="4"/>
  <c r="E1153" i="4"/>
  <c r="E1154" i="4"/>
  <c r="E1155" i="4"/>
  <c r="E1156" i="4"/>
  <c r="E1157" i="4"/>
  <c r="E1158" i="4"/>
  <c r="E1159" i="4"/>
  <c r="E1160" i="4"/>
  <c r="E1161" i="4"/>
  <c r="E1162" i="4"/>
  <c r="E1163" i="4"/>
  <c r="E1164" i="4"/>
  <c r="E1165" i="4"/>
  <c r="E1166" i="4"/>
  <c r="E1167" i="4"/>
  <c r="E1168" i="4"/>
  <c r="E1169" i="4"/>
  <c r="E1170" i="4"/>
  <c r="E1171" i="4"/>
  <c r="E1172" i="4"/>
  <c r="E1173" i="4"/>
  <c r="E1174" i="4"/>
  <c r="E1175" i="4"/>
  <c r="E1176" i="4"/>
  <c r="E1177" i="4"/>
  <c r="E1178" i="4"/>
  <c r="E1179" i="4"/>
  <c r="E1180" i="4"/>
  <c r="E1181" i="4"/>
  <c r="E1182" i="4"/>
  <c r="E1183" i="4"/>
  <c r="E1184" i="4"/>
  <c r="E1185" i="4"/>
  <c r="E1186" i="4"/>
  <c r="E1187" i="4"/>
  <c r="E1188" i="4"/>
  <c r="E1189" i="4"/>
  <c r="E1190" i="4"/>
  <c r="E1191" i="4"/>
  <c r="E1192" i="4"/>
  <c r="E1193" i="4"/>
  <c r="E1194" i="4"/>
  <c r="E1195" i="4"/>
  <c r="E1196" i="4"/>
  <c r="E1197" i="4"/>
  <c r="E1198" i="4"/>
  <c r="E1199" i="4"/>
  <c r="E1200" i="4"/>
  <c r="E1201" i="4"/>
  <c r="E1202" i="4"/>
  <c r="E1203" i="4"/>
  <c r="E1204" i="4"/>
  <c r="E1205" i="4"/>
  <c r="E1206" i="4"/>
  <c r="E1207" i="4"/>
  <c r="E1208" i="4"/>
  <c r="E1209" i="4"/>
  <c r="E1210" i="4"/>
  <c r="E1211" i="4"/>
  <c r="E1212" i="4"/>
  <c r="E1213" i="4"/>
  <c r="E1214" i="4"/>
  <c r="E1215" i="4"/>
  <c r="E1216" i="4"/>
  <c r="E1217" i="4"/>
  <c r="E1218" i="4"/>
  <c r="E1219" i="4"/>
  <c r="E1220" i="4"/>
  <c r="E1221" i="4"/>
  <c r="E1222" i="4"/>
  <c r="E1223" i="4"/>
  <c r="E1224" i="4"/>
  <c r="E1225" i="4"/>
  <c r="E1226" i="4"/>
  <c r="E1227" i="4"/>
  <c r="E1228" i="4"/>
  <c r="E1229" i="4"/>
  <c r="E1230" i="4"/>
  <c r="E1231" i="4"/>
  <c r="E1232" i="4"/>
  <c r="E1233" i="4"/>
  <c r="E1234" i="4"/>
  <c r="E1235" i="4"/>
  <c r="E1236" i="4"/>
  <c r="E1237" i="4"/>
  <c r="E1238" i="4"/>
  <c r="E1239" i="4"/>
  <c r="E1240" i="4"/>
  <c r="E1241" i="4"/>
  <c r="E1242" i="4"/>
  <c r="E1243" i="4"/>
  <c r="E1244" i="4"/>
  <c r="E1245" i="4"/>
  <c r="E1246" i="4"/>
  <c r="E1247" i="4"/>
  <c r="E1248" i="4"/>
  <c r="E1249" i="4"/>
  <c r="E1250" i="4"/>
  <c r="E1251" i="4"/>
  <c r="E1252" i="4"/>
  <c r="E1253" i="4"/>
  <c r="E1254" i="4"/>
  <c r="E1255" i="4"/>
  <c r="E1256" i="4"/>
  <c r="E1257" i="4"/>
  <c r="E1258" i="4"/>
  <c r="E1259" i="4"/>
  <c r="E1260" i="4"/>
  <c r="E1261" i="4"/>
  <c r="E1262" i="4"/>
  <c r="E1263" i="4"/>
  <c r="E1264" i="4"/>
  <c r="E1265" i="4"/>
  <c r="E1266" i="4"/>
  <c r="E1267" i="4"/>
  <c r="E1268" i="4"/>
  <c r="E1269" i="4"/>
  <c r="E1270" i="4"/>
  <c r="E1271" i="4"/>
  <c r="E1272" i="4"/>
  <c r="E1273" i="4"/>
  <c r="E1274" i="4"/>
  <c r="E1275" i="4"/>
  <c r="E1276" i="4"/>
  <c r="E1277" i="4"/>
  <c r="E1278" i="4"/>
  <c r="E1279" i="4"/>
  <c r="E1280" i="4"/>
  <c r="E1281" i="4"/>
  <c r="E1282" i="4"/>
  <c r="E1283" i="4"/>
  <c r="E1284" i="4"/>
  <c r="E1285" i="4"/>
  <c r="E1286" i="4"/>
  <c r="E1287" i="4"/>
  <c r="E1288" i="4"/>
  <c r="E1289" i="4"/>
  <c r="E1290" i="4"/>
  <c r="E1291" i="4"/>
  <c r="E1292" i="4"/>
  <c r="E1293" i="4"/>
  <c r="E1294" i="4"/>
  <c r="E1295" i="4"/>
  <c r="E1296" i="4"/>
  <c r="E1297" i="4"/>
  <c r="E1298" i="4"/>
  <c r="E1299" i="4"/>
  <c r="E1300" i="4"/>
  <c r="E1301" i="4"/>
  <c r="E1302" i="4"/>
  <c r="E1303" i="4"/>
  <c r="E1304" i="4"/>
  <c r="E1305" i="4"/>
  <c r="E1306" i="4"/>
  <c r="E1307" i="4"/>
  <c r="E1308" i="4"/>
  <c r="E1309" i="4"/>
  <c r="E1310" i="4"/>
  <c r="E1311" i="4"/>
  <c r="E1312" i="4"/>
  <c r="E1313" i="4"/>
  <c r="E1314" i="4"/>
  <c r="E1315" i="4"/>
  <c r="E1316" i="4"/>
  <c r="E1317" i="4"/>
  <c r="E1318" i="4"/>
  <c r="E1319" i="4"/>
  <c r="E1320" i="4"/>
  <c r="E1321" i="4"/>
  <c r="E1322" i="4"/>
  <c r="E1323" i="4"/>
  <c r="E1324" i="4"/>
  <c r="E1325" i="4"/>
  <c r="E1326" i="4"/>
  <c r="E1327" i="4"/>
  <c r="E1328" i="4"/>
  <c r="E1329" i="4"/>
  <c r="E1330" i="4"/>
  <c r="E1331" i="4"/>
  <c r="E1332" i="4"/>
  <c r="E1333" i="4"/>
  <c r="E1334" i="4"/>
  <c r="E1335" i="4"/>
  <c r="E1336" i="4"/>
  <c r="E1337" i="4"/>
  <c r="E1338" i="4"/>
  <c r="E1339" i="4"/>
  <c r="E1340" i="4"/>
  <c r="E1341" i="4"/>
  <c r="E1342" i="4"/>
  <c r="E1343" i="4"/>
  <c r="E1344" i="4"/>
  <c r="E1345" i="4"/>
  <c r="E1346" i="4"/>
  <c r="E1347" i="4"/>
  <c r="E1348" i="4"/>
  <c r="E1349" i="4"/>
  <c r="E1350" i="4"/>
  <c r="E1351" i="4"/>
  <c r="E1352" i="4"/>
  <c r="E1353" i="4"/>
  <c r="E1354" i="4"/>
  <c r="E1355" i="4"/>
  <c r="E1356" i="4"/>
  <c r="E1357" i="4"/>
  <c r="E1358" i="4"/>
  <c r="E1359" i="4"/>
  <c r="E1360" i="4"/>
  <c r="E1361" i="4"/>
  <c r="E1362" i="4"/>
  <c r="E1363" i="4"/>
  <c r="E1364" i="4"/>
  <c r="E1365" i="4"/>
  <c r="E1366" i="4"/>
  <c r="E1367" i="4"/>
  <c r="E1368" i="4"/>
  <c r="E1369" i="4"/>
  <c r="E1370" i="4"/>
  <c r="E1371" i="4"/>
  <c r="E1372" i="4"/>
  <c r="E1373" i="4"/>
  <c r="E1374" i="4"/>
  <c r="E1375" i="4"/>
  <c r="E1376" i="4"/>
  <c r="E1377" i="4"/>
  <c r="E1378" i="4"/>
  <c r="E1379" i="4"/>
  <c r="E1380" i="4"/>
  <c r="E1381" i="4"/>
  <c r="E1382" i="4"/>
  <c r="E1383" i="4"/>
  <c r="E1384" i="4"/>
  <c r="E1385" i="4"/>
  <c r="E1386" i="4"/>
  <c r="E1387" i="4"/>
  <c r="E1388" i="4"/>
  <c r="E1389" i="4"/>
  <c r="E1390" i="4"/>
  <c r="E1391" i="4"/>
  <c r="E1392" i="4"/>
  <c r="E1393" i="4"/>
  <c r="E1394" i="4"/>
  <c r="E1395" i="4"/>
  <c r="E1396" i="4"/>
  <c r="E1397" i="4"/>
  <c r="E1398" i="4"/>
  <c r="E1399" i="4"/>
  <c r="E1400" i="4"/>
  <c r="E1401" i="4"/>
  <c r="E1402" i="4"/>
  <c r="E1403" i="4"/>
  <c r="E1404" i="4"/>
  <c r="E1405" i="4"/>
  <c r="E1406" i="4"/>
  <c r="E1407" i="4"/>
  <c r="E1408" i="4"/>
  <c r="E1409" i="4"/>
  <c r="E1410" i="4"/>
  <c r="E1411" i="4"/>
  <c r="E1412" i="4"/>
  <c r="E1413" i="4"/>
  <c r="E1414" i="4"/>
  <c r="E1415" i="4"/>
  <c r="E1416" i="4"/>
  <c r="E1417" i="4"/>
  <c r="E1418" i="4"/>
  <c r="E1419" i="4"/>
  <c r="E1420" i="4"/>
  <c r="E1421" i="4"/>
  <c r="E1422" i="4"/>
  <c r="E1423" i="4"/>
  <c r="E1424" i="4"/>
  <c r="E1425" i="4"/>
  <c r="E1426" i="4"/>
  <c r="E1427" i="4"/>
  <c r="E1428" i="4"/>
  <c r="E1429" i="4"/>
  <c r="E1430" i="4"/>
  <c r="E1431" i="4"/>
  <c r="E1432" i="4"/>
  <c r="E1433" i="4"/>
  <c r="E1434" i="4"/>
  <c r="E1435" i="4"/>
  <c r="E1436" i="4"/>
  <c r="E1437" i="4"/>
  <c r="E1438" i="4"/>
  <c r="E1439" i="4"/>
  <c r="E1440" i="4"/>
  <c r="E1441" i="4"/>
  <c r="E1442" i="4"/>
  <c r="E1443" i="4"/>
  <c r="E1444" i="4"/>
  <c r="E1445" i="4"/>
  <c r="E1446" i="4"/>
  <c r="E1447" i="4"/>
  <c r="E1448" i="4"/>
  <c r="E1449" i="4"/>
  <c r="E1450" i="4"/>
  <c r="E1451" i="4"/>
  <c r="E1452" i="4"/>
  <c r="E1453" i="4"/>
  <c r="E1454" i="4"/>
  <c r="E1455" i="4"/>
  <c r="E1456" i="4"/>
  <c r="E1457" i="4"/>
  <c r="E1458" i="4"/>
  <c r="E1459" i="4"/>
  <c r="E1460" i="4"/>
  <c r="E1461" i="4"/>
  <c r="E1462" i="4"/>
  <c r="E1463" i="4"/>
  <c r="E1464" i="4"/>
  <c r="E1465" i="4"/>
  <c r="E1466" i="4"/>
  <c r="E1467" i="4"/>
  <c r="E1468" i="4"/>
  <c r="E1469" i="4"/>
  <c r="E1470" i="4"/>
  <c r="E1471" i="4"/>
  <c r="E1472" i="4"/>
  <c r="E1473" i="4"/>
  <c r="E1474" i="4"/>
  <c r="E1475" i="4"/>
  <c r="E1476" i="4"/>
  <c r="E1477" i="4"/>
  <c r="E1478" i="4"/>
  <c r="E1479" i="4"/>
  <c r="E1480" i="4"/>
  <c r="E1481" i="4"/>
  <c r="E1482" i="4"/>
  <c r="E1483" i="4"/>
  <c r="E1484" i="4"/>
  <c r="E1485" i="4"/>
  <c r="E1486" i="4"/>
  <c r="E1487" i="4"/>
  <c r="E1488" i="4"/>
  <c r="E1489" i="4"/>
  <c r="E1490" i="4"/>
  <c r="E1491" i="4"/>
  <c r="E1492" i="4"/>
  <c r="E1493" i="4"/>
  <c r="E1494" i="4"/>
  <c r="E1495" i="4"/>
  <c r="E1496" i="4"/>
  <c r="E1497" i="4"/>
  <c r="E1498" i="4"/>
  <c r="E1499" i="4"/>
  <c r="E1500" i="4"/>
  <c r="E1501" i="4"/>
  <c r="E1502" i="4"/>
  <c r="E1503" i="4"/>
  <c r="E1504" i="4"/>
  <c r="E1505" i="4"/>
  <c r="E1506" i="4"/>
  <c r="E1507" i="4"/>
  <c r="E1508" i="4"/>
  <c r="E1509" i="4"/>
  <c r="E1510" i="4"/>
  <c r="E1511" i="4"/>
  <c r="E1512" i="4"/>
  <c r="E1513" i="4"/>
  <c r="E1514" i="4"/>
  <c r="E1515" i="4"/>
  <c r="E1516" i="4"/>
  <c r="E1517" i="4"/>
  <c r="E1518" i="4"/>
  <c r="E1519" i="4"/>
  <c r="E1520" i="4"/>
  <c r="E1521" i="4"/>
  <c r="E1522" i="4"/>
  <c r="E1523" i="4"/>
  <c r="E1524" i="4"/>
  <c r="E1525" i="4"/>
  <c r="E1526" i="4"/>
  <c r="E1527" i="4"/>
  <c r="E1528" i="4"/>
  <c r="E1529" i="4"/>
  <c r="E1530" i="4"/>
  <c r="E1531" i="4"/>
  <c r="E1532" i="4"/>
  <c r="E1533" i="4"/>
  <c r="E1534" i="4"/>
  <c r="E1535" i="4"/>
  <c r="E1536" i="4"/>
  <c r="E1537" i="4"/>
  <c r="E1538" i="4"/>
  <c r="E1539" i="4"/>
  <c r="E1540" i="4"/>
  <c r="E1541" i="4"/>
  <c r="E1542" i="4"/>
  <c r="E1543" i="4"/>
  <c r="E1544" i="4"/>
  <c r="E1545" i="4"/>
  <c r="E1546" i="4"/>
  <c r="E1547" i="4"/>
  <c r="E1548" i="4"/>
  <c r="E1549" i="4"/>
  <c r="E1550" i="4"/>
  <c r="E1551" i="4"/>
  <c r="E1552" i="4"/>
  <c r="E1553" i="4"/>
  <c r="E1554" i="4"/>
  <c r="E1555" i="4"/>
  <c r="E1556" i="4"/>
  <c r="E1557" i="4"/>
  <c r="E1558" i="4"/>
  <c r="E1559" i="4"/>
  <c r="E1560" i="4"/>
  <c r="E1561" i="4"/>
  <c r="E1562" i="4"/>
  <c r="E1563" i="4"/>
  <c r="E1564" i="4"/>
  <c r="E1565" i="4"/>
  <c r="E1566" i="4"/>
  <c r="E1567" i="4"/>
  <c r="E1568" i="4"/>
  <c r="E1569" i="4"/>
  <c r="E1570" i="4"/>
  <c r="E1571" i="4"/>
  <c r="E1572" i="4"/>
  <c r="E1573" i="4"/>
  <c r="E1574" i="4"/>
  <c r="E1575" i="4"/>
  <c r="E1576" i="4"/>
  <c r="E1577" i="4"/>
  <c r="E1578" i="4"/>
  <c r="E1579" i="4"/>
  <c r="E1580" i="4"/>
  <c r="E1581" i="4"/>
  <c r="E1582" i="4"/>
  <c r="E1583" i="4"/>
  <c r="E1584" i="4"/>
  <c r="E1585" i="4"/>
  <c r="E1586" i="4"/>
  <c r="E1587" i="4"/>
  <c r="E1588" i="4"/>
  <c r="E1589" i="4"/>
  <c r="E1590" i="4"/>
  <c r="E1591" i="4"/>
  <c r="E1592" i="4"/>
  <c r="E1593" i="4"/>
  <c r="E1594" i="4"/>
  <c r="E1595" i="4"/>
  <c r="E1596" i="4"/>
  <c r="E1597" i="4"/>
  <c r="E1598" i="4"/>
  <c r="E1599" i="4"/>
  <c r="E1600" i="4"/>
  <c r="E1601" i="4"/>
  <c r="E1602" i="4"/>
  <c r="E1603" i="4"/>
  <c r="E1604" i="4"/>
  <c r="E1605" i="4"/>
  <c r="E1606" i="4"/>
  <c r="E1607" i="4"/>
  <c r="E1608" i="4"/>
  <c r="E1609" i="4"/>
  <c r="E1610" i="4"/>
  <c r="E1611" i="4"/>
  <c r="E1612" i="4"/>
  <c r="E1613" i="4"/>
  <c r="E1614" i="4"/>
  <c r="E1615" i="4"/>
  <c r="E1616" i="4"/>
  <c r="E1617" i="4"/>
  <c r="E1618" i="4"/>
  <c r="E1619" i="4"/>
  <c r="E1620" i="4"/>
  <c r="E1621" i="4"/>
  <c r="E1622" i="4"/>
  <c r="E1623" i="4"/>
  <c r="E1624" i="4"/>
  <c r="E1625" i="4"/>
  <c r="E1626" i="4"/>
  <c r="E1627" i="4"/>
  <c r="E1628" i="4"/>
  <c r="E1629" i="4"/>
  <c r="E1630" i="4"/>
  <c r="E1631" i="4"/>
  <c r="E1632" i="4"/>
  <c r="E1633" i="4"/>
  <c r="E1634" i="4"/>
  <c r="E1635" i="4"/>
  <c r="E1636" i="4"/>
  <c r="E1637" i="4"/>
  <c r="E1638" i="4"/>
  <c r="E1639" i="4"/>
  <c r="E1640" i="4"/>
  <c r="E1641" i="4"/>
  <c r="E1642" i="4"/>
  <c r="E1643" i="4"/>
  <c r="E1644" i="4"/>
  <c r="E1645" i="4"/>
  <c r="E1646" i="4"/>
  <c r="E1647" i="4"/>
  <c r="E1648" i="4"/>
  <c r="E1649" i="4"/>
  <c r="E1650" i="4"/>
  <c r="E1651" i="4"/>
  <c r="E1652" i="4"/>
  <c r="E1653" i="4"/>
  <c r="E1654" i="4"/>
  <c r="E1655" i="4"/>
  <c r="E1656" i="4"/>
  <c r="E1657" i="4"/>
  <c r="E1658" i="4"/>
  <c r="E1659" i="4"/>
  <c r="E1660" i="4"/>
  <c r="E1661" i="4"/>
  <c r="E1662" i="4"/>
  <c r="E1663" i="4"/>
  <c r="E1664" i="4"/>
  <c r="E1665" i="4"/>
  <c r="E1666" i="4"/>
  <c r="E1667" i="4"/>
  <c r="E1668" i="4"/>
  <c r="E1669" i="4"/>
  <c r="E1670" i="4"/>
  <c r="E1671" i="4"/>
  <c r="E1672" i="4"/>
  <c r="E1673" i="4"/>
  <c r="E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65" i="4"/>
  <c r="F66" i="4"/>
  <c r="F67" i="4"/>
  <c r="F68" i="4"/>
  <c r="F69" i="4"/>
  <c r="F70" i="4"/>
  <c r="F71" i="4"/>
  <c r="F72" i="4"/>
  <c r="F73" i="4"/>
  <c r="F74" i="4"/>
  <c r="F75" i="4"/>
  <c r="F76" i="4"/>
  <c r="F77" i="4"/>
  <c r="F78" i="4"/>
  <c r="F79" i="4"/>
  <c r="F80" i="4"/>
  <c r="F81" i="4"/>
  <c r="F82" i="4"/>
  <c r="F83" i="4"/>
  <c r="F84" i="4"/>
  <c r="F85" i="4"/>
  <c r="F86" i="4"/>
  <c r="F87" i="4"/>
  <c r="F88" i="4"/>
  <c r="F89" i="4"/>
  <c r="F90" i="4"/>
  <c r="F91" i="4"/>
  <c r="F92" i="4"/>
  <c r="F93" i="4"/>
  <c r="F94" i="4"/>
  <c r="F95" i="4"/>
  <c r="F96" i="4"/>
  <c r="F97" i="4"/>
  <c r="F98" i="4"/>
  <c r="F99" i="4"/>
  <c r="F100" i="4"/>
  <c r="F101" i="4"/>
  <c r="F102" i="4"/>
  <c r="F103" i="4"/>
  <c r="F104" i="4"/>
  <c r="F105" i="4"/>
  <c r="F106" i="4"/>
  <c r="F107" i="4"/>
  <c r="F108" i="4"/>
  <c r="F109" i="4"/>
  <c r="F110" i="4"/>
  <c r="F111" i="4"/>
  <c r="F112" i="4"/>
  <c r="F113" i="4"/>
  <c r="F114" i="4"/>
  <c r="F115" i="4"/>
  <c r="F116" i="4"/>
  <c r="F117" i="4"/>
  <c r="F118" i="4"/>
  <c r="F119" i="4"/>
  <c r="F120" i="4"/>
  <c r="F121" i="4"/>
  <c r="F122" i="4"/>
  <c r="F123" i="4"/>
  <c r="F124" i="4"/>
  <c r="F125" i="4"/>
  <c r="F126" i="4"/>
  <c r="F127" i="4"/>
  <c r="F128" i="4"/>
  <c r="F129" i="4"/>
  <c r="F130" i="4"/>
  <c r="F131" i="4"/>
  <c r="F132" i="4"/>
  <c r="F133" i="4"/>
  <c r="F134" i="4"/>
  <c r="F135" i="4"/>
  <c r="F136" i="4"/>
  <c r="F137" i="4"/>
  <c r="F138" i="4"/>
  <c r="F139" i="4"/>
  <c r="F140" i="4"/>
  <c r="F141" i="4"/>
  <c r="F142" i="4"/>
  <c r="F143" i="4"/>
  <c r="F144" i="4"/>
  <c r="F145" i="4"/>
  <c r="F146" i="4"/>
  <c r="F147" i="4"/>
  <c r="F148" i="4"/>
  <c r="F149" i="4"/>
  <c r="F150" i="4"/>
  <c r="F151" i="4"/>
  <c r="F152" i="4"/>
  <c r="F153" i="4"/>
  <c r="F154" i="4"/>
  <c r="F155" i="4"/>
  <c r="F156" i="4"/>
  <c r="F157" i="4"/>
  <c r="F158" i="4"/>
  <c r="F159" i="4"/>
  <c r="F160" i="4"/>
  <c r="F161" i="4"/>
  <c r="F162" i="4"/>
  <c r="F163" i="4"/>
  <c r="F164" i="4"/>
  <c r="F165" i="4"/>
  <c r="F166" i="4"/>
  <c r="F167" i="4"/>
  <c r="F168" i="4"/>
  <c r="F169" i="4"/>
  <c r="F170" i="4"/>
  <c r="F171" i="4"/>
  <c r="F172" i="4"/>
  <c r="F173" i="4"/>
  <c r="F174" i="4"/>
  <c r="F175" i="4"/>
  <c r="F176" i="4"/>
  <c r="F177" i="4"/>
  <c r="F178" i="4"/>
  <c r="F179" i="4"/>
  <c r="F180" i="4"/>
  <c r="F181" i="4"/>
  <c r="F182" i="4"/>
  <c r="F183" i="4"/>
  <c r="F184" i="4"/>
  <c r="F185" i="4"/>
  <c r="F186" i="4"/>
  <c r="F187" i="4"/>
  <c r="F188" i="4"/>
  <c r="F189" i="4"/>
  <c r="F190" i="4"/>
  <c r="F191" i="4"/>
  <c r="F192" i="4"/>
  <c r="F193" i="4"/>
  <c r="F194" i="4"/>
  <c r="F195" i="4"/>
  <c r="F196" i="4"/>
  <c r="F197" i="4"/>
  <c r="F198" i="4"/>
  <c r="F199" i="4"/>
  <c r="F200" i="4"/>
  <c r="F201" i="4"/>
  <c r="F202" i="4"/>
  <c r="F203" i="4"/>
  <c r="F204" i="4"/>
  <c r="F205" i="4"/>
  <c r="F206" i="4"/>
  <c r="F207" i="4"/>
  <c r="F208" i="4"/>
  <c r="F209" i="4"/>
  <c r="F210" i="4"/>
  <c r="F211" i="4"/>
  <c r="F212" i="4"/>
  <c r="F213" i="4"/>
  <c r="F214" i="4"/>
  <c r="F215" i="4"/>
  <c r="F216" i="4"/>
  <c r="F217" i="4"/>
  <c r="F218" i="4"/>
  <c r="F219" i="4"/>
  <c r="F220" i="4"/>
  <c r="F221" i="4"/>
  <c r="F222" i="4"/>
  <c r="F223" i="4"/>
  <c r="F224" i="4"/>
  <c r="F225" i="4"/>
  <c r="F226" i="4"/>
  <c r="F227" i="4"/>
  <c r="F228" i="4"/>
  <c r="F229" i="4"/>
  <c r="F230" i="4"/>
  <c r="F231" i="4"/>
  <c r="F232" i="4"/>
  <c r="F233" i="4"/>
  <c r="F234" i="4"/>
  <c r="F235" i="4"/>
  <c r="F236" i="4"/>
  <c r="F237" i="4"/>
  <c r="F238" i="4"/>
  <c r="F239" i="4"/>
  <c r="F240" i="4"/>
  <c r="F241" i="4"/>
  <c r="F242" i="4"/>
  <c r="F243" i="4"/>
  <c r="F244" i="4"/>
  <c r="F245" i="4"/>
  <c r="F246" i="4"/>
  <c r="F247" i="4"/>
  <c r="F248" i="4"/>
  <c r="F249" i="4"/>
  <c r="F250" i="4"/>
  <c r="F251" i="4"/>
  <c r="F252" i="4"/>
  <c r="F253" i="4"/>
  <c r="F254" i="4"/>
  <c r="F255" i="4"/>
  <c r="F256" i="4"/>
  <c r="F257" i="4"/>
  <c r="F258" i="4"/>
  <c r="F259" i="4"/>
  <c r="F260" i="4"/>
  <c r="F261" i="4"/>
  <c r="F262" i="4"/>
  <c r="F263" i="4"/>
  <c r="F264" i="4"/>
  <c r="F265" i="4"/>
  <c r="F266" i="4"/>
  <c r="F267" i="4"/>
  <c r="F268" i="4"/>
  <c r="F269" i="4"/>
  <c r="F270" i="4"/>
  <c r="F271" i="4"/>
  <c r="F272" i="4"/>
  <c r="F273" i="4"/>
  <c r="F274" i="4"/>
  <c r="F275" i="4"/>
  <c r="F276" i="4"/>
  <c r="F277" i="4"/>
  <c r="F278" i="4"/>
  <c r="F279" i="4"/>
  <c r="F280" i="4"/>
  <c r="F281" i="4"/>
  <c r="F282" i="4"/>
  <c r="F283" i="4"/>
  <c r="F284" i="4"/>
  <c r="F285" i="4"/>
  <c r="F286" i="4"/>
  <c r="F287" i="4"/>
  <c r="F288" i="4"/>
  <c r="F289" i="4"/>
  <c r="F290" i="4"/>
  <c r="F291" i="4"/>
  <c r="F292" i="4"/>
  <c r="F293" i="4"/>
  <c r="F294" i="4"/>
  <c r="F295" i="4"/>
  <c r="F296" i="4"/>
  <c r="F297" i="4"/>
  <c r="F298" i="4"/>
  <c r="F299" i="4"/>
  <c r="F300" i="4"/>
  <c r="F301" i="4"/>
  <c r="F302" i="4"/>
  <c r="F303" i="4"/>
  <c r="F304" i="4"/>
  <c r="F305" i="4"/>
  <c r="F306" i="4"/>
  <c r="F307" i="4"/>
  <c r="F308" i="4"/>
  <c r="F309" i="4"/>
  <c r="F310" i="4"/>
  <c r="F311" i="4"/>
  <c r="F312" i="4"/>
  <c r="F313" i="4"/>
  <c r="F314" i="4"/>
  <c r="F315" i="4"/>
  <c r="F316" i="4"/>
  <c r="F317" i="4"/>
  <c r="F318" i="4"/>
  <c r="F319" i="4"/>
  <c r="F320" i="4"/>
  <c r="F321" i="4"/>
  <c r="F322" i="4"/>
  <c r="F323" i="4"/>
  <c r="F324" i="4"/>
  <c r="F325" i="4"/>
  <c r="F326" i="4"/>
  <c r="F327" i="4"/>
  <c r="F328" i="4"/>
  <c r="F329" i="4"/>
  <c r="F330" i="4"/>
  <c r="F331" i="4"/>
  <c r="F332" i="4"/>
  <c r="F333" i="4"/>
  <c r="F334" i="4"/>
  <c r="F335" i="4"/>
  <c r="F336" i="4"/>
  <c r="F337" i="4"/>
  <c r="F338" i="4"/>
  <c r="F339" i="4"/>
  <c r="F340" i="4"/>
  <c r="F341" i="4"/>
  <c r="F342" i="4"/>
  <c r="F343" i="4"/>
  <c r="F344" i="4"/>
  <c r="F345" i="4"/>
  <c r="F346" i="4"/>
  <c r="F347" i="4"/>
  <c r="F348" i="4"/>
  <c r="F349" i="4"/>
  <c r="F350" i="4"/>
  <c r="F351" i="4"/>
  <c r="F352" i="4"/>
  <c r="F353" i="4"/>
  <c r="F354" i="4"/>
  <c r="F355" i="4"/>
  <c r="F356" i="4"/>
  <c r="F357" i="4"/>
  <c r="F358" i="4"/>
  <c r="F359" i="4"/>
  <c r="F360" i="4"/>
  <c r="F361" i="4"/>
  <c r="F362" i="4"/>
  <c r="F363" i="4"/>
  <c r="F364" i="4"/>
  <c r="F365" i="4"/>
  <c r="F366" i="4"/>
  <c r="F367" i="4"/>
  <c r="F368" i="4"/>
  <c r="F369" i="4"/>
  <c r="F370" i="4"/>
  <c r="F371" i="4"/>
  <c r="F372" i="4"/>
  <c r="F373" i="4"/>
  <c r="F374" i="4"/>
  <c r="F375" i="4"/>
  <c r="F376" i="4"/>
  <c r="F377" i="4"/>
  <c r="F378" i="4"/>
  <c r="F379" i="4"/>
  <c r="F380" i="4"/>
  <c r="F381" i="4"/>
  <c r="F382" i="4"/>
  <c r="F383" i="4"/>
  <c r="F384" i="4"/>
  <c r="F385" i="4"/>
  <c r="F386" i="4"/>
  <c r="F387" i="4"/>
  <c r="F388" i="4"/>
  <c r="F389" i="4"/>
  <c r="F390" i="4"/>
  <c r="F391" i="4"/>
  <c r="F392" i="4"/>
  <c r="F393" i="4"/>
  <c r="F394" i="4"/>
  <c r="F395" i="4"/>
  <c r="F396" i="4"/>
  <c r="F397" i="4"/>
  <c r="F398" i="4"/>
  <c r="F399" i="4"/>
  <c r="F400" i="4"/>
  <c r="F401" i="4"/>
  <c r="F402" i="4"/>
  <c r="F403" i="4"/>
  <c r="F404" i="4"/>
  <c r="F405" i="4"/>
  <c r="F406" i="4"/>
  <c r="F407" i="4"/>
  <c r="F408" i="4"/>
  <c r="F409" i="4"/>
  <c r="F410" i="4"/>
  <c r="F411" i="4"/>
  <c r="F412" i="4"/>
  <c r="F413" i="4"/>
  <c r="F414" i="4"/>
  <c r="F415" i="4"/>
  <c r="F416" i="4"/>
  <c r="F417" i="4"/>
  <c r="F418" i="4"/>
  <c r="F419" i="4"/>
  <c r="F420" i="4"/>
  <c r="F421" i="4"/>
  <c r="F422" i="4"/>
  <c r="F423" i="4"/>
  <c r="F424" i="4"/>
  <c r="F425" i="4"/>
  <c r="F426" i="4"/>
  <c r="F427" i="4"/>
  <c r="F428" i="4"/>
  <c r="F429" i="4"/>
  <c r="F430" i="4"/>
  <c r="F431" i="4"/>
  <c r="F432" i="4"/>
  <c r="F433" i="4"/>
  <c r="F434" i="4"/>
  <c r="F435" i="4"/>
  <c r="F436" i="4"/>
  <c r="F437" i="4"/>
  <c r="F438" i="4"/>
  <c r="F439" i="4"/>
  <c r="F440" i="4"/>
  <c r="F441" i="4"/>
  <c r="F442" i="4"/>
  <c r="F443" i="4"/>
  <c r="F444" i="4"/>
  <c r="F445" i="4"/>
  <c r="F446" i="4"/>
  <c r="F447" i="4"/>
  <c r="F448" i="4"/>
  <c r="F449" i="4"/>
  <c r="F450" i="4"/>
  <c r="F451" i="4"/>
  <c r="F452" i="4"/>
  <c r="F453" i="4"/>
  <c r="F454" i="4"/>
  <c r="F455" i="4"/>
  <c r="F456" i="4"/>
  <c r="F457" i="4"/>
  <c r="F458" i="4"/>
  <c r="F459" i="4"/>
  <c r="F460" i="4"/>
  <c r="F461" i="4"/>
  <c r="F462" i="4"/>
  <c r="F463" i="4"/>
  <c r="F464" i="4"/>
  <c r="F465" i="4"/>
  <c r="F466" i="4"/>
  <c r="F467" i="4"/>
  <c r="F468" i="4"/>
  <c r="F469" i="4"/>
  <c r="F470" i="4"/>
  <c r="F471" i="4"/>
  <c r="F472" i="4"/>
  <c r="F473" i="4"/>
  <c r="F474" i="4"/>
  <c r="F475" i="4"/>
  <c r="F476" i="4"/>
  <c r="F477" i="4"/>
  <c r="F478" i="4"/>
  <c r="F479" i="4"/>
  <c r="F480" i="4"/>
  <c r="F481" i="4"/>
  <c r="F482" i="4"/>
  <c r="F483" i="4"/>
  <c r="F484" i="4"/>
  <c r="F485" i="4"/>
  <c r="F486" i="4"/>
  <c r="F487" i="4"/>
  <c r="F488" i="4"/>
  <c r="F489" i="4"/>
  <c r="F490" i="4"/>
  <c r="F491" i="4"/>
  <c r="F492" i="4"/>
  <c r="F493" i="4"/>
  <c r="F494" i="4"/>
  <c r="F495" i="4"/>
  <c r="F496" i="4"/>
  <c r="F497" i="4"/>
  <c r="F498" i="4"/>
  <c r="F499" i="4"/>
  <c r="F500" i="4"/>
  <c r="F501" i="4"/>
  <c r="F502" i="4"/>
  <c r="F503" i="4"/>
  <c r="F504" i="4"/>
  <c r="F505" i="4"/>
  <c r="F506" i="4"/>
  <c r="F507" i="4"/>
  <c r="F508" i="4"/>
  <c r="F509" i="4"/>
  <c r="F510" i="4"/>
  <c r="F511" i="4"/>
  <c r="F512" i="4"/>
  <c r="F513" i="4"/>
  <c r="F514" i="4"/>
  <c r="F515" i="4"/>
  <c r="F516" i="4"/>
  <c r="F517" i="4"/>
  <c r="F518" i="4"/>
  <c r="F519" i="4"/>
  <c r="F520" i="4"/>
  <c r="F521" i="4"/>
  <c r="F522" i="4"/>
  <c r="F523" i="4"/>
  <c r="F524" i="4"/>
  <c r="F525" i="4"/>
  <c r="F526" i="4"/>
  <c r="F527" i="4"/>
  <c r="F528" i="4"/>
  <c r="F529" i="4"/>
  <c r="F530" i="4"/>
  <c r="F531" i="4"/>
  <c r="F532" i="4"/>
  <c r="F533" i="4"/>
  <c r="F534" i="4"/>
  <c r="F535" i="4"/>
  <c r="F536" i="4"/>
  <c r="F537" i="4"/>
  <c r="F538" i="4"/>
  <c r="F539" i="4"/>
  <c r="F540" i="4"/>
  <c r="F541" i="4"/>
  <c r="F542" i="4"/>
  <c r="F543" i="4"/>
  <c r="F544" i="4"/>
  <c r="F545" i="4"/>
  <c r="F546" i="4"/>
  <c r="F547" i="4"/>
  <c r="F548" i="4"/>
  <c r="F549" i="4"/>
  <c r="F550" i="4"/>
  <c r="F551" i="4"/>
  <c r="F552" i="4"/>
  <c r="F553" i="4"/>
  <c r="F554" i="4"/>
  <c r="F555" i="4"/>
  <c r="F556" i="4"/>
  <c r="F557" i="4"/>
  <c r="F558" i="4"/>
  <c r="F559" i="4"/>
  <c r="F560" i="4"/>
  <c r="F561" i="4"/>
  <c r="F562" i="4"/>
  <c r="F563" i="4"/>
  <c r="F564" i="4"/>
  <c r="F565" i="4"/>
  <c r="F566" i="4"/>
  <c r="F567" i="4"/>
  <c r="F568" i="4"/>
  <c r="F569" i="4"/>
  <c r="F570" i="4"/>
  <c r="F571" i="4"/>
  <c r="F572" i="4"/>
  <c r="F573" i="4"/>
  <c r="F574" i="4"/>
  <c r="F575" i="4"/>
  <c r="F576" i="4"/>
  <c r="F577" i="4"/>
  <c r="F578" i="4"/>
  <c r="F579" i="4"/>
  <c r="F580" i="4"/>
  <c r="F581" i="4"/>
  <c r="F582" i="4"/>
  <c r="F583" i="4"/>
  <c r="F584" i="4"/>
  <c r="F585" i="4"/>
  <c r="F586" i="4"/>
  <c r="F587" i="4"/>
  <c r="F588" i="4"/>
  <c r="F589" i="4"/>
  <c r="F590" i="4"/>
  <c r="F591" i="4"/>
  <c r="F592" i="4"/>
  <c r="F593" i="4"/>
  <c r="F594" i="4"/>
  <c r="F595" i="4"/>
  <c r="F596" i="4"/>
  <c r="F597" i="4"/>
  <c r="F598" i="4"/>
  <c r="F599" i="4"/>
  <c r="F600" i="4"/>
  <c r="F601" i="4"/>
  <c r="F602" i="4"/>
  <c r="F603" i="4"/>
  <c r="F604" i="4"/>
  <c r="F605" i="4"/>
  <c r="F606" i="4"/>
  <c r="F607" i="4"/>
  <c r="F608" i="4"/>
  <c r="F609" i="4"/>
  <c r="F610" i="4"/>
  <c r="F611" i="4"/>
  <c r="F612" i="4"/>
  <c r="F613" i="4"/>
  <c r="F614" i="4"/>
  <c r="F615" i="4"/>
  <c r="F616" i="4"/>
  <c r="F617" i="4"/>
  <c r="F618" i="4"/>
  <c r="F619" i="4"/>
  <c r="F620" i="4"/>
  <c r="F621" i="4"/>
  <c r="F622" i="4"/>
  <c r="F623" i="4"/>
  <c r="F624" i="4"/>
  <c r="F625" i="4"/>
  <c r="F626" i="4"/>
  <c r="F627" i="4"/>
  <c r="F628" i="4"/>
  <c r="F629" i="4"/>
  <c r="F630" i="4"/>
  <c r="F631" i="4"/>
  <c r="F632" i="4"/>
  <c r="F633" i="4"/>
  <c r="F634" i="4"/>
  <c r="F635" i="4"/>
  <c r="F636" i="4"/>
  <c r="F637" i="4"/>
  <c r="F638" i="4"/>
  <c r="F639" i="4"/>
  <c r="F640" i="4"/>
  <c r="F641" i="4"/>
  <c r="F642" i="4"/>
  <c r="F643" i="4"/>
  <c r="F644" i="4"/>
  <c r="F645" i="4"/>
  <c r="F646" i="4"/>
  <c r="F647" i="4"/>
  <c r="F648" i="4"/>
  <c r="F649" i="4"/>
  <c r="F650" i="4"/>
  <c r="F651" i="4"/>
  <c r="F652" i="4"/>
  <c r="F653" i="4"/>
  <c r="F654" i="4"/>
  <c r="F655" i="4"/>
  <c r="F656" i="4"/>
  <c r="F657" i="4"/>
  <c r="F658" i="4"/>
  <c r="F659" i="4"/>
  <c r="F660" i="4"/>
  <c r="F661" i="4"/>
  <c r="F662" i="4"/>
  <c r="F663" i="4"/>
  <c r="F664" i="4"/>
  <c r="F665" i="4"/>
  <c r="F666" i="4"/>
  <c r="F667" i="4"/>
  <c r="F668" i="4"/>
  <c r="F669" i="4"/>
  <c r="F670" i="4"/>
  <c r="F671" i="4"/>
  <c r="F672" i="4"/>
  <c r="F673" i="4"/>
  <c r="F674" i="4"/>
  <c r="F675" i="4"/>
  <c r="F676" i="4"/>
  <c r="F677" i="4"/>
  <c r="F678" i="4"/>
  <c r="F679" i="4"/>
  <c r="F680" i="4"/>
  <c r="F681" i="4"/>
  <c r="F682" i="4"/>
  <c r="F683" i="4"/>
  <c r="F684" i="4"/>
  <c r="F685" i="4"/>
  <c r="F686" i="4"/>
  <c r="F687" i="4"/>
  <c r="F688" i="4"/>
  <c r="F689" i="4"/>
  <c r="F690" i="4"/>
  <c r="F691" i="4"/>
  <c r="F692" i="4"/>
  <c r="F693" i="4"/>
  <c r="F694" i="4"/>
  <c r="F695" i="4"/>
  <c r="F696" i="4"/>
  <c r="F697" i="4"/>
  <c r="F698" i="4"/>
  <c r="F699" i="4"/>
  <c r="F700" i="4"/>
  <c r="F701" i="4"/>
  <c r="F702" i="4"/>
  <c r="F703" i="4"/>
  <c r="F704" i="4"/>
  <c r="F705" i="4"/>
  <c r="F706" i="4"/>
  <c r="F707" i="4"/>
  <c r="F708" i="4"/>
  <c r="F709" i="4"/>
  <c r="F710" i="4"/>
  <c r="F711" i="4"/>
  <c r="F712" i="4"/>
  <c r="F713" i="4"/>
  <c r="F714" i="4"/>
  <c r="F715" i="4"/>
  <c r="F716" i="4"/>
  <c r="F717" i="4"/>
  <c r="F718" i="4"/>
  <c r="F719" i="4"/>
  <c r="F720" i="4"/>
  <c r="F721" i="4"/>
  <c r="F722" i="4"/>
  <c r="F723" i="4"/>
  <c r="F724" i="4"/>
  <c r="F725" i="4"/>
  <c r="F726" i="4"/>
  <c r="F727" i="4"/>
  <c r="F728" i="4"/>
  <c r="F729" i="4"/>
  <c r="F730" i="4"/>
  <c r="F731" i="4"/>
  <c r="F732" i="4"/>
  <c r="F733" i="4"/>
  <c r="F734" i="4"/>
  <c r="F735" i="4"/>
  <c r="F736" i="4"/>
  <c r="F737" i="4"/>
  <c r="F738" i="4"/>
  <c r="F739" i="4"/>
  <c r="F740" i="4"/>
  <c r="F741" i="4"/>
  <c r="F742" i="4"/>
  <c r="F743" i="4"/>
  <c r="F744" i="4"/>
  <c r="F745" i="4"/>
  <c r="F746" i="4"/>
  <c r="F747" i="4"/>
  <c r="F748" i="4"/>
  <c r="F749" i="4"/>
  <c r="F750" i="4"/>
  <c r="F751" i="4"/>
  <c r="F752" i="4"/>
  <c r="F753" i="4"/>
  <c r="F754" i="4"/>
  <c r="F755" i="4"/>
  <c r="F756" i="4"/>
  <c r="F757" i="4"/>
  <c r="F758" i="4"/>
  <c r="F759" i="4"/>
  <c r="F760" i="4"/>
  <c r="F761" i="4"/>
  <c r="F762" i="4"/>
  <c r="F763" i="4"/>
  <c r="F764" i="4"/>
  <c r="F765" i="4"/>
  <c r="F766" i="4"/>
  <c r="F767" i="4"/>
  <c r="F768" i="4"/>
  <c r="F769" i="4"/>
  <c r="F770" i="4"/>
  <c r="F771" i="4"/>
  <c r="F772" i="4"/>
  <c r="F773" i="4"/>
  <c r="F774" i="4"/>
  <c r="F775" i="4"/>
  <c r="F776" i="4"/>
  <c r="F777" i="4"/>
  <c r="F778" i="4"/>
  <c r="F779" i="4"/>
  <c r="F780" i="4"/>
  <c r="F781" i="4"/>
  <c r="F782" i="4"/>
  <c r="F783" i="4"/>
  <c r="F784" i="4"/>
  <c r="F785" i="4"/>
  <c r="F786" i="4"/>
  <c r="F787" i="4"/>
  <c r="F788" i="4"/>
  <c r="F789" i="4"/>
  <c r="F790" i="4"/>
  <c r="F791" i="4"/>
  <c r="F792" i="4"/>
  <c r="F793" i="4"/>
  <c r="F794" i="4"/>
  <c r="F795" i="4"/>
  <c r="F796" i="4"/>
  <c r="F797" i="4"/>
  <c r="F798" i="4"/>
  <c r="F799" i="4"/>
  <c r="F800" i="4"/>
  <c r="F801" i="4"/>
  <c r="F802" i="4"/>
  <c r="F803" i="4"/>
  <c r="F804" i="4"/>
  <c r="F805" i="4"/>
  <c r="F806" i="4"/>
  <c r="F807" i="4"/>
  <c r="F808" i="4"/>
  <c r="F809" i="4"/>
  <c r="F810" i="4"/>
  <c r="F811" i="4"/>
  <c r="F812" i="4"/>
  <c r="F813" i="4"/>
  <c r="F814" i="4"/>
  <c r="F815" i="4"/>
  <c r="F816" i="4"/>
  <c r="F817" i="4"/>
  <c r="F818" i="4"/>
  <c r="F819" i="4"/>
  <c r="F820" i="4"/>
  <c r="F821" i="4"/>
  <c r="F822" i="4"/>
  <c r="F823" i="4"/>
  <c r="F824" i="4"/>
  <c r="F825" i="4"/>
  <c r="F826" i="4"/>
  <c r="F827" i="4"/>
  <c r="F828" i="4"/>
  <c r="F829" i="4"/>
  <c r="F830" i="4"/>
  <c r="F831" i="4"/>
  <c r="F832" i="4"/>
  <c r="F833" i="4"/>
  <c r="F834" i="4"/>
  <c r="F835" i="4"/>
  <c r="F836" i="4"/>
  <c r="F837" i="4"/>
  <c r="F838" i="4"/>
  <c r="F839" i="4"/>
  <c r="F840" i="4"/>
  <c r="F841" i="4"/>
  <c r="F842" i="4"/>
  <c r="F843" i="4"/>
  <c r="F844" i="4"/>
  <c r="F845" i="4"/>
  <c r="F846" i="4"/>
  <c r="F847" i="4"/>
  <c r="F848" i="4"/>
  <c r="F849" i="4"/>
  <c r="F850" i="4"/>
  <c r="F851" i="4"/>
  <c r="F852" i="4"/>
  <c r="F853" i="4"/>
  <c r="F854" i="4"/>
  <c r="F855" i="4"/>
  <c r="F856" i="4"/>
  <c r="F857" i="4"/>
  <c r="F858" i="4"/>
  <c r="F859" i="4"/>
  <c r="F860" i="4"/>
  <c r="F861" i="4"/>
  <c r="F862" i="4"/>
  <c r="F863" i="4"/>
  <c r="F864" i="4"/>
  <c r="F865" i="4"/>
  <c r="F866" i="4"/>
  <c r="F867" i="4"/>
  <c r="F868" i="4"/>
  <c r="F869" i="4"/>
  <c r="F870" i="4"/>
  <c r="F871" i="4"/>
  <c r="F872" i="4"/>
  <c r="F873" i="4"/>
  <c r="F874" i="4"/>
  <c r="F875" i="4"/>
  <c r="F876" i="4"/>
  <c r="F877" i="4"/>
  <c r="F878" i="4"/>
  <c r="F879" i="4"/>
  <c r="F880" i="4"/>
  <c r="F881" i="4"/>
  <c r="F882" i="4"/>
  <c r="F883" i="4"/>
  <c r="F884" i="4"/>
  <c r="F885" i="4"/>
  <c r="F886" i="4"/>
  <c r="F887" i="4"/>
  <c r="F888" i="4"/>
  <c r="F889" i="4"/>
  <c r="F890" i="4"/>
  <c r="F891" i="4"/>
  <c r="F892" i="4"/>
  <c r="F893" i="4"/>
  <c r="F894" i="4"/>
  <c r="F895" i="4"/>
  <c r="F896" i="4"/>
  <c r="F897" i="4"/>
  <c r="F898" i="4"/>
  <c r="F899" i="4"/>
  <c r="F900" i="4"/>
  <c r="F901" i="4"/>
  <c r="F902" i="4"/>
  <c r="F903" i="4"/>
  <c r="F904" i="4"/>
  <c r="F905" i="4"/>
  <c r="F906" i="4"/>
  <c r="F907" i="4"/>
  <c r="F908" i="4"/>
  <c r="F909" i="4"/>
  <c r="F910" i="4"/>
  <c r="F911" i="4"/>
  <c r="F912" i="4"/>
  <c r="F913" i="4"/>
  <c r="F914" i="4"/>
  <c r="F915" i="4"/>
  <c r="F916" i="4"/>
  <c r="F917" i="4"/>
  <c r="F918" i="4"/>
  <c r="F919" i="4"/>
  <c r="F920" i="4"/>
  <c r="F921" i="4"/>
  <c r="F922" i="4"/>
  <c r="F923" i="4"/>
  <c r="F924" i="4"/>
  <c r="F925" i="4"/>
  <c r="F926" i="4"/>
  <c r="F927" i="4"/>
  <c r="F928" i="4"/>
  <c r="F929" i="4"/>
  <c r="F930" i="4"/>
  <c r="F931" i="4"/>
  <c r="F932" i="4"/>
  <c r="F933" i="4"/>
  <c r="F934" i="4"/>
  <c r="F935" i="4"/>
  <c r="F936" i="4"/>
  <c r="F937" i="4"/>
  <c r="F938" i="4"/>
  <c r="F939" i="4"/>
  <c r="F940" i="4"/>
  <c r="F941" i="4"/>
  <c r="F942" i="4"/>
  <c r="F943" i="4"/>
  <c r="F944" i="4"/>
  <c r="F945" i="4"/>
  <c r="F946" i="4"/>
  <c r="F947" i="4"/>
  <c r="F948" i="4"/>
  <c r="F949" i="4"/>
  <c r="F950" i="4"/>
  <c r="F951" i="4"/>
  <c r="F952" i="4"/>
  <c r="F953" i="4"/>
  <c r="F954" i="4"/>
  <c r="F955" i="4"/>
  <c r="F956" i="4"/>
  <c r="F957" i="4"/>
  <c r="F958" i="4"/>
  <c r="F959" i="4"/>
  <c r="F960" i="4"/>
  <c r="F961" i="4"/>
  <c r="F962" i="4"/>
  <c r="F963" i="4"/>
  <c r="F964" i="4"/>
  <c r="F965" i="4"/>
  <c r="F966" i="4"/>
  <c r="F967" i="4"/>
  <c r="F968" i="4"/>
  <c r="F969" i="4"/>
  <c r="F970" i="4"/>
  <c r="F971" i="4"/>
  <c r="F972" i="4"/>
  <c r="F973" i="4"/>
  <c r="F974" i="4"/>
  <c r="F975" i="4"/>
  <c r="F976" i="4"/>
  <c r="F977" i="4"/>
  <c r="F978" i="4"/>
  <c r="F979" i="4"/>
  <c r="F980" i="4"/>
  <c r="F981" i="4"/>
  <c r="F982" i="4"/>
  <c r="F983" i="4"/>
  <c r="F984" i="4"/>
  <c r="F985" i="4"/>
  <c r="F986" i="4"/>
  <c r="F987" i="4"/>
  <c r="F988" i="4"/>
  <c r="F989" i="4"/>
  <c r="F990" i="4"/>
  <c r="F991" i="4"/>
  <c r="F992" i="4"/>
  <c r="F993" i="4"/>
  <c r="F994" i="4"/>
  <c r="F995" i="4"/>
  <c r="F996" i="4"/>
  <c r="F997" i="4"/>
  <c r="F998" i="4"/>
  <c r="F999" i="4"/>
  <c r="F1000" i="4"/>
  <c r="F1001" i="4"/>
  <c r="F1002" i="4"/>
  <c r="F1003" i="4"/>
  <c r="F1004" i="4"/>
  <c r="F1005" i="4"/>
  <c r="F1006" i="4"/>
  <c r="F1007" i="4"/>
  <c r="F1008" i="4"/>
  <c r="F1009" i="4"/>
  <c r="F1010" i="4"/>
  <c r="F1011" i="4"/>
  <c r="F1012" i="4"/>
  <c r="F1013" i="4"/>
  <c r="F1014" i="4"/>
  <c r="F1015" i="4"/>
  <c r="F1016" i="4"/>
  <c r="F1017" i="4"/>
  <c r="F1018" i="4"/>
  <c r="F1019" i="4"/>
  <c r="F1020" i="4"/>
  <c r="F1021" i="4"/>
  <c r="F1022" i="4"/>
  <c r="F1023" i="4"/>
  <c r="F1024" i="4"/>
  <c r="F1025" i="4"/>
  <c r="F1026" i="4"/>
  <c r="F1027" i="4"/>
  <c r="F1028" i="4"/>
  <c r="F1029" i="4"/>
  <c r="F1030" i="4"/>
  <c r="F1031" i="4"/>
  <c r="F1032" i="4"/>
  <c r="F1033" i="4"/>
  <c r="F1034" i="4"/>
  <c r="F1035" i="4"/>
  <c r="F1036" i="4"/>
  <c r="F1037" i="4"/>
  <c r="F1038" i="4"/>
  <c r="F1039" i="4"/>
  <c r="F1040" i="4"/>
  <c r="F1041" i="4"/>
  <c r="F1042" i="4"/>
  <c r="F1043" i="4"/>
  <c r="F1044" i="4"/>
  <c r="F1045" i="4"/>
  <c r="F1046" i="4"/>
  <c r="F1047" i="4"/>
  <c r="F1048" i="4"/>
  <c r="F1049" i="4"/>
  <c r="F1050" i="4"/>
  <c r="F1051" i="4"/>
  <c r="F1052" i="4"/>
  <c r="F1053" i="4"/>
  <c r="F1054" i="4"/>
  <c r="F1055" i="4"/>
  <c r="F1056" i="4"/>
  <c r="F1057" i="4"/>
  <c r="F1058" i="4"/>
  <c r="F1059" i="4"/>
  <c r="F1060" i="4"/>
  <c r="F1061" i="4"/>
  <c r="F1062" i="4"/>
  <c r="F1063" i="4"/>
  <c r="F1064" i="4"/>
  <c r="F1065" i="4"/>
  <c r="F1066" i="4"/>
  <c r="F1067" i="4"/>
  <c r="F1068" i="4"/>
  <c r="F1069" i="4"/>
  <c r="F1070" i="4"/>
  <c r="F1071" i="4"/>
  <c r="F1072" i="4"/>
  <c r="F1073" i="4"/>
  <c r="F1074" i="4"/>
  <c r="F1075" i="4"/>
  <c r="F1076" i="4"/>
  <c r="F1077" i="4"/>
  <c r="F1078" i="4"/>
  <c r="F1079" i="4"/>
  <c r="F1080" i="4"/>
  <c r="F1081" i="4"/>
  <c r="F1082" i="4"/>
  <c r="F1083" i="4"/>
  <c r="F1084" i="4"/>
  <c r="F1085" i="4"/>
  <c r="F1086" i="4"/>
  <c r="F1087" i="4"/>
  <c r="F1088" i="4"/>
  <c r="F1089" i="4"/>
  <c r="F1090" i="4"/>
  <c r="F1091" i="4"/>
  <c r="F1092" i="4"/>
  <c r="F1093" i="4"/>
  <c r="F1094" i="4"/>
  <c r="F1095" i="4"/>
  <c r="F1096" i="4"/>
  <c r="F1097" i="4"/>
  <c r="F1098" i="4"/>
  <c r="F1099" i="4"/>
  <c r="F1100" i="4"/>
  <c r="F1101" i="4"/>
  <c r="F1102" i="4"/>
  <c r="F1103" i="4"/>
  <c r="F1104" i="4"/>
  <c r="F1105" i="4"/>
  <c r="F1106" i="4"/>
  <c r="F1107" i="4"/>
  <c r="F1108" i="4"/>
  <c r="F1109" i="4"/>
  <c r="F1110" i="4"/>
  <c r="F1111" i="4"/>
  <c r="F1112" i="4"/>
  <c r="F1113" i="4"/>
  <c r="F1114" i="4"/>
  <c r="F1115" i="4"/>
  <c r="F1116" i="4"/>
  <c r="F1117" i="4"/>
  <c r="F1118" i="4"/>
  <c r="F1119" i="4"/>
  <c r="F1120" i="4"/>
  <c r="F1121" i="4"/>
  <c r="F1122" i="4"/>
  <c r="F1123" i="4"/>
  <c r="F1124" i="4"/>
  <c r="F1125" i="4"/>
  <c r="F1126" i="4"/>
  <c r="F1127" i="4"/>
  <c r="F1128" i="4"/>
  <c r="F1129" i="4"/>
  <c r="F1130" i="4"/>
  <c r="F1131" i="4"/>
  <c r="F1132" i="4"/>
  <c r="F1133" i="4"/>
  <c r="F1134" i="4"/>
  <c r="F1135" i="4"/>
  <c r="F1136" i="4"/>
  <c r="F1137" i="4"/>
  <c r="F1138" i="4"/>
  <c r="F1139" i="4"/>
  <c r="F1140" i="4"/>
  <c r="F1141" i="4"/>
  <c r="F1142" i="4"/>
  <c r="F1143" i="4"/>
  <c r="F1144" i="4"/>
  <c r="F1145" i="4"/>
  <c r="F1146" i="4"/>
  <c r="F1147" i="4"/>
  <c r="F1148" i="4"/>
  <c r="F1149" i="4"/>
  <c r="F1150" i="4"/>
  <c r="F1151" i="4"/>
  <c r="F1152" i="4"/>
  <c r="F1153" i="4"/>
  <c r="F1154" i="4"/>
  <c r="F1155" i="4"/>
  <c r="F1156" i="4"/>
  <c r="F1157" i="4"/>
  <c r="F1158" i="4"/>
  <c r="F1159" i="4"/>
  <c r="F1160" i="4"/>
  <c r="F1161" i="4"/>
  <c r="F1162" i="4"/>
  <c r="F1163" i="4"/>
  <c r="F1164" i="4"/>
  <c r="F1165" i="4"/>
  <c r="F1166" i="4"/>
  <c r="F1167" i="4"/>
  <c r="F1168" i="4"/>
  <c r="F1169" i="4"/>
  <c r="F1170" i="4"/>
  <c r="F1171" i="4"/>
  <c r="F1172" i="4"/>
  <c r="F1173" i="4"/>
  <c r="F1174" i="4"/>
  <c r="F1175" i="4"/>
  <c r="F1176" i="4"/>
  <c r="F1177" i="4"/>
  <c r="F1178" i="4"/>
  <c r="F1179" i="4"/>
  <c r="F1180" i="4"/>
  <c r="F1181" i="4"/>
  <c r="F1182" i="4"/>
  <c r="F1183" i="4"/>
  <c r="F1184" i="4"/>
  <c r="F1185" i="4"/>
  <c r="F1186" i="4"/>
  <c r="F1187" i="4"/>
  <c r="F1188" i="4"/>
  <c r="F1189" i="4"/>
  <c r="F1190" i="4"/>
  <c r="F1191" i="4"/>
  <c r="F1192" i="4"/>
  <c r="F1193" i="4"/>
  <c r="F1194" i="4"/>
  <c r="F1195" i="4"/>
  <c r="F1196" i="4"/>
  <c r="F1197" i="4"/>
  <c r="F1198" i="4"/>
  <c r="F1199" i="4"/>
  <c r="F1200" i="4"/>
  <c r="F1201" i="4"/>
  <c r="F1202" i="4"/>
  <c r="F1203" i="4"/>
  <c r="F1204" i="4"/>
  <c r="F1205" i="4"/>
  <c r="F1206" i="4"/>
  <c r="F1207" i="4"/>
  <c r="F1208" i="4"/>
  <c r="F1209" i="4"/>
  <c r="F1210" i="4"/>
  <c r="F1211" i="4"/>
  <c r="F1212" i="4"/>
  <c r="F1213" i="4"/>
  <c r="F1214" i="4"/>
  <c r="F1215" i="4"/>
  <c r="F1216" i="4"/>
  <c r="F1217" i="4"/>
  <c r="F1218" i="4"/>
  <c r="F1219" i="4"/>
  <c r="F1220" i="4"/>
  <c r="F1221" i="4"/>
  <c r="F1222" i="4"/>
  <c r="F1223" i="4"/>
  <c r="F1224" i="4"/>
  <c r="F1225" i="4"/>
  <c r="F1226" i="4"/>
  <c r="F1227" i="4"/>
  <c r="F1228" i="4"/>
  <c r="F1229" i="4"/>
  <c r="F1230" i="4"/>
  <c r="F1231" i="4"/>
  <c r="F1232" i="4"/>
  <c r="F1233" i="4"/>
  <c r="F1234" i="4"/>
  <c r="F1235" i="4"/>
  <c r="F1236" i="4"/>
  <c r="F1237" i="4"/>
  <c r="F1238" i="4"/>
  <c r="F1239" i="4"/>
  <c r="F1240" i="4"/>
  <c r="F1241" i="4"/>
  <c r="F1242" i="4"/>
  <c r="F1243" i="4"/>
  <c r="F1244" i="4"/>
  <c r="F1245" i="4"/>
  <c r="F1246" i="4"/>
  <c r="F1247" i="4"/>
  <c r="F1248" i="4"/>
  <c r="F1249" i="4"/>
  <c r="F1250" i="4"/>
  <c r="F1251" i="4"/>
  <c r="F1252" i="4"/>
  <c r="F1253" i="4"/>
  <c r="F1254" i="4"/>
  <c r="F1255" i="4"/>
  <c r="F1256" i="4"/>
  <c r="F1257" i="4"/>
  <c r="F1258" i="4"/>
  <c r="F1259" i="4"/>
  <c r="F1260" i="4"/>
  <c r="F1261" i="4"/>
  <c r="F1262" i="4"/>
  <c r="F1263" i="4"/>
  <c r="F1264" i="4"/>
  <c r="F1265" i="4"/>
  <c r="F1266" i="4"/>
  <c r="F1267" i="4"/>
  <c r="F1268" i="4"/>
  <c r="F1269" i="4"/>
  <c r="F1270" i="4"/>
  <c r="F1271" i="4"/>
  <c r="F1272" i="4"/>
  <c r="F1273" i="4"/>
  <c r="F1274" i="4"/>
  <c r="F1275" i="4"/>
  <c r="F1276" i="4"/>
  <c r="F1277" i="4"/>
  <c r="F1278" i="4"/>
  <c r="F1279" i="4"/>
  <c r="F1280" i="4"/>
  <c r="F1281" i="4"/>
  <c r="F1282" i="4"/>
  <c r="F1283" i="4"/>
  <c r="F1284" i="4"/>
  <c r="F1285" i="4"/>
  <c r="F1286" i="4"/>
  <c r="F1287" i="4"/>
  <c r="F1288" i="4"/>
  <c r="F1289" i="4"/>
  <c r="F1290" i="4"/>
  <c r="F1291" i="4"/>
  <c r="F1292" i="4"/>
  <c r="F1293" i="4"/>
  <c r="F1294" i="4"/>
  <c r="F1295" i="4"/>
  <c r="F1296" i="4"/>
  <c r="F1297" i="4"/>
  <c r="F1298" i="4"/>
  <c r="F1299" i="4"/>
  <c r="F1300" i="4"/>
  <c r="F1301" i="4"/>
  <c r="F1302" i="4"/>
  <c r="F1303" i="4"/>
  <c r="F1304" i="4"/>
  <c r="F1305" i="4"/>
  <c r="F1306" i="4"/>
  <c r="F1307" i="4"/>
  <c r="F1308" i="4"/>
  <c r="F1309" i="4"/>
  <c r="F1310" i="4"/>
  <c r="F1311" i="4"/>
  <c r="F1312" i="4"/>
  <c r="F1313" i="4"/>
  <c r="F1314" i="4"/>
  <c r="F1315" i="4"/>
  <c r="F1316" i="4"/>
  <c r="F1317" i="4"/>
  <c r="F1318" i="4"/>
  <c r="F1319" i="4"/>
  <c r="F1320" i="4"/>
  <c r="F1321" i="4"/>
  <c r="F1322" i="4"/>
  <c r="F1323" i="4"/>
  <c r="F1324" i="4"/>
  <c r="F1325" i="4"/>
  <c r="F1326" i="4"/>
  <c r="F1327" i="4"/>
  <c r="F1328" i="4"/>
  <c r="F1329" i="4"/>
  <c r="F1330" i="4"/>
  <c r="F1331" i="4"/>
  <c r="F1332" i="4"/>
  <c r="F1333" i="4"/>
  <c r="F1334" i="4"/>
  <c r="F1335" i="4"/>
  <c r="F1336" i="4"/>
  <c r="F1337" i="4"/>
  <c r="F1338" i="4"/>
  <c r="F1339" i="4"/>
  <c r="F1340" i="4"/>
  <c r="F1341" i="4"/>
  <c r="F1342" i="4"/>
  <c r="F1343" i="4"/>
  <c r="F1344" i="4"/>
  <c r="F1345" i="4"/>
  <c r="F1346" i="4"/>
  <c r="F1347" i="4"/>
  <c r="F1348" i="4"/>
  <c r="F1349" i="4"/>
  <c r="F1350" i="4"/>
  <c r="F1351" i="4"/>
  <c r="F1352" i="4"/>
  <c r="F1353" i="4"/>
  <c r="F1354" i="4"/>
  <c r="F1355" i="4"/>
  <c r="F1356" i="4"/>
  <c r="F1357" i="4"/>
  <c r="F1358" i="4"/>
  <c r="F1359" i="4"/>
  <c r="F1360" i="4"/>
  <c r="F1361" i="4"/>
  <c r="F1362" i="4"/>
  <c r="F1363" i="4"/>
  <c r="F1364" i="4"/>
  <c r="F1365" i="4"/>
  <c r="F1366" i="4"/>
  <c r="F1367" i="4"/>
  <c r="F1368" i="4"/>
  <c r="F1369" i="4"/>
  <c r="F1370" i="4"/>
  <c r="F1371" i="4"/>
  <c r="F1372" i="4"/>
  <c r="F1373" i="4"/>
  <c r="F1374" i="4"/>
  <c r="F1375" i="4"/>
  <c r="F1376" i="4"/>
  <c r="F1377" i="4"/>
  <c r="F1378" i="4"/>
  <c r="F1379" i="4"/>
  <c r="F1380" i="4"/>
  <c r="F1381" i="4"/>
  <c r="F1382" i="4"/>
  <c r="F1383" i="4"/>
  <c r="F1384" i="4"/>
  <c r="F1385" i="4"/>
  <c r="F1386" i="4"/>
  <c r="F1387" i="4"/>
  <c r="F1388" i="4"/>
  <c r="F1389" i="4"/>
  <c r="F1390" i="4"/>
  <c r="F1391" i="4"/>
  <c r="F1392" i="4"/>
  <c r="F1393" i="4"/>
  <c r="F1394" i="4"/>
  <c r="F1395" i="4"/>
  <c r="F1396" i="4"/>
  <c r="F1397" i="4"/>
  <c r="F1398" i="4"/>
  <c r="F1399" i="4"/>
  <c r="F1400" i="4"/>
  <c r="F1401" i="4"/>
  <c r="F1402" i="4"/>
  <c r="F1403" i="4"/>
  <c r="F1404" i="4"/>
  <c r="F1405" i="4"/>
  <c r="F1406" i="4"/>
  <c r="F1407" i="4"/>
  <c r="F1408" i="4"/>
  <c r="F1409" i="4"/>
  <c r="F1410" i="4"/>
  <c r="F1411" i="4"/>
  <c r="F1412" i="4"/>
  <c r="F1413" i="4"/>
  <c r="F1414" i="4"/>
  <c r="F1415" i="4"/>
  <c r="F1416" i="4"/>
  <c r="F1417" i="4"/>
  <c r="F1418" i="4"/>
  <c r="F1419" i="4"/>
  <c r="F1420" i="4"/>
  <c r="F1421" i="4"/>
  <c r="F1422" i="4"/>
  <c r="F1423" i="4"/>
  <c r="F1424" i="4"/>
  <c r="F1425" i="4"/>
  <c r="F1426" i="4"/>
  <c r="F1427" i="4"/>
  <c r="F1428" i="4"/>
  <c r="F1429" i="4"/>
  <c r="F1430" i="4"/>
  <c r="F1431" i="4"/>
  <c r="F1432" i="4"/>
  <c r="F1433" i="4"/>
  <c r="F1434" i="4"/>
  <c r="F1435" i="4"/>
  <c r="F1436" i="4"/>
  <c r="F1437" i="4"/>
  <c r="F1438" i="4"/>
  <c r="F1439" i="4"/>
  <c r="F1440" i="4"/>
  <c r="F1441" i="4"/>
  <c r="F1442" i="4"/>
  <c r="F1443" i="4"/>
  <c r="F1444" i="4"/>
  <c r="F1445" i="4"/>
  <c r="F1446" i="4"/>
  <c r="F1447" i="4"/>
  <c r="F1448" i="4"/>
  <c r="F1449" i="4"/>
  <c r="F1450" i="4"/>
  <c r="F1451" i="4"/>
  <c r="F1452" i="4"/>
  <c r="F1453" i="4"/>
  <c r="F1454" i="4"/>
  <c r="F1455" i="4"/>
  <c r="F1456" i="4"/>
  <c r="F1457" i="4"/>
  <c r="F1458" i="4"/>
  <c r="F1459" i="4"/>
  <c r="F1460" i="4"/>
  <c r="F1461" i="4"/>
  <c r="F1462" i="4"/>
  <c r="F1463" i="4"/>
  <c r="F1464" i="4"/>
  <c r="F1465" i="4"/>
  <c r="F1466" i="4"/>
  <c r="F1467" i="4"/>
  <c r="F1468" i="4"/>
  <c r="F1469" i="4"/>
  <c r="F1470" i="4"/>
  <c r="F1471" i="4"/>
  <c r="F1472" i="4"/>
  <c r="F1473" i="4"/>
  <c r="F1474" i="4"/>
  <c r="F1475" i="4"/>
  <c r="F1476" i="4"/>
  <c r="F1477" i="4"/>
  <c r="F1478" i="4"/>
  <c r="F1479" i="4"/>
  <c r="F1480" i="4"/>
  <c r="F1481" i="4"/>
  <c r="F1482" i="4"/>
  <c r="F1483" i="4"/>
  <c r="F1484" i="4"/>
  <c r="F1485" i="4"/>
  <c r="F1486" i="4"/>
  <c r="F1487" i="4"/>
  <c r="F1488" i="4"/>
  <c r="F1489" i="4"/>
  <c r="F1490" i="4"/>
  <c r="F1491" i="4"/>
  <c r="F1492" i="4"/>
  <c r="F1493" i="4"/>
  <c r="F1494" i="4"/>
  <c r="F1495" i="4"/>
  <c r="F1496" i="4"/>
  <c r="F1497" i="4"/>
  <c r="F1498" i="4"/>
  <c r="F1499" i="4"/>
  <c r="F1500" i="4"/>
  <c r="F1501" i="4"/>
  <c r="F1502" i="4"/>
  <c r="F1503" i="4"/>
  <c r="F1504" i="4"/>
  <c r="F1505" i="4"/>
  <c r="F1506" i="4"/>
  <c r="F1507" i="4"/>
  <c r="F1508" i="4"/>
  <c r="F1509" i="4"/>
  <c r="F1510" i="4"/>
  <c r="F1511" i="4"/>
  <c r="F1512" i="4"/>
  <c r="F1513" i="4"/>
  <c r="F1514" i="4"/>
  <c r="F1515" i="4"/>
  <c r="F1516" i="4"/>
  <c r="F1517" i="4"/>
  <c r="F1518" i="4"/>
  <c r="F1519" i="4"/>
  <c r="F1520" i="4"/>
  <c r="F1521" i="4"/>
  <c r="F1522" i="4"/>
  <c r="F1523" i="4"/>
  <c r="F1524" i="4"/>
  <c r="F1525" i="4"/>
  <c r="F1526" i="4"/>
  <c r="F1527" i="4"/>
  <c r="F1528" i="4"/>
  <c r="F1529" i="4"/>
  <c r="F1530" i="4"/>
  <c r="F1531" i="4"/>
  <c r="F1532" i="4"/>
  <c r="F1533" i="4"/>
  <c r="F1534" i="4"/>
  <c r="F1535" i="4"/>
  <c r="F1536" i="4"/>
  <c r="F1537" i="4"/>
  <c r="F1538" i="4"/>
  <c r="F1539" i="4"/>
  <c r="F1540" i="4"/>
  <c r="F1541" i="4"/>
  <c r="F1542" i="4"/>
  <c r="F1543" i="4"/>
  <c r="F1544" i="4"/>
  <c r="F1545" i="4"/>
  <c r="F1546" i="4"/>
  <c r="F1547" i="4"/>
  <c r="F1548" i="4"/>
  <c r="F1549" i="4"/>
  <c r="F1550" i="4"/>
  <c r="F1551" i="4"/>
  <c r="F1552" i="4"/>
  <c r="F1553" i="4"/>
  <c r="F1554" i="4"/>
  <c r="F1555" i="4"/>
  <c r="F1556" i="4"/>
  <c r="F1557" i="4"/>
  <c r="F1558" i="4"/>
  <c r="F1559" i="4"/>
  <c r="F1560" i="4"/>
  <c r="F1561" i="4"/>
  <c r="F1562" i="4"/>
  <c r="F1563" i="4"/>
  <c r="F1564" i="4"/>
  <c r="F1565" i="4"/>
  <c r="F1566" i="4"/>
  <c r="F1567" i="4"/>
  <c r="F1568" i="4"/>
  <c r="F1569" i="4"/>
  <c r="F1570" i="4"/>
  <c r="F1571" i="4"/>
  <c r="F1572" i="4"/>
  <c r="F1573" i="4"/>
  <c r="F1574" i="4"/>
  <c r="F1575" i="4"/>
  <c r="F1576" i="4"/>
  <c r="F1577" i="4"/>
  <c r="F1578" i="4"/>
  <c r="F1579" i="4"/>
  <c r="F1580" i="4"/>
  <c r="F1581" i="4"/>
  <c r="F1582" i="4"/>
  <c r="F1583" i="4"/>
  <c r="F1584" i="4"/>
  <c r="F1585" i="4"/>
  <c r="F1586" i="4"/>
  <c r="F1587" i="4"/>
  <c r="F1588" i="4"/>
  <c r="F1589" i="4"/>
  <c r="F1590" i="4"/>
  <c r="F1591" i="4"/>
  <c r="F1592" i="4"/>
  <c r="F1593" i="4"/>
  <c r="F1594" i="4"/>
  <c r="F1595" i="4"/>
  <c r="F1596" i="4"/>
  <c r="F1597" i="4"/>
  <c r="F1598" i="4"/>
  <c r="F1599" i="4"/>
  <c r="F1600" i="4"/>
  <c r="F1601" i="4"/>
  <c r="F1602" i="4"/>
  <c r="F1603" i="4"/>
  <c r="F1604" i="4"/>
  <c r="F1605" i="4"/>
  <c r="F1606" i="4"/>
  <c r="F1607" i="4"/>
  <c r="F1608" i="4"/>
  <c r="F1609" i="4"/>
  <c r="F1610" i="4"/>
  <c r="F1611" i="4"/>
  <c r="F1612" i="4"/>
  <c r="F1613" i="4"/>
  <c r="F1614" i="4"/>
  <c r="F1615" i="4"/>
  <c r="F1616" i="4"/>
  <c r="F1617" i="4"/>
  <c r="F1618" i="4"/>
  <c r="F1619" i="4"/>
  <c r="F1620" i="4"/>
  <c r="F1621" i="4"/>
  <c r="F1622" i="4"/>
  <c r="F1623" i="4"/>
  <c r="F1624" i="4"/>
  <c r="F1625" i="4"/>
  <c r="F1626" i="4"/>
  <c r="F1627" i="4"/>
  <c r="F1628" i="4"/>
  <c r="F1629" i="4"/>
  <c r="F1630" i="4"/>
  <c r="F1631" i="4"/>
  <c r="F1632" i="4"/>
  <c r="F1633" i="4"/>
  <c r="F1634" i="4"/>
  <c r="F1635" i="4"/>
  <c r="F1636" i="4"/>
  <c r="F1637" i="4"/>
  <c r="F1638" i="4"/>
  <c r="F1639" i="4"/>
  <c r="F1640" i="4"/>
  <c r="F1641" i="4"/>
  <c r="F1642" i="4"/>
  <c r="F1643" i="4"/>
  <c r="F1644" i="4"/>
  <c r="F1645" i="4"/>
  <c r="F1646" i="4"/>
  <c r="F1647" i="4"/>
  <c r="F1648" i="4"/>
  <c r="F1649" i="4"/>
  <c r="F1650" i="4"/>
  <c r="F1651" i="4"/>
  <c r="F1652" i="4"/>
  <c r="F1653" i="4"/>
  <c r="F1654" i="4"/>
  <c r="F1655" i="4"/>
  <c r="F1656" i="4"/>
  <c r="F1657" i="4"/>
  <c r="F1658" i="4"/>
  <c r="F1659" i="4"/>
  <c r="F1660" i="4"/>
  <c r="F1661" i="4"/>
  <c r="F1662" i="4"/>
  <c r="F1663" i="4"/>
  <c r="F1664" i="4"/>
  <c r="F1665" i="4"/>
  <c r="F1666" i="4"/>
  <c r="F1667" i="4"/>
  <c r="F1668" i="4"/>
  <c r="F1669" i="4"/>
  <c r="F1670" i="4"/>
  <c r="F1671" i="4"/>
  <c r="F1672" i="4"/>
  <c r="F1673" i="4"/>
  <c r="F1674" i="4"/>
  <c r="F1675" i="4"/>
  <c r="F1676" i="4"/>
  <c r="F1677" i="4"/>
  <c r="F1678" i="4"/>
  <c r="F1679" i="4"/>
  <c r="F1680" i="4"/>
  <c r="F1681" i="4"/>
  <c r="F40" i="4"/>
  <c r="H10" i="10" l="1"/>
  <c r="D11" i="10" s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B41" i="1"/>
  <c r="AB42" i="1"/>
  <c r="AB43" i="1"/>
  <c r="AB44" i="1"/>
  <c r="AB45" i="1"/>
  <c r="AB46" i="1"/>
  <c r="AB47" i="1"/>
  <c r="AB48" i="1"/>
  <c r="AB49" i="1"/>
  <c r="AB50" i="1"/>
  <c r="AB51" i="1"/>
  <c r="AB52" i="1"/>
  <c r="AB53" i="1"/>
  <c r="AB54" i="1"/>
  <c r="AB55" i="1"/>
  <c r="AB56" i="1"/>
  <c r="AB57" i="1"/>
  <c r="AB58" i="1"/>
  <c r="AB59" i="1"/>
  <c r="AB60" i="1"/>
  <c r="AB61" i="1"/>
  <c r="AB62" i="1"/>
  <c r="AB63" i="1"/>
  <c r="AB64" i="1"/>
  <c r="AB65" i="1"/>
  <c r="AB66" i="1"/>
  <c r="AB67" i="1"/>
  <c r="AB68" i="1"/>
  <c r="AB69" i="1"/>
  <c r="AB70" i="1"/>
  <c r="AB71" i="1"/>
  <c r="AB72" i="1"/>
  <c r="AB73" i="1"/>
  <c r="AB74" i="1"/>
  <c r="AB75" i="1"/>
  <c r="AB76" i="1"/>
  <c r="AB77" i="1"/>
  <c r="AB78" i="1"/>
  <c r="AB79" i="1"/>
  <c r="AB80" i="1"/>
  <c r="AB81" i="1"/>
  <c r="AB82" i="1"/>
  <c r="AB83" i="1"/>
  <c r="AB84" i="1"/>
  <c r="AB85" i="1"/>
  <c r="AB86" i="1"/>
  <c r="AB87" i="1"/>
  <c r="AB88" i="1"/>
  <c r="AB89" i="1"/>
  <c r="AB90" i="1"/>
  <c r="AB91" i="1"/>
  <c r="AB92" i="1"/>
  <c r="AB93" i="1"/>
  <c r="AB94" i="1"/>
  <c r="AB95" i="1"/>
  <c r="AB96" i="1"/>
  <c r="AB97" i="1"/>
  <c r="AB98" i="1"/>
  <c r="AB99" i="1"/>
  <c r="AB100" i="1"/>
  <c r="AB101" i="1"/>
  <c r="AB102" i="1"/>
  <c r="AB103" i="1"/>
  <c r="AB104" i="1"/>
  <c r="AB105" i="1"/>
  <c r="AB106" i="1"/>
  <c r="AB107" i="1"/>
  <c r="AB108" i="1"/>
  <c r="AB109" i="1"/>
  <c r="AB110" i="1"/>
  <c r="AB111" i="1"/>
  <c r="AB112" i="1"/>
  <c r="AB113" i="1"/>
  <c r="AB114" i="1"/>
  <c r="AB115" i="1"/>
  <c r="AB116" i="1"/>
  <c r="AB117" i="1"/>
  <c r="AB118" i="1"/>
  <c r="AB119" i="1"/>
  <c r="AB120" i="1"/>
  <c r="AB121" i="1"/>
  <c r="AB122" i="1"/>
  <c r="AB123" i="1"/>
  <c r="AB124" i="1"/>
  <c r="AB125" i="1"/>
  <c r="AB126" i="1"/>
  <c r="AB127" i="1"/>
  <c r="AB128" i="1"/>
  <c r="AB129" i="1"/>
  <c r="AB130" i="1"/>
  <c r="AB131" i="1"/>
  <c r="AB132" i="1"/>
  <c r="AB133" i="1"/>
  <c r="AB134" i="1"/>
  <c r="AB135" i="1"/>
  <c r="AB136" i="1"/>
  <c r="AB137" i="1"/>
  <c r="AB138" i="1"/>
  <c r="AB139" i="1"/>
  <c r="AB140" i="1"/>
  <c r="AB141" i="1"/>
  <c r="AB142" i="1"/>
  <c r="AB143" i="1"/>
  <c r="AB144" i="1"/>
  <c r="AB145" i="1"/>
  <c r="AB146" i="1"/>
  <c r="AB147" i="1"/>
  <c r="AB148" i="1"/>
  <c r="AB149" i="1"/>
  <c r="AB150" i="1"/>
  <c r="AB151" i="1"/>
  <c r="AB152" i="1"/>
  <c r="AB153" i="1"/>
  <c r="AB154" i="1"/>
  <c r="AB155" i="1"/>
  <c r="AB156" i="1"/>
  <c r="AB157" i="1"/>
  <c r="AB158" i="1"/>
  <c r="AB159" i="1"/>
  <c r="AB160" i="1"/>
  <c r="AB161" i="1"/>
  <c r="AB162" i="1"/>
  <c r="AB163" i="1"/>
  <c r="AB164" i="1"/>
  <c r="AB165" i="1"/>
  <c r="AB166" i="1"/>
  <c r="AB167" i="1"/>
  <c r="AB168" i="1"/>
  <c r="AB169" i="1"/>
  <c r="AB170" i="1"/>
  <c r="AB171" i="1"/>
  <c r="AB172" i="1"/>
  <c r="AB173" i="1"/>
  <c r="AB174" i="1"/>
  <c r="AB175" i="1"/>
  <c r="AB176" i="1"/>
  <c r="AB177" i="1"/>
  <c r="AB178" i="1"/>
  <c r="AB179" i="1"/>
  <c r="AB180" i="1"/>
  <c r="AB181" i="1"/>
  <c r="AB182" i="1"/>
  <c r="AB183" i="1"/>
  <c r="AB184" i="1"/>
  <c r="AB185" i="1"/>
  <c r="AB186" i="1"/>
  <c r="AB187" i="1"/>
  <c r="AB188" i="1"/>
  <c r="AB189" i="1"/>
  <c r="AB190" i="1"/>
  <c r="AB191" i="1"/>
  <c r="AB192" i="1"/>
  <c r="AB193" i="1"/>
  <c r="AB194" i="1"/>
  <c r="AB195" i="1"/>
  <c r="AB196" i="1"/>
  <c r="AB197" i="1"/>
  <c r="AB198" i="1"/>
  <c r="AB199" i="1"/>
  <c r="AB200" i="1"/>
  <c r="AB201" i="1"/>
  <c r="AB202" i="1"/>
  <c r="AB203" i="1"/>
  <c r="AB204" i="1"/>
  <c r="AB205" i="1"/>
  <c r="AB206" i="1"/>
  <c r="AB207" i="1"/>
  <c r="AB208" i="1"/>
  <c r="AB209" i="1"/>
  <c r="AB210" i="1"/>
  <c r="AB211" i="1"/>
  <c r="AB212" i="1"/>
  <c r="AB213" i="1"/>
  <c r="AB214" i="1"/>
  <c r="AB215" i="1"/>
  <c r="AB216" i="1"/>
  <c r="AB217" i="1"/>
  <c r="AB218" i="1"/>
  <c r="AB219" i="1"/>
  <c r="AB220" i="1"/>
  <c r="AB221" i="1"/>
  <c r="AB222" i="1"/>
  <c r="AB223" i="1"/>
  <c r="AB224" i="1"/>
  <c r="AB225" i="1"/>
  <c r="AB226" i="1"/>
  <c r="AB227" i="1"/>
  <c r="AB228" i="1"/>
  <c r="AB229" i="1"/>
  <c r="AB230" i="1"/>
  <c r="AB231" i="1"/>
  <c r="AB232" i="1"/>
  <c r="AB233" i="1"/>
  <c r="AB234" i="1"/>
  <c r="AB235" i="1"/>
  <c r="AB236" i="1"/>
  <c r="AB237" i="1"/>
  <c r="AB238" i="1"/>
  <c r="AB239" i="1"/>
  <c r="AB240" i="1"/>
  <c r="AB241" i="1"/>
  <c r="AB242" i="1"/>
  <c r="AB243" i="1"/>
  <c r="AB244" i="1"/>
  <c r="AB245" i="1"/>
  <c r="AB246" i="1"/>
  <c r="AB247" i="1"/>
  <c r="AB248" i="1"/>
  <c r="AB249" i="1"/>
  <c r="AB250" i="1"/>
  <c r="AB251" i="1"/>
  <c r="AB252" i="1"/>
  <c r="AB253" i="1"/>
  <c r="AB254" i="1"/>
  <c r="AB255" i="1"/>
  <c r="AB256" i="1"/>
  <c r="AB257" i="1"/>
  <c r="AB258" i="1"/>
  <c r="AB259" i="1"/>
  <c r="AB260" i="1"/>
  <c r="AB261" i="1"/>
  <c r="AB262" i="1"/>
  <c r="AB263" i="1"/>
  <c r="AB264" i="1"/>
  <c r="AB265" i="1"/>
  <c r="AB266" i="1"/>
  <c r="AB267" i="1"/>
  <c r="AB268" i="1"/>
  <c r="AB269" i="1"/>
  <c r="AB270" i="1"/>
  <c r="AB271" i="1"/>
  <c r="AB272" i="1"/>
  <c r="AB273" i="1"/>
  <c r="AB274" i="1"/>
  <c r="AB275" i="1"/>
  <c r="AB276" i="1"/>
  <c r="AB277" i="1"/>
  <c r="AB278" i="1"/>
  <c r="AB279" i="1"/>
  <c r="AB280" i="1"/>
  <c r="AB281" i="1"/>
  <c r="AB282" i="1"/>
  <c r="AB283" i="1"/>
  <c r="AB284" i="1"/>
  <c r="AB285" i="1"/>
  <c r="AB286" i="1"/>
  <c r="AB287" i="1"/>
  <c r="AB288" i="1"/>
  <c r="AB289" i="1"/>
  <c r="AB290" i="1"/>
  <c r="AB291" i="1"/>
  <c r="AB292" i="1"/>
  <c r="AB293" i="1"/>
  <c r="AB294" i="1"/>
  <c r="AB295" i="1"/>
  <c r="AB296" i="1"/>
  <c r="AB297" i="1"/>
  <c r="AB298" i="1"/>
  <c r="AB299" i="1"/>
  <c r="AB300" i="1"/>
  <c r="AB301" i="1"/>
  <c r="AB302" i="1"/>
  <c r="AB303" i="1"/>
  <c r="AB304" i="1"/>
  <c r="AB305" i="1"/>
  <c r="AB306" i="1"/>
  <c r="AB307" i="1"/>
  <c r="AB308" i="1"/>
  <c r="AB309" i="1"/>
  <c r="AB310" i="1"/>
  <c r="AB311" i="1"/>
  <c r="AB312" i="1"/>
  <c r="AB313" i="1"/>
  <c r="AB314" i="1"/>
  <c r="AB315" i="1"/>
  <c r="AB316" i="1"/>
  <c r="AB317" i="1"/>
  <c r="AB318" i="1"/>
  <c r="AB319" i="1"/>
  <c r="AB320" i="1"/>
  <c r="AB321" i="1"/>
  <c r="AB322" i="1"/>
  <c r="AB323" i="1"/>
  <c r="AB324" i="1"/>
  <c r="AB325" i="1"/>
  <c r="AB326" i="1"/>
  <c r="AB327" i="1"/>
  <c r="AB328" i="1"/>
  <c r="AB329" i="1"/>
  <c r="AB330" i="1"/>
  <c r="AB331" i="1"/>
  <c r="AB332" i="1"/>
  <c r="AB333" i="1"/>
  <c r="AB334" i="1"/>
  <c r="AB335" i="1"/>
  <c r="AB336" i="1"/>
  <c r="AB337" i="1"/>
  <c r="AB338" i="1"/>
  <c r="AB339" i="1"/>
  <c r="AB340" i="1"/>
  <c r="AB341" i="1"/>
  <c r="AB342" i="1"/>
  <c r="AB343" i="1"/>
  <c r="AB344" i="1"/>
  <c r="AB345" i="1"/>
  <c r="AB346" i="1"/>
  <c r="AB347" i="1"/>
  <c r="AB348" i="1"/>
  <c r="AB349" i="1"/>
  <c r="AB350" i="1"/>
  <c r="AB351" i="1"/>
  <c r="AB352" i="1"/>
  <c r="AB353" i="1"/>
  <c r="AB354" i="1"/>
  <c r="AB355" i="1"/>
  <c r="AB356" i="1"/>
  <c r="AB357" i="1"/>
  <c r="AB358" i="1"/>
  <c r="AB359" i="1"/>
  <c r="AB360" i="1"/>
  <c r="AB361" i="1"/>
  <c r="AB362" i="1"/>
  <c r="AB363" i="1"/>
  <c r="AB364" i="1"/>
  <c r="AB365" i="1"/>
  <c r="AB366" i="1"/>
  <c r="AB367" i="1"/>
  <c r="AB368" i="1"/>
  <c r="AB369" i="1"/>
  <c r="AB370" i="1"/>
  <c r="AB371" i="1"/>
  <c r="AB372" i="1"/>
  <c r="AB373" i="1"/>
  <c r="AB374" i="1"/>
  <c r="AB375" i="1"/>
  <c r="AB376" i="1"/>
  <c r="AB377" i="1"/>
  <c r="AB378" i="1"/>
  <c r="AB379" i="1"/>
  <c r="AB380" i="1"/>
  <c r="AB381" i="1"/>
  <c r="AB382" i="1"/>
  <c r="AB383" i="1"/>
  <c r="AB384" i="1"/>
  <c r="AB385" i="1"/>
  <c r="AB386" i="1"/>
  <c r="AB387" i="1"/>
  <c r="AB388" i="1"/>
  <c r="AB389" i="1"/>
  <c r="AB390" i="1"/>
  <c r="AB391" i="1"/>
  <c r="AB392" i="1"/>
  <c r="AB393" i="1"/>
  <c r="AB394" i="1"/>
  <c r="AB395" i="1"/>
  <c r="AB396" i="1"/>
  <c r="AB397" i="1"/>
  <c r="AB398" i="1"/>
  <c r="AB399" i="1"/>
  <c r="AB400" i="1"/>
  <c r="AB401" i="1"/>
  <c r="AB402" i="1"/>
  <c r="AB403" i="1"/>
  <c r="AB404" i="1"/>
  <c r="AB405" i="1"/>
  <c r="AB406" i="1"/>
  <c r="AB407" i="1"/>
  <c r="AB408" i="1"/>
  <c r="AB409" i="1"/>
  <c r="AB410" i="1"/>
  <c r="AB411" i="1"/>
  <c r="AB412" i="1"/>
  <c r="AB413" i="1"/>
  <c r="AB414" i="1"/>
  <c r="AB415" i="1"/>
  <c r="AB416" i="1"/>
  <c r="AB417" i="1"/>
  <c r="AB418" i="1"/>
  <c r="AB419" i="1"/>
  <c r="AB420" i="1"/>
  <c r="AB421" i="1"/>
  <c r="AB422" i="1"/>
  <c r="AB423" i="1"/>
  <c r="AB424" i="1"/>
  <c r="AB425" i="1"/>
  <c r="AB426" i="1"/>
  <c r="AB427" i="1"/>
  <c r="AB428" i="1"/>
  <c r="AB429" i="1"/>
  <c r="AB430" i="1"/>
  <c r="AB431" i="1"/>
  <c r="AB432" i="1"/>
  <c r="AB433" i="1"/>
  <c r="AB434" i="1"/>
  <c r="AB435" i="1"/>
  <c r="AB436" i="1"/>
  <c r="AB437" i="1"/>
  <c r="AB438" i="1"/>
  <c r="AB439" i="1"/>
  <c r="AB440" i="1"/>
  <c r="AB441" i="1"/>
  <c r="AB442" i="1"/>
  <c r="AB443" i="1"/>
  <c r="AB444" i="1"/>
  <c r="AB445" i="1"/>
  <c r="AB446" i="1"/>
  <c r="AB447" i="1"/>
  <c r="AB448" i="1"/>
  <c r="AB449" i="1"/>
  <c r="AB450" i="1"/>
  <c r="AB451" i="1"/>
  <c r="AB452" i="1"/>
  <c r="AB453" i="1"/>
  <c r="AB454" i="1"/>
  <c r="AB455" i="1"/>
  <c r="AB456" i="1"/>
  <c r="AB457" i="1"/>
  <c r="AB458" i="1"/>
  <c r="AB459" i="1"/>
  <c r="AB460" i="1"/>
  <c r="AB461" i="1"/>
  <c r="AB462" i="1"/>
  <c r="AB463" i="1"/>
  <c r="AB464" i="1"/>
  <c r="AB465" i="1"/>
  <c r="AB466" i="1"/>
  <c r="AB467" i="1"/>
  <c r="AB468" i="1"/>
  <c r="AB469" i="1"/>
  <c r="AB470" i="1"/>
  <c r="AB471" i="1"/>
  <c r="AB472" i="1"/>
  <c r="AB473" i="1"/>
  <c r="AB474" i="1"/>
  <c r="AB475" i="1"/>
  <c r="AB476" i="1"/>
  <c r="AB477" i="1"/>
  <c r="AB478" i="1"/>
  <c r="AB479" i="1"/>
  <c r="AB480" i="1"/>
  <c r="AB481" i="1"/>
  <c r="AB482" i="1"/>
  <c r="AB483" i="1"/>
  <c r="AB484" i="1"/>
  <c r="AB485" i="1"/>
  <c r="AB486" i="1"/>
  <c r="AB487" i="1"/>
  <c r="AB488" i="1"/>
  <c r="AB489" i="1"/>
  <c r="AB490" i="1"/>
  <c r="AB491" i="1"/>
  <c r="AB492" i="1"/>
  <c r="AB493" i="1"/>
  <c r="AB494" i="1"/>
  <c r="AB495" i="1"/>
  <c r="AB496" i="1"/>
  <c r="AB497" i="1"/>
  <c r="AB498" i="1"/>
  <c r="AB499" i="1"/>
  <c r="AB500" i="1"/>
  <c r="AB501" i="1"/>
  <c r="AB502" i="1"/>
  <c r="AB503" i="1"/>
  <c r="AB504" i="1"/>
  <c r="AB505" i="1"/>
  <c r="AB506" i="1"/>
  <c r="AB507" i="1"/>
  <c r="AB508" i="1"/>
  <c r="AB509" i="1"/>
  <c r="AB510" i="1"/>
  <c r="AB511" i="1"/>
  <c r="AB512" i="1"/>
  <c r="AB513" i="1"/>
  <c r="AB514" i="1"/>
  <c r="AB515" i="1"/>
  <c r="AB516" i="1"/>
  <c r="AB517" i="1"/>
  <c r="AB518" i="1"/>
  <c r="AB519" i="1"/>
  <c r="AB520" i="1"/>
  <c r="AB521" i="1"/>
  <c r="AB522" i="1"/>
  <c r="AB523" i="1"/>
  <c r="AB524" i="1"/>
  <c r="AB525" i="1"/>
  <c r="AB526" i="1"/>
  <c r="AB527" i="1"/>
  <c r="AB528" i="1"/>
  <c r="AB529" i="1"/>
  <c r="AB530" i="1"/>
  <c r="AB531" i="1"/>
  <c r="AB532" i="1"/>
  <c r="AB533" i="1"/>
  <c r="AB534" i="1"/>
  <c r="AB535" i="1"/>
  <c r="AB536" i="1"/>
  <c r="AB537" i="1"/>
  <c r="AB538" i="1"/>
  <c r="AB539" i="1"/>
  <c r="AB540" i="1"/>
  <c r="AB541" i="1"/>
  <c r="AB542" i="1"/>
  <c r="AB543" i="1"/>
  <c r="AB544" i="1"/>
  <c r="AB545" i="1"/>
  <c r="AB546" i="1"/>
  <c r="AB547" i="1"/>
  <c r="AB548" i="1"/>
  <c r="AB549" i="1"/>
  <c r="AB550" i="1"/>
  <c r="AB551" i="1"/>
  <c r="AB552" i="1"/>
  <c r="AB553" i="1"/>
  <c r="AB554" i="1"/>
  <c r="AB555" i="1"/>
  <c r="AB556" i="1"/>
  <c r="AB557" i="1"/>
  <c r="AB558" i="1"/>
  <c r="AB559" i="1"/>
  <c r="AB560" i="1"/>
  <c r="AB561" i="1"/>
  <c r="AB562" i="1"/>
  <c r="AB563" i="1"/>
  <c r="AB564" i="1"/>
  <c r="AB565" i="1"/>
  <c r="AB566" i="1"/>
  <c r="AB567" i="1"/>
  <c r="AB568" i="1"/>
  <c r="AB569" i="1"/>
  <c r="AB570" i="1"/>
  <c r="AB571" i="1"/>
  <c r="AB572" i="1"/>
  <c r="AB573" i="1"/>
  <c r="AB574" i="1"/>
  <c r="AB575" i="1"/>
  <c r="AB576" i="1"/>
  <c r="AB577" i="1"/>
  <c r="AB578" i="1"/>
  <c r="AB579" i="1"/>
  <c r="AB580" i="1"/>
  <c r="AB581" i="1"/>
  <c r="AB582" i="1"/>
  <c r="AB583" i="1"/>
  <c r="AB584" i="1"/>
  <c r="AB585" i="1"/>
  <c r="AB586" i="1"/>
  <c r="AB587" i="1"/>
  <c r="AB588" i="1"/>
  <c r="AB589" i="1"/>
  <c r="AB590" i="1"/>
  <c r="AB591" i="1"/>
  <c r="AB592" i="1"/>
  <c r="AB593" i="1"/>
  <c r="AB594" i="1"/>
  <c r="AB595" i="1"/>
  <c r="AB596" i="1"/>
  <c r="AB597" i="1"/>
  <c r="AB598" i="1"/>
  <c r="AB599" i="1"/>
  <c r="AB600" i="1"/>
  <c r="AB601" i="1"/>
  <c r="AB602" i="1"/>
  <c r="AB603" i="1"/>
  <c r="AB604" i="1"/>
  <c r="AB605" i="1"/>
  <c r="AB606" i="1"/>
  <c r="AB607" i="1"/>
  <c r="AB608" i="1"/>
  <c r="AB609" i="1"/>
  <c r="AB610" i="1"/>
  <c r="AB611" i="1"/>
  <c r="AB612" i="1"/>
  <c r="AB613" i="1"/>
  <c r="AB614" i="1"/>
  <c r="AB615" i="1"/>
  <c r="AB616" i="1"/>
  <c r="AB617" i="1"/>
  <c r="AB618" i="1"/>
  <c r="AB619" i="1"/>
  <c r="AB620" i="1"/>
  <c r="AB621" i="1"/>
  <c r="AB622" i="1"/>
  <c r="AB623" i="1"/>
  <c r="AB624" i="1"/>
  <c r="AB625" i="1"/>
  <c r="AB626" i="1"/>
  <c r="AB627" i="1"/>
  <c r="AB628" i="1"/>
  <c r="AB629" i="1"/>
  <c r="AB630" i="1"/>
  <c r="AB631" i="1"/>
  <c r="AB632" i="1"/>
  <c r="AB633" i="1"/>
  <c r="AB634" i="1"/>
  <c r="AB635" i="1"/>
  <c r="AB636" i="1"/>
  <c r="AB637" i="1"/>
  <c r="AB638" i="1"/>
  <c r="AB639" i="1"/>
  <c r="AB640" i="1"/>
  <c r="AB641" i="1"/>
  <c r="AB642" i="1"/>
  <c r="AB643" i="1"/>
  <c r="AB644" i="1"/>
  <c r="AB645" i="1"/>
  <c r="AB646" i="1"/>
  <c r="AB647" i="1"/>
  <c r="AB648" i="1"/>
  <c r="AB649" i="1"/>
  <c r="AB650" i="1"/>
  <c r="AB651" i="1"/>
  <c r="AB652" i="1"/>
  <c r="AB653" i="1"/>
  <c r="AB654" i="1"/>
  <c r="AB655" i="1"/>
  <c r="AB656" i="1"/>
  <c r="AB657" i="1"/>
  <c r="AB658" i="1"/>
  <c r="AB659" i="1"/>
  <c r="AB660" i="1"/>
  <c r="AB661" i="1"/>
  <c r="AB662" i="1"/>
  <c r="AB663" i="1"/>
  <c r="AB664" i="1"/>
  <c r="AB665" i="1"/>
  <c r="AB666" i="1"/>
  <c r="AB667" i="1"/>
  <c r="AB668" i="1"/>
  <c r="AB669" i="1"/>
  <c r="AB670" i="1"/>
  <c r="AB671" i="1"/>
  <c r="AB672" i="1"/>
  <c r="AB673" i="1"/>
  <c r="AB674" i="1"/>
  <c r="AB675" i="1"/>
  <c r="AB676" i="1"/>
  <c r="AB677" i="1"/>
  <c r="AB678" i="1"/>
  <c r="AB679" i="1"/>
  <c r="AB680" i="1"/>
  <c r="AB681" i="1"/>
  <c r="AB682" i="1"/>
  <c r="AB683" i="1"/>
  <c r="AB684" i="1"/>
  <c r="AB685" i="1"/>
  <c r="AB686" i="1"/>
  <c r="AB687" i="1"/>
  <c r="AB688" i="1"/>
  <c r="AB689" i="1"/>
  <c r="AB690" i="1"/>
  <c r="AB691" i="1"/>
  <c r="AB692" i="1"/>
  <c r="AB693" i="1"/>
  <c r="AB694" i="1"/>
  <c r="AB695" i="1"/>
  <c r="AB696" i="1"/>
  <c r="AB697" i="1"/>
  <c r="AB698" i="1"/>
  <c r="AB699" i="1"/>
  <c r="AB700" i="1"/>
  <c r="AB701" i="1"/>
  <c r="AB702" i="1"/>
  <c r="AB703" i="1"/>
  <c r="AB704" i="1"/>
  <c r="AB705" i="1"/>
  <c r="AB706" i="1"/>
  <c r="AB707" i="1"/>
  <c r="AB708" i="1"/>
  <c r="AB709" i="1"/>
  <c r="AB710" i="1"/>
  <c r="AB711" i="1"/>
  <c r="AB712" i="1"/>
  <c r="AB713" i="1"/>
  <c r="AB714" i="1"/>
  <c r="AB715" i="1"/>
  <c r="AB716" i="1"/>
  <c r="AB717" i="1"/>
  <c r="AB718" i="1"/>
  <c r="AB719" i="1"/>
  <c r="AB720" i="1"/>
  <c r="AB721" i="1"/>
  <c r="AB722" i="1"/>
  <c r="AB723" i="1"/>
  <c r="AB724" i="1"/>
  <c r="AB725" i="1"/>
  <c r="AB726" i="1"/>
  <c r="AB727" i="1"/>
  <c r="AB728" i="1"/>
  <c r="AB729" i="1"/>
  <c r="AB730" i="1"/>
  <c r="AB731" i="1"/>
  <c r="AB732" i="1"/>
  <c r="AB733" i="1"/>
  <c r="AB734" i="1"/>
  <c r="AB735" i="1"/>
  <c r="AB736" i="1"/>
  <c r="AB737" i="1"/>
  <c r="AB738" i="1"/>
  <c r="AB739" i="1"/>
  <c r="AB740" i="1"/>
  <c r="AB741" i="1"/>
  <c r="AB742" i="1"/>
  <c r="AB743" i="1"/>
  <c r="AB744" i="1"/>
  <c r="AB745" i="1"/>
  <c r="AB746" i="1"/>
  <c r="AB747" i="1"/>
  <c r="AB748" i="1"/>
  <c r="AB749" i="1"/>
  <c r="AB750" i="1"/>
  <c r="AB751" i="1"/>
  <c r="AB752" i="1"/>
  <c r="AB753" i="1"/>
  <c r="AB754" i="1"/>
  <c r="AB755" i="1"/>
  <c r="AB756" i="1"/>
  <c r="AB757" i="1"/>
  <c r="AB758" i="1"/>
  <c r="AB759" i="1"/>
  <c r="AB760" i="1"/>
  <c r="AB761" i="1"/>
  <c r="AB762" i="1"/>
  <c r="AB763" i="1"/>
  <c r="AB764" i="1"/>
  <c r="AB765" i="1"/>
  <c r="AB766" i="1"/>
  <c r="AB767" i="1"/>
  <c r="AB768" i="1"/>
  <c r="AB769" i="1"/>
  <c r="AB770" i="1"/>
  <c r="AB771" i="1"/>
  <c r="AB772" i="1"/>
  <c r="AB773" i="1"/>
  <c r="AB774" i="1"/>
  <c r="AB775" i="1"/>
  <c r="AB776" i="1"/>
  <c r="AB777" i="1"/>
  <c r="AB778" i="1"/>
  <c r="AB779" i="1"/>
  <c r="AB780" i="1"/>
  <c r="AB781" i="1"/>
  <c r="AB782" i="1"/>
  <c r="AB783" i="1"/>
  <c r="AB784" i="1"/>
  <c r="AB785" i="1"/>
  <c r="AB786" i="1"/>
  <c r="AB787" i="1"/>
  <c r="AB788" i="1"/>
  <c r="AB789" i="1"/>
  <c r="AB790" i="1"/>
  <c r="AB791" i="1"/>
  <c r="AB792" i="1"/>
  <c r="AB793" i="1"/>
  <c r="AB794" i="1"/>
  <c r="AB795" i="1"/>
  <c r="AB796" i="1"/>
  <c r="AB797" i="1"/>
  <c r="AB798" i="1"/>
  <c r="AB799" i="1"/>
  <c r="AB800" i="1"/>
  <c r="AB801" i="1"/>
  <c r="AB802" i="1"/>
  <c r="AB803" i="1"/>
  <c r="AB804" i="1"/>
  <c r="AB805" i="1"/>
  <c r="AB806" i="1"/>
  <c r="AB807" i="1"/>
  <c r="AB808" i="1"/>
  <c r="AB809" i="1"/>
  <c r="AB810" i="1"/>
  <c r="AB811" i="1"/>
  <c r="AB812" i="1"/>
  <c r="AB813" i="1"/>
  <c r="AB814" i="1"/>
  <c r="AB815" i="1"/>
  <c r="AB816" i="1"/>
  <c r="AB817" i="1"/>
  <c r="AB818" i="1"/>
  <c r="AB819" i="1"/>
  <c r="AB820" i="1"/>
  <c r="AB821" i="1"/>
  <c r="AB822" i="1"/>
  <c r="AB823" i="1"/>
  <c r="AB824" i="1"/>
  <c r="AB825" i="1"/>
  <c r="AB826" i="1"/>
  <c r="AB827" i="1"/>
  <c r="AB828" i="1"/>
  <c r="AB829" i="1"/>
  <c r="AB830" i="1"/>
  <c r="AB831" i="1"/>
  <c r="AB832" i="1"/>
  <c r="AB833" i="1"/>
  <c r="AB834" i="1"/>
  <c r="AB835" i="1"/>
  <c r="AB836" i="1"/>
  <c r="AB837" i="1"/>
  <c r="AB838" i="1"/>
  <c r="AB839" i="1"/>
  <c r="AB840" i="1"/>
  <c r="AB841" i="1"/>
  <c r="AB842" i="1"/>
  <c r="AB843" i="1"/>
  <c r="AB844" i="1"/>
  <c r="AB845" i="1"/>
  <c r="AB846" i="1"/>
  <c r="AB847" i="1"/>
  <c r="AB848" i="1"/>
  <c r="AB849" i="1"/>
  <c r="AB850" i="1"/>
  <c r="AB851" i="1"/>
  <c r="AB852" i="1"/>
  <c r="AB853" i="1"/>
  <c r="AB854" i="1"/>
  <c r="AB855" i="1"/>
  <c r="AB856" i="1"/>
  <c r="AB857" i="1"/>
  <c r="AB858" i="1"/>
  <c r="AB859" i="1"/>
  <c r="AB860" i="1"/>
  <c r="AB861" i="1"/>
  <c r="AB862" i="1"/>
  <c r="AB863" i="1"/>
  <c r="AB864" i="1"/>
  <c r="AB865" i="1"/>
  <c r="AB866" i="1"/>
  <c r="AB867" i="1"/>
  <c r="AB868" i="1"/>
  <c r="AB869" i="1"/>
  <c r="AB870" i="1"/>
  <c r="AB871" i="1"/>
  <c r="AB872" i="1"/>
  <c r="AB873" i="1"/>
  <c r="AB874" i="1"/>
  <c r="AB875" i="1"/>
  <c r="AB876" i="1"/>
  <c r="AB877" i="1"/>
  <c r="AB878" i="1"/>
  <c r="AB879" i="1"/>
  <c r="AB880" i="1"/>
  <c r="AB881" i="1"/>
  <c r="AB882" i="1"/>
  <c r="AB883" i="1"/>
  <c r="AB884" i="1"/>
  <c r="AB885" i="1"/>
  <c r="AB886" i="1"/>
  <c r="AB887" i="1"/>
  <c r="AB888" i="1"/>
  <c r="AB889" i="1"/>
  <c r="AB890" i="1"/>
  <c r="AB891" i="1"/>
  <c r="AB892" i="1"/>
  <c r="AB893" i="1"/>
  <c r="AB894" i="1"/>
  <c r="AB895" i="1"/>
  <c r="AB896" i="1"/>
  <c r="AB897" i="1"/>
  <c r="AB898" i="1"/>
  <c r="AB899" i="1"/>
  <c r="AB900" i="1"/>
  <c r="AB901" i="1"/>
  <c r="AB902" i="1"/>
  <c r="AB903" i="1"/>
  <c r="AB904" i="1"/>
  <c r="AB905" i="1"/>
  <c r="AB906" i="1"/>
  <c r="AB907" i="1"/>
  <c r="AB908" i="1"/>
  <c r="AB909" i="1"/>
  <c r="AB910" i="1"/>
  <c r="AB911" i="1"/>
  <c r="AB912" i="1"/>
  <c r="AB913" i="1"/>
  <c r="AB914" i="1"/>
  <c r="AB915" i="1"/>
  <c r="AB916" i="1"/>
  <c r="AB917" i="1"/>
  <c r="AB918" i="1"/>
  <c r="AB919" i="1"/>
  <c r="AB920" i="1"/>
  <c r="AB921" i="1"/>
  <c r="AB922" i="1"/>
  <c r="AB923" i="1"/>
  <c r="AB924" i="1"/>
  <c r="AB925" i="1"/>
  <c r="AB926" i="1"/>
  <c r="AB927" i="1"/>
  <c r="AB928" i="1"/>
  <c r="AB929" i="1"/>
  <c r="AB930" i="1"/>
  <c r="AB931" i="1"/>
  <c r="AB932" i="1"/>
  <c r="AB933" i="1"/>
  <c r="AB934" i="1"/>
  <c r="AB935" i="1"/>
  <c r="AB936" i="1"/>
  <c r="AB937" i="1"/>
  <c r="AB938" i="1"/>
  <c r="AB939" i="1"/>
  <c r="AB940" i="1"/>
  <c r="AB941" i="1"/>
  <c r="AB942" i="1"/>
  <c r="AB943" i="1"/>
  <c r="AB944" i="1"/>
  <c r="AB945" i="1"/>
  <c r="AB946" i="1"/>
  <c r="AB947" i="1"/>
  <c r="AB948" i="1"/>
  <c r="AB949" i="1"/>
  <c r="AB950" i="1"/>
  <c r="AB951" i="1"/>
  <c r="AB952" i="1"/>
  <c r="AB953" i="1"/>
  <c r="AB954" i="1"/>
  <c r="AB955" i="1"/>
  <c r="AB956" i="1"/>
  <c r="AB957" i="1"/>
  <c r="AB958" i="1"/>
  <c r="AB959" i="1"/>
  <c r="AB960" i="1"/>
  <c r="AB961" i="1"/>
  <c r="AB962" i="1"/>
  <c r="AB963" i="1"/>
  <c r="AB964" i="1"/>
  <c r="AB965" i="1"/>
  <c r="AB966" i="1"/>
  <c r="AB967" i="1"/>
  <c r="AB968" i="1"/>
  <c r="AB969" i="1"/>
  <c r="AB970" i="1"/>
  <c r="AB971" i="1"/>
  <c r="AB972" i="1"/>
  <c r="AB973" i="1"/>
  <c r="AB974" i="1"/>
  <c r="AB975" i="1"/>
  <c r="AB976" i="1"/>
  <c r="AB977" i="1"/>
  <c r="AB978" i="1"/>
  <c r="AB979" i="1"/>
  <c r="AB980" i="1"/>
  <c r="AB981" i="1"/>
  <c r="AB982" i="1"/>
  <c r="AB983" i="1"/>
  <c r="AB984" i="1"/>
  <c r="AB985" i="1"/>
  <c r="AB986" i="1"/>
  <c r="AB987" i="1"/>
  <c r="AB988" i="1"/>
  <c r="AB989" i="1"/>
  <c r="AB990" i="1"/>
  <c r="AB991" i="1"/>
  <c r="AB992" i="1"/>
  <c r="AB993" i="1"/>
  <c r="AB994" i="1"/>
  <c r="AB995" i="1"/>
  <c r="AB996" i="1"/>
  <c r="AB997" i="1"/>
  <c r="AB998" i="1"/>
  <c r="AB999" i="1"/>
  <c r="AB1000" i="1"/>
  <c r="AB1001" i="1"/>
  <c r="AB1002" i="1"/>
  <c r="AB1003" i="1"/>
  <c r="AB1004" i="1"/>
  <c r="AB1005" i="1"/>
  <c r="AB1006" i="1"/>
  <c r="AB1007" i="1"/>
  <c r="AB1008" i="1"/>
  <c r="AB1009" i="1"/>
  <c r="AB1010" i="1"/>
  <c r="AB1011" i="1"/>
  <c r="AB1012" i="1"/>
  <c r="AB1013" i="1"/>
  <c r="AB1014" i="1"/>
  <c r="AB1015" i="1"/>
  <c r="AB1016" i="1"/>
  <c r="AB1017" i="1"/>
  <c r="AB1018" i="1"/>
  <c r="AB1019" i="1"/>
  <c r="AB1020" i="1"/>
  <c r="AB1021" i="1"/>
  <c r="AB1022" i="1"/>
  <c r="AB1023" i="1"/>
  <c r="AB1024" i="1"/>
  <c r="AB1025" i="1"/>
  <c r="AB1026" i="1"/>
  <c r="AB1027" i="1"/>
  <c r="AB1028" i="1"/>
  <c r="AB1029" i="1"/>
  <c r="AB1030" i="1"/>
  <c r="AB1031" i="1"/>
  <c r="AB1032" i="1"/>
  <c r="AB1033" i="1"/>
  <c r="AB1034" i="1"/>
  <c r="AB1035" i="1"/>
  <c r="AB1036" i="1"/>
  <c r="AB1037" i="1"/>
  <c r="AB1038" i="1"/>
  <c r="AB1039" i="1"/>
  <c r="AB1040" i="1"/>
  <c r="AB1041" i="1"/>
  <c r="AB1042" i="1"/>
  <c r="AB1043" i="1"/>
  <c r="AB1044" i="1"/>
  <c r="AB1045" i="1"/>
  <c r="AB1046" i="1"/>
  <c r="AB1047" i="1"/>
  <c r="AB1048" i="1"/>
  <c r="AB1049" i="1"/>
  <c r="AB1050" i="1"/>
  <c r="AB1051" i="1"/>
  <c r="AB1052" i="1"/>
  <c r="AB1053" i="1"/>
  <c r="AB1054" i="1"/>
  <c r="AB1055" i="1"/>
  <c r="AB1056" i="1"/>
  <c r="AB1057" i="1"/>
  <c r="AB1058" i="1"/>
  <c r="AB1059" i="1"/>
  <c r="AB1060" i="1"/>
  <c r="AB1061" i="1"/>
  <c r="AB1062" i="1"/>
  <c r="AB1063" i="1"/>
  <c r="AB1064" i="1"/>
  <c r="AB1065" i="1"/>
  <c r="AB1066" i="1"/>
  <c r="AB1067" i="1"/>
  <c r="AB1068" i="1"/>
  <c r="AB1069" i="1"/>
  <c r="AB1070" i="1"/>
  <c r="AB1071" i="1"/>
  <c r="AB1072" i="1"/>
  <c r="AB1073" i="1"/>
  <c r="AB1074" i="1"/>
  <c r="AB1075" i="1"/>
  <c r="AB1076" i="1"/>
  <c r="AB1077" i="1"/>
  <c r="AB1078" i="1"/>
  <c r="AB1079" i="1"/>
  <c r="AB1080" i="1"/>
  <c r="AB1081" i="1"/>
  <c r="AB1082" i="1"/>
  <c r="AB1083" i="1"/>
  <c r="AB1084" i="1"/>
  <c r="AB1085" i="1"/>
  <c r="AB1086" i="1"/>
  <c r="AB1087" i="1"/>
  <c r="AB1088" i="1"/>
  <c r="AB1089" i="1"/>
  <c r="AB1090" i="1"/>
  <c r="AB1091" i="1"/>
  <c r="AB1092" i="1"/>
  <c r="AB1093" i="1"/>
  <c r="AB1094" i="1"/>
  <c r="AB1095" i="1"/>
  <c r="AB1096" i="1"/>
  <c r="AB1097" i="1"/>
  <c r="AB1098" i="1"/>
  <c r="AB1099" i="1"/>
  <c r="AB1100" i="1"/>
  <c r="AB1101" i="1"/>
  <c r="AB1102" i="1"/>
  <c r="AB1103" i="1"/>
  <c r="AB1104" i="1"/>
  <c r="AB1105" i="1"/>
  <c r="AB1106" i="1"/>
  <c r="AB1107" i="1"/>
  <c r="AB1108" i="1"/>
  <c r="AB1109" i="1"/>
  <c r="AB1110" i="1"/>
  <c r="AB1111" i="1"/>
  <c r="AB1112" i="1"/>
  <c r="AB1113" i="1"/>
  <c r="AB1114" i="1"/>
  <c r="AB1115" i="1"/>
  <c r="AB1116" i="1"/>
  <c r="AB1117" i="1"/>
  <c r="AB1118" i="1"/>
  <c r="AB1119" i="1"/>
  <c r="AB1120" i="1"/>
  <c r="AB1121" i="1"/>
  <c r="AB1122" i="1"/>
  <c r="AB1123" i="1"/>
  <c r="AB1124" i="1"/>
  <c r="AB1125" i="1"/>
  <c r="AB1126" i="1"/>
  <c r="AB1127" i="1"/>
  <c r="AB1128" i="1"/>
  <c r="AB1129" i="1"/>
  <c r="AB1130" i="1"/>
  <c r="AB1131" i="1"/>
  <c r="AB1132" i="1"/>
  <c r="AB1133" i="1"/>
  <c r="AB1134" i="1"/>
  <c r="AB1135" i="1"/>
  <c r="AB1136" i="1"/>
  <c r="AB1137" i="1"/>
  <c r="AB1138" i="1"/>
  <c r="AB1139" i="1"/>
  <c r="AB1140" i="1"/>
  <c r="AB1141" i="1"/>
  <c r="AB1142" i="1"/>
  <c r="AB1143" i="1"/>
  <c r="AB1144" i="1"/>
  <c r="AB1145" i="1"/>
  <c r="AB1146" i="1"/>
  <c r="AB1147" i="1"/>
  <c r="AB1148" i="1"/>
  <c r="AB1149" i="1"/>
  <c r="AB1150" i="1"/>
  <c r="AB1151" i="1"/>
  <c r="AB1152" i="1"/>
  <c r="AB1153" i="1"/>
  <c r="AB1154" i="1"/>
  <c r="AB1155" i="1"/>
  <c r="AB1156" i="1"/>
  <c r="AB1157" i="1"/>
  <c r="AB1158" i="1"/>
  <c r="AB1159" i="1"/>
  <c r="AB1160" i="1"/>
  <c r="AB1161" i="1"/>
  <c r="AB1162" i="1"/>
  <c r="AB1163" i="1"/>
  <c r="AB1164" i="1"/>
  <c r="AB1165" i="1"/>
  <c r="AB1166" i="1"/>
  <c r="AB1167" i="1"/>
  <c r="AB1168" i="1"/>
  <c r="AB1169" i="1"/>
  <c r="AB1170" i="1"/>
  <c r="AB1171" i="1"/>
  <c r="AB1172" i="1"/>
  <c r="AB1173" i="1"/>
  <c r="AB1174" i="1"/>
  <c r="AB1175" i="1"/>
  <c r="AB1176" i="1"/>
  <c r="AB1177" i="1"/>
  <c r="AB1178" i="1"/>
  <c r="AB1179" i="1"/>
  <c r="AB1180" i="1"/>
  <c r="AB1181" i="1"/>
  <c r="AB1182" i="1"/>
  <c r="AB1183" i="1"/>
  <c r="AB1184" i="1"/>
  <c r="AB1185" i="1"/>
  <c r="AB1186" i="1"/>
  <c r="AB1187" i="1"/>
  <c r="AB1188" i="1"/>
  <c r="AB1189" i="1"/>
  <c r="AB1190" i="1"/>
  <c r="AB1191" i="1"/>
  <c r="AB1192" i="1"/>
  <c r="AB1193" i="1"/>
  <c r="AB1194" i="1"/>
  <c r="AB1195" i="1"/>
  <c r="AB1196" i="1"/>
  <c r="AB1197" i="1"/>
  <c r="AB1198" i="1"/>
  <c r="AB1199" i="1"/>
  <c r="AB1200" i="1"/>
  <c r="AB1201" i="1"/>
  <c r="AB1202" i="1"/>
  <c r="AB1203" i="1"/>
  <c r="AB1204" i="1"/>
  <c r="AB1205" i="1"/>
  <c r="AB1206" i="1"/>
  <c r="AB1207" i="1"/>
  <c r="AB1208" i="1"/>
  <c r="AB1209" i="1"/>
  <c r="AB1210" i="1"/>
  <c r="AB1211" i="1"/>
  <c r="AB1212" i="1"/>
  <c r="AB1213" i="1"/>
  <c r="AB1214" i="1"/>
  <c r="AB1215" i="1"/>
  <c r="AB1216" i="1"/>
  <c r="AB1217" i="1"/>
  <c r="AB1218" i="1"/>
  <c r="AB1219" i="1"/>
  <c r="AB1220" i="1"/>
  <c r="AB1221" i="1"/>
  <c r="AB1222" i="1"/>
  <c r="AB1223" i="1"/>
  <c r="AB1224" i="1"/>
  <c r="AB1225" i="1"/>
  <c r="AB1226" i="1"/>
  <c r="AB1227" i="1"/>
  <c r="AB1228" i="1"/>
  <c r="AB1229" i="1"/>
  <c r="AB1230" i="1"/>
  <c r="AB1231" i="1"/>
  <c r="AB1232" i="1"/>
  <c r="AB1233" i="1"/>
  <c r="AB1234" i="1"/>
  <c r="AB1235" i="1"/>
  <c r="AB1236" i="1"/>
  <c r="AB1237" i="1"/>
  <c r="AB1238" i="1"/>
  <c r="AB1239" i="1"/>
  <c r="AB1240" i="1"/>
  <c r="AB1241" i="1"/>
  <c r="AB1242" i="1"/>
  <c r="AB1243" i="1"/>
  <c r="AB1244" i="1"/>
  <c r="AB1245" i="1"/>
  <c r="AB1246" i="1"/>
  <c r="AB1247" i="1"/>
  <c r="AB1248" i="1"/>
  <c r="AB1249" i="1"/>
  <c r="AB1250" i="1"/>
  <c r="AB1251" i="1"/>
  <c r="AB1252" i="1"/>
  <c r="AB1253" i="1"/>
  <c r="AB1254" i="1"/>
  <c r="AB1255" i="1"/>
  <c r="AB1256" i="1"/>
  <c r="AB1257" i="1"/>
  <c r="AB1258" i="1"/>
  <c r="AB1259" i="1"/>
  <c r="AB1260" i="1"/>
  <c r="AB1261" i="1"/>
  <c r="AB1262" i="1"/>
  <c r="AB1263" i="1"/>
  <c r="AB1264" i="1"/>
  <c r="AB1265" i="1"/>
  <c r="AB1266" i="1"/>
  <c r="AB1267" i="1"/>
  <c r="AB1268" i="1"/>
  <c r="AB1269" i="1"/>
  <c r="AB1270" i="1"/>
  <c r="AB1271" i="1"/>
  <c r="AB1272" i="1"/>
  <c r="AB1273" i="1"/>
  <c r="AB1274" i="1"/>
  <c r="AB1275" i="1"/>
  <c r="AB1276" i="1"/>
  <c r="AB1277" i="1"/>
  <c r="AB1278" i="1"/>
  <c r="AB1279" i="1"/>
  <c r="AB1280" i="1"/>
  <c r="AB1281" i="1"/>
  <c r="AB1282" i="1"/>
  <c r="AB1283" i="1"/>
  <c r="AB1284" i="1"/>
  <c r="AB1285" i="1"/>
  <c r="AB1286" i="1"/>
  <c r="AB1287" i="1"/>
  <c r="AB1288" i="1"/>
  <c r="AB1289" i="1"/>
  <c r="AB1290" i="1"/>
  <c r="AB1291" i="1"/>
  <c r="AB1292" i="1"/>
  <c r="AB1293" i="1"/>
  <c r="AB1294" i="1"/>
  <c r="AB1295" i="1"/>
  <c r="AB1296" i="1"/>
  <c r="AB1297" i="1"/>
  <c r="AB1298" i="1"/>
  <c r="AB1299" i="1"/>
  <c r="AB1300" i="1"/>
  <c r="AB1301" i="1"/>
  <c r="AB1302" i="1"/>
  <c r="AB1303" i="1"/>
  <c r="AB1304" i="1"/>
  <c r="AB1305" i="1"/>
  <c r="AB1306" i="1"/>
  <c r="AB1307" i="1"/>
  <c r="AB1308" i="1"/>
  <c r="AB1309" i="1"/>
  <c r="AB1310" i="1"/>
  <c r="AB1311" i="1"/>
  <c r="AB1312" i="1"/>
  <c r="AB1313" i="1"/>
  <c r="AB1314" i="1"/>
  <c r="AB1315" i="1"/>
  <c r="AB1316" i="1"/>
  <c r="AB1317" i="1"/>
  <c r="AB1318" i="1"/>
  <c r="AB1319" i="1"/>
  <c r="AB1320" i="1"/>
  <c r="AB1321" i="1"/>
  <c r="AB1322" i="1"/>
  <c r="AB1323" i="1"/>
  <c r="AB1324" i="1"/>
  <c r="AB1325" i="1"/>
  <c r="AB1326" i="1"/>
  <c r="AB1327" i="1"/>
  <c r="AB1328" i="1"/>
  <c r="AB1329" i="1"/>
  <c r="AB1330" i="1"/>
  <c r="AB1331" i="1"/>
  <c r="AB1332" i="1"/>
  <c r="AB1333" i="1"/>
  <c r="AB1334" i="1"/>
  <c r="AB1335" i="1"/>
  <c r="AB1336" i="1"/>
  <c r="AB1337" i="1"/>
  <c r="AB1338" i="1"/>
  <c r="AB1339" i="1"/>
  <c r="AB1340" i="1"/>
  <c r="AB1341" i="1"/>
  <c r="AB1342" i="1"/>
  <c r="AB1343" i="1"/>
  <c r="AB1344" i="1"/>
  <c r="AB1345" i="1"/>
  <c r="AB1346" i="1"/>
  <c r="AB1347" i="1"/>
  <c r="AB1348" i="1"/>
  <c r="AB1349" i="1"/>
  <c r="AB1350" i="1"/>
  <c r="AB1351" i="1"/>
  <c r="AB1352" i="1"/>
  <c r="AB1353" i="1"/>
  <c r="AB1354" i="1"/>
  <c r="AB1355" i="1"/>
  <c r="AB1356" i="1"/>
  <c r="AB1357" i="1"/>
  <c r="AB1358" i="1"/>
  <c r="AB1359" i="1"/>
  <c r="AB1360" i="1"/>
  <c r="AB1361" i="1"/>
  <c r="AB1362" i="1"/>
  <c r="AB1363" i="1"/>
  <c r="AB1364" i="1"/>
  <c r="AB1365" i="1"/>
  <c r="AB1366" i="1"/>
  <c r="AB1367" i="1"/>
  <c r="AB1368" i="1"/>
  <c r="AB1369" i="1"/>
  <c r="AB1370" i="1"/>
  <c r="AB1371" i="1"/>
  <c r="AB1372" i="1"/>
  <c r="AB1373" i="1"/>
  <c r="AB1374" i="1"/>
  <c r="AB1375" i="1"/>
  <c r="AB1376" i="1"/>
  <c r="AB1377" i="1"/>
  <c r="AB1378" i="1"/>
  <c r="AB1379" i="1"/>
  <c r="AB1380" i="1"/>
  <c r="AB1381" i="1"/>
  <c r="AB1382" i="1"/>
  <c r="AB1383" i="1"/>
  <c r="AB1384" i="1"/>
  <c r="AB1385" i="1"/>
  <c r="AB1386" i="1"/>
  <c r="AB1387" i="1"/>
  <c r="AB1388" i="1"/>
  <c r="AB1389" i="1"/>
  <c r="AB1390" i="1"/>
  <c r="AB1391" i="1"/>
  <c r="AB1392" i="1"/>
  <c r="AB1393" i="1"/>
  <c r="AB1394" i="1"/>
  <c r="AB1395" i="1"/>
  <c r="AB1396" i="1"/>
  <c r="AB1397" i="1"/>
  <c r="AB1398" i="1"/>
  <c r="AB1399" i="1"/>
  <c r="AB1400" i="1"/>
  <c r="AB1401" i="1"/>
  <c r="AB1402" i="1"/>
  <c r="AB1403" i="1"/>
  <c r="AB1404" i="1"/>
  <c r="AB1405" i="1"/>
  <c r="AB1406" i="1"/>
  <c r="AB1407" i="1"/>
  <c r="AB1408" i="1"/>
  <c r="AB1409" i="1"/>
  <c r="AB1410" i="1"/>
  <c r="AB1411" i="1"/>
  <c r="AB1412" i="1"/>
  <c r="AB1413" i="1"/>
  <c r="AB1414" i="1"/>
  <c r="AB1415" i="1"/>
  <c r="AB1416" i="1"/>
  <c r="AB1417" i="1"/>
  <c r="AB1418" i="1"/>
  <c r="AB1419" i="1"/>
  <c r="AB1420" i="1"/>
  <c r="AB1421" i="1"/>
  <c r="AB1422" i="1"/>
  <c r="AB1423" i="1"/>
  <c r="AB1424" i="1"/>
  <c r="AB1425" i="1"/>
  <c r="AB1426" i="1"/>
  <c r="AB1427" i="1"/>
  <c r="AB1428" i="1"/>
  <c r="AB1429" i="1"/>
  <c r="AB1430" i="1"/>
  <c r="AB1431" i="1"/>
  <c r="AB1432" i="1"/>
  <c r="AB1433" i="1"/>
  <c r="AB1434" i="1"/>
  <c r="AB1435" i="1"/>
  <c r="AB1436" i="1"/>
  <c r="AB1437" i="1"/>
  <c r="AB1438" i="1"/>
  <c r="AB1439" i="1"/>
  <c r="AB1440" i="1"/>
  <c r="AB1441" i="1"/>
  <c r="AB1442" i="1"/>
  <c r="AB1443" i="1"/>
  <c r="AB1444" i="1"/>
  <c r="AB1445" i="1"/>
  <c r="AB1446" i="1"/>
  <c r="AB1447" i="1"/>
  <c r="AB1448" i="1"/>
  <c r="AB1449" i="1"/>
  <c r="AB1450" i="1"/>
  <c r="AB1451" i="1"/>
  <c r="AB1452" i="1"/>
  <c r="AB1453" i="1"/>
  <c r="AB1454" i="1"/>
  <c r="AB1455" i="1"/>
  <c r="AB1456" i="1"/>
  <c r="AB1457" i="1"/>
  <c r="AB1458" i="1"/>
  <c r="AB1459" i="1"/>
  <c r="AB1460" i="1"/>
  <c r="AB1461" i="1"/>
  <c r="AB1462" i="1"/>
  <c r="AB1463" i="1"/>
  <c r="AB1464" i="1"/>
  <c r="AB1465" i="1"/>
  <c r="AB1466" i="1"/>
  <c r="AB1467" i="1"/>
  <c r="AB1468" i="1"/>
  <c r="AB1469" i="1"/>
  <c r="AB1470" i="1"/>
  <c r="AB1471" i="1"/>
  <c r="AB1472" i="1"/>
  <c r="AB1473" i="1"/>
  <c r="AB1474" i="1"/>
  <c r="AB1475" i="1"/>
  <c r="AB1476" i="1"/>
  <c r="AB1477" i="1"/>
  <c r="AB1478" i="1"/>
  <c r="AB1479" i="1"/>
  <c r="AB1480" i="1"/>
  <c r="AB1481" i="1"/>
  <c r="AB1482" i="1"/>
  <c r="AB1483" i="1"/>
  <c r="AB1484" i="1"/>
  <c r="AB1485" i="1"/>
  <c r="AB1486" i="1"/>
  <c r="AB1487" i="1"/>
  <c r="AB1488" i="1"/>
  <c r="AB1489" i="1"/>
  <c r="AB1490" i="1"/>
  <c r="AB1491" i="1"/>
  <c r="AB1492" i="1"/>
  <c r="AB1493" i="1"/>
  <c r="AB1494" i="1"/>
  <c r="AB1495" i="1"/>
  <c r="AB1496" i="1"/>
  <c r="AB1497" i="1"/>
  <c r="AB1498" i="1"/>
  <c r="AB1499" i="1"/>
  <c r="AB1500" i="1"/>
  <c r="AB1501" i="1"/>
  <c r="AB1502" i="1"/>
  <c r="AB1503" i="1"/>
  <c r="AB1504" i="1"/>
  <c r="AB1505" i="1"/>
  <c r="AB1506" i="1"/>
  <c r="AB1507" i="1"/>
  <c r="AB1508" i="1"/>
  <c r="AB1509" i="1"/>
  <c r="AB1510" i="1"/>
  <c r="AB1511" i="1"/>
  <c r="AB1512" i="1"/>
  <c r="AB1513" i="1"/>
  <c r="AB1514" i="1"/>
  <c r="AB1515" i="1"/>
  <c r="AB1516" i="1"/>
  <c r="AB1517" i="1"/>
  <c r="AB1518" i="1"/>
  <c r="AB1519" i="1"/>
  <c r="AB1520" i="1"/>
  <c r="AB1521" i="1"/>
  <c r="AB1522" i="1"/>
  <c r="AB1523" i="1"/>
  <c r="AB1524" i="1"/>
  <c r="AB1525" i="1"/>
  <c r="AB1526" i="1"/>
  <c r="AB1527" i="1"/>
  <c r="AB1528" i="1"/>
  <c r="AB1529" i="1"/>
  <c r="AB1530" i="1"/>
  <c r="AB1531" i="1"/>
  <c r="AB1532" i="1"/>
  <c r="AB1533" i="1"/>
  <c r="AB1534" i="1"/>
  <c r="AB1535" i="1"/>
  <c r="AB1536" i="1"/>
  <c r="AB1537" i="1"/>
  <c r="AB1538" i="1"/>
  <c r="AB1539" i="1"/>
  <c r="AB1540" i="1"/>
  <c r="AB1541" i="1"/>
  <c r="AB1542" i="1"/>
  <c r="AB1543" i="1"/>
  <c r="AB1544" i="1"/>
  <c r="AB1545" i="1"/>
  <c r="AB1546" i="1"/>
  <c r="AB1547" i="1"/>
  <c r="AB1548" i="1"/>
  <c r="AB1549" i="1"/>
  <c r="AB1550" i="1"/>
  <c r="AB1551" i="1"/>
  <c r="AB1552" i="1"/>
  <c r="AB1553" i="1"/>
  <c r="AB1554" i="1"/>
  <c r="AB1555" i="1"/>
  <c r="AB1556" i="1"/>
  <c r="AB1557" i="1"/>
  <c r="AB1558" i="1"/>
  <c r="AB1559" i="1"/>
  <c r="AB1560" i="1"/>
  <c r="AB1561" i="1"/>
  <c r="AB1562" i="1"/>
  <c r="AB1563" i="1"/>
  <c r="AB1564" i="1"/>
  <c r="AB1565" i="1"/>
  <c r="AB1566" i="1"/>
  <c r="AB1567" i="1"/>
  <c r="AB1568" i="1"/>
  <c r="AB1569" i="1"/>
  <c r="AB1570" i="1"/>
  <c r="AB1571" i="1"/>
  <c r="AB1572" i="1"/>
  <c r="AB1573" i="1"/>
  <c r="AB1574" i="1"/>
  <c r="AB1575" i="1"/>
  <c r="AB1576" i="1"/>
  <c r="AB1577" i="1"/>
  <c r="AB1578" i="1"/>
  <c r="AB1579" i="1"/>
  <c r="AB1580" i="1"/>
  <c r="AB1581" i="1"/>
  <c r="AB1582" i="1"/>
  <c r="AB1583" i="1"/>
  <c r="AB1584" i="1"/>
  <c r="AB1585" i="1"/>
  <c r="AB1586" i="1"/>
  <c r="AB1587" i="1"/>
  <c r="AB1588" i="1"/>
  <c r="AB1589" i="1"/>
  <c r="AB1590" i="1"/>
  <c r="AB1591" i="1"/>
  <c r="AB1592" i="1"/>
  <c r="AB1593" i="1"/>
  <c r="AB1594" i="1"/>
  <c r="AB1595" i="1"/>
  <c r="AB1596" i="1"/>
  <c r="AB1597" i="1"/>
  <c r="AB1598" i="1"/>
  <c r="AB1599" i="1"/>
  <c r="AB1600" i="1"/>
  <c r="AB1601" i="1"/>
  <c r="AB1602" i="1"/>
  <c r="AB1603" i="1"/>
  <c r="AB1604" i="1"/>
  <c r="AB1605" i="1"/>
  <c r="AB1606" i="1"/>
  <c r="AB1607" i="1"/>
  <c r="AB1608" i="1"/>
  <c r="AB1609" i="1"/>
  <c r="AB1610" i="1"/>
  <c r="AB1611" i="1"/>
  <c r="AB1612" i="1"/>
  <c r="AB1613" i="1"/>
  <c r="AB1614" i="1"/>
  <c r="AB1615" i="1"/>
  <c r="AB1616" i="1"/>
  <c r="AB1617" i="1"/>
  <c r="AB1618" i="1"/>
  <c r="AB1619" i="1"/>
  <c r="AB1620" i="1"/>
  <c r="AB1621" i="1"/>
  <c r="AB1622" i="1"/>
  <c r="AB1623" i="1"/>
  <c r="AB1624" i="1"/>
  <c r="AB1625" i="1"/>
  <c r="AB1626" i="1"/>
  <c r="AB1627" i="1"/>
  <c r="AB1628" i="1"/>
  <c r="AB1629" i="1"/>
  <c r="AB1630" i="1"/>
  <c r="AB1631" i="1"/>
  <c r="AB1632" i="1"/>
  <c r="AB1633" i="1"/>
  <c r="AB1634" i="1"/>
  <c r="AB1635" i="1"/>
  <c r="AB1636" i="1"/>
  <c r="AB1637" i="1"/>
  <c r="AB1638" i="1"/>
  <c r="AB1639" i="1"/>
  <c r="AB1640" i="1"/>
  <c r="AB1641" i="1"/>
  <c r="AB1642" i="1"/>
  <c r="AB1643" i="1"/>
  <c r="AB1644" i="1"/>
  <c r="AB1645" i="1"/>
  <c r="AB1646" i="1"/>
  <c r="AB1647" i="1"/>
  <c r="AB1648" i="1"/>
  <c r="AB1649" i="1"/>
  <c r="AB1650" i="1"/>
  <c r="AB1651" i="1"/>
  <c r="AB1652" i="1"/>
  <c r="AB1653" i="1"/>
  <c r="AB1654" i="1"/>
  <c r="AB1655" i="1"/>
  <c r="AB1656" i="1"/>
  <c r="AB1657" i="1"/>
  <c r="AB1658" i="1"/>
  <c r="AB1659" i="1"/>
  <c r="AB1660" i="1"/>
  <c r="AB1661" i="1"/>
  <c r="AB1662" i="1"/>
  <c r="AB1663" i="1"/>
  <c r="AB1664" i="1"/>
  <c r="AB1665" i="1"/>
  <c r="AB1666" i="1"/>
  <c r="AB1667" i="1"/>
  <c r="AB1668" i="1"/>
  <c r="AB1669" i="1"/>
  <c r="AB1670" i="1"/>
  <c r="AB1671" i="1"/>
  <c r="AB1672" i="1"/>
  <c r="AB1673" i="1"/>
  <c r="AB1674" i="1"/>
  <c r="AB1675" i="1"/>
  <c r="AB1676" i="1"/>
  <c r="AB1677" i="1"/>
  <c r="AB1678" i="1"/>
  <c r="AB1679" i="1"/>
  <c r="AB1680" i="1"/>
  <c r="AB1681" i="1"/>
  <c r="AB1682" i="1"/>
  <c r="AB1683" i="1"/>
  <c r="AB1684" i="1"/>
  <c r="AB1685" i="1"/>
  <c r="AB1686" i="1"/>
  <c r="AB1687" i="1"/>
  <c r="AB1688" i="1"/>
  <c r="AB1689" i="1"/>
  <c r="AB1690" i="1"/>
  <c r="AB1691" i="1"/>
  <c r="AB1692" i="1"/>
  <c r="AB1693" i="1"/>
  <c r="AB1694" i="1"/>
  <c r="AB1695" i="1"/>
  <c r="AB1696" i="1"/>
  <c r="AB1697" i="1"/>
  <c r="AB1698" i="1"/>
  <c r="AB1699" i="1"/>
  <c r="AB1700" i="1"/>
  <c r="AB1701" i="1"/>
  <c r="AB1702" i="1"/>
  <c r="AB1703" i="1"/>
  <c r="AB1704" i="1"/>
  <c r="AB1705" i="1"/>
  <c r="AB1706" i="1"/>
  <c r="AB1707" i="1"/>
  <c r="AB1708" i="1"/>
  <c r="AB1709" i="1"/>
  <c r="AB1710" i="1"/>
  <c r="AB1711" i="1"/>
  <c r="AB1712" i="1"/>
  <c r="AB1713" i="1"/>
  <c r="AB1714" i="1"/>
  <c r="AB1715" i="1"/>
  <c r="AB1716" i="1"/>
  <c r="AB1717" i="1"/>
  <c r="AB1718" i="1"/>
  <c r="AB1719" i="1"/>
  <c r="AB1720" i="1"/>
  <c r="AB1721" i="1"/>
  <c r="AB1722" i="1"/>
  <c r="AB1723" i="1"/>
  <c r="AB1724" i="1"/>
  <c r="AB1725" i="1"/>
  <c r="AB1726" i="1"/>
  <c r="AB1727" i="1"/>
  <c r="AB1728" i="1"/>
  <c r="AB1729" i="1"/>
  <c r="AB1730" i="1"/>
  <c r="AB1731" i="1"/>
  <c r="AB1732" i="1"/>
  <c r="AB1733" i="1"/>
  <c r="AB1734" i="1"/>
  <c r="AB1735" i="1"/>
  <c r="AB1736" i="1"/>
  <c r="AB1737" i="1"/>
  <c r="AB1738" i="1"/>
  <c r="AB1739" i="1"/>
  <c r="AB1740" i="1"/>
  <c r="AB1741" i="1"/>
  <c r="AB1742" i="1"/>
  <c r="AB1743" i="1"/>
  <c r="AB1744" i="1"/>
  <c r="AB1745" i="1"/>
  <c r="AB1746" i="1"/>
  <c r="AB1747" i="1"/>
  <c r="AB1748" i="1"/>
  <c r="AB1749" i="1"/>
  <c r="AB1750" i="1"/>
  <c r="AB1751" i="1"/>
  <c r="AB1752" i="1"/>
  <c r="AB1753" i="1"/>
  <c r="AB1754" i="1"/>
  <c r="AB1755" i="1"/>
  <c r="AB1756" i="1"/>
  <c r="AB1757" i="1"/>
  <c r="AB1758" i="1"/>
  <c r="AB1759" i="1"/>
  <c r="AB1760" i="1"/>
  <c r="AB1761" i="1"/>
  <c r="AB1762" i="1"/>
  <c r="AB1763" i="1"/>
  <c r="AB1764" i="1"/>
  <c r="AB1765" i="1"/>
  <c r="AB1766" i="1"/>
  <c r="AB1767" i="1"/>
  <c r="AB1768" i="1"/>
  <c r="AB1769" i="1"/>
  <c r="AB1770" i="1"/>
  <c r="AB1771" i="1"/>
  <c r="AB1772" i="1"/>
  <c r="AB1773" i="1"/>
  <c r="AB1774" i="1"/>
  <c r="AB1775" i="1"/>
  <c r="AB1776" i="1"/>
  <c r="AB1777" i="1"/>
  <c r="AB1778" i="1"/>
  <c r="AB1779" i="1"/>
  <c r="AB1780" i="1"/>
  <c r="AB1781" i="1"/>
  <c r="AB1782" i="1"/>
  <c r="AB1783" i="1"/>
  <c r="AB1784" i="1"/>
  <c r="AB1785" i="1"/>
  <c r="AB1786" i="1"/>
  <c r="AB1787" i="1"/>
  <c r="AB1788" i="1"/>
  <c r="AB1789" i="1"/>
  <c r="AB1790" i="1"/>
  <c r="AB1791" i="1"/>
  <c r="AB1792" i="1"/>
  <c r="AB1793" i="1"/>
  <c r="AB1794" i="1"/>
  <c r="AB1795" i="1"/>
  <c r="AB1796" i="1"/>
  <c r="AB1797" i="1"/>
  <c r="AB1798" i="1"/>
  <c r="AB1799" i="1"/>
  <c r="AB1800" i="1"/>
  <c r="AB1801" i="1"/>
  <c r="AB1802" i="1"/>
  <c r="AB1803" i="1"/>
  <c r="AB1804" i="1"/>
  <c r="AB1805" i="1"/>
  <c r="AB1806" i="1"/>
  <c r="AB1807" i="1"/>
  <c r="AB1808" i="1"/>
  <c r="AB1809" i="1"/>
  <c r="AB1810" i="1"/>
  <c r="AB1811" i="1"/>
  <c r="AB1812" i="1"/>
  <c r="AB1813" i="1"/>
  <c r="AB1814" i="1"/>
  <c r="AB1815" i="1"/>
  <c r="AB1816" i="1"/>
  <c r="AB1817" i="1"/>
  <c r="AB1818" i="1"/>
  <c r="AB1819" i="1"/>
  <c r="AB1820" i="1"/>
  <c r="AB1821" i="1"/>
  <c r="AB1822" i="1"/>
  <c r="AB1823" i="1"/>
  <c r="AB1824" i="1"/>
  <c r="AB1825" i="1"/>
  <c r="AB1826" i="1"/>
  <c r="AB1827" i="1"/>
  <c r="AB1828" i="1"/>
  <c r="AB1829" i="1"/>
  <c r="AB1830" i="1"/>
  <c r="AB1831" i="1"/>
  <c r="AB1832" i="1"/>
  <c r="AB1833" i="1"/>
  <c r="AB1834" i="1"/>
  <c r="AB1835" i="1"/>
  <c r="AB1836" i="1"/>
  <c r="AB1837" i="1"/>
  <c r="AB1838" i="1"/>
  <c r="AB1839" i="1"/>
  <c r="AB1840" i="1"/>
  <c r="AB1841" i="1"/>
  <c r="AB1842" i="1"/>
  <c r="AB1843" i="1"/>
  <c r="AB1844" i="1"/>
  <c r="AB1845" i="1"/>
  <c r="AB1846" i="1"/>
  <c r="AB1847" i="1"/>
  <c r="AB1848" i="1"/>
  <c r="AB1849" i="1"/>
  <c r="AB1850" i="1"/>
  <c r="AB1851" i="1"/>
  <c r="AB1852" i="1"/>
  <c r="AB1853" i="1"/>
  <c r="AB1854" i="1"/>
  <c r="AB1855" i="1"/>
  <c r="AB1856" i="1"/>
  <c r="AB1857" i="1"/>
  <c r="AB1858" i="1"/>
  <c r="AB1859" i="1"/>
  <c r="AB1860" i="1"/>
  <c r="AB1861" i="1"/>
  <c r="AB1862" i="1"/>
  <c r="AB1863" i="1"/>
  <c r="AB1864" i="1"/>
  <c r="AB1865" i="1"/>
  <c r="AB1866" i="1"/>
  <c r="AB1867" i="1"/>
  <c r="AB1868" i="1"/>
  <c r="AB1869" i="1"/>
  <c r="AB1870" i="1"/>
  <c r="AB1871" i="1"/>
  <c r="AB1872" i="1"/>
  <c r="AB1873" i="1"/>
  <c r="AB1874" i="1"/>
  <c r="AB1875" i="1"/>
  <c r="AB1876" i="1"/>
  <c r="AB1877" i="1"/>
  <c r="AB1878" i="1"/>
  <c r="AB1879" i="1"/>
  <c r="AB1880" i="1"/>
  <c r="AB1881" i="1"/>
  <c r="AB1882" i="1"/>
  <c r="AB1883" i="1"/>
  <c r="AB1884" i="1"/>
  <c r="AB1885" i="1"/>
  <c r="AB1886" i="1"/>
  <c r="AB1887" i="1"/>
  <c r="AB1888" i="1"/>
  <c r="AB1889" i="1"/>
  <c r="AB1890" i="1"/>
  <c r="AB1891" i="1"/>
  <c r="AB1892" i="1"/>
  <c r="AB1893" i="1"/>
  <c r="AB1894" i="1"/>
  <c r="AB1895" i="1"/>
  <c r="AB1896" i="1"/>
  <c r="AB1897" i="1"/>
  <c r="AB1898" i="1"/>
  <c r="AB1899" i="1"/>
  <c r="AB1900" i="1"/>
  <c r="AB1901" i="1"/>
  <c r="AB1902" i="1"/>
  <c r="AB1903" i="1"/>
  <c r="AB1904" i="1"/>
  <c r="AB1905" i="1"/>
  <c r="AB1906" i="1"/>
  <c r="AB1907" i="1"/>
  <c r="AB1908" i="1"/>
  <c r="AB1909" i="1"/>
  <c r="AB1910" i="1"/>
  <c r="AB1911" i="1"/>
  <c r="AB1912" i="1"/>
  <c r="AB1913" i="1"/>
  <c r="AB1914" i="1"/>
  <c r="AB1915" i="1"/>
  <c r="AB1916" i="1"/>
  <c r="AB1917" i="1"/>
  <c r="AB1918" i="1"/>
  <c r="AB1919" i="1"/>
  <c r="AB1920" i="1"/>
  <c r="AB1921" i="1"/>
  <c r="AB1922" i="1"/>
  <c r="AB1923" i="1"/>
  <c r="AB1924" i="1"/>
  <c r="AB1925" i="1"/>
  <c r="AB1926" i="1"/>
  <c r="AB1927" i="1"/>
  <c r="AB1928" i="1"/>
  <c r="AB1929" i="1"/>
  <c r="AB1930" i="1"/>
  <c r="AB1931" i="1"/>
  <c r="AB1932" i="1"/>
  <c r="AB1933" i="1"/>
  <c r="AB1934" i="1"/>
  <c r="AB1935" i="1"/>
  <c r="AB1936" i="1"/>
  <c r="AB1937" i="1"/>
  <c r="AB1938" i="1"/>
  <c r="AB1939" i="1"/>
  <c r="AB1940" i="1"/>
  <c r="AB1941" i="1"/>
  <c r="AB1942" i="1"/>
  <c r="AB1943" i="1"/>
  <c r="AB1944" i="1"/>
  <c r="AB1945" i="1"/>
  <c r="AB1946" i="1"/>
  <c r="AB1947" i="1"/>
  <c r="AB1948" i="1"/>
  <c r="AB1949" i="1"/>
  <c r="AB1950" i="1"/>
  <c r="AB1951" i="1"/>
  <c r="AB1952" i="1"/>
  <c r="AB1953" i="1"/>
  <c r="AB1954" i="1"/>
  <c r="AB1955" i="1"/>
  <c r="AB1956" i="1"/>
  <c r="AB1957" i="1"/>
  <c r="AB1958" i="1"/>
  <c r="AB1959" i="1"/>
  <c r="AB1960" i="1"/>
  <c r="AB1961" i="1"/>
  <c r="AB1962" i="1"/>
  <c r="AB1963" i="1"/>
  <c r="AB1964" i="1"/>
  <c r="AB1965" i="1"/>
  <c r="AB1966" i="1"/>
  <c r="AB1967" i="1"/>
  <c r="AB1968" i="1"/>
  <c r="AB1969" i="1"/>
  <c r="AB1970" i="1"/>
  <c r="AB1971" i="1"/>
  <c r="AB1972" i="1"/>
  <c r="AB1973" i="1"/>
  <c r="AB1974" i="1"/>
  <c r="AB1975" i="1"/>
  <c r="AB1976" i="1"/>
  <c r="AB1977" i="1"/>
  <c r="AB1978" i="1"/>
  <c r="AB1979" i="1"/>
  <c r="AB1980" i="1"/>
  <c r="AB1981" i="1"/>
  <c r="AB1982" i="1"/>
  <c r="AB1983" i="1"/>
  <c r="AB1984" i="1"/>
  <c r="AB1985" i="1"/>
  <c r="AB1986" i="1"/>
  <c r="AB1987" i="1"/>
  <c r="AB1988" i="1"/>
  <c r="AB1989" i="1"/>
  <c r="AB1990" i="1"/>
  <c r="AB1991" i="1"/>
  <c r="AB1992" i="1"/>
  <c r="AB1993" i="1"/>
  <c r="AB1994" i="1"/>
  <c r="AB1995" i="1"/>
  <c r="AB1996" i="1"/>
  <c r="AB1997" i="1"/>
  <c r="AB1998" i="1"/>
  <c r="AB1999" i="1"/>
  <c r="AB2000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D20" i="9"/>
  <c r="D19" i="9"/>
  <c r="D18" i="9"/>
  <c r="D17" i="9"/>
  <c r="D16" i="9"/>
  <c r="D15" i="9"/>
  <c r="D14" i="9"/>
  <c r="D13" i="9"/>
  <c r="D12" i="9"/>
  <c r="D11" i="9"/>
  <c r="D10" i="9"/>
  <c r="D9" i="9"/>
  <c r="D8" i="9"/>
  <c r="D7" i="9"/>
  <c r="D6" i="9"/>
  <c r="D5" i="9"/>
  <c r="D4" i="9"/>
  <c r="D3" i="9"/>
  <c r="D2" i="9"/>
  <c r="B4" i="7"/>
  <c r="E11" i="10" l="1"/>
  <c r="C2" i="9"/>
  <c r="B29" i="7"/>
  <c r="B26" i="7"/>
  <c r="B27" i="7" s="1"/>
  <c r="B20" i="7"/>
  <c r="B7" i="7"/>
  <c r="G11" i="10" l="1"/>
  <c r="F11" i="10" s="1"/>
  <c r="B28" i="7"/>
  <c r="H11" i="10" l="1"/>
  <c r="D12" i="10" s="1"/>
  <c r="E12" i="10" s="1"/>
  <c r="T1970" i="1"/>
  <c r="W1970" i="1"/>
  <c r="Z1970" i="1" s="1"/>
  <c r="AA1970" i="1"/>
  <c r="AC1970" i="1"/>
  <c r="T1971" i="1"/>
  <c r="W1971" i="1"/>
  <c r="AA1971" i="1"/>
  <c r="AC1971" i="1"/>
  <c r="T1972" i="1"/>
  <c r="W1972" i="1"/>
  <c r="AA1972" i="1"/>
  <c r="AC1972" i="1"/>
  <c r="T1973" i="1"/>
  <c r="W1973" i="1"/>
  <c r="AA1973" i="1"/>
  <c r="AC1973" i="1"/>
  <c r="T1974" i="1"/>
  <c r="W1974" i="1"/>
  <c r="Z1974" i="1" s="1"/>
  <c r="AA1974" i="1"/>
  <c r="AC1974" i="1"/>
  <c r="T1975" i="1"/>
  <c r="W1975" i="1"/>
  <c r="AA1975" i="1"/>
  <c r="AC1975" i="1"/>
  <c r="T1976" i="1"/>
  <c r="W1976" i="1"/>
  <c r="AA1976" i="1"/>
  <c r="AC1976" i="1"/>
  <c r="T1977" i="1"/>
  <c r="W1977" i="1"/>
  <c r="Z1977" i="1" s="1"/>
  <c r="AA1977" i="1"/>
  <c r="AC1977" i="1"/>
  <c r="T1978" i="1"/>
  <c r="W1978" i="1"/>
  <c r="Z1978" i="1" s="1"/>
  <c r="AA1978" i="1"/>
  <c r="AC1978" i="1"/>
  <c r="T1979" i="1"/>
  <c r="W1979" i="1"/>
  <c r="Z1979" i="1" s="1"/>
  <c r="AA1979" i="1"/>
  <c r="AC1979" i="1"/>
  <c r="T1980" i="1"/>
  <c r="W1980" i="1"/>
  <c r="AA1980" i="1"/>
  <c r="AC1980" i="1"/>
  <c r="T1981" i="1"/>
  <c r="W1981" i="1"/>
  <c r="AA1981" i="1"/>
  <c r="AC1981" i="1"/>
  <c r="T1982" i="1"/>
  <c r="W1982" i="1"/>
  <c r="Z1982" i="1" s="1"/>
  <c r="AA1982" i="1"/>
  <c r="AC1982" i="1"/>
  <c r="T1983" i="1"/>
  <c r="W1983" i="1"/>
  <c r="AA1983" i="1"/>
  <c r="AC1983" i="1"/>
  <c r="T1984" i="1"/>
  <c r="W1984" i="1"/>
  <c r="AA1984" i="1"/>
  <c r="AC1984" i="1"/>
  <c r="T1985" i="1"/>
  <c r="W1985" i="1"/>
  <c r="Z1985" i="1" s="1"/>
  <c r="AA1985" i="1"/>
  <c r="AC1985" i="1"/>
  <c r="T1986" i="1"/>
  <c r="W1986" i="1"/>
  <c r="Z1986" i="1" s="1"/>
  <c r="AA1986" i="1"/>
  <c r="AC1986" i="1"/>
  <c r="T1987" i="1"/>
  <c r="W1987" i="1"/>
  <c r="Z1987" i="1" s="1"/>
  <c r="AA1987" i="1"/>
  <c r="AC1987" i="1"/>
  <c r="T1988" i="1"/>
  <c r="W1988" i="1"/>
  <c r="AA1988" i="1"/>
  <c r="AC1988" i="1"/>
  <c r="T1989" i="1"/>
  <c r="W1989" i="1"/>
  <c r="Z1989" i="1" s="1"/>
  <c r="AA1989" i="1"/>
  <c r="AC1989" i="1"/>
  <c r="T1990" i="1"/>
  <c r="W1990" i="1"/>
  <c r="Z1990" i="1" s="1"/>
  <c r="AA1990" i="1"/>
  <c r="AC1990" i="1"/>
  <c r="T1991" i="1"/>
  <c r="W1991" i="1"/>
  <c r="AA1991" i="1"/>
  <c r="AC1991" i="1"/>
  <c r="T1992" i="1"/>
  <c r="W1992" i="1"/>
  <c r="AA1992" i="1"/>
  <c r="AC1992" i="1"/>
  <c r="T1993" i="1"/>
  <c r="W1993" i="1"/>
  <c r="Z1993" i="1" s="1"/>
  <c r="AA1993" i="1"/>
  <c r="AC1993" i="1"/>
  <c r="T1994" i="1"/>
  <c r="W1994" i="1"/>
  <c r="Z1994" i="1" s="1"/>
  <c r="AA1994" i="1"/>
  <c r="AC1994" i="1"/>
  <c r="T1995" i="1"/>
  <c r="W1995" i="1"/>
  <c r="Z1995" i="1" s="1"/>
  <c r="AA1995" i="1"/>
  <c r="AC1995" i="1"/>
  <c r="T1996" i="1"/>
  <c r="W1996" i="1"/>
  <c r="AA1996" i="1"/>
  <c r="AC1996" i="1"/>
  <c r="T1997" i="1"/>
  <c r="W1997" i="1"/>
  <c r="AA1997" i="1"/>
  <c r="AC1997" i="1"/>
  <c r="T1998" i="1"/>
  <c r="W1998" i="1"/>
  <c r="Z1998" i="1" s="1"/>
  <c r="AA1998" i="1"/>
  <c r="AC1998" i="1"/>
  <c r="T1999" i="1"/>
  <c r="W1999" i="1"/>
  <c r="AA1999" i="1"/>
  <c r="AC1999" i="1"/>
  <c r="T2000" i="1"/>
  <c r="W2000" i="1"/>
  <c r="AA2000" i="1"/>
  <c r="AC2000" i="1"/>
  <c r="T19" i="1"/>
  <c r="G12" i="10" l="1"/>
  <c r="F12" i="10" s="1"/>
  <c r="AE1970" i="1"/>
  <c r="X1999" i="1"/>
  <c r="U1996" i="1"/>
  <c r="AE1978" i="1"/>
  <c r="X1973" i="1"/>
  <c r="X1989" i="1"/>
  <c r="AE1988" i="1"/>
  <c r="U1988" i="1"/>
  <c r="AE1973" i="1"/>
  <c r="X1992" i="1"/>
  <c r="U1992" i="1"/>
  <c r="X1983" i="1"/>
  <c r="AE1982" i="1"/>
  <c r="U1976" i="1"/>
  <c r="AE1974" i="1"/>
  <c r="X1971" i="1"/>
  <c r="AE1997" i="1"/>
  <c r="AE1995" i="1"/>
  <c r="AE1993" i="1"/>
  <c r="AE1992" i="1"/>
  <c r="U1984" i="1"/>
  <c r="Z1983" i="1"/>
  <c r="AE1981" i="1"/>
  <c r="AE1977" i="1"/>
  <c r="AE1976" i="1"/>
  <c r="Z1973" i="1"/>
  <c r="AE1972" i="1"/>
  <c r="U1972" i="1"/>
  <c r="U2000" i="1"/>
  <c r="X1988" i="1"/>
  <c r="X1985" i="1"/>
  <c r="AE1983" i="1"/>
  <c r="X1976" i="1"/>
  <c r="X1972" i="1"/>
  <c r="X2000" i="1"/>
  <c r="AE1989" i="1"/>
  <c r="X1981" i="1"/>
  <c r="Z1971" i="1"/>
  <c r="AE1979" i="1"/>
  <c r="Z1999" i="1"/>
  <c r="X1993" i="1"/>
  <c r="X1987" i="1"/>
  <c r="AE1986" i="1"/>
  <c r="U1980" i="1"/>
  <c r="X1979" i="1"/>
  <c r="X1977" i="1"/>
  <c r="AE2000" i="1"/>
  <c r="X1997" i="1"/>
  <c r="AE1994" i="1"/>
  <c r="X1991" i="1"/>
  <c r="AE1990" i="1"/>
  <c r="AE1985" i="1"/>
  <c r="X1975" i="1"/>
  <c r="AE1999" i="1"/>
  <c r="Z1997" i="1"/>
  <c r="AE1996" i="1"/>
  <c r="U1995" i="1"/>
  <c r="Z1991" i="1"/>
  <c r="AE1987" i="1"/>
  <c r="X1984" i="1"/>
  <c r="Z1981" i="1"/>
  <c r="AE1980" i="1"/>
  <c r="U1979" i="1"/>
  <c r="Z1975" i="1"/>
  <c r="AE1971" i="1"/>
  <c r="X1996" i="1"/>
  <c r="U1991" i="1"/>
  <c r="X1980" i="1"/>
  <c r="U1975" i="1"/>
  <c r="U1999" i="1"/>
  <c r="X1995" i="1"/>
  <c r="U1987" i="1"/>
  <c r="U1971" i="1"/>
  <c r="AE1991" i="1"/>
  <c r="AE1984" i="1"/>
  <c r="U1983" i="1"/>
  <c r="AE1975" i="1"/>
  <c r="Z2000" i="1"/>
  <c r="X1998" i="1"/>
  <c r="U1997" i="1"/>
  <c r="Z1996" i="1"/>
  <c r="X1994" i="1"/>
  <c r="U1993" i="1"/>
  <c r="Z1992" i="1"/>
  <c r="X1990" i="1"/>
  <c r="U1989" i="1"/>
  <c r="Z1988" i="1"/>
  <c r="X1986" i="1"/>
  <c r="U1985" i="1"/>
  <c r="Z1984" i="1"/>
  <c r="X1982" i="1"/>
  <c r="U1981" i="1"/>
  <c r="Z1980" i="1"/>
  <c r="X1978" i="1"/>
  <c r="U1977" i="1"/>
  <c r="Z1976" i="1"/>
  <c r="X1974" i="1"/>
  <c r="U1973" i="1"/>
  <c r="Z1972" i="1"/>
  <c r="X1970" i="1"/>
  <c r="U1998" i="1"/>
  <c r="U1994" i="1"/>
  <c r="U1990" i="1"/>
  <c r="U1986" i="1"/>
  <c r="U1982" i="1"/>
  <c r="U1978" i="1"/>
  <c r="U1974" i="1"/>
  <c r="U1970" i="1"/>
  <c r="AE1998" i="1"/>
  <c r="AA22" i="1"/>
  <c r="T22" i="1"/>
  <c r="AA23" i="1"/>
  <c r="AC23" i="1"/>
  <c r="AA24" i="1"/>
  <c r="T24" i="1"/>
  <c r="AA25" i="1"/>
  <c r="AC25" i="1"/>
  <c r="T26" i="1"/>
  <c r="W26" i="1"/>
  <c r="AA26" i="1"/>
  <c r="AC26" i="1"/>
  <c r="T27" i="1"/>
  <c r="W27" i="1"/>
  <c r="AA27" i="1"/>
  <c r="AC27" i="1"/>
  <c r="T28" i="1"/>
  <c r="W28" i="1"/>
  <c r="AA28" i="1"/>
  <c r="AC28" i="1"/>
  <c r="T29" i="1"/>
  <c r="W29" i="1"/>
  <c r="AA29" i="1"/>
  <c r="AC29" i="1"/>
  <c r="T30" i="1"/>
  <c r="W30" i="1"/>
  <c r="Z30" i="1" s="1"/>
  <c r="AA30" i="1"/>
  <c r="AC30" i="1"/>
  <c r="T31" i="1"/>
  <c r="W31" i="1"/>
  <c r="AA31" i="1"/>
  <c r="AC31" i="1"/>
  <c r="T32" i="1"/>
  <c r="W32" i="1"/>
  <c r="AA32" i="1"/>
  <c r="AC32" i="1"/>
  <c r="A4" i="6"/>
  <c r="Z32" i="1" l="1"/>
  <c r="Z29" i="1"/>
  <c r="Z28" i="1"/>
  <c r="Z27" i="1"/>
  <c r="H12" i="10"/>
  <c r="D13" i="10" s="1"/>
  <c r="E13" i="10" s="1"/>
  <c r="X26" i="1"/>
  <c r="AE32" i="1"/>
  <c r="U30" i="1"/>
  <c r="AE26" i="1"/>
  <c r="U26" i="1"/>
  <c r="X27" i="1"/>
  <c r="AE29" i="1"/>
  <c r="AE28" i="1"/>
  <c r="X31" i="1"/>
  <c r="AE23" i="1"/>
  <c r="Z31" i="1"/>
  <c r="AE30" i="1"/>
  <c r="X30" i="1"/>
  <c r="AE27" i="1"/>
  <c r="W25" i="1"/>
  <c r="X25" i="1" s="1"/>
  <c r="W22" i="1"/>
  <c r="Z26" i="1"/>
  <c r="AE25" i="1"/>
  <c r="AE31" i="1"/>
  <c r="U29" i="1"/>
  <c r="AC22" i="1"/>
  <c r="AE22" i="1" s="1"/>
  <c r="U22" i="1"/>
  <c r="U24" i="1"/>
  <c r="X32" i="1"/>
  <c r="U31" i="1"/>
  <c r="X28" i="1"/>
  <c r="U27" i="1"/>
  <c r="U32" i="1"/>
  <c r="X29" i="1"/>
  <c r="U28" i="1"/>
  <c r="T25" i="1"/>
  <c r="AC24" i="1"/>
  <c r="AE24" i="1" s="1"/>
  <c r="W23" i="1"/>
  <c r="W24" i="1"/>
  <c r="T23" i="1"/>
  <c r="T21" i="1"/>
  <c r="AA21" i="1"/>
  <c r="W21" i="1"/>
  <c r="T33" i="1"/>
  <c r="W33" i="1"/>
  <c r="AA33" i="1"/>
  <c r="AC33" i="1"/>
  <c r="C44" i="1"/>
  <c r="D44" i="1"/>
  <c r="E44" i="1"/>
  <c r="F44" i="1"/>
  <c r="C45" i="1"/>
  <c r="D45" i="1"/>
  <c r="E45" i="1"/>
  <c r="F45" i="1"/>
  <c r="C46" i="1"/>
  <c r="D46" i="1"/>
  <c r="E46" i="1"/>
  <c r="F46" i="1"/>
  <c r="C47" i="1"/>
  <c r="D47" i="1"/>
  <c r="E47" i="1"/>
  <c r="F47" i="1"/>
  <c r="C48" i="1"/>
  <c r="D48" i="1"/>
  <c r="E48" i="1"/>
  <c r="F48" i="1"/>
  <c r="C49" i="1"/>
  <c r="D49" i="1"/>
  <c r="E49" i="1"/>
  <c r="F49" i="1"/>
  <c r="C50" i="1"/>
  <c r="D50" i="1"/>
  <c r="E50" i="1"/>
  <c r="F50" i="1"/>
  <c r="C51" i="1"/>
  <c r="D51" i="1"/>
  <c r="E51" i="1"/>
  <c r="F51" i="1"/>
  <c r="C52" i="1"/>
  <c r="D52" i="1"/>
  <c r="E52" i="1"/>
  <c r="F52" i="1"/>
  <c r="C53" i="1"/>
  <c r="D53" i="1"/>
  <c r="E53" i="1"/>
  <c r="F53" i="1"/>
  <c r="C54" i="1"/>
  <c r="D54" i="1"/>
  <c r="E54" i="1"/>
  <c r="F54" i="1"/>
  <c r="C55" i="1"/>
  <c r="D55" i="1"/>
  <c r="E55" i="1"/>
  <c r="F55" i="1"/>
  <c r="C56" i="1"/>
  <c r="D56" i="1"/>
  <c r="E56" i="1"/>
  <c r="F56" i="1"/>
  <c r="C57" i="1"/>
  <c r="D57" i="1"/>
  <c r="E57" i="1"/>
  <c r="F57" i="1"/>
  <c r="C58" i="1"/>
  <c r="D58" i="1"/>
  <c r="E58" i="1"/>
  <c r="F58" i="1"/>
  <c r="C59" i="1"/>
  <c r="D59" i="1"/>
  <c r="E59" i="1"/>
  <c r="F59" i="1"/>
  <c r="C60" i="1"/>
  <c r="D60" i="1"/>
  <c r="E60" i="1"/>
  <c r="F60" i="1"/>
  <c r="C61" i="1"/>
  <c r="D61" i="1"/>
  <c r="E61" i="1"/>
  <c r="F61" i="1"/>
  <c r="C62" i="1"/>
  <c r="D62" i="1"/>
  <c r="E62" i="1"/>
  <c r="F62" i="1"/>
  <c r="C63" i="1"/>
  <c r="D63" i="1"/>
  <c r="E63" i="1"/>
  <c r="F63" i="1"/>
  <c r="C64" i="1"/>
  <c r="D64" i="1"/>
  <c r="E64" i="1"/>
  <c r="F64" i="1"/>
  <c r="C65" i="1"/>
  <c r="D65" i="1"/>
  <c r="E65" i="1"/>
  <c r="F65" i="1"/>
  <c r="C66" i="1"/>
  <c r="D66" i="1"/>
  <c r="E66" i="1"/>
  <c r="F66" i="1"/>
  <c r="C67" i="1"/>
  <c r="D67" i="1"/>
  <c r="E67" i="1"/>
  <c r="F67" i="1"/>
  <c r="C68" i="1"/>
  <c r="D68" i="1"/>
  <c r="E68" i="1"/>
  <c r="F68" i="1"/>
  <c r="C69" i="1"/>
  <c r="D69" i="1"/>
  <c r="E69" i="1"/>
  <c r="F69" i="1"/>
  <c r="C70" i="1"/>
  <c r="D70" i="1"/>
  <c r="E70" i="1"/>
  <c r="F70" i="1"/>
  <c r="C71" i="1"/>
  <c r="D71" i="1"/>
  <c r="E71" i="1"/>
  <c r="F71" i="1"/>
  <c r="C72" i="1"/>
  <c r="D72" i="1"/>
  <c r="E72" i="1"/>
  <c r="F72" i="1"/>
  <c r="C73" i="1"/>
  <c r="D73" i="1"/>
  <c r="E73" i="1"/>
  <c r="F73" i="1"/>
  <c r="C74" i="1"/>
  <c r="D74" i="1"/>
  <c r="E74" i="1"/>
  <c r="F74" i="1"/>
  <c r="C75" i="1"/>
  <c r="D75" i="1"/>
  <c r="E75" i="1"/>
  <c r="F75" i="1"/>
  <c r="C76" i="1"/>
  <c r="D76" i="1"/>
  <c r="E76" i="1"/>
  <c r="F76" i="1"/>
  <c r="C77" i="1"/>
  <c r="D77" i="1"/>
  <c r="E77" i="1"/>
  <c r="F77" i="1"/>
  <c r="C78" i="1"/>
  <c r="D78" i="1"/>
  <c r="E78" i="1"/>
  <c r="F78" i="1"/>
  <c r="C79" i="1"/>
  <c r="D79" i="1"/>
  <c r="E79" i="1"/>
  <c r="F79" i="1"/>
  <c r="C80" i="1"/>
  <c r="D80" i="1"/>
  <c r="E80" i="1"/>
  <c r="F80" i="1"/>
  <c r="C81" i="1"/>
  <c r="D81" i="1"/>
  <c r="E81" i="1"/>
  <c r="F81" i="1"/>
  <c r="C82" i="1"/>
  <c r="D82" i="1"/>
  <c r="E82" i="1"/>
  <c r="F82" i="1"/>
  <c r="C83" i="1"/>
  <c r="D83" i="1"/>
  <c r="E83" i="1"/>
  <c r="F83" i="1"/>
  <c r="C84" i="1"/>
  <c r="D84" i="1"/>
  <c r="E84" i="1"/>
  <c r="F84" i="1"/>
  <c r="C85" i="1"/>
  <c r="D85" i="1"/>
  <c r="E85" i="1"/>
  <c r="F85" i="1"/>
  <c r="C86" i="1"/>
  <c r="D86" i="1"/>
  <c r="E86" i="1"/>
  <c r="F86" i="1"/>
  <c r="C87" i="1"/>
  <c r="D87" i="1"/>
  <c r="E87" i="1"/>
  <c r="F87" i="1"/>
  <c r="C88" i="1"/>
  <c r="D88" i="1"/>
  <c r="E88" i="1"/>
  <c r="F88" i="1"/>
  <c r="C89" i="1"/>
  <c r="D89" i="1"/>
  <c r="E89" i="1"/>
  <c r="F89" i="1"/>
  <c r="C90" i="1"/>
  <c r="D90" i="1"/>
  <c r="E90" i="1"/>
  <c r="F90" i="1"/>
  <c r="C91" i="1"/>
  <c r="D91" i="1"/>
  <c r="E91" i="1"/>
  <c r="F91" i="1"/>
  <c r="C92" i="1"/>
  <c r="D92" i="1"/>
  <c r="E92" i="1"/>
  <c r="F92" i="1"/>
  <c r="C93" i="1"/>
  <c r="D93" i="1"/>
  <c r="E93" i="1"/>
  <c r="F93" i="1"/>
  <c r="C94" i="1"/>
  <c r="D94" i="1"/>
  <c r="E94" i="1"/>
  <c r="F94" i="1"/>
  <c r="C95" i="1"/>
  <c r="D95" i="1"/>
  <c r="E95" i="1"/>
  <c r="F95" i="1"/>
  <c r="C96" i="1"/>
  <c r="D96" i="1"/>
  <c r="E96" i="1"/>
  <c r="F96" i="1"/>
  <c r="C97" i="1"/>
  <c r="D97" i="1"/>
  <c r="E97" i="1"/>
  <c r="F97" i="1"/>
  <c r="C98" i="1"/>
  <c r="D98" i="1"/>
  <c r="E98" i="1"/>
  <c r="F98" i="1"/>
  <c r="C99" i="1"/>
  <c r="D99" i="1"/>
  <c r="E99" i="1"/>
  <c r="F99" i="1"/>
  <c r="C100" i="1"/>
  <c r="D100" i="1"/>
  <c r="E100" i="1"/>
  <c r="F100" i="1"/>
  <c r="C101" i="1"/>
  <c r="D101" i="1"/>
  <c r="E101" i="1"/>
  <c r="F101" i="1"/>
  <c r="C102" i="1"/>
  <c r="D102" i="1"/>
  <c r="E102" i="1"/>
  <c r="F102" i="1"/>
  <c r="C103" i="1"/>
  <c r="D103" i="1"/>
  <c r="E103" i="1"/>
  <c r="F103" i="1"/>
  <c r="C104" i="1"/>
  <c r="D104" i="1"/>
  <c r="E104" i="1"/>
  <c r="F104" i="1"/>
  <c r="C105" i="1"/>
  <c r="D105" i="1"/>
  <c r="E105" i="1"/>
  <c r="F105" i="1"/>
  <c r="C106" i="1"/>
  <c r="D106" i="1"/>
  <c r="E106" i="1"/>
  <c r="F106" i="1"/>
  <c r="C107" i="1"/>
  <c r="D107" i="1"/>
  <c r="E107" i="1"/>
  <c r="F107" i="1"/>
  <c r="C108" i="1"/>
  <c r="D108" i="1"/>
  <c r="E108" i="1"/>
  <c r="F108" i="1"/>
  <c r="C109" i="1"/>
  <c r="D109" i="1"/>
  <c r="E109" i="1"/>
  <c r="F109" i="1"/>
  <c r="C110" i="1"/>
  <c r="D110" i="1"/>
  <c r="E110" i="1"/>
  <c r="F110" i="1"/>
  <c r="C111" i="1"/>
  <c r="D111" i="1"/>
  <c r="E111" i="1"/>
  <c r="F111" i="1"/>
  <c r="C112" i="1"/>
  <c r="D112" i="1"/>
  <c r="E112" i="1"/>
  <c r="F112" i="1"/>
  <c r="C113" i="1"/>
  <c r="D113" i="1"/>
  <c r="E113" i="1"/>
  <c r="F113" i="1"/>
  <c r="C114" i="1"/>
  <c r="D114" i="1"/>
  <c r="E114" i="1"/>
  <c r="F114" i="1"/>
  <c r="C115" i="1"/>
  <c r="D115" i="1"/>
  <c r="E115" i="1"/>
  <c r="F115" i="1"/>
  <c r="C116" i="1"/>
  <c r="D116" i="1"/>
  <c r="E116" i="1"/>
  <c r="F116" i="1"/>
  <c r="C117" i="1"/>
  <c r="D117" i="1"/>
  <c r="E117" i="1"/>
  <c r="F117" i="1"/>
  <c r="C118" i="1"/>
  <c r="D118" i="1"/>
  <c r="E118" i="1"/>
  <c r="F118" i="1"/>
  <c r="C119" i="1"/>
  <c r="D119" i="1"/>
  <c r="E119" i="1"/>
  <c r="F119" i="1"/>
  <c r="C120" i="1"/>
  <c r="D120" i="1"/>
  <c r="E120" i="1"/>
  <c r="F120" i="1"/>
  <c r="C121" i="1"/>
  <c r="D121" i="1"/>
  <c r="E121" i="1"/>
  <c r="F121" i="1"/>
  <c r="C122" i="1"/>
  <c r="D122" i="1"/>
  <c r="E122" i="1"/>
  <c r="F122" i="1"/>
  <c r="C123" i="1"/>
  <c r="D123" i="1"/>
  <c r="E123" i="1"/>
  <c r="F123" i="1"/>
  <c r="C124" i="1"/>
  <c r="D124" i="1"/>
  <c r="E124" i="1"/>
  <c r="F124" i="1"/>
  <c r="C125" i="1"/>
  <c r="D125" i="1"/>
  <c r="E125" i="1"/>
  <c r="F125" i="1"/>
  <c r="C126" i="1"/>
  <c r="D126" i="1"/>
  <c r="E126" i="1"/>
  <c r="F126" i="1"/>
  <c r="C127" i="1"/>
  <c r="D127" i="1"/>
  <c r="E127" i="1"/>
  <c r="F127" i="1"/>
  <c r="C128" i="1"/>
  <c r="D128" i="1"/>
  <c r="E128" i="1"/>
  <c r="F128" i="1"/>
  <c r="C129" i="1"/>
  <c r="D129" i="1"/>
  <c r="E129" i="1"/>
  <c r="F129" i="1"/>
  <c r="C130" i="1"/>
  <c r="D130" i="1"/>
  <c r="E130" i="1"/>
  <c r="F130" i="1"/>
  <c r="C131" i="1"/>
  <c r="D131" i="1"/>
  <c r="E131" i="1"/>
  <c r="F131" i="1"/>
  <c r="C132" i="1"/>
  <c r="D132" i="1"/>
  <c r="E132" i="1"/>
  <c r="F132" i="1"/>
  <c r="C133" i="1"/>
  <c r="D133" i="1"/>
  <c r="E133" i="1"/>
  <c r="F133" i="1"/>
  <c r="C134" i="1"/>
  <c r="D134" i="1"/>
  <c r="E134" i="1"/>
  <c r="F134" i="1"/>
  <c r="C135" i="1"/>
  <c r="D135" i="1"/>
  <c r="E135" i="1"/>
  <c r="F135" i="1"/>
  <c r="C136" i="1"/>
  <c r="D136" i="1"/>
  <c r="E136" i="1"/>
  <c r="F136" i="1"/>
  <c r="C137" i="1"/>
  <c r="D137" i="1"/>
  <c r="E137" i="1"/>
  <c r="F137" i="1"/>
  <c r="C138" i="1"/>
  <c r="D138" i="1"/>
  <c r="E138" i="1"/>
  <c r="F138" i="1"/>
  <c r="C139" i="1"/>
  <c r="D139" i="1"/>
  <c r="E139" i="1"/>
  <c r="F139" i="1"/>
  <c r="C140" i="1"/>
  <c r="D140" i="1"/>
  <c r="E140" i="1"/>
  <c r="F140" i="1"/>
  <c r="C141" i="1"/>
  <c r="D141" i="1"/>
  <c r="E141" i="1"/>
  <c r="F141" i="1"/>
  <c r="C142" i="1"/>
  <c r="D142" i="1"/>
  <c r="E142" i="1"/>
  <c r="F142" i="1"/>
  <c r="C143" i="1"/>
  <c r="D143" i="1"/>
  <c r="E143" i="1"/>
  <c r="F143" i="1"/>
  <c r="C144" i="1"/>
  <c r="D144" i="1"/>
  <c r="E144" i="1"/>
  <c r="F144" i="1"/>
  <c r="C145" i="1"/>
  <c r="D145" i="1"/>
  <c r="E145" i="1"/>
  <c r="F145" i="1"/>
  <c r="C146" i="1"/>
  <c r="D146" i="1"/>
  <c r="E146" i="1"/>
  <c r="F146" i="1"/>
  <c r="C147" i="1"/>
  <c r="D147" i="1"/>
  <c r="E147" i="1"/>
  <c r="F147" i="1"/>
  <c r="C148" i="1"/>
  <c r="D148" i="1"/>
  <c r="E148" i="1"/>
  <c r="F148" i="1"/>
  <c r="C149" i="1"/>
  <c r="D149" i="1"/>
  <c r="E149" i="1"/>
  <c r="F149" i="1"/>
  <c r="C150" i="1"/>
  <c r="D150" i="1"/>
  <c r="E150" i="1"/>
  <c r="F150" i="1"/>
  <c r="C151" i="1"/>
  <c r="D151" i="1"/>
  <c r="E151" i="1"/>
  <c r="F151" i="1"/>
  <c r="C152" i="1"/>
  <c r="D152" i="1"/>
  <c r="E152" i="1"/>
  <c r="F152" i="1"/>
  <c r="C153" i="1"/>
  <c r="D153" i="1"/>
  <c r="E153" i="1"/>
  <c r="F153" i="1"/>
  <c r="C154" i="1"/>
  <c r="D154" i="1"/>
  <c r="E154" i="1"/>
  <c r="F154" i="1"/>
  <c r="C155" i="1"/>
  <c r="D155" i="1"/>
  <c r="E155" i="1"/>
  <c r="F155" i="1"/>
  <c r="C156" i="1"/>
  <c r="D156" i="1"/>
  <c r="E156" i="1"/>
  <c r="F156" i="1"/>
  <c r="C157" i="1"/>
  <c r="D157" i="1"/>
  <c r="E157" i="1"/>
  <c r="F157" i="1"/>
  <c r="C158" i="1"/>
  <c r="D158" i="1"/>
  <c r="E158" i="1"/>
  <c r="F158" i="1"/>
  <c r="C159" i="1"/>
  <c r="D159" i="1"/>
  <c r="E159" i="1"/>
  <c r="F159" i="1"/>
  <c r="C160" i="1"/>
  <c r="D160" i="1"/>
  <c r="E160" i="1"/>
  <c r="F160" i="1"/>
  <c r="C161" i="1"/>
  <c r="D161" i="1"/>
  <c r="E161" i="1"/>
  <c r="F161" i="1"/>
  <c r="C162" i="1"/>
  <c r="D162" i="1"/>
  <c r="E162" i="1"/>
  <c r="F162" i="1"/>
  <c r="C163" i="1"/>
  <c r="D163" i="1"/>
  <c r="E163" i="1"/>
  <c r="F163" i="1"/>
  <c r="C164" i="1"/>
  <c r="D164" i="1"/>
  <c r="E164" i="1"/>
  <c r="F164" i="1"/>
  <c r="C165" i="1"/>
  <c r="D165" i="1"/>
  <c r="E165" i="1"/>
  <c r="F165" i="1"/>
  <c r="C166" i="1"/>
  <c r="D166" i="1"/>
  <c r="E166" i="1"/>
  <c r="F166" i="1"/>
  <c r="C167" i="1"/>
  <c r="D167" i="1"/>
  <c r="E167" i="1"/>
  <c r="F167" i="1"/>
  <c r="C168" i="1"/>
  <c r="D168" i="1"/>
  <c r="E168" i="1"/>
  <c r="F168" i="1"/>
  <c r="C169" i="1"/>
  <c r="D169" i="1"/>
  <c r="E169" i="1"/>
  <c r="F169" i="1"/>
  <c r="C170" i="1"/>
  <c r="D170" i="1"/>
  <c r="E170" i="1"/>
  <c r="F170" i="1"/>
  <c r="C171" i="1"/>
  <c r="D171" i="1"/>
  <c r="E171" i="1"/>
  <c r="F171" i="1"/>
  <c r="C172" i="1"/>
  <c r="D172" i="1"/>
  <c r="E172" i="1"/>
  <c r="F172" i="1"/>
  <c r="C173" i="1"/>
  <c r="D173" i="1"/>
  <c r="E173" i="1"/>
  <c r="F173" i="1"/>
  <c r="C174" i="1"/>
  <c r="D174" i="1"/>
  <c r="E174" i="1"/>
  <c r="F174" i="1"/>
  <c r="C175" i="1"/>
  <c r="D175" i="1"/>
  <c r="E175" i="1"/>
  <c r="F175" i="1"/>
  <c r="C176" i="1"/>
  <c r="D176" i="1"/>
  <c r="E176" i="1"/>
  <c r="F176" i="1"/>
  <c r="C177" i="1"/>
  <c r="D177" i="1"/>
  <c r="E177" i="1"/>
  <c r="F177" i="1"/>
  <c r="C178" i="1"/>
  <c r="D178" i="1"/>
  <c r="E178" i="1"/>
  <c r="F178" i="1"/>
  <c r="C179" i="1"/>
  <c r="D179" i="1"/>
  <c r="E179" i="1"/>
  <c r="F179" i="1"/>
  <c r="C180" i="1"/>
  <c r="D180" i="1"/>
  <c r="E180" i="1"/>
  <c r="F180" i="1"/>
  <c r="C181" i="1"/>
  <c r="D181" i="1"/>
  <c r="E181" i="1"/>
  <c r="F181" i="1"/>
  <c r="C182" i="1"/>
  <c r="D182" i="1"/>
  <c r="E182" i="1"/>
  <c r="F182" i="1"/>
  <c r="C183" i="1"/>
  <c r="D183" i="1"/>
  <c r="E183" i="1"/>
  <c r="F183" i="1"/>
  <c r="C184" i="1"/>
  <c r="D184" i="1"/>
  <c r="E184" i="1"/>
  <c r="F184" i="1"/>
  <c r="C185" i="1"/>
  <c r="D185" i="1"/>
  <c r="E185" i="1"/>
  <c r="F185" i="1"/>
  <c r="C186" i="1"/>
  <c r="D186" i="1"/>
  <c r="E186" i="1"/>
  <c r="F186" i="1"/>
  <c r="C187" i="1"/>
  <c r="D187" i="1"/>
  <c r="E187" i="1"/>
  <c r="F187" i="1"/>
  <c r="C188" i="1"/>
  <c r="D188" i="1"/>
  <c r="E188" i="1"/>
  <c r="F188" i="1"/>
  <c r="C189" i="1"/>
  <c r="D189" i="1"/>
  <c r="E189" i="1"/>
  <c r="F189" i="1"/>
  <c r="C190" i="1"/>
  <c r="D190" i="1"/>
  <c r="E190" i="1"/>
  <c r="F190" i="1"/>
  <c r="C191" i="1"/>
  <c r="D191" i="1"/>
  <c r="E191" i="1"/>
  <c r="F191" i="1"/>
  <c r="C192" i="1"/>
  <c r="D192" i="1"/>
  <c r="E192" i="1"/>
  <c r="F192" i="1"/>
  <c r="C193" i="1"/>
  <c r="D193" i="1"/>
  <c r="E193" i="1"/>
  <c r="F193" i="1"/>
  <c r="C194" i="1"/>
  <c r="D194" i="1"/>
  <c r="E194" i="1"/>
  <c r="F194" i="1"/>
  <c r="C195" i="1"/>
  <c r="D195" i="1"/>
  <c r="E195" i="1"/>
  <c r="F195" i="1"/>
  <c r="C196" i="1"/>
  <c r="D196" i="1"/>
  <c r="E196" i="1"/>
  <c r="F196" i="1"/>
  <c r="C197" i="1"/>
  <c r="D197" i="1"/>
  <c r="E197" i="1"/>
  <c r="F197" i="1"/>
  <c r="C198" i="1"/>
  <c r="D198" i="1"/>
  <c r="E198" i="1"/>
  <c r="F198" i="1"/>
  <c r="C199" i="1"/>
  <c r="D199" i="1"/>
  <c r="E199" i="1"/>
  <c r="F199" i="1"/>
  <c r="C200" i="1"/>
  <c r="D200" i="1"/>
  <c r="E200" i="1"/>
  <c r="F200" i="1"/>
  <c r="C201" i="1"/>
  <c r="D201" i="1"/>
  <c r="E201" i="1"/>
  <c r="F201" i="1"/>
  <c r="C202" i="1"/>
  <c r="D202" i="1"/>
  <c r="E202" i="1"/>
  <c r="F202" i="1"/>
  <c r="C203" i="1"/>
  <c r="D203" i="1"/>
  <c r="E203" i="1"/>
  <c r="F203" i="1"/>
  <c r="C204" i="1"/>
  <c r="D204" i="1"/>
  <c r="E204" i="1"/>
  <c r="F204" i="1"/>
  <c r="C205" i="1"/>
  <c r="D205" i="1"/>
  <c r="E205" i="1"/>
  <c r="F205" i="1"/>
  <c r="C206" i="1"/>
  <c r="D206" i="1"/>
  <c r="E206" i="1"/>
  <c r="F206" i="1"/>
  <c r="C207" i="1"/>
  <c r="D207" i="1"/>
  <c r="E207" i="1"/>
  <c r="F207" i="1"/>
  <c r="C208" i="1"/>
  <c r="D208" i="1"/>
  <c r="E208" i="1"/>
  <c r="F208" i="1"/>
  <c r="C209" i="1"/>
  <c r="D209" i="1"/>
  <c r="E209" i="1"/>
  <c r="F209" i="1"/>
  <c r="C210" i="1"/>
  <c r="D210" i="1"/>
  <c r="E210" i="1"/>
  <c r="F210" i="1"/>
  <c r="C211" i="1"/>
  <c r="D211" i="1"/>
  <c r="E211" i="1"/>
  <c r="F211" i="1"/>
  <c r="C212" i="1"/>
  <c r="D212" i="1"/>
  <c r="E212" i="1"/>
  <c r="F212" i="1"/>
  <c r="C213" i="1"/>
  <c r="D213" i="1"/>
  <c r="E213" i="1"/>
  <c r="F213" i="1"/>
  <c r="C214" i="1"/>
  <c r="D214" i="1"/>
  <c r="E214" i="1"/>
  <c r="F214" i="1"/>
  <c r="C215" i="1"/>
  <c r="D215" i="1"/>
  <c r="E215" i="1"/>
  <c r="F215" i="1"/>
  <c r="C216" i="1"/>
  <c r="D216" i="1"/>
  <c r="E216" i="1"/>
  <c r="F216" i="1"/>
  <c r="C217" i="1"/>
  <c r="D217" i="1"/>
  <c r="E217" i="1"/>
  <c r="F217" i="1"/>
  <c r="C218" i="1"/>
  <c r="D218" i="1"/>
  <c r="E218" i="1"/>
  <c r="F218" i="1"/>
  <c r="C219" i="1"/>
  <c r="D219" i="1"/>
  <c r="E219" i="1"/>
  <c r="F219" i="1"/>
  <c r="C220" i="1"/>
  <c r="D220" i="1"/>
  <c r="E220" i="1"/>
  <c r="F220" i="1"/>
  <c r="C221" i="1"/>
  <c r="D221" i="1"/>
  <c r="E221" i="1"/>
  <c r="F221" i="1"/>
  <c r="C222" i="1"/>
  <c r="D222" i="1"/>
  <c r="E222" i="1"/>
  <c r="F222" i="1"/>
  <c r="C223" i="1"/>
  <c r="D223" i="1"/>
  <c r="E223" i="1"/>
  <c r="F223" i="1"/>
  <c r="C224" i="1"/>
  <c r="D224" i="1"/>
  <c r="E224" i="1"/>
  <c r="F224" i="1"/>
  <c r="C225" i="1"/>
  <c r="D225" i="1"/>
  <c r="E225" i="1"/>
  <c r="F225" i="1"/>
  <c r="C226" i="1"/>
  <c r="D226" i="1"/>
  <c r="E226" i="1"/>
  <c r="F226" i="1"/>
  <c r="C227" i="1"/>
  <c r="D227" i="1"/>
  <c r="E227" i="1"/>
  <c r="F227" i="1"/>
  <c r="C228" i="1"/>
  <c r="D228" i="1"/>
  <c r="E228" i="1"/>
  <c r="F228" i="1"/>
  <c r="C229" i="1"/>
  <c r="D229" i="1"/>
  <c r="E229" i="1"/>
  <c r="F229" i="1"/>
  <c r="C230" i="1"/>
  <c r="D230" i="1"/>
  <c r="E230" i="1"/>
  <c r="F230" i="1"/>
  <c r="C231" i="1"/>
  <c r="D231" i="1"/>
  <c r="E231" i="1"/>
  <c r="F231" i="1"/>
  <c r="C232" i="1"/>
  <c r="D232" i="1"/>
  <c r="E232" i="1"/>
  <c r="F232" i="1"/>
  <c r="C233" i="1"/>
  <c r="D233" i="1"/>
  <c r="E233" i="1"/>
  <c r="F233" i="1"/>
  <c r="C234" i="1"/>
  <c r="D234" i="1"/>
  <c r="E234" i="1"/>
  <c r="F234" i="1"/>
  <c r="C235" i="1"/>
  <c r="D235" i="1"/>
  <c r="E235" i="1"/>
  <c r="F235" i="1"/>
  <c r="C236" i="1"/>
  <c r="D236" i="1"/>
  <c r="E236" i="1"/>
  <c r="F236" i="1"/>
  <c r="C237" i="1"/>
  <c r="D237" i="1"/>
  <c r="E237" i="1"/>
  <c r="F237" i="1"/>
  <c r="C238" i="1"/>
  <c r="D238" i="1"/>
  <c r="E238" i="1"/>
  <c r="F238" i="1"/>
  <c r="C239" i="1"/>
  <c r="D239" i="1"/>
  <c r="E239" i="1"/>
  <c r="F239" i="1"/>
  <c r="C240" i="1"/>
  <c r="D240" i="1"/>
  <c r="E240" i="1"/>
  <c r="F240" i="1"/>
  <c r="C241" i="1"/>
  <c r="D241" i="1"/>
  <c r="E241" i="1"/>
  <c r="F241" i="1"/>
  <c r="C242" i="1"/>
  <c r="D242" i="1"/>
  <c r="E242" i="1"/>
  <c r="F242" i="1"/>
  <c r="C243" i="1"/>
  <c r="D243" i="1"/>
  <c r="E243" i="1"/>
  <c r="F243" i="1"/>
  <c r="C244" i="1"/>
  <c r="D244" i="1"/>
  <c r="E244" i="1"/>
  <c r="F244" i="1"/>
  <c r="C245" i="1"/>
  <c r="D245" i="1"/>
  <c r="E245" i="1"/>
  <c r="F245" i="1"/>
  <c r="C246" i="1"/>
  <c r="D246" i="1"/>
  <c r="E246" i="1"/>
  <c r="F246" i="1"/>
  <c r="C247" i="1"/>
  <c r="D247" i="1"/>
  <c r="E247" i="1"/>
  <c r="F247" i="1"/>
  <c r="C248" i="1"/>
  <c r="D248" i="1"/>
  <c r="E248" i="1"/>
  <c r="F248" i="1"/>
  <c r="C249" i="1"/>
  <c r="D249" i="1"/>
  <c r="E249" i="1"/>
  <c r="F249" i="1"/>
  <c r="C250" i="1"/>
  <c r="D250" i="1"/>
  <c r="E250" i="1"/>
  <c r="F250" i="1"/>
  <c r="C251" i="1"/>
  <c r="D251" i="1"/>
  <c r="E251" i="1"/>
  <c r="F251" i="1"/>
  <c r="C252" i="1"/>
  <c r="D252" i="1"/>
  <c r="E252" i="1"/>
  <c r="F252" i="1"/>
  <c r="C253" i="1"/>
  <c r="D253" i="1"/>
  <c r="E253" i="1"/>
  <c r="F253" i="1"/>
  <c r="C254" i="1"/>
  <c r="D254" i="1"/>
  <c r="E254" i="1"/>
  <c r="F254" i="1"/>
  <c r="C255" i="1"/>
  <c r="D255" i="1"/>
  <c r="E255" i="1"/>
  <c r="F255" i="1"/>
  <c r="C256" i="1"/>
  <c r="D256" i="1"/>
  <c r="E256" i="1"/>
  <c r="F256" i="1"/>
  <c r="C257" i="1"/>
  <c r="D257" i="1"/>
  <c r="E257" i="1"/>
  <c r="F257" i="1"/>
  <c r="C258" i="1"/>
  <c r="D258" i="1"/>
  <c r="E258" i="1"/>
  <c r="F258" i="1"/>
  <c r="C259" i="1"/>
  <c r="D259" i="1"/>
  <c r="E259" i="1"/>
  <c r="F259" i="1"/>
  <c r="C260" i="1"/>
  <c r="D260" i="1"/>
  <c r="E260" i="1"/>
  <c r="F260" i="1"/>
  <c r="C261" i="1"/>
  <c r="D261" i="1"/>
  <c r="E261" i="1"/>
  <c r="F261" i="1"/>
  <c r="C262" i="1"/>
  <c r="D262" i="1"/>
  <c r="E262" i="1"/>
  <c r="F262" i="1"/>
  <c r="C263" i="1"/>
  <c r="D263" i="1"/>
  <c r="E263" i="1"/>
  <c r="F263" i="1"/>
  <c r="C264" i="1"/>
  <c r="D264" i="1"/>
  <c r="E264" i="1"/>
  <c r="F264" i="1"/>
  <c r="C265" i="1"/>
  <c r="D265" i="1"/>
  <c r="E265" i="1"/>
  <c r="F265" i="1"/>
  <c r="C266" i="1"/>
  <c r="D266" i="1"/>
  <c r="E266" i="1"/>
  <c r="F266" i="1"/>
  <c r="C267" i="1"/>
  <c r="D267" i="1"/>
  <c r="E267" i="1"/>
  <c r="F267" i="1"/>
  <c r="C268" i="1"/>
  <c r="D268" i="1"/>
  <c r="E268" i="1"/>
  <c r="F268" i="1"/>
  <c r="C269" i="1"/>
  <c r="D269" i="1"/>
  <c r="E269" i="1"/>
  <c r="F269" i="1"/>
  <c r="C270" i="1"/>
  <c r="D270" i="1"/>
  <c r="E270" i="1"/>
  <c r="F270" i="1"/>
  <c r="C271" i="1"/>
  <c r="D271" i="1"/>
  <c r="E271" i="1"/>
  <c r="F271" i="1"/>
  <c r="C272" i="1"/>
  <c r="D272" i="1"/>
  <c r="E272" i="1"/>
  <c r="F272" i="1"/>
  <c r="C273" i="1"/>
  <c r="D273" i="1"/>
  <c r="E273" i="1"/>
  <c r="F273" i="1"/>
  <c r="C274" i="1"/>
  <c r="D274" i="1"/>
  <c r="E274" i="1"/>
  <c r="F274" i="1"/>
  <c r="C275" i="1"/>
  <c r="D275" i="1"/>
  <c r="E275" i="1"/>
  <c r="F275" i="1"/>
  <c r="C276" i="1"/>
  <c r="D276" i="1"/>
  <c r="E276" i="1"/>
  <c r="F276" i="1"/>
  <c r="C277" i="1"/>
  <c r="D277" i="1"/>
  <c r="E277" i="1"/>
  <c r="F277" i="1"/>
  <c r="C278" i="1"/>
  <c r="D278" i="1"/>
  <c r="E278" i="1"/>
  <c r="F278" i="1"/>
  <c r="C279" i="1"/>
  <c r="D279" i="1"/>
  <c r="E279" i="1"/>
  <c r="F279" i="1"/>
  <c r="C280" i="1"/>
  <c r="D280" i="1"/>
  <c r="E280" i="1"/>
  <c r="F280" i="1"/>
  <c r="C281" i="1"/>
  <c r="D281" i="1"/>
  <c r="E281" i="1"/>
  <c r="F281" i="1"/>
  <c r="C282" i="1"/>
  <c r="D282" i="1"/>
  <c r="E282" i="1"/>
  <c r="F282" i="1"/>
  <c r="C283" i="1"/>
  <c r="D283" i="1"/>
  <c r="E283" i="1"/>
  <c r="F283" i="1"/>
  <c r="C284" i="1"/>
  <c r="D284" i="1"/>
  <c r="E284" i="1"/>
  <c r="F284" i="1"/>
  <c r="C285" i="1"/>
  <c r="D285" i="1"/>
  <c r="E285" i="1"/>
  <c r="F285" i="1"/>
  <c r="C286" i="1"/>
  <c r="D286" i="1"/>
  <c r="E286" i="1"/>
  <c r="F286" i="1"/>
  <c r="C287" i="1"/>
  <c r="D287" i="1"/>
  <c r="E287" i="1"/>
  <c r="F287" i="1"/>
  <c r="C288" i="1"/>
  <c r="D288" i="1"/>
  <c r="E288" i="1"/>
  <c r="F288" i="1"/>
  <c r="C289" i="1"/>
  <c r="D289" i="1"/>
  <c r="E289" i="1"/>
  <c r="F289" i="1"/>
  <c r="C290" i="1"/>
  <c r="D290" i="1"/>
  <c r="E290" i="1"/>
  <c r="F290" i="1"/>
  <c r="C291" i="1"/>
  <c r="D291" i="1"/>
  <c r="E291" i="1"/>
  <c r="F291" i="1"/>
  <c r="C292" i="1"/>
  <c r="D292" i="1"/>
  <c r="E292" i="1"/>
  <c r="F292" i="1"/>
  <c r="C293" i="1"/>
  <c r="D293" i="1"/>
  <c r="E293" i="1"/>
  <c r="F293" i="1"/>
  <c r="C294" i="1"/>
  <c r="D294" i="1"/>
  <c r="E294" i="1"/>
  <c r="F294" i="1"/>
  <c r="C295" i="1"/>
  <c r="D295" i="1"/>
  <c r="E295" i="1"/>
  <c r="F295" i="1"/>
  <c r="C296" i="1"/>
  <c r="D296" i="1"/>
  <c r="E296" i="1"/>
  <c r="F296" i="1"/>
  <c r="C297" i="1"/>
  <c r="D297" i="1"/>
  <c r="E297" i="1"/>
  <c r="F297" i="1"/>
  <c r="C298" i="1"/>
  <c r="D298" i="1"/>
  <c r="E298" i="1"/>
  <c r="F298" i="1"/>
  <c r="C299" i="1"/>
  <c r="D299" i="1"/>
  <c r="E299" i="1"/>
  <c r="F299" i="1"/>
  <c r="C300" i="1"/>
  <c r="D300" i="1"/>
  <c r="E300" i="1"/>
  <c r="F300" i="1"/>
  <c r="C301" i="1"/>
  <c r="D301" i="1"/>
  <c r="E301" i="1"/>
  <c r="F301" i="1"/>
  <c r="C302" i="1"/>
  <c r="D302" i="1"/>
  <c r="E302" i="1"/>
  <c r="F302" i="1"/>
  <c r="C303" i="1"/>
  <c r="D303" i="1"/>
  <c r="E303" i="1"/>
  <c r="F303" i="1"/>
  <c r="C304" i="1"/>
  <c r="D304" i="1"/>
  <c r="E304" i="1"/>
  <c r="F304" i="1"/>
  <c r="C305" i="1"/>
  <c r="D305" i="1"/>
  <c r="E305" i="1"/>
  <c r="F305" i="1"/>
  <c r="C306" i="1"/>
  <c r="D306" i="1"/>
  <c r="E306" i="1"/>
  <c r="F306" i="1"/>
  <c r="C307" i="1"/>
  <c r="D307" i="1"/>
  <c r="E307" i="1"/>
  <c r="F307" i="1"/>
  <c r="C308" i="1"/>
  <c r="D308" i="1"/>
  <c r="E308" i="1"/>
  <c r="F308" i="1"/>
  <c r="C309" i="1"/>
  <c r="D309" i="1"/>
  <c r="E309" i="1"/>
  <c r="F309" i="1"/>
  <c r="C310" i="1"/>
  <c r="D310" i="1"/>
  <c r="E310" i="1"/>
  <c r="F310" i="1"/>
  <c r="C311" i="1"/>
  <c r="D311" i="1"/>
  <c r="E311" i="1"/>
  <c r="F311" i="1"/>
  <c r="C312" i="1"/>
  <c r="D312" i="1"/>
  <c r="E312" i="1"/>
  <c r="F312" i="1"/>
  <c r="C313" i="1"/>
  <c r="D313" i="1"/>
  <c r="E313" i="1"/>
  <c r="F313" i="1"/>
  <c r="C314" i="1"/>
  <c r="D314" i="1"/>
  <c r="E314" i="1"/>
  <c r="F314" i="1"/>
  <c r="C315" i="1"/>
  <c r="D315" i="1"/>
  <c r="E315" i="1"/>
  <c r="F315" i="1"/>
  <c r="C316" i="1"/>
  <c r="D316" i="1"/>
  <c r="E316" i="1"/>
  <c r="F316" i="1"/>
  <c r="C317" i="1"/>
  <c r="D317" i="1"/>
  <c r="E317" i="1"/>
  <c r="F317" i="1"/>
  <c r="C318" i="1"/>
  <c r="D318" i="1"/>
  <c r="E318" i="1"/>
  <c r="F318" i="1"/>
  <c r="C319" i="1"/>
  <c r="D319" i="1"/>
  <c r="E319" i="1"/>
  <c r="F319" i="1"/>
  <c r="C320" i="1"/>
  <c r="D320" i="1"/>
  <c r="E320" i="1"/>
  <c r="F320" i="1"/>
  <c r="C321" i="1"/>
  <c r="D321" i="1"/>
  <c r="E321" i="1"/>
  <c r="F321" i="1"/>
  <c r="C322" i="1"/>
  <c r="D322" i="1"/>
  <c r="E322" i="1"/>
  <c r="F322" i="1"/>
  <c r="C323" i="1"/>
  <c r="D323" i="1"/>
  <c r="E323" i="1"/>
  <c r="F323" i="1"/>
  <c r="C324" i="1"/>
  <c r="D324" i="1"/>
  <c r="E324" i="1"/>
  <c r="F324" i="1"/>
  <c r="C325" i="1"/>
  <c r="D325" i="1"/>
  <c r="E325" i="1"/>
  <c r="F325" i="1"/>
  <c r="C326" i="1"/>
  <c r="D326" i="1"/>
  <c r="E326" i="1"/>
  <c r="F326" i="1"/>
  <c r="C327" i="1"/>
  <c r="D327" i="1"/>
  <c r="E327" i="1"/>
  <c r="F327" i="1"/>
  <c r="C328" i="1"/>
  <c r="D328" i="1"/>
  <c r="E328" i="1"/>
  <c r="F328" i="1"/>
  <c r="C329" i="1"/>
  <c r="D329" i="1"/>
  <c r="E329" i="1"/>
  <c r="F329" i="1"/>
  <c r="C330" i="1"/>
  <c r="D330" i="1"/>
  <c r="E330" i="1"/>
  <c r="F330" i="1"/>
  <c r="C331" i="1"/>
  <c r="D331" i="1"/>
  <c r="E331" i="1"/>
  <c r="F331" i="1"/>
  <c r="C332" i="1"/>
  <c r="D332" i="1"/>
  <c r="E332" i="1"/>
  <c r="F332" i="1"/>
  <c r="C333" i="1"/>
  <c r="D333" i="1"/>
  <c r="E333" i="1"/>
  <c r="F333" i="1"/>
  <c r="C334" i="1"/>
  <c r="D334" i="1"/>
  <c r="E334" i="1"/>
  <c r="F334" i="1"/>
  <c r="C335" i="1"/>
  <c r="D335" i="1"/>
  <c r="E335" i="1"/>
  <c r="F335" i="1"/>
  <c r="C336" i="1"/>
  <c r="D336" i="1"/>
  <c r="E336" i="1"/>
  <c r="F336" i="1"/>
  <c r="C337" i="1"/>
  <c r="D337" i="1"/>
  <c r="E337" i="1"/>
  <c r="F337" i="1"/>
  <c r="C338" i="1"/>
  <c r="D338" i="1"/>
  <c r="E338" i="1"/>
  <c r="F338" i="1"/>
  <c r="C339" i="1"/>
  <c r="D339" i="1"/>
  <c r="E339" i="1"/>
  <c r="F339" i="1"/>
  <c r="C340" i="1"/>
  <c r="D340" i="1"/>
  <c r="E340" i="1"/>
  <c r="F340" i="1"/>
  <c r="C341" i="1"/>
  <c r="D341" i="1"/>
  <c r="E341" i="1"/>
  <c r="F341" i="1"/>
  <c r="C342" i="1"/>
  <c r="D342" i="1"/>
  <c r="E342" i="1"/>
  <c r="F342" i="1"/>
  <c r="C343" i="1"/>
  <c r="D343" i="1"/>
  <c r="E343" i="1"/>
  <c r="F343" i="1"/>
  <c r="C344" i="1"/>
  <c r="D344" i="1"/>
  <c r="E344" i="1"/>
  <c r="F344" i="1"/>
  <c r="C345" i="1"/>
  <c r="D345" i="1"/>
  <c r="E345" i="1"/>
  <c r="F345" i="1"/>
  <c r="C346" i="1"/>
  <c r="D346" i="1"/>
  <c r="E346" i="1"/>
  <c r="F346" i="1"/>
  <c r="C347" i="1"/>
  <c r="D347" i="1"/>
  <c r="E347" i="1"/>
  <c r="F347" i="1"/>
  <c r="C348" i="1"/>
  <c r="D348" i="1"/>
  <c r="E348" i="1"/>
  <c r="F348" i="1"/>
  <c r="C349" i="1"/>
  <c r="D349" i="1"/>
  <c r="E349" i="1"/>
  <c r="F349" i="1"/>
  <c r="C350" i="1"/>
  <c r="D350" i="1"/>
  <c r="E350" i="1"/>
  <c r="F350" i="1"/>
  <c r="C351" i="1"/>
  <c r="D351" i="1"/>
  <c r="E351" i="1"/>
  <c r="F351" i="1"/>
  <c r="C352" i="1"/>
  <c r="D352" i="1"/>
  <c r="E352" i="1"/>
  <c r="F352" i="1"/>
  <c r="C353" i="1"/>
  <c r="D353" i="1"/>
  <c r="E353" i="1"/>
  <c r="F353" i="1"/>
  <c r="C354" i="1"/>
  <c r="D354" i="1"/>
  <c r="E354" i="1"/>
  <c r="F354" i="1"/>
  <c r="C355" i="1"/>
  <c r="D355" i="1"/>
  <c r="E355" i="1"/>
  <c r="F355" i="1"/>
  <c r="C356" i="1"/>
  <c r="D356" i="1"/>
  <c r="E356" i="1"/>
  <c r="F356" i="1"/>
  <c r="C357" i="1"/>
  <c r="D357" i="1"/>
  <c r="E357" i="1"/>
  <c r="F357" i="1"/>
  <c r="C358" i="1"/>
  <c r="D358" i="1"/>
  <c r="E358" i="1"/>
  <c r="F358" i="1"/>
  <c r="C359" i="1"/>
  <c r="D359" i="1"/>
  <c r="E359" i="1"/>
  <c r="F359" i="1"/>
  <c r="C360" i="1"/>
  <c r="D360" i="1"/>
  <c r="E360" i="1"/>
  <c r="F360" i="1"/>
  <c r="C361" i="1"/>
  <c r="D361" i="1"/>
  <c r="E361" i="1"/>
  <c r="F361" i="1"/>
  <c r="C362" i="1"/>
  <c r="D362" i="1"/>
  <c r="E362" i="1"/>
  <c r="F362" i="1"/>
  <c r="C363" i="1"/>
  <c r="D363" i="1"/>
  <c r="E363" i="1"/>
  <c r="F363" i="1"/>
  <c r="C364" i="1"/>
  <c r="D364" i="1"/>
  <c r="E364" i="1"/>
  <c r="F364" i="1"/>
  <c r="C365" i="1"/>
  <c r="D365" i="1"/>
  <c r="E365" i="1"/>
  <c r="F365" i="1"/>
  <c r="C366" i="1"/>
  <c r="D366" i="1"/>
  <c r="E366" i="1"/>
  <c r="F366" i="1"/>
  <c r="C367" i="1"/>
  <c r="D367" i="1"/>
  <c r="E367" i="1"/>
  <c r="F367" i="1"/>
  <c r="C368" i="1"/>
  <c r="D368" i="1"/>
  <c r="E368" i="1"/>
  <c r="F368" i="1"/>
  <c r="C369" i="1"/>
  <c r="D369" i="1"/>
  <c r="E369" i="1"/>
  <c r="F369" i="1"/>
  <c r="C370" i="1"/>
  <c r="D370" i="1"/>
  <c r="E370" i="1"/>
  <c r="F370" i="1"/>
  <c r="C371" i="1"/>
  <c r="D371" i="1"/>
  <c r="E371" i="1"/>
  <c r="F371" i="1"/>
  <c r="C372" i="1"/>
  <c r="D372" i="1"/>
  <c r="E372" i="1"/>
  <c r="F372" i="1"/>
  <c r="C373" i="1"/>
  <c r="D373" i="1"/>
  <c r="E373" i="1"/>
  <c r="F373" i="1"/>
  <c r="C374" i="1"/>
  <c r="D374" i="1"/>
  <c r="E374" i="1"/>
  <c r="F374" i="1"/>
  <c r="C375" i="1"/>
  <c r="D375" i="1"/>
  <c r="E375" i="1"/>
  <c r="F375" i="1"/>
  <c r="C376" i="1"/>
  <c r="D376" i="1"/>
  <c r="E376" i="1"/>
  <c r="F376" i="1"/>
  <c r="C377" i="1"/>
  <c r="D377" i="1"/>
  <c r="E377" i="1"/>
  <c r="F377" i="1"/>
  <c r="C378" i="1"/>
  <c r="D378" i="1"/>
  <c r="E378" i="1"/>
  <c r="F378" i="1"/>
  <c r="C379" i="1"/>
  <c r="D379" i="1"/>
  <c r="E379" i="1"/>
  <c r="F379" i="1"/>
  <c r="C380" i="1"/>
  <c r="D380" i="1"/>
  <c r="E380" i="1"/>
  <c r="F380" i="1"/>
  <c r="C381" i="1"/>
  <c r="D381" i="1"/>
  <c r="E381" i="1"/>
  <c r="F381" i="1"/>
  <c r="C382" i="1"/>
  <c r="D382" i="1"/>
  <c r="E382" i="1"/>
  <c r="F382" i="1"/>
  <c r="C383" i="1"/>
  <c r="D383" i="1"/>
  <c r="E383" i="1"/>
  <c r="F383" i="1"/>
  <c r="C384" i="1"/>
  <c r="D384" i="1"/>
  <c r="E384" i="1"/>
  <c r="F384" i="1"/>
  <c r="C385" i="1"/>
  <c r="D385" i="1"/>
  <c r="E385" i="1"/>
  <c r="F385" i="1"/>
  <c r="C386" i="1"/>
  <c r="D386" i="1"/>
  <c r="E386" i="1"/>
  <c r="F386" i="1"/>
  <c r="C387" i="1"/>
  <c r="D387" i="1"/>
  <c r="E387" i="1"/>
  <c r="F387" i="1"/>
  <c r="C388" i="1"/>
  <c r="D388" i="1"/>
  <c r="E388" i="1"/>
  <c r="F388" i="1"/>
  <c r="C389" i="1"/>
  <c r="D389" i="1"/>
  <c r="E389" i="1"/>
  <c r="F389" i="1"/>
  <c r="C390" i="1"/>
  <c r="D390" i="1"/>
  <c r="E390" i="1"/>
  <c r="F390" i="1"/>
  <c r="C391" i="1"/>
  <c r="D391" i="1"/>
  <c r="E391" i="1"/>
  <c r="F391" i="1"/>
  <c r="C392" i="1"/>
  <c r="D392" i="1"/>
  <c r="E392" i="1"/>
  <c r="F392" i="1"/>
  <c r="C393" i="1"/>
  <c r="D393" i="1"/>
  <c r="E393" i="1"/>
  <c r="F393" i="1"/>
  <c r="C394" i="1"/>
  <c r="D394" i="1"/>
  <c r="E394" i="1"/>
  <c r="F394" i="1"/>
  <c r="C395" i="1"/>
  <c r="D395" i="1"/>
  <c r="E395" i="1"/>
  <c r="F395" i="1"/>
  <c r="C396" i="1"/>
  <c r="D396" i="1"/>
  <c r="E396" i="1"/>
  <c r="F396" i="1"/>
  <c r="C397" i="1"/>
  <c r="D397" i="1"/>
  <c r="E397" i="1"/>
  <c r="F397" i="1"/>
  <c r="C398" i="1"/>
  <c r="D398" i="1"/>
  <c r="E398" i="1"/>
  <c r="F398" i="1"/>
  <c r="C399" i="1"/>
  <c r="D399" i="1"/>
  <c r="E399" i="1"/>
  <c r="F399" i="1"/>
  <c r="C400" i="1"/>
  <c r="D400" i="1"/>
  <c r="E400" i="1"/>
  <c r="F400" i="1"/>
  <c r="C401" i="1"/>
  <c r="D401" i="1"/>
  <c r="E401" i="1"/>
  <c r="F401" i="1"/>
  <c r="C402" i="1"/>
  <c r="D402" i="1"/>
  <c r="E402" i="1"/>
  <c r="F402" i="1"/>
  <c r="C403" i="1"/>
  <c r="D403" i="1"/>
  <c r="E403" i="1"/>
  <c r="F403" i="1"/>
  <c r="C404" i="1"/>
  <c r="D404" i="1"/>
  <c r="E404" i="1"/>
  <c r="F404" i="1"/>
  <c r="C405" i="1"/>
  <c r="D405" i="1"/>
  <c r="E405" i="1"/>
  <c r="F405" i="1"/>
  <c r="C406" i="1"/>
  <c r="D406" i="1"/>
  <c r="E406" i="1"/>
  <c r="F406" i="1"/>
  <c r="C407" i="1"/>
  <c r="D407" i="1"/>
  <c r="E407" i="1"/>
  <c r="F407" i="1"/>
  <c r="C408" i="1"/>
  <c r="D408" i="1"/>
  <c r="E408" i="1"/>
  <c r="F408" i="1"/>
  <c r="C409" i="1"/>
  <c r="D409" i="1"/>
  <c r="E409" i="1"/>
  <c r="F409" i="1"/>
  <c r="C410" i="1"/>
  <c r="D410" i="1"/>
  <c r="E410" i="1"/>
  <c r="F410" i="1"/>
  <c r="C411" i="1"/>
  <c r="D411" i="1"/>
  <c r="E411" i="1"/>
  <c r="F411" i="1"/>
  <c r="C412" i="1"/>
  <c r="D412" i="1"/>
  <c r="E412" i="1"/>
  <c r="F412" i="1"/>
  <c r="C413" i="1"/>
  <c r="D413" i="1"/>
  <c r="E413" i="1"/>
  <c r="F413" i="1"/>
  <c r="C414" i="1"/>
  <c r="D414" i="1"/>
  <c r="E414" i="1"/>
  <c r="F414" i="1"/>
  <c r="C415" i="1"/>
  <c r="D415" i="1"/>
  <c r="E415" i="1"/>
  <c r="F415" i="1"/>
  <c r="C416" i="1"/>
  <c r="D416" i="1"/>
  <c r="E416" i="1"/>
  <c r="F416" i="1"/>
  <c r="C417" i="1"/>
  <c r="D417" i="1"/>
  <c r="E417" i="1"/>
  <c r="F417" i="1"/>
  <c r="C418" i="1"/>
  <c r="D418" i="1"/>
  <c r="E418" i="1"/>
  <c r="F418" i="1"/>
  <c r="C419" i="1"/>
  <c r="D419" i="1"/>
  <c r="E419" i="1"/>
  <c r="F419" i="1"/>
  <c r="C420" i="1"/>
  <c r="D420" i="1"/>
  <c r="E420" i="1"/>
  <c r="F420" i="1"/>
  <c r="C421" i="1"/>
  <c r="D421" i="1"/>
  <c r="E421" i="1"/>
  <c r="F421" i="1"/>
  <c r="C422" i="1"/>
  <c r="D422" i="1"/>
  <c r="E422" i="1"/>
  <c r="F422" i="1"/>
  <c r="C423" i="1"/>
  <c r="D423" i="1"/>
  <c r="E423" i="1"/>
  <c r="F423" i="1"/>
  <c r="C424" i="1"/>
  <c r="D424" i="1"/>
  <c r="E424" i="1"/>
  <c r="F424" i="1"/>
  <c r="C425" i="1"/>
  <c r="D425" i="1"/>
  <c r="E425" i="1"/>
  <c r="F425" i="1"/>
  <c r="C426" i="1"/>
  <c r="D426" i="1"/>
  <c r="E426" i="1"/>
  <c r="F426" i="1"/>
  <c r="C427" i="1"/>
  <c r="D427" i="1"/>
  <c r="E427" i="1"/>
  <c r="F427" i="1"/>
  <c r="C428" i="1"/>
  <c r="D428" i="1"/>
  <c r="E428" i="1"/>
  <c r="F428" i="1"/>
  <c r="C429" i="1"/>
  <c r="D429" i="1"/>
  <c r="E429" i="1"/>
  <c r="F429" i="1"/>
  <c r="C430" i="1"/>
  <c r="D430" i="1"/>
  <c r="E430" i="1"/>
  <c r="F430" i="1"/>
  <c r="C431" i="1"/>
  <c r="D431" i="1"/>
  <c r="E431" i="1"/>
  <c r="F431" i="1"/>
  <c r="C432" i="1"/>
  <c r="D432" i="1"/>
  <c r="E432" i="1"/>
  <c r="F432" i="1"/>
  <c r="C433" i="1"/>
  <c r="D433" i="1"/>
  <c r="E433" i="1"/>
  <c r="F433" i="1"/>
  <c r="C434" i="1"/>
  <c r="D434" i="1"/>
  <c r="E434" i="1"/>
  <c r="F434" i="1"/>
  <c r="C435" i="1"/>
  <c r="D435" i="1"/>
  <c r="E435" i="1"/>
  <c r="F435" i="1"/>
  <c r="C436" i="1"/>
  <c r="D436" i="1"/>
  <c r="E436" i="1"/>
  <c r="F436" i="1"/>
  <c r="C437" i="1"/>
  <c r="D437" i="1"/>
  <c r="E437" i="1"/>
  <c r="F437" i="1"/>
  <c r="C438" i="1"/>
  <c r="D438" i="1"/>
  <c r="E438" i="1"/>
  <c r="F438" i="1"/>
  <c r="C439" i="1"/>
  <c r="D439" i="1"/>
  <c r="E439" i="1"/>
  <c r="F439" i="1"/>
  <c r="C440" i="1"/>
  <c r="D440" i="1"/>
  <c r="E440" i="1"/>
  <c r="F440" i="1"/>
  <c r="C441" i="1"/>
  <c r="D441" i="1"/>
  <c r="E441" i="1"/>
  <c r="F441" i="1"/>
  <c r="C442" i="1"/>
  <c r="D442" i="1"/>
  <c r="E442" i="1"/>
  <c r="F442" i="1"/>
  <c r="C443" i="1"/>
  <c r="D443" i="1"/>
  <c r="E443" i="1"/>
  <c r="F443" i="1"/>
  <c r="C444" i="1"/>
  <c r="D444" i="1"/>
  <c r="E444" i="1"/>
  <c r="F444" i="1"/>
  <c r="C445" i="1"/>
  <c r="D445" i="1"/>
  <c r="E445" i="1"/>
  <c r="F445" i="1"/>
  <c r="C446" i="1"/>
  <c r="D446" i="1"/>
  <c r="E446" i="1"/>
  <c r="F446" i="1"/>
  <c r="C447" i="1"/>
  <c r="D447" i="1"/>
  <c r="E447" i="1"/>
  <c r="F447" i="1"/>
  <c r="C448" i="1"/>
  <c r="D448" i="1"/>
  <c r="E448" i="1"/>
  <c r="F448" i="1"/>
  <c r="C449" i="1"/>
  <c r="D449" i="1"/>
  <c r="E449" i="1"/>
  <c r="F449" i="1"/>
  <c r="C450" i="1"/>
  <c r="D450" i="1"/>
  <c r="E450" i="1"/>
  <c r="F450" i="1"/>
  <c r="C451" i="1"/>
  <c r="D451" i="1"/>
  <c r="E451" i="1"/>
  <c r="F451" i="1"/>
  <c r="C452" i="1"/>
  <c r="D452" i="1"/>
  <c r="E452" i="1"/>
  <c r="F452" i="1"/>
  <c r="C453" i="1"/>
  <c r="D453" i="1"/>
  <c r="E453" i="1"/>
  <c r="F453" i="1"/>
  <c r="C454" i="1"/>
  <c r="D454" i="1"/>
  <c r="E454" i="1"/>
  <c r="F454" i="1"/>
  <c r="C455" i="1"/>
  <c r="D455" i="1"/>
  <c r="E455" i="1"/>
  <c r="F455" i="1"/>
  <c r="C456" i="1"/>
  <c r="D456" i="1"/>
  <c r="E456" i="1"/>
  <c r="F456" i="1"/>
  <c r="C457" i="1"/>
  <c r="D457" i="1"/>
  <c r="E457" i="1"/>
  <c r="F457" i="1"/>
  <c r="C458" i="1"/>
  <c r="D458" i="1"/>
  <c r="E458" i="1"/>
  <c r="F458" i="1"/>
  <c r="C459" i="1"/>
  <c r="D459" i="1"/>
  <c r="E459" i="1"/>
  <c r="F459" i="1"/>
  <c r="C460" i="1"/>
  <c r="D460" i="1"/>
  <c r="E460" i="1"/>
  <c r="F460" i="1"/>
  <c r="C461" i="1"/>
  <c r="D461" i="1"/>
  <c r="E461" i="1"/>
  <c r="F461" i="1"/>
  <c r="C462" i="1"/>
  <c r="D462" i="1"/>
  <c r="E462" i="1"/>
  <c r="F462" i="1"/>
  <c r="C463" i="1"/>
  <c r="D463" i="1"/>
  <c r="E463" i="1"/>
  <c r="F463" i="1"/>
  <c r="C464" i="1"/>
  <c r="D464" i="1"/>
  <c r="E464" i="1"/>
  <c r="F464" i="1"/>
  <c r="C465" i="1"/>
  <c r="D465" i="1"/>
  <c r="E465" i="1"/>
  <c r="F465" i="1"/>
  <c r="C466" i="1"/>
  <c r="D466" i="1"/>
  <c r="E466" i="1"/>
  <c r="F466" i="1"/>
  <c r="C467" i="1"/>
  <c r="D467" i="1"/>
  <c r="E467" i="1"/>
  <c r="F467" i="1"/>
  <c r="C468" i="1"/>
  <c r="D468" i="1"/>
  <c r="E468" i="1"/>
  <c r="F468" i="1"/>
  <c r="C469" i="1"/>
  <c r="D469" i="1"/>
  <c r="E469" i="1"/>
  <c r="F469" i="1"/>
  <c r="C470" i="1"/>
  <c r="D470" i="1"/>
  <c r="E470" i="1"/>
  <c r="F470" i="1"/>
  <c r="C471" i="1"/>
  <c r="D471" i="1"/>
  <c r="E471" i="1"/>
  <c r="F471" i="1"/>
  <c r="C472" i="1"/>
  <c r="D472" i="1"/>
  <c r="E472" i="1"/>
  <c r="F472" i="1"/>
  <c r="C473" i="1"/>
  <c r="D473" i="1"/>
  <c r="E473" i="1"/>
  <c r="F473" i="1"/>
  <c r="C474" i="1"/>
  <c r="D474" i="1"/>
  <c r="E474" i="1"/>
  <c r="F474" i="1"/>
  <c r="C475" i="1"/>
  <c r="D475" i="1"/>
  <c r="E475" i="1"/>
  <c r="F475" i="1"/>
  <c r="C476" i="1"/>
  <c r="D476" i="1"/>
  <c r="E476" i="1"/>
  <c r="F476" i="1"/>
  <c r="C477" i="1"/>
  <c r="D477" i="1"/>
  <c r="E477" i="1"/>
  <c r="F477" i="1"/>
  <c r="C478" i="1"/>
  <c r="D478" i="1"/>
  <c r="E478" i="1"/>
  <c r="F478" i="1"/>
  <c r="C479" i="1"/>
  <c r="D479" i="1"/>
  <c r="E479" i="1"/>
  <c r="F479" i="1"/>
  <c r="C480" i="1"/>
  <c r="D480" i="1"/>
  <c r="E480" i="1"/>
  <c r="F480" i="1"/>
  <c r="C481" i="1"/>
  <c r="D481" i="1"/>
  <c r="E481" i="1"/>
  <c r="F481" i="1"/>
  <c r="C482" i="1"/>
  <c r="D482" i="1"/>
  <c r="E482" i="1"/>
  <c r="F482" i="1"/>
  <c r="C483" i="1"/>
  <c r="D483" i="1"/>
  <c r="E483" i="1"/>
  <c r="F483" i="1"/>
  <c r="C484" i="1"/>
  <c r="D484" i="1"/>
  <c r="E484" i="1"/>
  <c r="F484" i="1"/>
  <c r="C485" i="1"/>
  <c r="D485" i="1"/>
  <c r="E485" i="1"/>
  <c r="F485" i="1"/>
  <c r="C486" i="1"/>
  <c r="D486" i="1"/>
  <c r="E486" i="1"/>
  <c r="F486" i="1"/>
  <c r="C487" i="1"/>
  <c r="D487" i="1"/>
  <c r="E487" i="1"/>
  <c r="F487" i="1"/>
  <c r="C488" i="1"/>
  <c r="D488" i="1"/>
  <c r="E488" i="1"/>
  <c r="F488" i="1"/>
  <c r="C489" i="1"/>
  <c r="D489" i="1"/>
  <c r="E489" i="1"/>
  <c r="F489" i="1"/>
  <c r="C490" i="1"/>
  <c r="D490" i="1"/>
  <c r="E490" i="1"/>
  <c r="F490" i="1"/>
  <c r="C491" i="1"/>
  <c r="D491" i="1"/>
  <c r="E491" i="1"/>
  <c r="F491" i="1"/>
  <c r="C492" i="1"/>
  <c r="D492" i="1"/>
  <c r="E492" i="1"/>
  <c r="F492" i="1"/>
  <c r="C493" i="1"/>
  <c r="D493" i="1"/>
  <c r="E493" i="1"/>
  <c r="F493" i="1"/>
  <c r="C494" i="1"/>
  <c r="D494" i="1"/>
  <c r="E494" i="1"/>
  <c r="F494" i="1"/>
  <c r="C495" i="1"/>
  <c r="D495" i="1"/>
  <c r="E495" i="1"/>
  <c r="F495" i="1"/>
  <c r="C496" i="1"/>
  <c r="D496" i="1"/>
  <c r="E496" i="1"/>
  <c r="F496" i="1"/>
  <c r="C497" i="1"/>
  <c r="D497" i="1"/>
  <c r="E497" i="1"/>
  <c r="F497" i="1"/>
  <c r="C498" i="1"/>
  <c r="D498" i="1"/>
  <c r="E498" i="1"/>
  <c r="F498" i="1"/>
  <c r="C499" i="1"/>
  <c r="D499" i="1"/>
  <c r="E499" i="1"/>
  <c r="F499" i="1"/>
  <c r="C500" i="1"/>
  <c r="D500" i="1"/>
  <c r="E500" i="1"/>
  <c r="F500" i="1"/>
  <c r="C501" i="1"/>
  <c r="D501" i="1"/>
  <c r="E501" i="1"/>
  <c r="F501" i="1"/>
  <c r="C502" i="1"/>
  <c r="D502" i="1"/>
  <c r="E502" i="1"/>
  <c r="F502" i="1"/>
  <c r="C503" i="1"/>
  <c r="D503" i="1"/>
  <c r="E503" i="1"/>
  <c r="F503" i="1"/>
  <c r="C504" i="1"/>
  <c r="D504" i="1"/>
  <c r="E504" i="1"/>
  <c r="F504" i="1"/>
  <c r="C505" i="1"/>
  <c r="D505" i="1"/>
  <c r="E505" i="1"/>
  <c r="F505" i="1"/>
  <c r="C506" i="1"/>
  <c r="D506" i="1"/>
  <c r="E506" i="1"/>
  <c r="F506" i="1"/>
  <c r="C507" i="1"/>
  <c r="D507" i="1"/>
  <c r="E507" i="1"/>
  <c r="F507" i="1"/>
  <c r="C508" i="1"/>
  <c r="D508" i="1"/>
  <c r="E508" i="1"/>
  <c r="F508" i="1"/>
  <c r="C509" i="1"/>
  <c r="D509" i="1"/>
  <c r="E509" i="1"/>
  <c r="F509" i="1"/>
  <c r="C510" i="1"/>
  <c r="D510" i="1"/>
  <c r="E510" i="1"/>
  <c r="F510" i="1"/>
  <c r="C511" i="1"/>
  <c r="D511" i="1"/>
  <c r="E511" i="1"/>
  <c r="F511" i="1"/>
  <c r="C512" i="1"/>
  <c r="D512" i="1"/>
  <c r="E512" i="1"/>
  <c r="F512" i="1"/>
  <c r="C513" i="1"/>
  <c r="D513" i="1"/>
  <c r="E513" i="1"/>
  <c r="F513" i="1"/>
  <c r="C514" i="1"/>
  <c r="D514" i="1"/>
  <c r="E514" i="1"/>
  <c r="F514" i="1"/>
  <c r="C515" i="1"/>
  <c r="D515" i="1"/>
  <c r="E515" i="1"/>
  <c r="F515" i="1"/>
  <c r="C516" i="1"/>
  <c r="D516" i="1"/>
  <c r="E516" i="1"/>
  <c r="F516" i="1"/>
  <c r="C517" i="1"/>
  <c r="D517" i="1"/>
  <c r="E517" i="1"/>
  <c r="F517" i="1"/>
  <c r="C518" i="1"/>
  <c r="D518" i="1"/>
  <c r="E518" i="1"/>
  <c r="F518" i="1"/>
  <c r="C519" i="1"/>
  <c r="D519" i="1"/>
  <c r="E519" i="1"/>
  <c r="F519" i="1"/>
  <c r="C520" i="1"/>
  <c r="D520" i="1"/>
  <c r="E520" i="1"/>
  <c r="F520" i="1"/>
  <c r="C521" i="1"/>
  <c r="D521" i="1"/>
  <c r="E521" i="1"/>
  <c r="F521" i="1"/>
  <c r="C522" i="1"/>
  <c r="D522" i="1"/>
  <c r="E522" i="1"/>
  <c r="F522" i="1"/>
  <c r="C523" i="1"/>
  <c r="D523" i="1"/>
  <c r="E523" i="1"/>
  <c r="F523" i="1"/>
  <c r="C524" i="1"/>
  <c r="D524" i="1"/>
  <c r="E524" i="1"/>
  <c r="F524" i="1"/>
  <c r="C525" i="1"/>
  <c r="D525" i="1"/>
  <c r="E525" i="1"/>
  <c r="F525" i="1"/>
  <c r="C526" i="1"/>
  <c r="D526" i="1"/>
  <c r="E526" i="1"/>
  <c r="F526" i="1"/>
  <c r="C527" i="1"/>
  <c r="D527" i="1"/>
  <c r="E527" i="1"/>
  <c r="F527" i="1"/>
  <c r="C528" i="1"/>
  <c r="D528" i="1"/>
  <c r="E528" i="1"/>
  <c r="F528" i="1"/>
  <c r="C529" i="1"/>
  <c r="D529" i="1"/>
  <c r="E529" i="1"/>
  <c r="F529" i="1"/>
  <c r="C530" i="1"/>
  <c r="D530" i="1"/>
  <c r="E530" i="1"/>
  <c r="F530" i="1"/>
  <c r="C531" i="1"/>
  <c r="D531" i="1"/>
  <c r="E531" i="1"/>
  <c r="F531" i="1"/>
  <c r="C532" i="1"/>
  <c r="D532" i="1"/>
  <c r="E532" i="1"/>
  <c r="F532" i="1"/>
  <c r="C533" i="1"/>
  <c r="D533" i="1"/>
  <c r="E533" i="1"/>
  <c r="F533" i="1"/>
  <c r="C534" i="1"/>
  <c r="D534" i="1"/>
  <c r="E534" i="1"/>
  <c r="F534" i="1"/>
  <c r="C535" i="1"/>
  <c r="D535" i="1"/>
  <c r="E535" i="1"/>
  <c r="F535" i="1"/>
  <c r="C536" i="1"/>
  <c r="D536" i="1"/>
  <c r="E536" i="1"/>
  <c r="F536" i="1"/>
  <c r="C537" i="1"/>
  <c r="D537" i="1"/>
  <c r="E537" i="1"/>
  <c r="F537" i="1"/>
  <c r="C538" i="1"/>
  <c r="D538" i="1"/>
  <c r="E538" i="1"/>
  <c r="F538" i="1"/>
  <c r="C539" i="1"/>
  <c r="D539" i="1"/>
  <c r="E539" i="1"/>
  <c r="F539" i="1"/>
  <c r="C540" i="1"/>
  <c r="D540" i="1"/>
  <c r="E540" i="1"/>
  <c r="F540" i="1"/>
  <c r="C541" i="1"/>
  <c r="D541" i="1"/>
  <c r="E541" i="1"/>
  <c r="F541" i="1"/>
  <c r="C542" i="1"/>
  <c r="D542" i="1"/>
  <c r="E542" i="1"/>
  <c r="F542" i="1"/>
  <c r="C543" i="1"/>
  <c r="D543" i="1"/>
  <c r="E543" i="1"/>
  <c r="F543" i="1"/>
  <c r="C544" i="1"/>
  <c r="D544" i="1"/>
  <c r="E544" i="1"/>
  <c r="F544" i="1"/>
  <c r="C545" i="1"/>
  <c r="D545" i="1"/>
  <c r="E545" i="1"/>
  <c r="F545" i="1"/>
  <c r="C546" i="1"/>
  <c r="D546" i="1"/>
  <c r="E546" i="1"/>
  <c r="F546" i="1"/>
  <c r="C547" i="1"/>
  <c r="D547" i="1"/>
  <c r="E547" i="1"/>
  <c r="F547" i="1"/>
  <c r="C548" i="1"/>
  <c r="D548" i="1"/>
  <c r="E548" i="1"/>
  <c r="F548" i="1"/>
  <c r="C549" i="1"/>
  <c r="D549" i="1"/>
  <c r="E549" i="1"/>
  <c r="F549" i="1"/>
  <c r="C550" i="1"/>
  <c r="D550" i="1"/>
  <c r="E550" i="1"/>
  <c r="F550" i="1"/>
  <c r="C551" i="1"/>
  <c r="D551" i="1"/>
  <c r="E551" i="1"/>
  <c r="F551" i="1"/>
  <c r="C552" i="1"/>
  <c r="D552" i="1"/>
  <c r="E552" i="1"/>
  <c r="F552" i="1"/>
  <c r="C553" i="1"/>
  <c r="D553" i="1"/>
  <c r="E553" i="1"/>
  <c r="F553" i="1"/>
  <c r="C554" i="1"/>
  <c r="D554" i="1"/>
  <c r="E554" i="1"/>
  <c r="F554" i="1"/>
  <c r="C555" i="1"/>
  <c r="D555" i="1"/>
  <c r="E555" i="1"/>
  <c r="F555" i="1"/>
  <c r="C556" i="1"/>
  <c r="D556" i="1"/>
  <c r="E556" i="1"/>
  <c r="F556" i="1"/>
  <c r="C557" i="1"/>
  <c r="D557" i="1"/>
  <c r="E557" i="1"/>
  <c r="F557" i="1"/>
  <c r="C558" i="1"/>
  <c r="D558" i="1"/>
  <c r="E558" i="1"/>
  <c r="F558" i="1"/>
  <c r="C559" i="1"/>
  <c r="D559" i="1"/>
  <c r="E559" i="1"/>
  <c r="F559" i="1"/>
  <c r="C560" i="1"/>
  <c r="D560" i="1"/>
  <c r="E560" i="1"/>
  <c r="F560" i="1"/>
  <c r="C561" i="1"/>
  <c r="D561" i="1"/>
  <c r="E561" i="1"/>
  <c r="F561" i="1"/>
  <c r="C562" i="1"/>
  <c r="D562" i="1"/>
  <c r="E562" i="1"/>
  <c r="F562" i="1"/>
  <c r="C563" i="1"/>
  <c r="D563" i="1"/>
  <c r="E563" i="1"/>
  <c r="F563" i="1"/>
  <c r="C564" i="1"/>
  <c r="D564" i="1"/>
  <c r="E564" i="1"/>
  <c r="F564" i="1"/>
  <c r="C565" i="1"/>
  <c r="D565" i="1"/>
  <c r="E565" i="1"/>
  <c r="F565" i="1"/>
  <c r="C566" i="1"/>
  <c r="D566" i="1"/>
  <c r="E566" i="1"/>
  <c r="F566" i="1"/>
  <c r="C567" i="1"/>
  <c r="D567" i="1"/>
  <c r="E567" i="1"/>
  <c r="F567" i="1"/>
  <c r="C568" i="1"/>
  <c r="D568" i="1"/>
  <c r="E568" i="1"/>
  <c r="F568" i="1"/>
  <c r="C569" i="1"/>
  <c r="D569" i="1"/>
  <c r="E569" i="1"/>
  <c r="F569" i="1"/>
  <c r="C570" i="1"/>
  <c r="D570" i="1"/>
  <c r="E570" i="1"/>
  <c r="F570" i="1"/>
  <c r="C571" i="1"/>
  <c r="D571" i="1"/>
  <c r="E571" i="1"/>
  <c r="F571" i="1"/>
  <c r="C572" i="1"/>
  <c r="D572" i="1"/>
  <c r="E572" i="1"/>
  <c r="F572" i="1"/>
  <c r="C573" i="1"/>
  <c r="D573" i="1"/>
  <c r="E573" i="1"/>
  <c r="F573" i="1"/>
  <c r="C574" i="1"/>
  <c r="D574" i="1"/>
  <c r="E574" i="1"/>
  <c r="F574" i="1"/>
  <c r="C575" i="1"/>
  <c r="D575" i="1"/>
  <c r="E575" i="1"/>
  <c r="F575" i="1"/>
  <c r="C576" i="1"/>
  <c r="D576" i="1"/>
  <c r="E576" i="1"/>
  <c r="F576" i="1"/>
  <c r="C577" i="1"/>
  <c r="D577" i="1"/>
  <c r="E577" i="1"/>
  <c r="F577" i="1"/>
  <c r="C578" i="1"/>
  <c r="D578" i="1"/>
  <c r="E578" i="1"/>
  <c r="F578" i="1"/>
  <c r="C579" i="1"/>
  <c r="D579" i="1"/>
  <c r="E579" i="1"/>
  <c r="F579" i="1"/>
  <c r="C580" i="1"/>
  <c r="D580" i="1"/>
  <c r="E580" i="1"/>
  <c r="F580" i="1"/>
  <c r="C581" i="1"/>
  <c r="D581" i="1"/>
  <c r="E581" i="1"/>
  <c r="F581" i="1"/>
  <c r="C582" i="1"/>
  <c r="D582" i="1"/>
  <c r="E582" i="1"/>
  <c r="F582" i="1"/>
  <c r="C583" i="1"/>
  <c r="D583" i="1"/>
  <c r="E583" i="1"/>
  <c r="F583" i="1"/>
  <c r="C584" i="1"/>
  <c r="D584" i="1"/>
  <c r="E584" i="1"/>
  <c r="F584" i="1"/>
  <c r="C585" i="1"/>
  <c r="D585" i="1"/>
  <c r="E585" i="1"/>
  <c r="F585" i="1"/>
  <c r="C586" i="1"/>
  <c r="D586" i="1"/>
  <c r="E586" i="1"/>
  <c r="F586" i="1"/>
  <c r="C587" i="1"/>
  <c r="D587" i="1"/>
  <c r="E587" i="1"/>
  <c r="F587" i="1"/>
  <c r="C588" i="1"/>
  <c r="D588" i="1"/>
  <c r="E588" i="1"/>
  <c r="F588" i="1"/>
  <c r="C589" i="1"/>
  <c r="D589" i="1"/>
  <c r="E589" i="1"/>
  <c r="F589" i="1"/>
  <c r="C590" i="1"/>
  <c r="D590" i="1"/>
  <c r="E590" i="1"/>
  <c r="F590" i="1"/>
  <c r="C591" i="1"/>
  <c r="D591" i="1"/>
  <c r="E591" i="1"/>
  <c r="F591" i="1"/>
  <c r="C592" i="1"/>
  <c r="D592" i="1"/>
  <c r="E592" i="1"/>
  <c r="F592" i="1"/>
  <c r="C593" i="1"/>
  <c r="D593" i="1"/>
  <c r="E593" i="1"/>
  <c r="F593" i="1"/>
  <c r="C594" i="1"/>
  <c r="D594" i="1"/>
  <c r="E594" i="1"/>
  <c r="F594" i="1"/>
  <c r="C595" i="1"/>
  <c r="D595" i="1"/>
  <c r="E595" i="1"/>
  <c r="F595" i="1"/>
  <c r="C596" i="1"/>
  <c r="D596" i="1"/>
  <c r="E596" i="1"/>
  <c r="F596" i="1"/>
  <c r="C597" i="1"/>
  <c r="D597" i="1"/>
  <c r="E597" i="1"/>
  <c r="F597" i="1"/>
  <c r="C598" i="1"/>
  <c r="D598" i="1"/>
  <c r="E598" i="1"/>
  <c r="F598" i="1"/>
  <c r="C599" i="1"/>
  <c r="D599" i="1"/>
  <c r="E599" i="1"/>
  <c r="F599" i="1"/>
  <c r="C600" i="1"/>
  <c r="D600" i="1"/>
  <c r="E600" i="1"/>
  <c r="F600" i="1"/>
  <c r="C601" i="1"/>
  <c r="D601" i="1"/>
  <c r="E601" i="1"/>
  <c r="F601" i="1"/>
  <c r="C602" i="1"/>
  <c r="D602" i="1"/>
  <c r="E602" i="1"/>
  <c r="F602" i="1"/>
  <c r="C603" i="1"/>
  <c r="D603" i="1"/>
  <c r="E603" i="1"/>
  <c r="F603" i="1"/>
  <c r="C604" i="1"/>
  <c r="D604" i="1"/>
  <c r="E604" i="1"/>
  <c r="F604" i="1"/>
  <c r="C605" i="1"/>
  <c r="D605" i="1"/>
  <c r="E605" i="1"/>
  <c r="F605" i="1"/>
  <c r="C606" i="1"/>
  <c r="D606" i="1"/>
  <c r="E606" i="1"/>
  <c r="F606" i="1"/>
  <c r="C607" i="1"/>
  <c r="D607" i="1"/>
  <c r="E607" i="1"/>
  <c r="F607" i="1"/>
  <c r="C608" i="1"/>
  <c r="D608" i="1"/>
  <c r="E608" i="1"/>
  <c r="F608" i="1"/>
  <c r="C609" i="1"/>
  <c r="D609" i="1"/>
  <c r="E609" i="1"/>
  <c r="F609" i="1"/>
  <c r="C610" i="1"/>
  <c r="D610" i="1"/>
  <c r="E610" i="1"/>
  <c r="F610" i="1"/>
  <c r="C611" i="1"/>
  <c r="D611" i="1"/>
  <c r="E611" i="1"/>
  <c r="F611" i="1"/>
  <c r="C612" i="1"/>
  <c r="D612" i="1"/>
  <c r="E612" i="1"/>
  <c r="F612" i="1"/>
  <c r="C613" i="1"/>
  <c r="D613" i="1"/>
  <c r="E613" i="1"/>
  <c r="F613" i="1"/>
  <c r="C614" i="1"/>
  <c r="D614" i="1"/>
  <c r="E614" i="1"/>
  <c r="F614" i="1"/>
  <c r="C615" i="1"/>
  <c r="D615" i="1"/>
  <c r="E615" i="1"/>
  <c r="F615" i="1"/>
  <c r="C616" i="1"/>
  <c r="D616" i="1"/>
  <c r="E616" i="1"/>
  <c r="F616" i="1"/>
  <c r="C617" i="1"/>
  <c r="D617" i="1"/>
  <c r="E617" i="1"/>
  <c r="F617" i="1"/>
  <c r="C618" i="1"/>
  <c r="D618" i="1"/>
  <c r="E618" i="1"/>
  <c r="F618" i="1"/>
  <c r="C619" i="1"/>
  <c r="D619" i="1"/>
  <c r="E619" i="1"/>
  <c r="F619" i="1"/>
  <c r="C620" i="1"/>
  <c r="D620" i="1"/>
  <c r="E620" i="1"/>
  <c r="F620" i="1"/>
  <c r="C621" i="1"/>
  <c r="D621" i="1"/>
  <c r="E621" i="1"/>
  <c r="F621" i="1"/>
  <c r="C622" i="1"/>
  <c r="D622" i="1"/>
  <c r="E622" i="1"/>
  <c r="F622" i="1"/>
  <c r="C623" i="1"/>
  <c r="D623" i="1"/>
  <c r="E623" i="1"/>
  <c r="F623" i="1"/>
  <c r="C624" i="1"/>
  <c r="D624" i="1"/>
  <c r="E624" i="1"/>
  <c r="F624" i="1"/>
  <c r="C625" i="1"/>
  <c r="D625" i="1"/>
  <c r="E625" i="1"/>
  <c r="F625" i="1"/>
  <c r="C626" i="1"/>
  <c r="D626" i="1"/>
  <c r="E626" i="1"/>
  <c r="F626" i="1"/>
  <c r="C627" i="1"/>
  <c r="D627" i="1"/>
  <c r="E627" i="1"/>
  <c r="F627" i="1"/>
  <c r="C628" i="1"/>
  <c r="D628" i="1"/>
  <c r="E628" i="1"/>
  <c r="F628" i="1"/>
  <c r="C629" i="1"/>
  <c r="D629" i="1"/>
  <c r="E629" i="1"/>
  <c r="F629" i="1"/>
  <c r="C630" i="1"/>
  <c r="D630" i="1"/>
  <c r="E630" i="1"/>
  <c r="F630" i="1"/>
  <c r="C631" i="1"/>
  <c r="D631" i="1"/>
  <c r="E631" i="1"/>
  <c r="F631" i="1"/>
  <c r="C632" i="1"/>
  <c r="D632" i="1"/>
  <c r="E632" i="1"/>
  <c r="F632" i="1"/>
  <c r="C633" i="1"/>
  <c r="D633" i="1"/>
  <c r="E633" i="1"/>
  <c r="F633" i="1"/>
  <c r="C634" i="1"/>
  <c r="D634" i="1"/>
  <c r="E634" i="1"/>
  <c r="F634" i="1"/>
  <c r="C635" i="1"/>
  <c r="D635" i="1"/>
  <c r="E635" i="1"/>
  <c r="F635" i="1"/>
  <c r="C636" i="1"/>
  <c r="D636" i="1"/>
  <c r="E636" i="1"/>
  <c r="F636" i="1"/>
  <c r="C637" i="1"/>
  <c r="D637" i="1"/>
  <c r="E637" i="1"/>
  <c r="F637" i="1"/>
  <c r="C638" i="1"/>
  <c r="D638" i="1"/>
  <c r="E638" i="1"/>
  <c r="F638" i="1"/>
  <c r="C639" i="1"/>
  <c r="D639" i="1"/>
  <c r="E639" i="1"/>
  <c r="F639" i="1"/>
  <c r="C640" i="1"/>
  <c r="D640" i="1"/>
  <c r="E640" i="1"/>
  <c r="F640" i="1"/>
  <c r="C641" i="1"/>
  <c r="D641" i="1"/>
  <c r="E641" i="1"/>
  <c r="F641" i="1"/>
  <c r="C642" i="1"/>
  <c r="D642" i="1"/>
  <c r="E642" i="1"/>
  <c r="F642" i="1"/>
  <c r="C643" i="1"/>
  <c r="D643" i="1"/>
  <c r="E643" i="1"/>
  <c r="F643" i="1"/>
  <c r="C644" i="1"/>
  <c r="D644" i="1"/>
  <c r="E644" i="1"/>
  <c r="F644" i="1"/>
  <c r="C645" i="1"/>
  <c r="D645" i="1"/>
  <c r="E645" i="1"/>
  <c r="F645" i="1"/>
  <c r="C646" i="1"/>
  <c r="D646" i="1"/>
  <c r="E646" i="1"/>
  <c r="F646" i="1"/>
  <c r="C647" i="1"/>
  <c r="D647" i="1"/>
  <c r="E647" i="1"/>
  <c r="F647" i="1"/>
  <c r="C648" i="1"/>
  <c r="D648" i="1"/>
  <c r="E648" i="1"/>
  <c r="F648" i="1"/>
  <c r="C649" i="1"/>
  <c r="D649" i="1"/>
  <c r="E649" i="1"/>
  <c r="F649" i="1"/>
  <c r="C650" i="1"/>
  <c r="D650" i="1"/>
  <c r="E650" i="1"/>
  <c r="F650" i="1"/>
  <c r="C651" i="1"/>
  <c r="D651" i="1"/>
  <c r="E651" i="1"/>
  <c r="F651" i="1"/>
  <c r="C652" i="1"/>
  <c r="D652" i="1"/>
  <c r="E652" i="1"/>
  <c r="F652" i="1"/>
  <c r="C653" i="1"/>
  <c r="D653" i="1"/>
  <c r="E653" i="1"/>
  <c r="F653" i="1"/>
  <c r="C654" i="1"/>
  <c r="D654" i="1"/>
  <c r="E654" i="1"/>
  <c r="F654" i="1"/>
  <c r="C655" i="1"/>
  <c r="D655" i="1"/>
  <c r="E655" i="1"/>
  <c r="F655" i="1"/>
  <c r="C656" i="1"/>
  <c r="D656" i="1"/>
  <c r="E656" i="1"/>
  <c r="F656" i="1"/>
  <c r="C657" i="1"/>
  <c r="D657" i="1"/>
  <c r="E657" i="1"/>
  <c r="F657" i="1"/>
  <c r="C658" i="1"/>
  <c r="D658" i="1"/>
  <c r="E658" i="1"/>
  <c r="F658" i="1"/>
  <c r="C659" i="1"/>
  <c r="D659" i="1"/>
  <c r="E659" i="1"/>
  <c r="F659" i="1"/>
  <c r="C660" i="1"/>
  <c r="D660" i="1"/>
  <c r="E660" i="1"/>
  <c r="F660" i="1"/>
  <c r="C661" i="1"/>
  <c r="D661" i="1"/>
  <c r="E661" i="1"/>
  <c r="F661" i="1"/>
  <c r="C662" i="1"/>
  <c r="D662" i="1"/>
  <c r="E662" i="1"/>
  <c r="F662" i="1"/>
  <c r="C663" i="1"/>
  <c r="D663" i="1"/>
  <c r="E663" i="1"/>
  <c r="F663" i="1"/>
  <c r="C664" i="1"/>
  <c r="D664" i="1"/>
  <c r="E664" i="1"/>
  <c r="F664" i="1"/>
  <c r="C665" i="1"/>
  <c r="D665" i="1"/>
  <c r="E665" i="1"/>
  <c r="F665" i="1"/>
  <c r="C666" i="1"/>
  <c r="D666" i="1"/>
  <c r="E666" i="1"/>
  <c r="F666" i="1"/>
  <c r="C667" i="1"/>
  <c r="D667" i="1"/>
  <c r="E667" i="1"/>
  <c r="F667" i="1"/>
  <c r="C668" i="1"/>
  <c r="D668" i="1"/>
  <c r="E668" i="1"/>
  <c r="F668" i="1"/>
  <c r="C669" i="1"/>
  <c r="D669" i="1"/>
  <c r="E669" i="1"/>
  <c r="F669" i="1"/>
  <c r="C670" i="1"/>
  <c r="D670" i="1"/>
  <c r="E670" i="1"/>
  <c r="F670" i="1"/>
  <c r="C671" i="1"/>
  <c r="D671" i="1"/>
  <c r="E671" i="1"/>
  <c r="F671" i="1"/>
  <c r="C672" i="1"/>
  <c r="D672" i="1"/>
  <c r="E672" i="1"/>
  <c r="F672" i="1"/>
  <c r="C673" i="1"/>
  <c r="D673" i="1"/>
  <c r="E673" i="1"/>
  <c r="F673" i="1"/>
  <c r="C674" i="1"/>
  <c r="D674" i="1"/>
  <c r="E674" i="1"/>
  <c r="F674" i="1"/>
  <c r="C675" i="1"/>
  <c r="D675" i="1"/>
  <c r="E675" i="1"/>
  <c r="F675" i="1"/>
  <c r="C676" i="1"/>
  <c r="D676" i="1"/>
  <c r="E676" i="1"/>
  <c r="F676" i="1"/>
  <c r="C677" i="1"/>
  <c r="D677" i="1"/>
  <c r="E677" i="1"/>
  <c r="F677" i="1"/>
  <c r="C678" i="1"/>
  <c r="D678" i="1"/>
  <c r="E678" i="1"/>
  <c r="F678" i="1"/>
  <c r="C679" i="1"/>
  <c r="D679" i="1"/>
  <c r="E679" i="1"/>
  <c r="F679" i="1"/>
  <c r="C680" i="1"/>
  <c r="D680" i="1"/>
  <c r="E680" i="1"/>
  <c r="F680" i="1"/>
  <c r="C681" i="1"/>
  <c r="D681" i="1"/>
  <c r="E681" i="1"/>
  <c r="F681" i="1"/>
  <c r="C682" i="1"/>
  <c r="D682" i="1"/>
  <c r="E682" i="1"/>
  <c r="F682" i="1"/>
  <c r="C683" i="1"/>
  <c r="D683" i="1"/>
  <c r="E683" i="1"/>
  <c r="F683" i="1"/>
  <c r="C684" i="1"/>
  <c r="D684" i="1"/>
  <c r="E684" i="1"/>
  <c r="F684" i="1"/>
  <c r="C685" i="1"/>
  <c r="D685" i="1"/>
  <c r="E685" i="1"/>
  <c r="F685" i="1"/>
  <c r="C686" i="1"/>
  <c r="D686" i="1"/>
  <c r="E686" i="1"/>
  <c r="F686" i="1"/>
  <c r="C687" i="1"/>
  <c r="D687" i="1"/>
  <c r="E687" i="1"/>
  <c r="F687" i="1"/>
  <c r="C688" i="1"/>
  <c r="D688" i="1"/>
  <c r="E688" i="1"/>
  <c r="F688" i="1"/>
  <c r="C689" i="1"/>
  <c r="D689" i="1"/>
  <c r="E689" i="1"/>
  <c r="F689" i="1"/>
  <c r="C690" i="1"/>
  <c r="D690" i="1"/>
  <c r="E690" i="1"/>
  <c r="F690" i="1"/>
  <c r="C691" i="1"/>
  <c r="D691" i="1"/>
  <c r="E691" i="1"/>
  <c r="F691" i="1"/>
  <c r="C692" i="1"/>
  <c r="D692" i="1"/>
  <c r="E692" i="1"/>
  <c r="F692" i="1"/>
  <c r="C693" i="1"/>
  <c r="D693" i="1"/>
  <c r="E693" i="1"/>
  <c r="F693" i="1"/>
  <c r="C694" i="1"/>
  <c r="D694" i="1"/>
  <c r="E694" i="1"/>
  <c r="F694" i="1"/>
  <c r="C695" i="1"/>
  <c r="D695" i="1"/>
  <c r="E695" i="1"/>
  <c r="F695" i="1"/>
  <c r="C696" i="1"/>
  <c r="D696" i="1"/>
  <c r="E696" i="1"/>
  <c r="F696" i="1"/>
  <c r="C697" i="1"/>
  <c r="D697" i="1"/>
  <c r="E697" i="1"/>
  <c r="F697" i="1"/>
  <c r="C698" i="1"/>
  <c r="D698" i="1"/>
  <c r="E698" i="1"/>
  <c r="F698" i="1"/>
  <c r="C699" i="1"/>
  <c r="D699" i="1"/>
  <c r="E699" i="1"/>
  <c r="F699" i="1"/>
  <c r="C700" i="1"/>
  <c r="D700" i="1"/>
  <c r="E700" i="1"/>
  <c r="F700" i="1"/>
  <c r="C701" i="1"/>
  <c r="D701" i="1"/>
  <c r="E701" i="1"/>
  <c r="F701" i="1"/>
  <c r="C702" i="1"/>
  <c r="D702" i="1"/>
  <c r="E702" i="1"/>
  <c r="F702" i="1"/>
  <c r="C703" i="1"/>
  <c r="D703" i="1"/>
  <c r="E703" i="1"/>
  <c r="F703" i="1"/>
  <c r="C704" i="1"/>
  <c r="D704" i="1"/>
  <c r="E704" i="1"/>
  <c r="F704" i="1"/>
  <c r="C705" i="1"/>
  <c r="D705" i="1"/>
  <c r="E705" i="1"/>
  <c r="F705" i="1"/>
  <c r="C706" i="1"/>
  <c r="D706" i="1"/>
  <c r="E706" i="1"/>
  <c r="F706" i="1"/>
  <c r="C707" i="1"/>
  <c r="D707" i="1"/>
  <c r="E707" i="1"/>
  <c r="F707" i="1"/>
  <c r="C708" i="1"/>
  <c r="D708" i="1"/>
  <c r="E708" i="1"/>
  <c r="F708" i="1"/>
  <c r="C709" i="1"/>
  <c r="D709" i="1"/>
  <c r="E709" i="1"/>
  <c r="F709" i="1"/>
  <c r="C710" i="1"/>
  <c r="D710" i="1"/>
  <c r="E710" i="1"/>
  <c r="F710" i="1"/>
  <c r="C711" i="1"/>
  <c r="D711" i="1"/>
  <c r="E711" i="1"/>
  <c r="F711" i="1"/>
  <c r="C712" i="1"/>
  <c r="D712" i="1"/>
  <c r="E712" i="1"/>
  <c r="F712" i="1"/>
  <c r="C713" i="1"/>
  <c r="D713" i="1"/>
  <c r="E713" i="1"/>
  <c r="F713" i="1"/>
  <c r="C714" i="1"/>
  <c r="D714" i="1"/>
  <c r="E714" i="1"/>
  <c r="F714" i="1"/>
  <c r="C715" i="1"/>
  <c r="D715" i="1"/>
  <c r="E715" i="1"/>
  <c r="F715" i="1"/>
  <c r="C716" i="1"/>
  <c r="D716" i="1"/>
  <c r="E716" i="1"/>
  <c r="F716" i="1"/>
  <c r="C717" i="1"/>
  <c r="D717" i="1"/>
  <c r="E717" i="1"/>
  <c r="F717" i="1"/>
  <c r="C718" i="1"/>
  <c r="D718" i="1"/>
  <c r="E718" i="1"/>
  <c r="F718" i="1"/>
  <c r="C719" i="1"/>
  <c r="D719" i="1"/>
  <c r="E719" i="1"/>
  <c r="F719" i="1"/>
  <c r="C720" i="1"/>
  <c r="D720" i="1"/>
  <c r="E720" i="1"/>
  <c r="F720" i="1"/>
  <c r="C721" i="1"/>
  <c r="D721" i="1"/>
  <c r="E721" i="1"/>
  <c r="F721" i="1"/>
  <c r="C722" i="1"/>
  <c r="D722" i="1"/>
  <c r="E722" i="1"/>
  <c r="F722" i="1"/>
  <c r="C723" i="1"/>
  <c r="D723" i="1"/>
  <c r="E723" i="1"/>
  <c r="F723" i="1"/>
  <c r="C724" i="1"/>
  <c r="D724" i="1"/>
  <c r="E724" i="1"/>
  <c r="F724" i="1"/>
  <c r="C725" i="1"/>
  <c r="D725" i="1"/>
  <c r="E725" i="1"/>
  <c r="F725" i="1"/>
  <c r="C726" i="1"/>
  <c r="D726" i="1"/>
  <c r="E726" i="1"/>
  <c r="F726" i="1"/>
  <c r="C727" i="1"/>
  <c r="D727" i="1"/>
  <c r="E727" i="1"/>
  <c r="F727" i="1"/>
  <c r="C728" i="1"/>
  <c r="D728" i="1"/>
  <c r="E728" i="1"/>
  <c r="F728" i="1"/>
  <c r="C729" i="1"/>
  <c r="D729" i="1"/>
  <c r="E729" i="1"/>
  <c r="F729" i="1"/>
  <c r="C730" i="1"/>
  <c r="D730" i="1"/>
  <c r="E730" i="1"/>
  <c r="F730" i="1"/>
  <c r="C731" i="1"/>
  <c r="D731" i="1"/>
  <c r="E731" i="1"/>
  <c r="F731" i="1"/>
  <c r="C732" i="1"/>
  <c r="D732" i="1"/>
  <c r="E732" i="1"/>
  <c r="F732" i="1"/>
  <c r="C733" i="1"/>
  <c r="D733" i="1"/>
  <c r="E733" i="1"/>
  <c r="F733" i="1"/>
  <c r="C734" i="1"/>
  <c r="D734" i="1"/>
  <c r="E734" i="1"/>
  <c r="F734" i="1"/>
  <c r="C735" i="1"/>
  <c r="D735" i="1"/>
  <c r="E735" i="1"/>
  <c r="F735" i="1"/>
  <c r="C736" i="1"/>
  <c r="D736" i="1"/>
  <c r="E736" i="1"/>
  <c r="F736" i="1"/>
  <c r="C737" i="1"/>
  <c r="D737" i="1"/>
  <c r="E737" i="1"/>
  <c r="F737" i="1"/>
  <c r="C738" i="1"/>
  <c r="D738" i="1"/>
  <c r="E738" i="1"/>
  <c r="F738" i="1"/>
  <c r="C739" i="1"/>
  <c r="D739" i="1"/>
  <c r="E739" i="1"/>
  <c r="F739" i="1"/>
  <c r="C740" i="1"/>
  <c r="D740" i="1"/>
  <c r="E740" i="1"/>
  <c r="F740" i="1"/>
  <c r="C741" i="1"/>
  <c r="D741" i="1"/>
  <c r="E741" i="1"/>
  <c r="F741" i="1"/>
  <c r="C742" i="1"/>
  <c r="D742" i="1"/>
  <c r="E742" i="1"/>
  <c r="F742" i="1"/>
  <c r="C743" i="1"/>
  <c r="D743" i="1"/>
  <c r="E743" i="1"/>
  <c r="F743" i="1"/>
  <c r="C744" i="1"/>
  <c r="D744" i="1"/>
  <c r="E744" i="1"/>
  <c r="F744" i="1"/>
  <c r="C745" i="1"/>
  <c r="D745" i="1"/>
  <c r="E745" i="1"/>
  <c r="F745" i="1"/>
  <c r="C746" i="1"/>
  <c r="D746" i="1"/>
  <c r="E746" i="1"/>
  <c r="F746" i="1"/>
  <c r="C747" i="1"/>
  <c r="D747" i="1"/>
  <c r="E747" i="1"/>
  <c r="F747" i="1"/>
  <c r="C748" i="1"/>
  <c r="D748" i="1"/>
  <c r="E748" i="1"/>
  <c r="F748" i="1"/>
  <c r="C749" i="1"/>
  <c r="D749" i="1"/>
  <c r="E749" i="1"/>
  <c r="F749" i="1"/>
  <c r="C750" i="1"/>
  <c r="D750" i="1"/>
  <c r="E750" i="1"/>
  <c r="F750" i="1"/>
  <c r="C751" i="1"/>
  <c r="D751" i="1"/>
  <c r="E751" i="1"/>
  <c r="F751" i="1"/>
  <c r="C752" i="1"/>
  <c r="D752" i="1"/>
  <c r="E752" i="1"/>
  <c r="F752" i="1"/>
  <c r="C753" i="1"/>
  <c r="D753" i="1"/>
  <c r="E753" i="1"/>
  <c r="F753" i="1"/>
  <c r="C754" i="1"/>
  <c r="D754" i="1"/>
  <c r="E754" i="1"/>
  <c r="F754" i="1"/>
  <c r="C755" i="1"/>
  <c r="D755" i="1"/>
  <c r="E755" i="1"/>
  <c r="F755" i="1"/>
  <c r="C756" i="1"/>
  <c r="D756" i="1"/>
  <c r="E756" i="1"/>
  <c r="F756" i="1"/>
  <c r="C757" i="1"/>
  <c r="D757" i="1"/>
  <c r="E757" i="1"/>
  <c r="F757" i="1"/>
  <c r="C758" i="1"/>
  <c r="D758" i="1"/>
  <c r="E758" i="1"/>
  <c r="F758" i="1"/>
  <c r="C759" i="1"/>
  <c r="D759" i="1"/>
  <c r="E759" i="1"/>
  <c r="F759" i="1"/>
  <c r="C760" i="1"/>
  <c r="D760" i="1"/>
  <c r="E760" i="1"/>
  <c r="F760" i="1"/>
  <c r="C761" i="1"/>
  <c r="D761" i="1"/>
  <c r="E761" i="1"/>
  <c r="F761" i="1"/>
  <c r="C762" i="1"/>
  <c r="D762" i="1"/>
  <c r="E762" i="1"/>
  <c r="F762" i="1"/>
  <c r="C763" i="1"/>
  <c r="D763" i="1"/>
  <c r="E763" i="1"/>
  <c r="F763" i="1"/>
  <c r="C764" i="1"/>
  <c r="D764" i="1"/>
  <c r="E764" i="1"/>
  <c r="F764" i="1"/>
  <c r="C765" i="1"/>
  <c r="D765" i="1"/>
  <c r="E765" i="1"/>
  <c r="F765" i="1"/>
  <c r="C766" i="1"/>
  <c r="D766" i="1"/>
  <c r="E766" i="1"/>
  <c r="F766" i="1"/>
  <c r="C767" i="1"/>
  <c r="D767" i="1"/>
  <c r="E767" i="1"/>
  <c r="F767" i="1"/>
  <c r="C768" i="1"/>
  <c r="D768" i="1"/>
  <c r="E768" i="1"/>
  <c r="F768" i="1"/>
  <c r="C769" i="1"/>
  <c r="D769" i="1"/>
  <c r="E769" i="1"/>
  <c r="F769" i="1"/>
  <c r="C770" i="1"/>
  <c r="D770" i="1"/>
  <c r="E770" i="1"/>
  <c r="F770" i="1"/>
  <c r="C771" i="1"/>
  <c r="D771" i="1"/>
  <c r="E771" i="1"/>
  <c r="F771" i="1"/>
  <c r="C772" i="1"/>
  <c r="D772" i="1"/>
  <c r="E772" i="1"/>
  <c r="F772" i="1"/>
  <c r="C773" i="1"/>
  <c r="D773" i="1"/>
  <c r="E773" i="1"/>
  <c r="F773" i="1"/>
  <c r="C774" i="1"/>
  <c r="D774" i="1"/>
  <c r="E774" i="1"/>
  <c r="F774" i="1"/>
  <c r="C775" i="1"/>
  <c r="D775" i="1"/>
  <c r="E775" i="1"/>
  <c r="F775" i="1"/>
  <c r="C776" i="1"/>
  <c r="D776" i="1"/>
  <c r="E776" i="1"/>
  <c r="F776" i="1"/>
  <c r="C777" i="1"/>
  <c r="D777" i="1"/>
  <c r="E777" i="1"/>
  <c r="F777" i="1"/>
  <c r="C778" i="1"/>
  <c r="D778" i="1"/>
  <c r="E778" i="1"/>
  <c r="F778" i="1"/>
  <c r="C779" i="1"/>
  <c r="D779" i="1"/>
  <c r="E779" i="1"/>
  <c r="F779" i="1"/>
  <c r="C780" i="1"/>
  <c r="D780" i="1"/>
  <c r="E780" i="1"/>
  <c r="F780" i="1"/>
  <c r="C781" i="1"/>
  <c r="D781" i="1"/>
  <c r="E781" i="1"/>
  <c r="F781" i="1"/>
  <c r="C782" i="1"/>
  <c r="D782" i="1"/>
  <c r="E782" i="1"/>
  <c r="F782" i="1"/>
  <c r="C783" i="1"/>
  <c r="D783" i="1"/>
  <c r="E783" i="1"/>
  <c r="F783" i="1"/>
  <c r="C784" i="1"/>
  <c r="D784" i="1"/>
  <c r="E784" i="1"/>
  <c r="F784" i="1"/>
  <c r="C785" i="1"/>
  <c r="D785" i="1"/>
  <c r="E785" i="1"/>
  <c r="F785" i="1"/>
  <c r="C786" i="1"/>
  <c r="D786" i="1"/>
  <c r="E786" i="1"/>
  <c r="F786" i="1"/>
  <c r="C787" i="1"/>
  <c r="D787" i="1"/>
  <c r="E787" i="1"/>
  <c r="F787" i="1"/>
  <c r="C788" i="1"/>
  <c r="D788" i="1"/>
  <c r="E788" i="1"/>
  <c r="F788" i="1"/>
  <c r="C789" i="1"/>
  <c r="D789" i="1"/>
  <c r="E789" i="1"/>
  <c r="F789" i="1"/>
  <c r="C790" i="1"/>
  <c r="D790" i="1"/>
  <c r="E790" i="1"/>
  <c r="F790" i="1"/>
  <c r="C791" i="1"/>
  <c r="D791" i="1"/>
  <c r="E791" i="1"/>
  <c r="F791" i="1"/>
  <c r="C792" i="1"/>
  <c r="D792" i="1"/>
  <c r="E792" i="1"/>
  <c r="F792" i="1"/>
  <c r="C793" i="1"/>
  <c r="D793" i="1"/>
  <c r="E793" i="1"/>
  <c r="F793" i="1"/>
  <c r="C794" i="1"/>
  <c r="D794" i="1"/>
  <c r="E794" i="1"/>
  <c r="F794" i="1"/>
  <c r="C795" i="1"/>
  <c r="D795" i="1"/>
  <c r="E795" i="1"/>
  <c r="F795" i="1"/>
  <c r="C796" i="1"/>
  <c r="D796" i="1"/>
  <c r="E796" i="1"/>
  <c r="F796" i="1"/>
  <c r="C797" i="1"/>
  <c r="D797" i="1"/>
  <c r="E797" i="1"/>
  <c r="F797" i="1"/>
  <c r="C798" i="1"/>
  <c r="D798" i="1"/>
  <c r="E798" i="1"/>
  <c r="F798" i="1"/>
  <c r="C799" i="1"/>
  <c r="D799" i="1"/>
  <c r="E799" i="1"/>
  <c r="F799" i="1"/>
  <c r="C800" i="1"/>
  <c r="D800" i="1"/>
  <c r="E800" i="1"/>
  <c r="F800" i="1"/>
  <c r="C801" i="1"/>
  <c r="D801" i="1"/>
  <c r="E801" i="1"/>
  <c r="F801" i="1"/>
  <c r="C802" i="1"/>
  <c r="D802" i="1"/>
  <c r="E802" i="1"/>
  <c r="F802" i="1"/>
  <c r="C803" i="1"/>
  <c r="D803" i="1"/>
  <c r="E803" i="1"/>
  <c r="F803" i="1"/>
  <c r="C804" i="1"/>
  <c r="D804" i="1"/>
  <c r="E804" i="1"/>
  <c r="F804" i="1"/>
  <c r="C805" i="1"/>
  <c r="D805" i="1"/>
  <c r="E805" i="1"/>
  <c r="F805" i="1"/>
  <c r="C806" i="1"/>
  <c r="D806" i="1"/>
  <c r="E806" i="1"/>
  <c r="F806" i="1"/>
  <c r="C807" i="1"/>
  <c r="D807" i="1"/>
  <c r="E807" i="1"/>
  <c r="F807" i="1"/>
  <c r="C808" i="1"/>
  <c r="D808" i="1"/>
  <c r="E808" i="1"/>
  <c r="F808" i="1"/>
  <c r="C809" i="1"/>
  <c r="D809" i="1"/>
  <c r="E809" i="1"/>
  <c r="F809" i="1"/>
  <c r="C810" i="1"/>
  <c r="D810" i="1"/>
  <c r="E810" i="1"/>
  <c r="F810" i="1"/>
  <c r="C811" i="1"/>
  <c r="D811" i="1"/>
  <c r="E811" i="1"/>
  <c r="F811" i="1"/>
  <c r="C812" i="1"/>
  <c r="D812" i="1"/>
  <c r="E812" i="1"/>
  <c r="F812" i="1"/>
  <c r="C813" i="1"/>
  <c r="D813" i="1"/>
  <c r="E813" i="1"/>
  <c r="F813" i="1"/>
  <c r="C814" i="1"/>
  <c r="D814" i="1"/>
  <c r="E814" i="1"/>
  <c r="F814" i="1"/>
  <c r="C815" i="1"/>
  <c r="D815" i="1"/>
  <c r="E815" i="1"/>
  <c r="F815" i="1"/>
  <c r="C816" i="1"/>
  <c r="D816" i="1"/>
  <c r="E816" i="1"/>
  <c r="F816" i="1"/>
  <c r="C817" i="1"/>
  <c r="D817" i="1"/>
  <c r="E817" i="1"/>
  <c r="F817" i="1"/>
  <c r="C818" i="1"/>
  <c r="D818" i="1"/>
  <c r="E818" i="1"/>
  <c r="F818" i="1"/>
  <c r="C819" i="1"/>
  <c r="D819" i="1"/>
  <c r="E819" i="1"/>
  <c r="F819" i="1"/>
  <c r="C820" i="1"/>
  <c r="D820" i="1"/>
  <c r="E820" i="1"/>
  <c r="F820" i="1"/>
  <c r="C821" i="1"/>
  <c r="D821" i="1"/>
  <c r="E821" i="1"/>
  <c r="F821" i="1"/>
  <c r="C822" i="1"/>
  <c r="D822" i="1"/>
  <c r="E822" i="1"/>
  <c r="F822" i="1"/>
  <c r="C823" i="1"/>
  <c r="D823" i="1"/>
  <c r="E823" i="1"/>
  <c r="F823" i="1"/>
  <c r="C824" i="1"/>
  <c r="D824" i="1"/>
  <c r="E824" i="1"/>
  <c r="F824" i="1"/>
  <c r="C825" i="1"/>
  <c r="D825" i="1"/>
  <c r="E825" i="1"/>
  <c r="F825" i="1"/>
  <c r="C826" i="1"/>
  <c r="D826" i="1"/>
  <c r="E826" i="1"/>
  <c r="F826" i="1"/>
  <c r="C827" i="1"/>
  <c r="D827" i="1"/>
  <c r="E827" i="1"/>
  <c r="F827" i="1"/>
  <c r="C828" i="1"/>
  <c r="D828" i="1"/>
  <c r="E828" i="1"/>
  <c r="F828" i="1"/>
  <c r="C829" i="1"/>
  <c r="D829" i="1"/>
  <c r="E829" i="1"/>
  <c r="F829" i="1"/>
  <c r="C830" i="1"/>
  <c r="D830" i="1"/>
  <c r="E830" i="1"/>
  <c r="F830" i="1"/>
  <c r="C831" i="1"/>
  <c r="D831" i="1"/>
  <c r="E831" i="1"/>
  <c r="F831" i="1"/>
  <c r="C832" i="1"/>
  <c r="D832" i="1"/>
  <c r="E832" i="1"/>
  <c r="F832" i="1"/>
  <c r="C833" i="1"/>
  <c r="D833" i="1"/>
  <c r="E833" i="1"/>
  <c r="F833" i="1"/>
  <c r="C834" i="1"/>
  <c r="D834" i="1"/>
  <c r="E834" i="1"/>
  <c r="F834" i="1"/>
  <c r="C835" i="1"/>
  <c r="D835" i="1"/>
  <c r="E835" i="1"/>
  <c r="F835" i="1"/>
  <c r="C836" i="1"/>
  <c r="D836" i="1"/>
  <c r="E836" i="1"/>
  <c r="F836" i="1"/>
  <c r="C837" i="1"/>
  <c r="D837" i="1"/>
  <c r="E837" i="1"/>
  <c r="F837" i="1"/>
  <c r="C838" i="1"/>
  <c r="D838" i="1"/>
  <c r="E838" i="1"/>
  <c r="F838" i="1"/>
  <c r="C839" i="1"/>
  <c r="D839" i="1"/>
  <c r="E839" i="1"/>
  <c r="F839" i="1"/>
  <c r="C840" i="1"/>
  <c r="D840" i="1"/>
  <c r="E840" i="1"/>
  <c r="F840" i="1"/>
  <c r="C841" i="1"/>
  <c r="D841" i="1"/>
  <c r="E841" i="1"/>
  <c r="F841" i="1"/>
  <c r="C842" i="1"/>
  <c r="D842" i="1"/>
  <c r="E842" i="1"/>
  <c r="F842" i="1"/>
  <c r="C843" i="1"/>
  <c r="D843" i="1"/>
  <c r="E843" i="1"/>
  <c r="F843" i="1"/>
  <c r="C844" i="1"/>
  <c r="D844" i="1"/>
  <c r="E844" i="1"/>
  <c r="F844" i="1"/>
  <c r="C845" i="1"/>
  <c r="D845" i="1"/>
  <c r="E845" i="1"/>
  <c r="F845" i="1"/>
  <c r="C846" i="1"/>
  <c r="D846" i="1"/>
  <c r="E846" i="1"/>
  <c r="F846" i="1"/>
  <c r="C847" i="1"/>
  <c r="D847" i="1"/>
  <c r="E847" i="1"/>
  <c r="F847" i="1"/>
  <c r="C848" i="1"/>
  <c r="D848" i="1"/>
  <c r="E848" i="1"/>
  <c r="F848" i="1"/>
  <c r="C849" i="1"/>
  <c r="D849" i="1"/>
  <c r="E849" i="1"/>
  <c r="F849" i="1"/>
  <c r="C850" i="1"/>
  <c r="D850" i="1"/>
  <c r="E850" i="1"/>
  <c r="F850" i="1"/>
  <c r="C851" i="1"/>
  <c r="D851" i="1"/>
  <c r="E851" i="1"/>
  <c r="F851" i="1"/>
  <c r="C852" i="1"/>
  <c r="D852" i="1"/>
  <c r="E852" i="1"/>
  <c r="F852" i="1"/>
  <c r="C853" i="1"/>
  <c r="D853" i="1"/>
  <c r="E853" i="1"/>
  <c r="F853" i="1"/>
  <c r="C854" i="1"/>
  <c r="D854" i="1"/>
  <c r="E854" i="1"/>
  <c r="F854" i="1"/>
  <c r="C855" i="1"/>
  <c r="D855" i="1"/>
  <c r="E855" i="1"/>
  <c r="F855" i="1"/>
  <c r="C856" i="1"/>
  <c r="D856" i="1"/>
  <c r="E856" i="1"/>
  <c r="F856" i="1"/>
  <c r="C857" i="1"/>
  <c r="D857" i="1"/>
  <c r="E857" i="1"/>
  <c r="F857" i="1"/>
  <c r="C858" i="1"/>
  <c r="D858" i="1"/>
  <c r="E858" i="1"/>
  <c r="F858" i="1"/>
  <c r="C859" i="1"/>
  <c r="D859" i="1"/>
  <c r="E859" i="1"/>
  <c r="F859" i="1"/>
  <c r="C860" i="1"/>
  <c r="D860" i="1"/>
  <c r="E860" i="1"/>
  <c r="F860" i="1"/>
  <c r="C861" i="1"/>
  <c r="D861" i="1"/>
  <c r="E861" i="1"/>
  <c r="F861" i="1"/>
  <c r="C862" i="1"/>
  <c r="D862" i="1"/>
  <c r="E862" i="1"/>
  <c r="F862" i="1"/>
  <c r="C863" i="1"/>
  <c r="D863" i="1"/>
  <c r="E863" i="1"/>
  <c r="F863" i="1"/>
  <c r="C864" i="1"/>
  <c r="D864" i="1"/>
  <c r="E864" i="1"/>
  <c r="F864" i="1"/>
  <c r="C865" i="1"/>
  <c r="D865" i="1"/>
  <c r="E865" i="1"/>
  <c r="F865" i="1"/>
  <c r="C866" i="1"/>
  <c r="D866" i="1"/>
  <c r="E866" i="1"/>
  <c r="F866" i="1"/>
  <c r="C867" i="1"/>
  <c r="D867" i="1"/>
  <c r="E867" i="1"/>
  <c r="F867" i="1"/>
  <c r="C868" i="1"/>
  <c r="D868" i="1"/>
  <c r="E868" i="1"/>
  <c r="F868" i="1"/>
  <c r="C869" i="1"/>
  <c r="D869" i="1"/>
  <c r="E869" i="1"/>
  <c r="F869" i="1"/>
  <c r="C870" i="1"/>
  <c r="D870" i="1"/>
  <c r="E870" i="1"/>
  <c r="F870" i="1"/>
  <c r="C871" i="1"/>
  <c r="D871" i="1"/>
  <c r="E871" i="1"/>
  <c r="F871" i="1"/>
  <c r="C872" i="1"/>
  <c r="D872" i="1"/>
  <c r="E872" i="1"/>
  <c r="F872" i="1"/>
  <c r="C873" i="1"/>
  <c r="D873" i="1"/>
  <c r="E873" i="1"/>
  <c r="F873" i="1"/>
  <c r="C874" i="1"/>
  <c r="D874" i="1"/>
  <c r="E874" i="1"/>
  <c r="F874" i="1"/>
  <c r="C875" i="1"/>
  <c r="D875" i="1"/>
  <c r="E875" i="1"/>
  <c r="F875" i="1"/>
  <c r="C876" i="1"/>
  <c r="D876" i="1"/>
  <c r="E876" i="1"/>
  <c r="F876" i="1"/>
  <c r="C877" i="1"/>
  <c r="D877" i="1"/>
  <c r="E877" i="1"/>
  <c r="F877" i="1"/>
  <c r="C878" i="1"/>
  <c r="D878" i="1"/>
  <c r="E878" i="1"/>
  <c r="F878" i="1"/>
  <c r="C879" i="1"/>
  <c r="D879" i="1"/>
  <c r="E879" i="1"/>
  <c r="F879" i="1"/>
  <c r="C880" i="1"/>
  <c r="D880" i="1"/>
  <c r="E880" i="1"/>
  <c r="F880" i="1"/>
  <c r="C881" i="1"/>
  <c r="D881" i="1"/>
  <c r="E881" i="1"/>
  <c r="F881" i="1"/>
  <c r="C882" i="1"/>
  <c r="D882" i="1"/>
  <c r="E882" i="1"/>
  <c r="F882" i="1"/>
  <c r="C883" i="1"/>
  <c r="D883" i="1"/>
  <c r="E883" i="1"/>
  <c r="F883" i="1"/>
  <c r="C884" i="1"/>
  <c r="D884" i="1"/>
  <c r="E884" i="1"/>
  <c r="F884" i="1"/>
  <c r="C885" i="1"/>
  <c r="D885" i="1"/>
  <c r="E885" i="1"/>
  <c r="F885" i="1"/>
  <c r="C886" i="1"/>
  <c r="D886" i="1"/>
  <c r="E886" i="1"/>
  <c r="F886" i="1"/>
  <c r="C887" i="1"/>
  <c r="D887" i="1"/>
  <c r="E887" i="1"/>
  <c r="F887" i="1"/>
  <c r="C888" i="1"/>
  <c r="D888" i="1"/>
  <c r="E888" i="1"/>
  <c r="F888" i="1"/>
  <c r="C889" i="1"/>
  <c r="D889" i="1"/>
  <c r="E889" i="1"/>
  <c r="F889" i="1"/>
  <c r="C890" i="1"/>
  <c r="D890" i="1"/>
  <c r="E890" i="1"/>
  <c r="F890" i="1"/>
  <c r="C891" i="1"/>
  <c r="D891" i="1"/>
  <c r="E891" i="1"/>
  <c r="F891" i="1"/>
  <c r="C892" i="1"/>
  <c r="D892" i="1"/>
  <c r="E892" i="1"/>
  <c r="F892" i="1"/>
  <c r="C893" i="1"/>
  <c r="D893" i="1"/>
  <c r="E893" i="1"/>
  <c r="F893" i="1"/>
  <c r="C894" i="1"/>
  <c r="D894" i="1"/>
  <c r="E894" i="1"/>
  <c r="F894" i="1"/>
  <c r="C895" i="1"/>
  <c r="D895" i="1"/>
  <c r="E895" i="1"/>
  <c r="F895" i="1"/>
  <c r="C896" i="1"/>
  <c r="D896" i="1"/>
  <c r="E896" i="1"/>
  <c r="F896" i="1"/>
  <c r="C897" i="1"/>
  <c r="D897" i="1"/>
  <c r="E897" i="1"/>
  <c r="F897" i="1"/>
  <c r="C898" i="1"/>
  <c r="D898" i="1"/>
  <c r="E898" i="1"/>
  <c r="F898" i="1"/>
  <c r="C899" i="1"/>
  <c r="D899" i="1"/>
  <c r="E899" i="1"/>
  <c r="F899" i="1"/>
  <c r="C900" i="1"/>
  <c r="D900" i="1"/>
  <c r="E900" i="1"/>
  <c r="F900" i="1"/>
  <c r="C901" i="1"/>
  <c r="D901" i="1"/>
  <c r="E901" i="1"/>
  <c r="F901" i="1"/>
  <c r="C902" i="1"/>
  <c r="D902" i="1"/>
  <c r="E902" i="1"/>
  <c r="F902" i="1"/>
  <c r="C903" i="1"/>
  <c r="D903" i="1"/>
  <c r="E903" i="1"/>
  <c r="F903" i="1"/>
  <c r="C904" i="1"/>
  <c r="D904" i="1"/>
  <c r="E904" i="1"/>
  <c r="F904" i="1"/>
  <c r="C905" i="1"/>
  <c r="D905" i="1"/>
  <c r="E905" i="1"/>
  <c r="F905" i="1"/>
  <c r="C906" i="1"/>
  <c r="D906" i="1"/>
  <c r="E906" i="1"/>
  <c r="F906" i="1"/>
  <c r="C907" i="1"/>
  <c r="D907" i="1"/>
  <c r="E907" i="1"/>
  <c r="F907" i="1"/>
  <c r="C908" i="1"/>
  <c r="D908" i="1"/>
  <c r="E908" i="1"/>
  <c r="F908" i="1"/>
  <c r="C909" i="1"/>
  <c r="D909" i="1"/>
  <c r="E909" i="1"/>
  <c r="F909" i="1"/>
  <c r="C910" i="1"/>
  <c r="D910" i="1"/>
  <c r="E910" i="1"/>
  <c r="F910" i="1"/>
  <c r="C911" i="1"/>
  <c r="D911" i="1"/>
  <c r="E911" i="1"/>
  <c r="F911" i="1"/>
  <c r="C912" i="1"/>
  <c r="D912" i="1"/>
  <c r="E912" i="1"/>
  <c r="F912" i="1"/>
  <c r="C913" i="1"/>
  <c r="D913" i="1"/>
  <c r="E913" i="1"/>
  <c r="F913" i="1"/>
  <c r="C914" i="1"/>
  <c r="D914" i="1"/>
  <c r="E914" i="1"/>
  <c r="F914" i="1"/>
  <c r="C915" i="1"/>
  <c r="D915" i="1"/>
  <c r="E915" i="1"/>
  <c r="F915" i="1"/>
  <c r="C916" i="1"/>
  <c r="D916" i="1"/>
  <c r="E916" i="1"/>
  <c r="F916" i="1"/>
  <c r="C917" i="1"/>
  <c r="D917" i="1"/>
  <c r="E917" i="1"/>
  <c r="F917" i="1"/>
  <c r="C918" i="1"/>
  <c r="D918" i="1"/>
  <c r="E918" i="1"/>
  <c r="F918" i="1"/>
  <c r="C919" i="1"/>
  <c r="D919" i="1"/>
  <c r="E919" i="1"/>
  <c r="F919" i="1"/>
  <c r="C920" i="1"/>
  <c r="D920" i="1"/>
  <c r="E920" i="1"/>
  <c r="F920" i="1"/>
  <c r="C921" i="1"/>
  <c r="D921" i="1"/>
  <c r="E921" i="1"/>
  <c r="F921" i="1"/>
  <c r="C922" i="1"/>
  <c r="D922" i="1"/>
  <c r="E922" i="1"/>
  <c r="F922" i="1"/>
  <c r="C923" i="1"/>
  <c r="D923" i="1"/>
  <c r="E923" i="1"/>
  <c r="F923" i="1"/>
  <c r="C924" i="1"/>
  <c r="D924" i="1"/>
  <c r="E924" i="1"/>
  <c r="F924" i="1"/>
  <c r="C925" i="1"/>
  <c r="D925" i="1"/>
  <c r="E925" i="1"/>
  <c r="F925" i="1"/>
  <c r="C926" i="1"/>
  <c r="D926" i="1"/>
  <c r="E926" i="1"/>
  <c r="F926" i="1"/>
  <c r="C927" i="1"/>
  <c r="D927" i="1"/>
  <c r="E927" i="1"/>
  <c r="F927" i="1"/>
  <c r="C928" i="1"/>
  <c r="D928" i="1"/>
  <c r="E928" i="1"/>
  <c r="F928" i="1"/>
  <c r="C929" i="1"/>
  <c r="D929" i="1"/>
  <c r="E929" i="1"/>
  <c r="F929" i="1"/>
  <c r="C930" i="1"/>
  <c r="D930" i="1"/>
  <c r="E930" i="1"/>
  <c r="F930" i="1"/>
  <c r="C931" i="1"/>
  <c r="D931" i="1"/>
  <c r="E931" i="1"/>
  <c r="F931" i="1"/>
  <c r="C932" i="1"/>
  <c r="D932" i="1"/>
  <c r="E932" i="1"/>
  <c r="F932" i="1"/>
  <c r="C933" i="1"/>
  <c r="D933" i="1"/>
  <c r="E933" i="1"/>
  <c r="F933" i="1"/>
  <c r="C934" i="1"/>
  <c r="D934" i="1"/>
  <c r="E934" i="1"/>
  <c r="F934" i="1"/>
  <c r="C935" i="1"/>
  <c r="D935" i="1"/>
  <c r="E935" i="1"/>
  <c r="F935" i="1"/>
  <c r="C936" i="1"/>
  <c r="D936" i="1"/>
  <c r="E936" i="1"/>
  <c r="F936" i="1"/>
  <c r="C937" i="1"/>
  <c r="D937" i="1"/>
  <c r="E937" i="1"/>
  <c r="F937" i="1"/>
  <c r="C938" i="1"/>
  <c r="D938" i="1"/>
  <c r="E938" i="1"/>
  <c r="F938" i="1"/>
  <c r="C939" i="1"/>
  <c r="D939" i="1"/>
  <c r="E939" i="1"/>
  <c r="F939" i="1"/>
  <c r="C940" i="1"/>
  <c r="D940" i="1"/>
  <c r="E940" i="1"/>
  <c r="F940" i="1"/>
  <c r="C941" i="1"/>
  <c r="D941" i="1"/>
  <c r="E941" i="1"/>
  <c r="F941" i="1"/>
  <c r="C942" i="1"/>
  <c r="D942" i="1"/>
  <c r="E942" i="1"/>
  <c r="F942" i="1"/>
  <c r="C943" i="1"/>
  <c r="D943" i="1"/>
  <c r="E943" i="1"/>
  <c r="F943" i="1"/>
  <c r="C944" i="1"/>
  <c r="D944" i="1"/>
  <c r="E944" i="1"/>
  <c r="F944" i="1"/>
  <c r="C945" i="1"/>
  <c r="D945" i="1"/>
  <c r="E945" i="1"/>
  <c r="F945" i="1"/>
  <c r="C946" i="1"/>
  <c r="D946" i="1"/>
  <c r="E946" i="1"/>
  <c r="F946" i="1"/>
  <c r="C947" i="1"/>
  <c r="D947" i="1"/>
  <c r="E947" i="1"/>
  <c r="F947" i="1"/>
  <c r="C948" i="1"/>
  <c r="D948" i="1"/>
  <c r="E948" i="1"/>
  <c r="F948" i="1"/>
  <c r="C949" i="1"/>
  <c r="D949" i="1"/>
  <c r="E949" i="1"/>
  <c r="F949" i="1"/>
  <c r="C950" i="1"/>
  <c r="D950" i="1"/>
  <c r="E950" i="1"/>
  <c r="F950" i="1"/>
  <c r="C951" i="1"/>
  <c r="D951" i="1"/>
  <c r="E951" i="1"/>
  <c r="F951" i="1"/>
  <c r="C952" i="1"/>
  <c r="D952" i="1"/>
  <c r="E952" i="1"/>
  <c r="F952" i="1"/>
  <c r="C953" i="1"/>
  <c r="D953" i="1"/>
  <c r="E953" i="1"/>
  <c r="F953" i="1"/>
  <c r="C954" i="1"/>
  <c r="D954" i="1"/>
  <c r="E954" i="1"/>
  <c r="F954" i="1"/>
  <c r="C955" i="1"/>
  <c r="D955" i="1"/>
  <c r="E955" i="1"/>
  <c r="F955" i="1"/>
  <c r="C956" i="1"/>
  <c r="D956" i="1"/>
  <c r="E956" i="1"/>
  <c r="F956" i="1"/>
  <c r="C957" i="1"/>
  <c r="D957" i="1"/>
  <c r="E957" i="1"/>
  <c r="F957" i="1"/>
  <c r="C958" i="1"/>
  <c r="D958" i="1"/>
  <c r="E958" i="1"/>
  <c r="F958" i="1"/>
  <c r="C959" i="1"/>
  <c r="D959" i="1"/>
  <c r="E959" i="1"/>
  <c r="F959" i="1"/>
  <c r="C960" i="1"/>
  <c r="D960" i="1"/>
  <c r="E960" i="1"/>
  <c r="F960" i="1"/>
  <c r="C961" i="1"/>
  <c r="D961" i="1"/>
  <c r="E961" i="1"/>
  <c r="F961" i="1"/>
  <c r="C962" i="1"/>
  <c r="D962" i="1"/>
  <c r="E962" i="1"/>
  <c r="F962" i="1"/>
  <c r="C963" i="1"/>
  <c r="D963" i="1"/>
  <c r="E963" i="1"/>
  <c r="F963" i="1"/>
  <c r="C964" i="1"/>
  <c r="D964" i="1"/>
  <c r="E964" i="1"/>
  <c r="F964" i="1"/>
  <c r="C965" i="1"/>
  <c r="D965" i="1"/>
  <c r="E965" i="1"/>
  <c r="F965" i="1"/>
  <c r="C966" i="1"/>
  <c r="D966" i="1"/>
  <c r="E966" i="1"/>
  <c r="F966" i="1"/>
  <c r="C967" i="1"/>
  <c r="D967" i="1"/>
  <c r="E967" i="1"/>
  <c r="F967" i="1"/>
  <c r="C968" i="1"/>
  <c r="D968" i="1"/>
  <c r="E968" i="1"/>
  <c r="F968" i="1"/>
  <c r="C969" i="1"/>
  <c r="D969" i="1"/>
  <c r="E969" i="1"/>
  <c r="F969" i="1"/>
  <c r="C970" i="1"/>
  <c r="D970" i="1"/>
  <c r="E970" i="1"/>
  <c r="F970" i="1"/>
  <c r="C971" i="1"/>
  <c r="D971" i="1"/>
  <c r="E971" i="1"/>
  <c r="F971" i="1"/>
  <c r="C972" i="1"/>
  <c r="D972" i="1"/>
  <c r="E972" i="1"/>
  <c r="F972" i="1"/>
  <c r="C973" i="1"/>
  <c r="D973" i="1"/>
  <c r="E973" i="1"/>
  <c r="F973" i="1"/>
  <c r="C974" i="1"/>
  <c r="D974" i="1"/>
  <c r="E974" i="1"/>
  <c r="F974" i="1"/>
  <c r="C975" i="1"/>
  <c r="D975" i="1"/>
  <c r="E975" i="1"/>
  <c r="F975" i="1"/>
  <c r="C976" i="1"/>
  <c r="D976" i="1"/>
  <c r="E976" i="1"/>
  <c r="F976" i="1"/>
  <c r="C977" i="1"/>
  <c r="D977" i="1"/>
  <c r="E977" i="1"/>
  <c r="F977" i="1"/>
  <c r="C978" i="1"/>
  <c r="D978" i="1"/>
  <c r="E978" i="1"/>
  <c r="F978" i="1"/>
  <c r="C979" i="1"/>
  <c r="D979" i="1"/>
  <c r="E979" i="1"/>
  <c r="F979" i="1"/>
  <c r="C980" i="1"/>
  <c r="D980" i="1"/>
  <c r="E980" i="1"/>
  <c r="F980" i="1"/>
  <c r="C981" i="1"/>
  <c r="D981" i="1"/>
  <c r="E981" i="1"/>
  <c r="F981" i="1"/>
  <c r="C982" i="1"/>
  <c r="D982" i="1"/>
  <c r="E982" i="1"/>
  <c r="F982" i="1"/>
  <c r="C983" i="1"/>
  <c r="D983" i="1"/>
  <c r="E983" i="1"/>
  <c r="F983" i="1"/>
  <c r="C984" i="1"/>
  <c r="D984" i="1"/>
  <c r="E984" i="1"/>
  <c r="F984" i="1"/>
  <c r="C985" i="1"/>
  <c r="D985" i="1"/>
  <c r="E985" i="1"/>
  <c r="F985" i="1"/>
  <c r="C986" i="1"/>
  <c r="D986" i="1"/>
  <c r="E986" i="1"/>
  <c r="F986" i="1"/>
  <c r="C987" i="1"/>
  <c r="D987" i="1"/>
  <c r="E987" i="1"/>
  <c r="F987" i="1"/>
  <c r="C988" i="1"/>
  <c r="D988" i="1"/>
  <c r="E988" i="1"/>
  <c r="F988" i="1"/>
  <c r="C989" i="1"/>
  <c r="D989" i="1"/>
  <c r="E989" i="1"/>
  <c r="F989" i="1"/>
  <c r="C990" i="1"/>
  <c r="D990" i="1"/>
  <c r="E990" i="1"/>
  <c r="F990" i="1"/>
  <c r="C991" i="1"/>
  <c r="D991" i="1"/>
  <c r="E991" i="1"/>
  <c r="F991" i="1"/>
  <c r="C992" i="1"/>
  <c r="D992" i="1"/>
  <c r="E992" i="1"/>
  <c r="F992" i="1"/>
  <c r="C993" i="1"/>
  <c r="D993" i="1"/>
  <c r="E993" i="1"/>
  <c r="F993" i="1"/>
  <c r="C994" i="1"/>
  <c r="D994" i="1"/>
  <c r="E994" i="1"/>
  <c r="F994" i="1"/>
  <c r="C995" i="1"/>
  <c r="D995" i="1"/>
  <c r="E995" i="1"/>
  <c r="F995" i="1"/>
  <c r="C996" i="1"/>
  <c r="D996" i="1"/>
  <c r="E996" i="1"/>
  <c r="F996" i="1"/>
  <c r="C997" i="1"/>
  <c r="D997" i="1"/>
  <c r="E997" i="1"/>
  <c r="F997" i="1"/>
  <c r="C998" i="1"/>
  <c r="D998" i="1"/>
  <c r="E998" i="1"/>
  <c r="F998" i="1"/>
  <c r="C999" i="1"/>
  <c r="D999" i="1"/>
  <c r="E999" i="1"/>
  <c r="F999" i="1"/>
  <c r="C1000" i="1"/>
  <c r="D1000" i="1"/>
  <c r="E1000" i="1"/>
  <c r="F1000" i="1"/>
  <c r="C1001" i="1"/>
  <c r="D1001" i="1"/>
  <c r="E1001" i="1"/>
  <c r="F1001" i="1"/>
  <c r="C1002" i="1"/>
  <c r="D1002" i="1"/>
  <c r="E1002" i="1"/>
  <c r="F1002" i="1"/>
  <c r="C1003" i="1"/>
  <c r="D1003" i="1"/>
  <c r="E1003" i="1"/>
  <c r="F1003" i="1"/>
  <c r="C1004" i="1"/>
  <c r="D1004" i="1"/>
  <c r="E1004" i="1"/>
  <c r="F1004" i="1"/>
  <c r="C1005" i="1"/>
  <c r="D1005" i="1"/>
  <c r="E1005" i="1"/>
  <c r="F1005" i="1"/>
  <c r="C1006" i="1"/>
  <c r="D1006" i="1"/>
  <c r="E1006" i="1"/>
  <c r="F1006" i="1"/>
  <c r="C1007" i="1"/>
  <c r="D1007" i="1"/>
  <c r="E1007" i="1"/>
  <c r="F1007" i="1"/>
  <c r="C1008" i="1"/>
  <c r="D1008" i="1"/>
  <c r="E1008" i="1"/>
  <c r="F1008" i="1"/>
  <c r="C1009" i="1"/>
  <c r="D1009" i="1"/>
  <c r="E1009" i="1"/>
  <c r="F1009" i="1"/>
  <c r="C1010" i="1"/>
  <c r="D1010" i="1"/>
  <c r="E1010" i="1"/>
  <c r="F1010" i="1"/>
  <c r="C1011" i="1"/>
  <c r="D1011" i="1"/>
  <c r="E1011" i="1"/>
  <c r="F1011" i="1"/>
  <c r="C1012" i="1"/>
  <c r="D1012" i="1"/>
  <c r="E1012" i="1"/>
  <c r="F1012" i="1"/>
  <c r="C1013" i="1"/>
  <c r="D1013" i="1"/>
  <c r="E1013" i="1"/>
  <c r="F1013" i="1"/>
  <c r="C1014" i="1"/>
  <c r="D1014" i="1"/>
  <c r="E1014" i="1"/>
  <c r="F1014" i="1"/>
  <c r="C1015" i="1"/>
  <c r="D1015" i="1"/>
  <c r="E1015" i="1"/>
  <c r="F1015" i="1"/>
  <c r="C1016" i="1"/>
  <c r="D1016" i="1"/>
  <c r="E1016" i="1"/>
  <c r="F1016" i="1"/>
  <c r="C1017" i="1"/>
  <c r="D1017" i="1"/>
  <c r="E1017" i="1"/>
  <c r="F1017" i="1"/>
  <c r="C1018" i="1"/>
  <c r="D1018" i="1"/>
  <c r="E1018" i="1"/>
  <c r="F1018" i="1"/>
  <c r="C1019" i="1"/>
  <c r="D1019" i="1"/>
  <c r="E1019" i="1"/>
  <c r="F1019" i="1"/>
  <c r="C1020" i="1"/>
  <c r="D1020" i="1"/>
  <c r="E1020" i="1"/>
  <c r="F1020" i="1"/>
  <c r="C1021" i="1"/>
  <c r="D1021" i="1"/>
  <c r="E1021" i="1"/>
  <c r="F1021" i="1"/>
  <c r="C1022" i="1"/>
  <c r="D1022" i="1"/>
  <c r="E1022" i="1"/>
  <c r="F1022" i="1"/>
  <c r="C1023" i="1"/>
  <c r="D1023" i="1"/>
  <c r="E1023" i="1"/>
  <c r="F1023" i="1"/>
  <c r="C1024" i="1"/>
  <c r="D1024" i="1"/>
  <c r="E1024" i="1"/>
  <c r="F1024" i="1"/>
  <c r="C1025" i="1"/>
  <c r="D1025" i="1"/>
  <c r="E1025" i="1"/>
  <c r="F1025" i="1"/>
  <c r="C1026" i="1"/>
  <c r="D1026" i="1"/>
  <c r="E1026" i="1"/>
  <c r="F1026" i="1"/>
  <c r="C1027" i="1"/>
  <c r="D1027" i="1"/>
  <c r="E1027" i="1"/>
  <c r="F1027" i="1"/>
  <c r="C1028" i="1"/>
  <c r="D1028" i="1"/>
  <c r="E1028" i="1"/>
  <c r="F1028" i="1"/>
  <c r="C1029" i="1"/>
  <c r="D1029" i="1"/>
  <c r="E1029" i="1"/>
  <c r="F1029" i="1"/>
  <c r="C1030" i="1"/>
  <c r="D1030" i="1"/>
  <c r="E1030" i="1"/>
  <c r="F1030" i="1"/>
  <c r="C1031" i="1"/>
  <c r="D1031" i="1"/>
  <c r="E1031" i="1"/>
  <c r="F1031" i="1"/>
  <c r="C1032" i="1"/>
  <c r="D1032" i="1"/>
  <c r="E1032" i="1"/>
  <c r="F1032" i="1"/>
  <c r="C1033" i="1"/>
  <c r="D1033" i="1"/>
  <c r="E1033" i="1"/>
  <c r="F1033" i="1"/>
  <c r="C1034" i="1"/>
  <c r="D1034" i="1"/>
  <c r="E1034" i="1"/>
  <c r="F1034" i="1"/>
  <c r="C1035" i="1"/>
  <c r="D1035" i="1"/>
  <c r="E1035" i="1"/>
  <c r="F1035" i="1"/>
  <c r="C1036" i="1"/>
  <c r="D1036" i="1"/>
  <c r="E1036" i="1"/>
  <c r="F1036" i="1"/>
  <c r="C1037" i="1"/>
  <c r="D1037" i="1"/>
  <c r="E1037" i="1"/>
  <c r="F1037" i="1"/>
  <c r="C1038" i="1"/>
  <c r="D1038" i="1"/>
  <c r="E1038" i="1"/>
  <c r="F1038" i="1"/>
  <c r="C1039" i="1"/>
  <c r="D1039" i="1"/>
  <c r="E1039" i="1"/>
  <c r="F1039" i="1"/>
  <c r="C1040" i="1"/>
  <c r="D1040" i="1"/>
  <c r="E1040" i="1"/>
  <c r="F1040" i="1"/>
  <c r="C1041" i="1"/>
  <c r="D1041" i="1"/>
  <c r="E1041" i="1"/>
  <c r="F1041" i="1"/>
  <c r="C1042" i="1"/>
  <c r="D1042" i="1"/>
  <c r="E1042" i="1"/>
  <c r="F1042" i="1"/>
  <c r="C1043" i="1"/>
  <c r="D1043" i="1"/>
  <c r="E1043" i="1"/>
  <c r="F1043" i="1"/>
  <c r="C1044" i="1"/>
  <c r="D1044" i="1"/>
  <c r="E1044" i="1"/>
  <c r="F1044" i="1"/>
  <c r="C1045" i="1"/>
  <c r="D1045" i="1"/>
  <c r="E1045" i="1"/>
  <c r="F1045" i="1"/>
  <c r="C1046" i="1"/>
  <c r="D1046" i="1"/>
  <c r="E1046" i="1"/>
  <c r="F1046" i="1"/>
  <c r="C1047" i="1"/>
  <c r="D1047" i="1"/>
  <c r="E1047" i="1"/>
  <c r="F1047" i="1"/>
  <c r="C1048" i="1"/>
  <c r="D1048" i="1"/>
  <c r="E1048" i="1"/>
  <c r="F1048" i="1"/>
  <c r="C1049" i="1"/>
  <c r="D1049" i="1"/>
  <c r="E1049" i="1"/>
  <c r="F1049" i="1"/>
  <c r="C1050" i="1"/>
  <c r="D1050" i="1"/>
  <c r="E1050" i="1"/>
  <c r="F1050" i="1"/>
  <c r="C1051" i="1"/>
  <c r="D1051" i="1"/>
  <c r="E1051" i="1"/>
  <c r="F1051" i="1"/>
  <c r="C1052" i="1"/>
  <c r="D1052" i="1"/>
  <c r="E1052" i="1"/>
  <c r="F1052" i="1"/>
  <c r="C1053" i="1"/>
  <c r="D1053" i="1"/>
  <c r="E1053" i="1"/>
  <c r="F1053" i="1"/>
  <c r="C1054" i="1"/>
  <c r="D1054" i="1"/>
  <c r="E1054" i="1"/>
  <c r="F1054" i="1"/>
  <c r="C1055" i="1"/>
  <c r="D1055" i="1"/>
  <c r="E1055" i="1"/>
  <c r="F1055" i="1"/>
  <c r="C1056" i="1"/>
  <c r="D1056" i="1"/>
  <c r="E1056" i="1"/>
  <c r="F1056" i="1"/>
  <c r="C1057" i="1"/>
  <c r="D1057" i="1"/>
  <c r="E1057" i="1"/>
  <c r="F1057" i="1"/>
  <c r="C1058" i="1"/>
  <c r="D1058" i="1"/>
  <c r="E1058" i="1"/>
  <c r="F1058" i="1"/>
  <c r="C1059" i="1"/>
  <c r="D1059" i="1"/>
  <c r="E1059" i="1"/>
  <c r="F1059" i="1"/>
  <c r="C1060" i="1"/>
  <c r="D1060" i="1"/>
  <c r="E1060" i="1"/>
  <c r="F1060" i="1"/>
  <c r="C1061" i="1"/>
  <c r="D1061" i="1"/>
  <c r="E1061" i="1"/>
  <c r="F1061" i="1"/>
  <c r="C1062" i="1"/>
  <c r="D1062" i="1"/>
  <c r="E1062" i="1"/>
  <c r="F1062" i="1"/>
  <c r="C1063" i="1"/>
  <c r="D1063" i="1"/>
  <c r="E1063" i="1"/>
  <c r="F1063" i="1"/>
  <c r="C1064" i="1"/>
  <c r="D1064" i="1"/>
  <c r="E1064" i="1"/>
  <c r="F1064" i="1"/>
  <c r="C1065" i="1"/>
  <c r="D1065" i="1"/>
  <c r="E1065" i="1"/>
  <c r="F1065" i="1"/>
  <c r="C1066" i="1"/>
  <c r="D1066" i="1"/>
  <c r="E1066" i="1"/>
  <c r="F1066" i="1"/>
  <c r="C1067" i="1"/>
  <c r="D1067" i="1"/>
  <c r="E1067" i="1"/>
  <c r="F1067" i="1"/>
  <c r="C1068" i="1"/>
  <c r="D1068" i="1"/>
  <c r="E1068" i="1"/>
  <c r="F1068" i="1"/>
  <c r="C1069" i="1"/>
  <c r="D1069" i="1"/>
  <c r="E1069" i="1"/>
  <c r="F1069" i="1"/>
  <c r="C1070" i="1"/>
  <c r="D1070" i="1"/>
  <c r="E1070" i="1"/>
  <c r="F1070" i="1"/>
  <c r="C1071" i="1"/>
  <c r="D1071" i="1"/>
  <c r="E1071" i="1"/>
  <c r="F1071" i="1"/>
  <c r="C1072" i="1"/>
  <c r="D1072" i="1"/>
  <c r="E1072" i="1"/>
  <c r="F1072" i="1"/>
  <c r="C1073" i="1"/>
  <c r="D1073" i="1"/>
  <c r="E1073" i="1"/>
  <c r="F1073" i="1"/>
  <c r="C1074" i="1"/>
  <c r="D1074" i="1"/>
  <c r="E1074" i="1"/>
  <c r="F1074" i="1"/>
  <c r="C1075" i="1"/>
  <c r="D1075" i="1"/>
  <c r="E1075" i="1"/>
  <c r="F1075" i="1"/>
  <c r="C1076" i="1"/>
  <c r="D1076" i="1"/>
  <c r="E1076" i="1"/>
  <c r="F1076" i="1"/>
  <c r="C1077" i="1"/>
  <c r="D1077" i="1"/>
  <c r="E1077" i="1"/>
  <c r="F1077" i="1"/>
  <c r="C1078" i="1"/>
  <c r="D1078" i="1"/>
  <c r="E1078" i="1"/>
  <c r="F1078" i="1"/>
  <c r="C1079" i="1"/>
  <c r="D1079" i="1"/>
  <c r="E1079" i="1"/>
  <c r="F1079" i="1"/>
  <c r="C1080" i="1"/>
  <c r="D1080" i="1"/>
  <c r="E1080" i="1"/>
  <c r="F1080" i="1"/>
  <c r="C1081" i="1"/>
  <c r="D1081" i="1"/>
  <c r="E1081" i="1"/>
  <c r="F1081" i="1"/>
  <c r="C1082" i="1"/>
  <c r="D1082" i="1"/>
  <c r="E1082" i="1"/>
  <c r="F1082" i="1"/>
  <c r="C1083" i="1"/>
  <c r="D1083" i="1"/>
  <c r="E1083" i="1"/>
  <c r="F1083" i="1"/>
  <c r="C1084" i="1"/>
  <c r="D1084" i="1"/>
  <c r="E1084" i="1"/>
  <c r="F1084" i="1"/>
  <c r="C1085" i="1"/>
  <c r="D1085" i="1"/>
  <c r="E1085" i="1"/>
  <c r="F1085" i="1"/>
  <c r="C1086" i="1"/>
  <c r="D1086" i="1"/>
  <c r="E1086" i="1"/>
  <c r="F1086" i="1"/>
  <c r="C1087" i="1"/>
  <c r="D1087" i="1"/>
  <c r="E1087" i="1"/>
  <c r="F1087" i="1"/>
  <c r="C1088" i="1"/>
  <c r="D1088" i="1"/>
  <c r="E1088" i="1"/>
  <c r="F1088" i="1"/>
  <c r="C1089" i="1"/>
  <c r="D1089" i="1"/>
  <c r="E1089" i="1"/>
  <c r="F1089" i="1"/>
  <c r="C1090" i="1"/>
  <c r="D1090" i="1"/>
  <c r="E1090" i="1"/>
  <c r="F1090" i="1"/>
  <c r="C1091" i="1"/>
  <c r="D1091" i="1"/>
  <c r="E1091" i="1"/>
  <c r="F1091" i="1"/>
  <c r="C1092" i="1"/>
  <c r="D1092" i="1"/>
  <c r="E1092" i="1"/>
  <c r="F1092" i="1"/>
  <c r="C1093" i="1"/>
  <c r="D1093" i="1"/>
  <c r="E1093" i="1"/>
  <c r="F1093" i="1"/>
  <c r="C1094" i="1"/>
  <c r="D1094" i="1"/>
  <c r="E1094" i="1"/>
  <c r="F1094" i="1"/>
  <c r="C1095" i="1"/>
  <c r="D1095" i="1"/>
  <c r="E1095" i="1"/>
  <c r="F1095" i="1"/>
  <c r="C1096" i="1"/>
  <c r="D1096" i="1"/>
  <c r="E1096" i="1"/>
  <c r="F1096" i="1"/>
  <c r="C1097" i="1"/>
  <c r="D1097" i="1"/>
  <c r="E1097" i="1"/>
  <c r="F1097" i="1"/>
  <c r="C1098" i="1"/>
  <c r="D1098" i="1"/>
  <c r="E1098" i="1"/>
  <c r="F1098" i="1"/>
  <c r="C1099" i="1"/>
  <c r="D1099" i="1"/>
  <c r="E1099" i="1"/>
  <c r="F1099" i="1"/>
  <c r="C1100" i="1"/>
  <c r="D1100" i="1"/>
  <c r="E1100" i="1"/>
  <c r="F1100" i="1"/>
  <c r="C1101" i="1"/>
  <c r="D1101" i="1"/>
  <c r="E1101" i="1"/>
  <c r="F1101" i="1"/>
  <c r="C1102" i="1"/>
  <c r="D1102" i="1"/>
  <c r="E1102" i="1"/>
  <c r="F1102" i="1"/>
  <c r="C1103" i="1"/>
  <c r="D1103" i="1"/>
  <c r="E1103" i="1"/>
  <c r="F1103" i="1"/>
  <c r="C1104" i="1"/>
  <c r="D1104" i="1"/>
  <c r="E1104" i="1"/>
  <c r="F1104" i="1"/>
  <c r="C1105" i="1"/>
  <c r="D1105" i="1"/>
  <c r="E1105" i="1"/>
  <c r="F1105" i="1"/>
  <c r="C1106" i="1"/>
  <c r="D1106" i="1"/>
  <c r="E1106" i="1"/>
  <c r="F1106" i="1"/>
  <c r="C1107" i="1"/>
  <c r="D1107" i="1"/>
  <c r="E1107" i="1"/>
  <c r="F1107" i="1"/>
  <c r="C1108" i="1"/>
  <c r="D1108" i="1"/>
  <c r="E1108" i="1"/>
  <c r="F1108" i="1"/>
  <c r="C1109" i="1"/>
  <c r="D1109" i="1"/>
  <c r="E1109" i="1"/>
  <c r="F1109" i="1"/>
  <c r="C1110" i="1"/>
  <c r="D1110" i="1"/>
  <c r="E1110" i="1"/>
  <c r="F1110" i="1"/>
  <c r="C1111" i="1"/>
  <c r="D1111" i="1"/>
  <c r="E1111" i="1"/>
  <c r="F1111" i="1"/>
  <c r="C1112" i="1"/>
  <c r="D1112" i="1"/>
  <c r="E1112" i="1"/>
  <c r="F1112" i="1"/>
  <c r="C1113" i="1"/>
  <c r="D1113" i="1"/>
  <c r="E1113" i="1"/>
  <c r="F1113" i="1"/>
  <c r="C1114" i="1"/>
  <c r="D1114" i="1"/>
  <c r="E1114" i="1"/>
  <c r="F1114" i="1"/>
  <c r="C1115" i="1"/>
  <c r="D1115" i="1"/>
  <c r="E1115" i="1"/>
  <c r="F1115" i="1"/>
  <c r="C1116" i="1"/>
  <c r="D1116" i="1"/>
  <c r="E1116" i="1"/>
  <c r="F1116" i="1"/>
  <c r="C1117" i="1"/>
  <c r="D1117" i="1"/>
  <c r="E1117" i="1"/>
  <c r="F1117" i="1"/>
  <c r="C1118" i="1"/>
  <c r="D1118" i="1"/>
  <c r="E1118" i="1"/>
  <c r="F1118" i="1"/>
  <c r="C1119" i="1"/>
  <c r="D1119" i="1"/>
  <c r="E1119" i="1"/>
  <c r="F1119" i="1"/>
  <c r="C1120" i="1"/>
  <c r="D1120" i="1"/>
  <c r="E1120" i="1"/>
  <c r="F1120" i="1"/>
  <c r="C1121" i="1"/>
  <c r="D1121" i="1"/>
  <c r="E1121" i="1"/>
  <c r="F1121" i="1"/>
  <c r="C1122" i="1"/>
  <c r="D1122" i="1"/>
  <c r="E1122" i="1"/>
  <c r="F1122" i="1"/>
  <c r="C1123" i="1"/>
  <c r="D1123" i="1"/>
  <c r="E1123" i="1"/>
  <c r="F1123" i="1"/>
  <c r="C1124" i="1"/>
  <c r="D1124" i="1"/>
  <c r="E1124" i="1"/>
  <c r="F1124" i="1"/>
  <c r="C1125" i="1"/>
  <c r="D1125" i="1"/>
  <c r="E1125" i="1"/>
  <c r="F1125" i="1"/>
  <c r="C1126" i="1"/>
  <c r="D1126" i="1"/>
  <c r="E1126" i="1"/>
  <c r="F1126" i="1"/>
  <c r="C1127" i="1"/>
  <c r="D1127" i="1"/>
  <c r="E1127" i="1"/>
  <c r="F1127" i="1"/>
  <c r="C1128" i="1"/>
  <c r="D1128" i="1"/>
  <c r="E1128" i="1"/>
  <c r="F1128" i="1"/>
  <c r="C1129" i="1"/>
  <c r="D1129" i="1"/>
  <c r="E1129" i="1"/>
  <c r="F1129" i="1"/>
  <c r="C1130" i="1"/>
  <c r="D1130" i="1"/>
  <c r="E1130" i="1"/>
  <c r="F1130" i="1"/>
  <c r="C1131" i="1"/>
  <c r="D1131" i="1"/>
  <c r="E1131" i="1"/>
  <c r="F1131" i="1"/>
  <c r="C1132" i="1"/>
  <c r="D1132" i="1"/>
  <c r="E1132" i="1"/>
  <c r="F1132" i="1"/>
  <c r="C1133" i="1"/>
  <c r="D1133" i="1"/>
  <c r="E1133" i="1"/>
  <c r="F1133" i="1"/>
  <c r="C1134" i="1"/>
  <c r="D1134" i="1"/>
  <c r="E1134" i="1"/>
  <c r="F1134" i="1"/>
  <c r="C1135" i="1"/>
  <c r="D1135" i="1"/>
  <c r="E1135" i="1"/>
  <c r="F1135" i="1"/>
  <c r="C1136" i="1"/>
  <c r="D1136" i="1"/>
  <c r="E1136" i="1"/>
  <c r="F1136" i="1"/>
  <c r="C1137" i="1"/>
  <c r="D1137" i="1"/>
  <c r="E1137" i="1"/>
  <c r="F1137" i="1"/>
  <c r="C1138" i="1"/>
  <c r="D1138" i="1"/>
  <c r="E1138" i="1"/>
  <c r="F1138" i="1"/>
  <c r="C1139" i="1"/>
  <c r="D1139" i="1"/>
  <c r="E1139" i="1"/>
  <c r="F1139" i="1"/>
  <c r="C1140" i="1"/>
  <c r="D1140" i="1"/>
  <c r="E1140" i="1"/>
  <c r="F1140" i="1"/>
  <c r="C1141" i="1"/>
  <c r="D1141" i="1"/>
  <c r="E1141" i="1"/>
  <c r="F1141" i="1"/>
  <c r="C1142" i="1"/>
  <c r="D1142" i="1"/>
  <c r="E1142" i="1"/>
  <c r="F1142" i="1"/>
  <c r="C1143" i="1"/>
  <c r="D1143" i="1"/>
  <c r="E1143" i="1"/>
  <c r="F1143" i="1"/>
  <c r="C1144" i="1"/>
  <c r="D1144" i="1"/>
  <c r="E1144" i="1"/>
  <c r="F1144" i="1"/>
  <c r="C1145" i="1"/>
  <c r="D1145" i="1"/>
  <c r="E1145" i="1"/>
  <c r="F1145" i="1"/>
  <c r="C1146" i="1"/>
  <c r="D1146" i="1"/>
  <c r="E1146" i="1"/>
  <c r="F1146" i="1"/>
  <c r="C1147" i="1"/>
  <c r="D1147" i="1"/>
  <c r="E1147" i="1"/>
  <c r="F1147" i="1"/>
  <c r="C1148" i="1"/>
  <c r="D1148" i="1"/>
  <c r="E1148" i="1"/>
  <c r="F1148" i="1"/>
  <c r="C1149" i="1"/>
  <c r="D1149" i="1"/>
  <c r="E1149" i="1"/>
  <c r="F1149" i="1"/>
  <c r="C1150" i="1"/>
  <c r="D1150" i="1"/>
  <c r="E1150" i="1"/>
  <c r="F1150" i="1"/>
  <c r="C1151" i="1"/>
  <c r="D1151" i="1"/>
  <c r="E1151" i="1"/>
  <c r="F1151" i="1"/>
  <c r="C1152" i="1"/>
  <c r="D1152" i="1"/>
  <c r="E1152" i="1"/>
  <c r="F1152" i="1"/>
  <c r="C1153" i="1"/>
  <c r="D1153" i="1"/>
  <c r="E1153" i="1"/>
  <c r="F1153" i="1"/>
  <c r="C1154" i="1"/>
  <c r="D1154" i="1"/>
  <c r="E1154" i="1"/>
  <c r="F1154" i="1"/>
  <c r="C1155" i="1"/>
  <c r="D1155" i="1"/>
  <c r="E1155" i="1"/>
  <c r="F1155" i="1"/>
  <c r="C1156" i="1"/>
  <c r="D1156" i="1"/>
  <c r="E1156" i="1"/>
  <c r="F1156" i="1"/>
  <c r="C1157" i="1"/>
  <c r="D1157" i="1"/>
  <c r="E1157" i="1"/>
  <c r="F1157" i="1"/>
  <c r="C1158" i="1"/>
  <c r="D1158" i="1"/>
  <c r="E1158" i="1"/>
  <c r="F1158" i="1"/>
  <c r="C1159" i="1"/>
  <c r="D1159" i="1"/>
  <c r="E1159" i="1"/>
  <c r="F1159" i="1"/>
  <c r="C1160" i="1"/>
  <c r="D1160" i="1"/>
  <c r="E1160" i="1"/>
  <c r="F1160" i="1"/>
  <c r="C1161" i="1"/>
  <c r="D1161" i="1"/>
  <c r="E1161" i="1"/>
  <c r="F1161" i="1"/>
  <c r="C1162" i="1"/>
  <c r="D1162" i="1"/>
  <c r="E1162" i="1"/>
  <c r="F1162" i="1"/>
  <c r="C1163" i="1"/>
  <c r="D1163" i="1"/>
  <c r="E1163" i="1"/>
  <c r="F1163" i="1"/>
  <c r="C1164" i="1"/>
  <c r="D1164" i="1"/>
  <c r="E1164" i="1"/>
  <c r="F1164" i="1"/>
  <c r="C1165" i="1"/>
  <c r="D1165" i="1"/>
  <c r="E1165" i="1"/>
  <c r="F1165" i="1"/>
  <c r="C1166" i="1"/>
  <c r="D1166" i="1"/>
  <c r="E1166" i="1"/>
  <c r="F1166" i="1"/>
  <c r="C1167" i="1"/>
  <c r="D1167" i="1"/>
  <c r="E1167" i="1"/>
  <c r="F1167" i="1"/>
  <c r="C1168" i="1"/>
  <c r="D1168" i="1"/>
  <c r="E1168" i="1"/>
  <c r="F1168" i="1"/>
  <c r="C1169" i="1"/>
  <c r="D1169" i="1"/>
  <c r="E1169" i="1"/>
  <c r="F1169" i="1"/>
  <c r="C1170" i="1"/>
  <c r="D1170" i="1"/>
  <c r="E1170" i="1"/>
  <c r="F1170" i="1"/>
  <c r="C1171" i="1"/>
  <c r="D1171" i="1"/>
  <c r="E1171" i="1"/>
  <c r="F1171" i="1"/>
  <c r="C1172" i="1"/>
  <c r="D1172" i="1"/>
  <c r="E1172" i="1"/>
  <c r="F1172" i="1"/>
  <c r="C1173" i="1"/>
  <c r="D1173" i="1"/>
  <c r="E1173" i="1"/>
  <c r="F1173" i="1"/>
  <c r="C1174" i="1"/>
  <c r="D1174" i="1"/>
  <c r="E1174" i="1"/>
  <c r="F1174" i="1"/>
  <c r="C1175" i="1"/>
  <c r="D1175" i="1"/>
  <c r="E1175" i="1"/>
  <c r="F1175" i="1"/>
  <c r="C1176" i="1"/>
  <c r="D1176" i="1"/>
  <c r="E1176" i="1"/>
  <c r="F1176" i="1"/>
  <c r="C1177" i="1"/>
  <c r="D1177" i="1"/>
  <c r="E1177" i="1"/>
  <c r="F1177" i="1"/>
  <c r="C1178" i="1"/>
  <c r="D1178" i="1"/>
  <c r="E1178" i="1"/>
  <c r="F1178" i="1"/>
  <c r="C1179" i="1"/>
  <c r="D1179" i="1"/>
  <c r="E1179" i="1"/>
  <c r="F1179" i="1"/>
  <c r="C1180" i="1"/>
  <c r="D1180" i="1"/>
  <c r="E1180" i="1"/>
  <c r="F1180" i="1"/>
  <c r="C1181" i="1"/>
  <c r="D1181" i="1"/>
  <c r="E1181" i="1"/>
  <c r="F1181" i="1"/>
  <c r="C1182" i="1"/>
  <c r="D1182" i="1"/>
  <c r="E1182" i="1"/>
  <c r="F1182" i="1"/>
  <c r="C1183" i="1"/>
  <c r="D1183" i="1"/>
  <c r="E1183" i="1"/>
  <c r="F1183" i="1"/>
  <c r="C1184" i="1"/>
  <c r="D1184" i="1"/>
  <c r="E1184" i="1"/>
  <c r="F1184" i="1"/>
  <c r="C1185" i="1"/>
  <c r="D1185" i="1"/>
  <c r="E1185" i="1"/>
  <c r="F1185" i="1"/>
  <c r="C1186" i="1"/>
  <c r="D1186" i="1"/>
  <c r="E1186" i="1"/>
  <c r="F1186" i="1"/>
  <c r="C1187" i="1"/>
  <c r="D1187" i="1"/>
  <c r="E1187" i="1"/>
  <c r="F1187" i="1"/>
  <c r="C1188" i="1"/>
  <c r="D1188" i="1"/>
  <c r="E1188" i="1"/>
  <c r="F1188" i="1"/>
  <c r="C1189" i="1"/>
  <c r="D1189" i="1"/>
  <c r="E1189" i="1"/>
  <c r="F1189" i="1"/>
  <c r="C1190" i="1"/>
  <c r="D1190" i="1"/>
  <c r="E1190" i="1"/>
  <c r="F1190" i="1"/>
  <c r="C1191" i="1"/>
  <c r="D1191" i="1"/>
  <c r="E1191" i="1"/>
  <c r="F1191" i="1"/>
  <c r="C1192" i="1"/>
  <c r="D1192" i="1"/>
  <c r="E1192" i="1"/>
  <c r="F1192" i="1"/>
  <c r="C1193" i="1"/>
  <c r="D1193" i="1"/>
  <c r="E1193" i="1"/>
  <c r="F1193" i="1"/>
  <c r="C1194" i="1"/>
  <c r="D1194" i="1"/>
  <c r="E1194" i="1"/>
  <c r="F1194" i="1"/>
  <c r="C1195" i="1"/>
  <c r="D1195" i="1"/>
  <c r="E1195" i="1"/>
  <c r="F1195" i="1"/>
  <c r="C1196" i="1"/>
  <c r="D1196" i="1"/>
  <c r="E1196" i="1"/>
  <c r="F1196" i="1"/>
  <c r="C1197" i="1"/>
  <c r="D1197" i="1"/>
  <c r="E1197" i="1"/>
  <c r="F1197" i="1"/>
  <c r="C1198" i="1"/>
  <c r="D1198" i="1"/>
  <c r="E1198" i="1"/>
  <c r="F1198" i="1"/>
  <c r="C1199" i="1"/>
  <c r="D1199" i="1"/>
  <c r="E1199" i="1"/>
  <c r="F1199" i="1"/>
  <c r="C1200" i="1"/>
  <c r="D1200" i="1"/>
  <c r="E1200" i="1"/>
  <c r="F1200" i="1"/>
  <c r="C1201" i="1"/>
  <c r="D1201" i="1"/>
  <c r="E1201" i="1"/>
  <c r="F1201" i="1"/>
  <c r="C1202" i="1"/>
  <c r="D1202" i="1"/>
  <c r="E1202" i="1"/>
  <c r="F1202" i="1"/>
  <c r="C1203" i="1"/>
  <c r="D1203" i="1"/>
  <c r="E1203" i="1"/>
  <c r="F1203" i="1"/>
  <c r="C1204" i="1"/>
  <c r="D1204" i="1"/>
  <c r="E1204" i="1"/>
  <c r="F1204" i="1"/>
  <c r="C1205" i="1"/>
  <c r="D1205" i="1"/>
  <c r="E1205" i="1"/>
  <c r="F1205" i="1"/>
  <c r="C1206" i="1"/>
  <c r="D1206" i="1"/>
  <c r="E1206" i="1"/>
  <c r="F1206" i="1"/>
  <c r="C1207" i="1"/>
  <c r="D1207" i="1"/>
  <c r="E1207" i="1"/>
  <c r="F1207" i="1"/>
  <c r="C1208" i="1"/>
  <c r="D1208" i="1"/>
  <c r="E1208" i="1"/>
  <c r="F1208" i="1"/>
  <c r="C1209" i="1"/>
  <c r="D1209" i="1"/>
  <c r="E1209" i="1"/>
  <c r="F1209" i="1"/>
  <c r="C1210" i="1"/>
  <c r="D1210" i="1"/>
  <c r="E1210" i="1"/>
  <c r="F1210" i="1"/>
  <c r="C1211" i="1"/>
  <c r="D1211" i="1"/>
  <c r="E1211" i="1"/>
  <c r="F1211" i="1"/>
  <c r="C1212" i="1"/>
  <c r="D1212" i="1"/>
  <c r="E1212" i="1"/>
  <c r="F1212" i="1"/>
  <c r="C1213" i="1"/>
  <c r="D1213" i="1"/>
  <c r="E1213" i="1"/>
  <c r="F1213" i="1"/>
  <c r="C1214" i="1"/>
  <c r="D1214" i="1"/>
  <c r="E1214" i="1"/>
  <c r="F1214" i="1"/>
  <c r="C1215" i="1"/>
  <c r="D1215" i="1"/>
  <c r="E1215" i="1"/>
  <c r="F1215" i="1"/>
  <c r="C1216" i="1"/>
  <c r="D1216" i="1"/>
  <c r="E1216" i="1"/>
  <c r="F1216" i="1"/>
  <c r="C1217" i="1"/>
  <c r="D1217" i="1"/>
  <c r="E1217" i="1"/>
  <c r="F1217" i="1"/>
  <c r="C1218" i="1"/>
  <c r="D1218" i="1"/>
  <c r="E1218" i="1"/>
  <c r="F1218" i="1"/>
  <c r="C1219" i="1"/>
  <c r="D1219" i="1"/>
  <c r="E1219" i="1"/>
  <c r="F1219" i="1"/>
  <c r="C1220" i="1"/>
  <c r="D1220" i="1"/>
  <c r="E1220" i="1"/>
  <c r="F1220" i="1"/>
  <c r="C1221" i="1"/>
  <c r="D1221" i="1"/>
  <c r="E1221" i="1"/>
  <c r="F1221" i="1"/>
  <c r="C1222" i="1"/>
  <c r="D1222" i="1"/>
  <c r="E1222" i="1"/>
  <c r="F1222" i="1"/>
  <c r="C1223" i="1"/>
  <c r="D1223" i="1"/>
  <c r="E1223" i="1"/>
  <c r="F1223" i="1"/>
  <c r="C1224" i="1"/>
  <c r="D1224" i="1"/>
  <c r="E1224" i="1"/>
  <c r="F1224" i="1"/>
  <c r="C1225" i="1"/>
  <c r="D1225" i="1"/>
  <c r="E1225" i="1"/>
  <c r="F1225" i="1"/>
  <c r="C1226" i="1"/>
  <c r="D1226" i="1"/>
  <c r="E1226" i="1"/>
  <c r="F1226" i="1"/>
  <c r="C1227" i="1"/>
  <c r="D1227" i="1"/>
  <c r="E1227" i="1"/>
  <c r="F1227" i="1"/>
  <c r="C1228" i="1"/>
  <c r="D1228" i="1"/>
  <c r="E1228" i="1"/>
  <c r="F1228" i="1"/>
  <c r="C1229" i="1"/>
  <c r="D1229" i="1"/>
  <c r="E1229" i="1"/>
  <c r="F1229" i="1"/>
  <c r="C1230" i="1"/>
  <c r="D1230" i="1"/>
  <c r="E1230" i="1"/>
  <c r="F1230" i="1"/>
  <c r="C1231" i="1"/>
  <c r="D1231" i="1"/>
  <c r="E1231" i="1"/>
  <c r="F1231" i="1"/>
  <c r="C1232" i="1"/>
  <c r="D1232" i="1"/>
  <c r="E1232" i="1"/>
  <c r="F1232" i="1"/>
  <c r="C1233" i="1"/>
  <c r="D1233" i="1"/>
  <c r="E1233" i="1"/>
  <c r="F1233" i="1"/>
  <c r="C1234" i="1"/>
  <c r="D1234" i="1"/>
  <c r="E1234" i="1"/>
  <c r="F1234" i="1"/>
  <c r="C1235" i="1"/>
  <c r="D1235" i="1"/>
  <c r="E1235" i="1"/>
  <c r="F1235" i="1"/>
  <c r="C1236" i="1"/>
  <c r="D1236" i="1"/>
  <c r="E1236" i="1"/>
  <c r="F1236" i="1"/>
  <c r="C1237" i="1"/>
  <c r="D1237" i="1"/>
  <c r="E1237" i="1"/>
  <c r="F1237" i="1"/>
  <c r="C1238" i="1"/>
  <c r="D1238" i="1"/>
  <c r="E1238" i="1"/>
  <c r="F1238" i="1"/>
  <c r="C1239" i="1"/>
  <c r="D1239" i="1"/>
  <c r="E1239" i="1"/>
  <c r="F1239" i="1"/>
  <c r="C1240" i="1"/>
  <c r="D1240" i="1"/>
  <c r="E1240" i="1"/>
  <c r="F1240" i="1"/>
  <c r="C1241" i="1"/>
  <c r="D1241" i="1"/>
  <c r="E1241" i="1"/>
  <c r="F1241" i="1"/>
  <c r="C1242" i="1"/>
  <c r="D1242" i="1"/>
  <c r="E1242" i="1"/>
  <c r="F1242" i="1"/>
  <c r="C1243" i="1"/>
  <c r="D1243" i="1"/>
  <c r="E1243" i="1"/>
  <c r="F1243" i="1"/>
  <c r="C1244" i="1"/>
  <c r="D1244" i="1"/>
  <c r="E1244" i="1"/>
  <c r="F1244" i="1"/>
  <c r="C1245" i="1"/>
  <c r="D1245" i="1"/>
  <c r="E1245" i="1"/>
  <c r="F1245" i="1"/>
  <c r="C1246" i="1"/>
  <c r="D1246" i="1"/>
  <c r="E1246" i="1"/>
  <c r="F1246" i="1"/>
  <c r="C1247" i="1"/>
  <c r="D1247" i="1"/>
  <c r="E1247" i="1"/>
  <c r="F1247" i="1"/>
  <c r="C1248" i="1"/>
  <c r="D1248" i="1"/>
  <c r="E1248" i="1"/>
  <c r="F1248" i="1"/>
  <c r="C1249" i="1"/>
  <c r="D1249" i="1"/>
  <c r="E1249" i="1"/>
  <c r="F1249" i="1"/>
  <c r="C1250" i="1"/>
  <c r="D1250" i="1"/>
  <c r="E1250" i="1"/>
  <c r="F1250" i="1"/>
  <c r="C1251" i="1"/>
  <c r="D1251" i="1"/>
  <c r="E1251" i="1"/>
  <c r="F1251" i="1"/>
  <c r="C1252" i="1"/>
  <c r="D1252" i="1"/>
  <c r="E1252" i="1"/>
  <c r="F1252" i="1"/>
  <c r="C1253" i="1"/>
  <c r="D1253" i="1"/>
  <c r="E1253" i="1"/>
  <c r="F1253" i="1"/>
  <c r="C1254" i="1"/>
  <c r="D1254" i="1"/>
  <c r="E1254" i="1"/>
  <c r="F1254" i="1"/>
  <c r="C1255" i="1"/>
  <c r="D1255" i="1"/>
  <c r="E1255" i="1"/>
  <c r="F1255" i="1"/>
  <c r="C1256" i="1"/>
  <c r="D1256" i="1"/>
  <c r="E1256" i="1"/>
  <c r="F1256" i="1"/>
  <c r="C1257" i="1"/>
  <c r="D1257" i="1"/>
  <c r="E1257" i="1"/>
  <c r="F1257" i="1"/>
  <c r="C1258" i="1"/>
  <c r="D1258" i="1"/>
  <c r="E1258" i="1"/>
  <c r="F1258" i="1"/>
  <c r="C1259" i="1"/>
  <c r="D1259" i="1"/>
  <c r="E1259" i="1"/>
  <c r="F1259" i="1"/>
  <c r="C1260" i="1"/>
  <c r="D1260" i="1"/>
  <c r="E1260" i="1"/>
  <c r="F1260" i="1"/>
  <c r="C1261" i="1"/>
  <c r="D1261" i="1"/>
  <c r="E1261" i="1"/>
  <c r="F1261" i="1"/>
  <c r="C1262" i="1"/>
  <c r="D1262" i="1"/>
  <c r="E1262" i="1"/>
  <c r="F1262" i="1"/>
  <c r="C1263" i="1"/>
  <c r="D1263" i="1"/>
  <c r="E1263" i="1"/>
  <c r="F1263" i="1"/>
  <c r="C1264" i="1"/>
  <c r="D1264" i="1"/>
  <c r="E1264" i="1"/>
  <c r="F1264" i="1"/>
  <c r="C1265" i="1"/>
  <c r="D1265" i="1"/>
  <c r="E1265" i="1"/>
  <c r="F1265" i="1"/>
  <c r="C1266" i="1"/>
  <c r="D1266" i="1"/>
  <c r="E1266" i="1"/>
  <c r="F1266" i="1"/>
  <c r="C1267" i="1"/>
  <c r="D1267" i="1"/>
  <c r="E1267" i="1"/>
  <c r="F1267" i="1"/>
  <c r="C1268" i="1"/>
  <c r="D1268" i="1"/>
  <c r="E1268" i="1"/>
  <c r="F1268" i="1"/>
  <c r="C1269" i="1"/>
  <c r="D1269" i="1"/>
  <c r="E1269" i="1"/>
  <c r="F1269" i="1"/>
  <c r="C1270" i="1"/>
  <c r="D1270" i="1"/>
  <c r="E1270" i="1"/>
  <c r="F1270" i="1"/>
  <c r="C1271" i="1"/>
  <c r="D1271" i="1"/>
  <c r="E1271" i="1"/>
  <c r="F1271" i="1"/>
  <c r="C1272" i="1"/>
  <c r="D1272" i="1"/>
  <c r="E1272" i="1"/>
  <c r="F1272" i="1"/>
  <c r="C1273" i="1"/>
  <c r="D1273" i="1"/>
  <c r="E1273" i="1"/>
  <c r="F1273" i="1"/>
  <c r="C1274" i="1"/>
  <c r="D1274" i="1"/>
  <c r="E1274" i="1"/>
  <c r="F1274" i="1"/>
  <c r="C1275" i="1"/>
  <c r="D1275" i="1"/>
  <c r="E1275" i="1"/>
  <c r="F1275" i="1"/>
  <c r="C1276" i="1"/>
  <c r="D1276" i="1"/>
  <c r="E1276" i="1"/>
  <c r="F1276" i="1"/>
  <c r="C1277" i="1"/>
  <c r="D1277" i="1"/>
  <c r="E1277" i="1"/>
  <c r="F1277" i="1"/>
  <c r="C1278" i="1"/>
  <c r="D1278" i="1"/>
  <c r="E1278" i="1"/>
  <c r="F1278" i="1"/>
  <c r="C1279" i="1"/>
  <c r="D1279" i="1"/>
  <c r="E1279" i="1"/>
  <c r="F1279" i="1"/>
  <c r="C1280" i="1"/>
  <c r="D1280" i="1"/>
  <c r="E1280" i="1"/>
  <c r="F1280" i="1"/>
  <c r="C1281" i="1"/>
  <c r="D1281" i="1"/>
  <c r="E1281" i="1"/>
  <c r="F1281" i="1"/>
  <c r="C1282" i="1"/>
  <c r="D1282" i="1"/>
  <c r="E1282" i="1"/>
  <c r="F1282" i="1"/>
  <c r="C1283" i="1"/>
  <c r="D1283" i="1"/>
  <c r="E1283" i="1"/>
  <c r="F1283" i="1"/>
  <c r="C1284" i="1"/>
  <c r="D1284" i="1"/>
  <c r="E1284" i="1"/>
  <c r="F1284" i="1"/>
  <c r="C1285" i="1"/>
  <c r="D1285" i="1"/>
  <c r="E1285" i="1"/>
  <c r="F1285" i="1"/>
  <c r="C1286" i="1"/>
  <c r="D1286" i="1"/>
  <c r="E1286" i="1"/>
  <c r="F1286" i="1"/>
  <c r="C1287" i="1"/>
  <c r="D1287" i="1"/>
  <c r="E1287" i="1"/>
  <c r="F1287" i="1"/>
  <c r="C1288" i="1"/>
  <c r="D1288" i="1"/>
  <c r="E1288" i="1"/>
  <c r="F1288" i="1"/>
  <c r="C1289" i="1"/>
  <c r="D1289" i="1"/>
  <c r="E1289" i="1"/>
  <c r="F1289" i="1"/>
  <c r="C1290" i="1"/>
  <c r="D1290" i="1"/>
  <c r="E1290" i="1"/>
  <c r="F1290" i="1"/>
  <c r="C1291" i="1"/>
  <c r="D1291" i="1"/>
  <c r="E1291" i="1"/>
  <c r="F1291" i="1"/>
  <c r="C1292" i="1"/>
  <c r="D1292" i="1"/>
  <c r="E1292" i="1"/>
  <c r="F1292" i="1"/>
  <c r="C1293" i="1"/>
  <c r="D1293" i="1"/>
  <c r="E1293" i="1"/>
  <c r="F1293" i="1"/>
  <c r="C1294" i="1"/>
  <c r="D1294" i="1"/>
  <c r="E1294" i="1"/>
  <c r="F1294" i="1"/>
  <c r="C1295" i="1"/>
  <c r="D1295" i="1"/>
  <c r="E1295" i="1"/>
  <c r="F1295" i="1"/>
  <c r="C1296" i="1"/>
  <c r="D1296" i="1"/>
  <c r="E1296" i="1"/>
  <c r="F1296" i="1"/>
  <c r="C1297" i="1"/>
  <c r="D1297" i="1"/>
  <c r="E1297" i="1"/>
  <c r="F1297" i="1"/>
  <c r="C1298" i="1"/>
  <c r="D1298" i="1"/>
  <c r="E1298" i="1"/>
  <c r="F1298" i="1"/>
  <c r="C1299" i="1"/>
  <c r="D1299" i="1"/>
  <c r="E1299" i="1"/>
  <c r="F1299" i="1"/>
  <c r="C1300" i="1"/>
  <c r="D1300" i="1"/>
  <c r="E1300" i="1"/>
  <c r="F1300" i="1"/>
  <c r="C1301" i="1"/>
  <c r="D1301" i="1"/>
  <c r="E1301" i="1"/>
  <c r="F1301" i="1"/>
  <c r="C1302" i="1"/>
  <c r="D1302" i="1"/>
  <c r="E1302" i="1"/>
  <c r="F1302" i="1"/>
  <c r="C1303" i="1"/>
  <c r="D1303" i="1"/>
  <c r="E1303" i="1"/>
  <c r="F1303" i="1"/>
  <c r="C1304" i="1"/>
  <c r="D1304" i="1"/>
  <c r="E1304" i="1"/>
  <c r="F1304" i="1"/>
  <c r="C1305" i="1"/>
  <c r="D1305" i="1"/>
  <c r="E1305" i="1"/>
  <c r="F1305" i="1"/>
  <c r="C1306" i="1"/>
  <c r="D1306" i="1"/>
  <c r="E1306" i="1"/>
  <c r="F1306" i="1"/>
  <c r="C1307" i="1"/>
  <c r="D1307" i="1"/>
  <c r="E1307" i="1"/>
  <c r="F1307" i="1"/>
  <c r="C1308" i="1"/>
  <c r="D1308" i="1"/>
  <c r="E1308" i="1"/>
  <c r="F1308" i="1"/>
  <c r="C1309" i="1"/>
  <c r="D1309" i="1"/>
  <c r="E1309" i="1"/>
  <c r="F1309" i="1"/>
  <c r="C1310" i="1"/>
  <c r="D1310" i="1"/>
  <c r="E1310" i="1"/>
  <c r="F1310" i="1"/>
  <c r="C1311" i="1"/>
  <c r="D1311" i="1"/>
  <c r="E1311" i="1"/>
  <c r="F1311" i="1"/>
  <c r="C1312" i="1"/>
  <c r="D1312" i="1"/>
  <c r="E1312" i="1"/>
  <c r="F1312" i="1"/>
  <c r="C1313" i="1"/>
  <c r="D1313" i="1"/>
  <c r="E1313" i="1"/>
  <c r="F1313" i="1"/>
  <c r="C1314" i="1"/>
  <c r="D1314" i="1"/>
  <c r="E1314" i="1"/>
  <c r="F1314" i="1"/>
  <c r="C1315" i="1"/>
  <c r="D1315" i="1"/>
  <c r="E1315" i="1"/>
  <c r="F1315" i="1"/>
  <c r="C1316" i="1"/>
  <c r="D1316" i="1"/>
  <c r="E1316" i="1"/>
  <c r="F1316" i="1"/>
  <c r="C1317" i="1"/>
  <c r="D1317" i="1"/>
  <c r="E1317" i="1"/>
  <c r="F1317" i="1"/>
  <c r="C1318" i="1"/>
  <c r="D1318" i="1"/>
  <c r="E1318" i="1"/>
  <c r="F1318" i="1"/>
  <c r="C1319" i="1"/>
  <c r="D1319" i="1"/>
  <c r="E1319" i="1"/>
  <c r="F1319" i="1"/>
  <c r="C1320" i="1"/>
  <c r="D1320" i="1"/>
  <c r="E1320" i="1"/>
  <c r="F1320" i="1"/>
  <c r="C1321" i="1"/>
  <c r="D1321" i="1"/>
  <c r="E1321" i="1"/>
  <c r="F1321" i="1"/>
  <c r="C1322" i="1"/>
  <c r="D1322" i="1"/>
  <c r="E1322" i="1"/>
  <c r="F1322" i="1"/>
  <c r="C1323" i="1"/>
  <c r="D1323" i="1"/>
  <c r="E1323" i="1"/>
  <c r="F1323" i="1"/>
  <c r="C1324" i="1"/>
  <c r="D1324" i="1"/>
  <c r="E1324" i="1"/>
  <c r="F1324" i="1"/>
  <c r="C1325" i="1"/>
  <c r="D1325" i="1"/>
  <c r="E1325" i="1"/>
  <c r="F1325" i="1"/>
  <c r="C1326" i="1"/>
  <c r="D1326" i="1"/>
  <c r="E1326" i="1"/>
  <c r="F1326" i="1"/>
  <c r="C1327" i="1"/>
  <c r="D1327" i="1"/>
  <c r="E1327" i="1"/>
  <c r="F1327" i="1"/>
  <c r="C1328" i="1"/>
  <c r="D1328" i="1"/>
  <c r="E1328" i="1"/>
  <c r="F1328" i="1"/>
  <c r="C1329" i="1"/>
  <c r="D1329" i="1"/>
  <c r="E1329" i="1"/>
  <c r="F1329" i="1"/>
  <c r="C1330" i="1"/>
  <c r="D1330" i="1"/>
  <c r="E1330" i="1"/>
  <c r="F1330" i="1"/>
  <c r="C1331" i="1"/>
  <c r="D1331" i="1"/>
  <c r="E1331" i="1"/>
  <c r="F1331" i="1"/>
  <c r="C1332" i="1"/>
  <c r="D1332" i="1"/>
  <c r="E1332" i="1"/>
  <c r="F1332" i="1"/>
  <c r="C1333" i="1"/>
  <c r="D1333" i="1"/>
  <c r="E1333" i="1"/>
  <c r="F1333" i="1"/>
  <c r="C1334" i="1"/>
  <c r="D1334" i="1"/>
  <c r="E1334" i="1"/>
  <c r="F1334" i="1"/>
  <c r="C1335" i="1"/>
  <c r="D1335" i="1"/>
  <c r="E1335" i="1"/>
  <c r="F1335" i="1"/>
  <c r="C1336" i="1"/>
  <c r="D1336" i="1"/>
  <c r="E1336" i="1"/>
  <c r="F1336" i="1"/>
  <c r="C1337" i="1"/>
  <c r="D1337" i="1"/>
  <c r="E1337" i="1"/>
  <c r="F1337" i="1"/>
  <c r="C1338" i="1"/>
  <c r="D1338" i="1"/>
  <c r="E1338" i="1"/>
  <c r="F1338" i="1"/>
  <c r="C1339" i="1"/>
  <c r="D1339" i="1"/>
  <c r="E1339" i="1"/>
  <c r="F1339" i="1"/>
  <c r="C1340" i="1"/>
  <c r="D1340" i="1"/>
  <c r="E1340" i="1"/>
  <c r="F1340" i="1"/>
  <c r="C1341" i="1"/>
  <c r="D1341" i="1"/>
  <c r="E1341" i="1"/>
  <c r="F1341" i="1"/>
  <c r="C1342" i="1"/>
  <c r="D1342" i="1"/>
  <c r="E1342" i="1"/>
  <c r="F1342" i="1"/>
  <c r="C1343" i="1"/>
  <c r="D1343" i="1"/>
  <c r="E1343" i="1"/>
  <c r="F1343" i="1"/>
  <c r="C1344" i="1"/>
  <c r="D1344" i="1"/>
  <c r="E1344" i="1"/>
  <c r="F1344" i="1"/>
  <c r="C1345" i="1"/>
  <c r="D1345" i="1"/>
  <c r="E1345" i="1"/>
  <c r="F1345" i="1"/>
  <c r="C1346" i="1"/>
  <c r="D1346" i="1"/>
  <c r="E1346" i="1"/>
  <c r="F1346" i="1"/>
  <c r="C1347" i="1"/>
  <c r="D1347" i="1"/>
  <c r="E1347" i="1"/>
  <c r="F1347" i="1"/>
  <c r="C1348" i="1"/>
  <c r="D1348" i="1"/>
  <c r="E1348" i="1"/>
  <c r="F1348" i="1"/>
  <c r="C1349" i="1"/>
  <c r="D1349" i="1"/>
  <c r="E1349" i="1"/>
  <c r="F1349" i="1"/>
  <c r="C1350" i="1"/>
  <c r="D1350" i="1"/>
  <c r="E1350" i="1"/>
  <c r="F1350" i="1"/>
  <c r="C1351" i="1"/>
  <c r="D1351" i="1"/>
  <c r="E1351" i="1"/>
  <c r="F1351" i="1"/>
  <c r="C1352" i="1"/>
  <c r="D1352" i="1"/>
  <c r="E1352" i="1"/>
  <c r="F1352" i="1"/>
  <c r="C1353" i="1"/>
  <c r="D1353" i="1"/>
  <c r="E1353" i="1"/>
  <c r="F1353" i="1"/>
  <c r="C1354" i="1"/>
  <c r="D1354" i="1"/>
  <c r="E1354" i="1"/>
  <c r="F1354" i="1"/>
  <c r="C1355" i="1"/>
  <c r="D1355" i="1"/>
  <c r="E1355" i="1"/>
  <c r="F1355" i="1"/>
  <c r="C1356" i="1"/>
  <c r="D1356" i="1"/>
  <c r="E1356" i="1"/>
  <c r="F1356" i="1"/>
  <c r="C1357" i="1"/>
  <c r="D1357" i="1"/>
  <c r="E1357" i="1"/>
  <c r="F1357" i="1"/>
  <c r="C1358" i="1"/>
  <c r="D1358" i="1"/>
  <c r="E1358" i="1"/>
  <c r="F1358" i="1"/>
  <c r="C1359" i="1"/>
  <c r="D1359" i="1"/>
  <c r="E1359" i="1"/>
  <c r="F1359" i="1"/>
  <c r="C1360" i="1"/>
  <c r="D1360" i="1"/>
  <c r="E1360" i="1"/>
  <c r="F1360" i="1"/>
  <c r="C1361" i="1"/>
  <c r="D1361" i="1"/>
  <c r="E1361" i="1"/>
  <c r="F1361" i="1"/>
  <c r="C1362" i="1"/>
  <c r="D1362" i="1"/>
  <c r="E1362" i="1"/>
  <c r="F1362" i="1"/>
  <c r="C1363" i="1"/>
  <c r="D1363" i="1"/>
  <c r="E1363" i="1"/>
  <c r="F1363" i="1"/>
  <c r="C1364" i="1"/>
  <c r="D1364" i="1"/>
  <c r="E1364" i="1"/>
  <c r="F1364" i="1"/>
  <c r="C1365" i="1"/>
  <c r="D1365" i="1"/>
  <c r="E1365" i="1"/>
  <c r="F1365" i="1"/>
  <c r="C1366" i="1"/>
  <c r="D1366" i="1"/>
  <c r="E1366" i="1"/>
  <c r="F1366" i="1"/>
  <c r="C1367" i="1"/>
  <c r="D1367" i="1"/>
  <c r="E1367" i="1"/>
  <c r="F1367" i="1"/>
  <c r="C1368" i="1"/>
  <c r="D1368" i="1"/>
  <c r="E1368" i="1"/>
  <c r="F1368" i="1"/>
  <c r="C1369" i="1"/>
  <c r="D1369" i="1"/>
  <c r="E1369" i="1"/>
  <c r="F1369" i="1"/>
  <c r="C1370" i="1"/>
  <c r="D1370" i="1"/>
  <c r="E1370" i="1"/>
  <c r="F1370" i="1"/>
  <c r="C1371" i="1"/>
  <c r="D1371" i="1"/>
  <c r="E1371" i="1"/>
  <c r="F1371" i="1"/>
  <c r="C1372" i="1"/>
  <c r="D1372" i="1"/>
  <c r="E1372" i="1"/>
  <c r="F1372" i="1"/>
  <c r="C1373" i="1"/>
  <c r="D1373" i="1"/>
  <c r="E1373" i="1"/>
  <c r="F1373" i="1"/>
  <c r="C1374" i="1"/>
  <c r="D1374" i="1"/>
  <c r="E1374" i="1"/>
  <c r="F1374" i="1"/>
  <c r="C1375" i="1"/>
  <c r="D1375" i="1"/>
  <c r="E1375" i="1"/>
  <c r="F1375" i="1"/>
  <c r="C1376" i="1"/>
  <c r="D1376" i="1"/>
  <c r="E1376" i="1"/>
  <c r="F1376" i="1"/>
  <c r="C1377" i="1"/>
  <c r="D1377" i="1"/>
  <c r="E1377" i="1"/>
  <c r="F1377" i="1"/>
  <c r="C1378" i="1"/>
  <c r="D1378" i="1"/>
  <c r="E1378" i="1"/>
  <c r="F1378" i="1"/>
  <c r="C1379" i="1"/>
  <c r="D1379" i="1"/>
  <c r="E1379" i="1"/>
  <c r="F1379" i="1"/>
  <c r="C1380" i="1"/>
  <c r="D1380" i="1"/>
  <c r="E1380" i="1"/>
  <c r="F1380" i="1"/>
  <c r="C1381" i="1"/>
  <c r="D1381" i="1"/>
  <c r="E1381" i="1"/>
  <c r="F1381" i="1"/>
  <c r="C1382" i="1"/>
  <c r="D1382" i="1"/>
  <c r="E1382" i="1"/>
  <c r="F1382" i="1"/>
  <c r="C1383" i="1"/>
  <c r="D1383" i="1"/>
  <c r="E1383" i="1"/>
  <c r="F1383" i="1"/>
  <c r="C1384" i="1"/>
  <c r="D1384" i="1"/>
  <c r="E1384" i="1"/>
  <c r="F1384" i="1"/>
  <c r="C1385" i="1"/>
  <c r="D1385" i="1"/>
  <c r="E1385" i="1"/>
  <c r="F1385" i="1"/>
  <c r="C1386" i="1"/>
  <c r="D1386" i="1"/>
  <c r="E1386" i="1"/>
  <c r="F1386" i="1"/>
  <c r="C1387" i="1"/>
  <c r="D1387" i="1"/>
  <c r="E1387" i="1"/>
  <c r="F1387" i="1"/>
  <c r="C1388" i="1"/>
  <c r="D1388" i="1"/>
  <c r="E1388" i="1"/>
  <c r="F1388" i="1"/>
  <c r="C1389" i="1"/>
  <c r="D1389" i="1"/>
  <c r="E1389" i="1"/>
  <c r="F1389" i="1"/>
  <c r="C1390" i="1"/>
  <c r="D1390" i="1"/>
  <c r="E1390" i="1"/>
  <c r="F1390" i="1"/>
  <c r="C1391" i="1"/>
  <c r="D1391" i="1"/>
  <c r="E1391" i="1"/>
  <c r="F1391" i="1"/>
  <c r="C1392" i="1"/>
  <c r="D1392" i="1"/>
  <c r="E1392" i="1"/>
  <c r="F1392" i="1"/>
  <c r="C1393" i="1"/>
  <c r="D1393" i="1"/>
  <c r="E1393" i="1"/>
  <c r="F1393" i="1"/>
  <c r="C1394" i="1"/>
  <c r="D1394" i="1"/>
  <c r="E1394" i="1"/>
  <c r="F1394" i="1"/>
  <c r="C1395" i="1"/>
  <c r="D1395" i="1"/>
  <c r="E1395" i="1"/>
  <c r="F1395" i="1"/>
  <c r="C1396" i="1"/>
  <c r="D1396" i="1"/>
  <c r="E1396" i="1"/>
  <c r="F1396" i="1"/>
  <c r="C1397" i="1"/>
  <c r="D1397" i="1"/>
  <c r="E1397" i="1"/>
  <c r="F1397" i="1"/>
  <c r="C1398" i="1"/>
  <c r="D1398" i="1"/>
  <c r="E1398" i="1"/>
  <c r="F1398" i="1"/>
  <c r="C1399" i="1"/>
  <c r="D1399" i="1"/>
  <c r="E1399" i="1"/>
  <c r="F1399" i="1"/>
  <c r="C1400" i="1"/>
  <c r="D1400" i="1"/>
  <c r="E1400" i="1"/>
  <c r="F1400" i="1"/>
  <c r="C1401" i="1"/>
  <c r="D1401" i="1"/>
  <c r="E1401" i="1"/>
  <c r="F1401" i="1"/>
  <c r="C1402" i="1"/>
  <c r="D1402" i="1"/>
  <c r="E1402" i="1"/>
  <c r="F1402" i="1"/>
  <c r="C1403" i="1"/>
  <c r="D1403" i="1"/>
  <c r="E1403" i="1"/>
  <c r="F1403" i="1"/>
  <c r="C1404" i="1"/>
  <c r="D1404" i="1"/>
  <c r="E1404" i="1"/>
  <c r="F1404" i="1"/>
  <c r="C1405" i="1"/>
  <c r="D1405" i="1"/>
  <c r="E1405" i="1"/>
  <c r="F1405" i="1"/>
  <c r="C1406" i="1"/>
  <c r="D1406" i="1"/>
  <c r="E1406" i="1"/>
  <c r="F1406" i="1"/>
  <c r="C1407" i="1"/>
  <c r="D1407" i="1"/>
  <c r="E1407" i="1"/>
  <c r="F1407" i="1"/>
  <c r="C1408" i="1"/>
  <c r="D1408" i="1"/>
  <c r="E1408" i="1"/>
  <c r="F1408" i="1"/>
  <c r="C1409" i="1"/>
  <c r="D1409" i="1"/>
  <c r="E1409" i="1"/>
  <c r="F1409" i="1"/>
  <c r="C1410" i="1"/>
  <c r="D1410" i="1"/>
  <c r="E1410" i="1"/>
  <c r="F1410" i="1"/>
  <c r="C1411" i="1"/>
  <c r="D1411" i="1"/>
  <c r="E1411" i="1"/>
  <c r="F1411" i="1"/>
  <c r="C1412" i="1"/>
  <c r="D1412" i="1"/>
  <c r="E1412" i="1"/>
  <c r="F1412" i="1"/>
  <c r="C1413" i="1"/>
  <c r="D1413" i="1"/>
  <c r="E1413" i="1"/>
  <c r="F1413" i="1"/>
  <c r="C1414" i="1"/>
  <c r="D1414" i="1"/>
  <c r="E1414" i="1"/>
  <c r="F1414" i="1"/>
  <c r="C1415" i="1"/>
  <c r="D1415" i="1"/>
  <c r="E1415" i="1"/>
  <c r="F1415" i="1"/>
  <c r="C1416" i="1"/>
  <c r="D1416" i="1"/>
  <c r="E1416" i="1"/>
  <c r="F1416" i="1"/>
  <c r="C1417" i="1"/>
  <c r="D1417" i="1"/>
  <c r="E1417" i="1"/>
  <c r="F1417" i="1"/>
  <c r="C1418" i="1"/>
  <c r="D1418" i="1"/>
  <c r="E1418" i="1"/>
  <c r="F1418" i="1"/>
  <c r="C1419" i="1"/>
  <c r="D1419" i="1"/>
  <c r="E1419" i="1"/>
  <c r="F1419" i="1"/>
  <c r="C1420" i="1"/>
  <c r="D1420" i="1"/>
  <c r="E1420" i="1"/>
  <c r="F1420" i="1"/>
  <c r="C1421" i="1"/>
  <c r="D1421" i="1"/>
  <c r="E1421" i="1"/>
  <c r="F1421" i="1"/>
  <c r="C1422" i="1"/>
  <c r="D1422" i="1"/>
  <c r="E1422" i="1"/>
  <c r="F1422" i="1"/>
  <c r="C1423" i="1"/>
  <c r="D1423" i="1"/>
  <c r="E1423" i="1"/>
  <c r="F1423" i="1"/>
  <c r="C1424" i="1"/>
  <c r="D1424" i="1"/>
  <c r="E1424" i="1"/>
  <c r="F1424" i="1"/>
  <c r="C1425" i="1"/>
  <c r="D1425" i="1"/>
  <c r="E1425" i="1"/>
  <c r="F1425" i="1"/>
  <c r="C1426" i="1"/>
  <c r="D1426" i="1"/>
  <c r="E1426" i="1"/>
  <c r="F1426" i="1"/>
  <c r="C1427" i="1"/>
  <c r="D1427" i="1"/>
  <c r="E1427" i="1"/>
  <c r="F1427" i="1"/>
  <c r="C1428" i="1"/>
  <c r="D1428" i="1"/>
  <c r="E1428" i="1"/>
  <c r="F1428" i="1"/>
  <c r="C1429" i="1"/>
  <c r="D1429" i="1"/>
  <c r="E1429" i="1"/>
  <c r="F1429" i="1"/>
  <c r="C1430" i="1"/>
  <c r="D1430" i="1"/>
  <c r="E1430" i="1"/>
  <c r="F1430" i="1"/>
  <c r="C1431" i="1"/>
  <c r="D1431" i="1"/>
  <c r="E1431" i="1"/>
  <c r="F1431" i="1"/>
  <c r="C1432" i="1"/>
  <c r="D1432" i="1"/>
  <c r="E1432" i="1"/>
  <c r="F1432" i="1"/>
  <c r="C1433" i="1"/>
  <c r="D1433" i="1"/>
  <c r="E1433" i="1"/>
  <c r="F1433" i="1"/>
  <c r="C1434" i="1"/>
  <c r="D1434" i="1"/>
  <c r="E1434" i="1"/>
  <c r="F1434" i="1"/>
  <c r="C1435" i="1"/>
  <c r="D1435" i="1"/>
  <c r="E1435" i="1"/>
  <c r="F1435" i="1"/>
  <c r="C1436" i="1"/>
  <c r="D1436" i="1"/>
  <c r="E1436" i="1"/>
  <c r="F1436" i="1"/>
  <c r="C1437" i="1"/>
  <c r="D1437" i="1"/>
  <c r="E1437" i="1"/>
  <c r="F1437" i="1"/>
  <c r="C1438" i="1"/>
  <c r="D1438" i="1"/>
  <c r="E1438" i="1"/>
  <c r="F1438" i="1"/>
  <c r="C1439" i="1"/>
  <c r="D1439" i="1"/>
  <c r="E1439" i="1"/>
  <c r="F1439" i="1"/>
  <c r="C1440" i="1"/>
  <c r="D1440" i="1"/>
  <c r="E1440" i="1"/>
  <c r="F1440" i="1"/>
  <c r="C1441" i="1"/>
  <c r="D1441" i="1"/>
  <c r="E1441" i="1"/>
  <c r="F1441" i="1"/>
  <c r="C1442" i="1"/>
  <c r="D1442" i="1"/>
  <c r="E1442" i="1"/>
  <c r="F1442" i="1"/>
  <c r="C1443" i="1"/>
  <c r="D1443" i="1"/>
  <c r="E1443" i="1"/>
  <c r="F1443" i="1"/>
  <c r="C1444" i="1"/>
  <c r="D1444" i="1"/>
  <c r="E1444" i="1"/>
  <c r="F1444" i="1"/>
  <c r="C1445" i="1"/>
  <c r="D1445" i="1"/>
  <c r="E1445" i="1"/>
  <c r="F1445" i="1"/>
  <c r="C1446" i="1"/>
  <c r="D1446" i="1"/>
  <c r="E1446" i="1"/>
  <c r="F1446" i="1"/>
  <c r="C1447" i="1"/>
  <c r="D1447" i="1"/>
  <c r="E1447" i="1"/>
  <c r="F1447" i="1"/>
  <c r="C1448" i="1"/>
  <c r="D1448" i="1"/>
  <c r="E1448" i="1"/>
  <c r="F1448" i="1"/>
  <c r="C1449" i="1"/>
  <c r="D1449" i="1"/>
  <c r="E1449" i="1"/>
  <c r="F1449" i="1"/>
  <c r="C1450" i="1"/>
  <c r="D1450" i="1"/>
  <c r="E1450" i="1"/>
  <c r="F1450" i="1"/>
  <c r="C1451" i="1"/>
  <c r="D1451" i="1"/>
  <c r="E1451" i="1"/>
  <c r="F1451" i="1"/>
  <c r="C1452" i="1"/>
  <c r="D1452" i="1"/>
  <c r="E1452" i="1"/>
  <c r="F1452" i="1"/>
  <c r="C1453" i="1"/>
  <c r="D1453" i="1"/>
  <c r="E1453" i="1"/>
  <c r="F1453" i="1"/>
  <c r="C1454" i="1"/>
  <c r="D1454" i="1"/>
  <c r="E1454" i="1"/>
  <c r="F1454" i="1"/>
  <c r="C1455" i="1"/>
  <c r="D1455" i="1"/>
  <c r="E1455" i="1"/>
  <c r="F1455" i="1"/>
  <c r="C1456" i="1"/>
  <c r="D1456" i="1"/>
  <c r="E1456" i="1"/>
  <c r="F1456" i="1"/>
  <c r="C1457" i="1"/>
  <c r="D1457" i="1"/>
  <c r="E1457" i="1"/>
  <c r="F1457" i="1"/>
  <c r="C1458" i="1"/>
  <c r="D1458" i="1"/>
  <c r="E1458" i="1"/>
  <c r="F1458" i="1"/>
  <c r="C1459" i="1"/>
  <c r="D1459" i="1"/>
  <c r="E1459" i="1"/>
  <c r="F1459" i="1"/>
  <c r="C1460" i="1"/>
  <c r="D1460" i="1"/>
  <c r="E1460" i="1"/>
  <c r="F1460" i="1"/>
  <c r="C1461" i="1"/>
  <c r="D1461" i="1"/>
  <c r="E1461" i="1"/>
  <c r="F1461" i="1"/>
  <c r="C1462" i="1"/>
  <c r="D1462" i="1"/>
  <c r="E1462" i="1"/>
  <c r="F1462" i="1"/>
  <c r="C1463" i="1"/>
  <c r="D1463" i="1"/>
  <c r="E1463" i="1"/>
  <c r="F1463" i="1"/>
  <c r="C1464" i="1"/>
  <c r="D1464" i="1"/>
  <c r="E1464" i="1"/>
  <c r="F1464" i="1"/>
  <c r="C1465" i="1"/>
  <c r="D1465" i="1"/>
  <c r="E1465" i="1"/>
  <c r="F1465" i="1"/>
  <c r="C1466" i="1"/>
  <c r="D1466" i="1"/>
  <c r="E1466" i="1"/>
  <c r="F1466" i="1"/>
  <c r="C1467" i="1"/>
  <c r="D1467" i="1"/>
  <c r="E1467" i="1"/>
  <c r="F1467" i="1"/>
  <c r="C1468" i="1"/>
  <c r="D1468" i="1"/>
  <c r="E1468" i="1"/>
  <c r="F1468" i="1"/>
  <c r="C1469" i="1"/>
  <c r="D1469" i="1"/>
  <c r="E1469" i="1"/>
  <c r="F1469" i="1"/>
  <c r="C1470" i="1"/>
  <c r="D1470" i="1"/>
  <c r="E1470" i="1"/>
  <c r="F1470" i="1"/>
  <c r="C1471" i="1"/>
  <c r="D1471" i="1"/>
  <c r="E1471" i="1"/>
  <c r="F1471" i="1"/>
  <c r="C1472" i="1"/>
  <c r="D1472" i="1"/>
  <c r="E1472" i="1"/>
  <c r="F1472" i="1"/>
  <c r="C1473" i="1"/>
  <c r="D1473" i="1"/>
  <c r="E1473" i="1"/>
  <c r="F1473" i="1"/>
  <c r="C1474" i="1"/>
  <c r="D1474" i="1"/>
  <c r="E1474" i="1"/>
  <c r="F1474" i="1"/>
  <c r="C1475" i="1"/>
  <c r="D1475" i="1"/>
  <c r="E1475" i="1"/>
  <c r="F1475" i="1"/>
  <c r="C1476" i="1"/>
  <c r="D1476" i="1"/>
  <c r="E1476" i="1"/>
  <c r="F1476" i="1"/>
  <c r="C1477" i="1"/>
  <c r="D1477" i="1"/>
  <c r="E1477" i="1"/>
  <c r="F1477" i="1"/>
  <c r="C1478" i="1"/>
  <c r="D1478" i="1"/>
  <c r="E1478" i="1"/>
  <c r="F1478" i="1"/>
  <c r="C1479" i="1"/>
  <c r="D1479" i="1"/>
  <c r="E1479" i="1"/>
  <c r="F1479" i="1"/>
  <c r="C1480" i="1"/>
  <c r="D1480" i="1"/>
  <c r="E1480" i="1"/>
  <c r="F1480" i="1"/>
  <c r="C1481" i="1"/>
  <c r="D1481" i="1"/>
  <c r="E1481" i="1"/>
  <c r="F1481" i="1"/>
  <c r="C1482" i="1"/>
  <c r="D1482" i="1"/>
  <c r="E1482" i="1"/>
  <c r="F1482" i="1"/>
  <c r="C1483" i="1"/>
  <c r="D1483" i="1"/>
  <c r="E1483" i="1"/>
  <c r="F1483" i="1"/>
  <c r="C1484" i="1"/>
  <c r="D1484" i="1"/>
  <c r="E1484" i="1"/>
  <c r="F1484" i="1"/>
  <c r="C1485" i="1"/>
  <c r="D1485" i="1"/>
  <c r="E1485" i="1"/>
  <c r="F1485" i="1"/>
  <c r="C1486" i="1"/>
  <c r="D1486" i="1"/>
  <c r="E1486" i="1"/>
  <c r="F1486" i="1"/>
  <c r="C1487" i="1"/>
  <c r="D1487" i="1"/>
  <c r="E1487" i="1"/>
  <c r="F1487" i="1"/>
  <c r="C1488" i="1"/>
  <c r="D1488" i="1"/>
  <c r="E1488" i="1"/>
  <c r="F1488" i="1"/>
  <c r="C1489" i="1"/>
  <c r="D1489" i="1"/>
  <c r="E1489" i="1"/>
  <c r="F1489" i="1"/>
  <c r="C1490" i="1"/>
  <c r="D1490" i="1"/>
  <c r="E1490" i="1"/>
  <c r="F1490" i="1"/>
  <c r="C1491" i="1"/>
  <c r="D1491" i="1"/>
  <c r="E1491" i="1"/>
  <c r="F1491" i="1"/>
  <c r="C1492" i="1"/>
  <c r="D1492" i="1"/>
  <c r="E1492" i="1"/>
  <c r="F1492" i="1"/>
  <c r="C1493" i="1"/>
  <c r="D1493" i="1"/>
  <c r="E1493" i="1"/>
  <c r="F1493" i="1"/>
  <c r="C1494" i="1"/>
  <c r="D1494" i="1"/>
  <c r="E1494" i="1"/>
  <c r="F1494" i="1"/>
  <c r="C1495" i="1"/>
  <c r="D1495" i="1"/>
  <c r="E1495" i="1"/>
  <c r="F1495" i="1"/>
  <c r="C1496" i="1"/>
  <c r="D1496" i="1"/>
  <c r="E1496" i="1"/>
  <c r="F1496" i="1"/>
  <c r="C1497" i="1"/>
  <c r="D1497" i="1"/>
  <c r="E1497" i="1"/>
  <c r="F1497" i="1"/>
  <c r="C1498" i="1"/>
  <c r="D1498" i="1"/>
  <c r="E1498" i="1"/>
  <c r="F1498" i="1"/>
  <c r="C1499" i="1"/>
  <c r="D1499" i="1"/>
  <c r="E1499" i="1"/>
  <c r="F1499" i="1"/>
  <c r="C1500" i="1"/>
  <c r="D1500" i="1"/>
  <c r="E1500" i="1"/>
  <c r="F1500" i="1"/>
  <c r="C1501" i="1"/>
  <c r="D1501" i="1"/>
  <c r="E1501" i="1"/>
  <c r="F1501" i="1"/>
  <c r="C1502" i="1"/>
  <c r="D1502" i="1"/>
  <c r="E1502" i="1"/>
  <c r="F1502" i="1"/>
  <c r="C1503" i="1"/>
  <c r="D1503" i="1"/>
  <c r="E1503" i="1"/>
  <c r="F1503" i="1"/>
  <c r="C1504" i="1"/>
  <c r="D1504" i="1"/>
  <c r="E1504" i="1"/>
  <c r="F1504" i="1"/>
  <c r="C1505" i="1"/>
  <c r="D1505" i="1"/>
  <c r="E1505" i="1"/>
  <c r="F1505" i="1"/>
  <c r="C1506" i="1"/>
  <c r="D1506" i="1"/>
  <c r="E1506" i="1"/>
  <c r="F1506" i="1"/>
  <c r="C1507" i="1"/>
  <c r="D1507" i="1"/>
  <c r="E1507" i="1"/>
  <c r="F1507" i="1"/>
  <c r="C1508" i="1"/>
  <c r="D1508" i="1"/>
  <c r="E1508" i="1"/>
  <c r="F1508" i="1"/>
  <c r="C1509" i="1"/>
  <c r="D1509" i="1"/>
  <c r="E1509" i="1"/>
  <c r="F1509" i="1"/>
  <c r="C1510" i="1"/>
  <c r="D1510" i="1"/>
  <c r="E1510" i="1"/>
  <c r="F1510" i="1"/>
  <c r="C1511" i="1"/>
  <c r="D1511" i="1"/>
  <c r="E1511" i="1"/>
  <c r="F1511" i="1"/>
  <c r="C1512" i="1"/>
  <c r="D1512" i="1"/>
  <c r="E1512" i="1"/>
  <c r="F1512" i="1"/>
  <c r="C1513" i="1"/>
  <c r="D1513" i="1"/>
  <c r="E1513" i="1"/>
  <c r="F1513" i="1"/>
  <c r="C1514" i="1"/>
  <c r="D1514" i="1"/>
  <c r="E1514" i="1"/>
  <c r="F1514" i="1"/>
  <c r="C1515" i="1"/>
  <c r="D1515" i="1"/>
  <c r="E1515" i="1"/>
  <c r="F1515" i="1"/>
  <c r="C1516" i="1"/>
  <c r="D1516" i="1"/>
  <c r="E1516" i="1"/>
  <c r="F1516" i="1"/>
  <c r="C1517" i="1"/>
  <c r="D1517" i="1"/>
  <c r="E1517" i="1"/>
  <c r="F1517" i="1"/>
  <c r="C1518" i="1"/>
  <c r="D1518" i="1"/>
  <c r="E1518" i="1"/>
  <c r="F1518" i="1"/>
  <c r="C1519" i="1"/>
  <c r="D1519" i="1"/>
  <c r="E1519" i="1"/>
  <c r="F1519" i="1"/>
  <c r="C1520" i="1"/>
  <c r="D1520" i="1"/>
  <c r="E1520" i="1"/>
  <c r="F1520" i="1"/>
  <c r="C1521" i="1"/>
  <c r="D1521" i="1"/>
  <c r="E1521" i="1"/>
  <c r="F1521" i="1"/>
  <c r="C1522" i="1"/>
  <c r="D1522" i="1"/>
  <c r="E1522" i="1"/>
  <c r="F1522" i="1"/>
  <c r="C1523" i="1"/>
  <c r="D1523" i="1"/>
  <c r="E1523" i="1"/>
  <c r="F1523" i="1"/>
  <c r="C1524" i="1"/>
  <c r="D1524" i="1"/>
  <c r="E1524" i="1"/>
  <c r="F1524" i="1"/>
  <c r="C1525" i="1"/>
  <c r="D1525" i="1"/>
  <c r="E1525" i="1"/>
  <c r="F1525" i="1"/>
  <c r="C1526" i="1"/>
  <c r="D1526" i="1"/>
  <c r="E1526" i="1"/>
  <c r="F1526" i="1"/>
  <c r="C1527" i="1"/>
  <c r="D1527" i="1"/>
  <c r="E1527" i="1"/>
  <c r="F1527" i="1"/>
  <c r="C1528" i="1"/>
  <c r="D1528" i="1"/>
  <c r="E1528" i="1"/>
  <c r="F1528" i="1"/>
  <c r="C1529" i="1"/>
  <c r="D1529" i="1"/>
  <c r="E1529" i="1"/>
  <c r="F1529" i="1"/>
  <c r="C1530" i="1"/>
  <c r="D1530" i="1"/>
  <c r="E1530" i="1"/>
  <c r="F1530" i="1"/>
  <c r="C1531" i="1"/>
  <c r="D1531" i="1"/>
  <c r="E1531" i="1"/>
  <c r="F1531" i="1"/>
  <c r="C1532" i="1"/>
  <c r="D1532" i="1"/>
  <c r="E1532" i="1"/>
  <c r="F1532" i="1"/>
  <c r="C1533" i="1"/>
  <c r="D1533" i="1"/>
  <c r="E1533" i="1"/>
  <c r="F1533" i="1"/>
  <c r="C1534" i="1"/>
  <c r="D1534" i="1"/>
  <c r="E1534" i="1"/>
  <c r="F1534" i="1"/>
  <c r="C1535" i="1"/>
  <c r="D1535" i="1"/>
  <c r="E1535" i="1"/>
  <c r="F1535" i="1"/>
  <c r="C1536" i="1"/>
  <c r="D1536" i="1"/>
  <c r="E1536" i="1"/>
  <c r="F1536" i="1"/>
  <c r="C1537" i="1"/>
  <c r="D1537" i="1"/>
  <c r="E1537" i="1"/>
  <c r="F1537" i="1"/>
  <c r="C1538" i="1"/>
  <c r="D1538" i="1"/>
  <c r="E1538" i="1"/>
  <c r="F1538" i="1"/>
  <c r="C1539" i="1"/>
  <c r="D1539" i="1"/>
  <c r="E1539" i="1"/>
  <c r="F1539" i="1"/>
  <c r="C1540" i="1"/>
  <c r="D1540" i="1"/>
  <c r="E1540" i="1"/>
  <c r="F1540" i="1"/>
  <c r="C1541" i="1"/>
  <c r="D1541" i="1"/>
  <c r="E1541" i="1"/>
  <c r="F1541" i="1"/>
  <c r="C1542" i="1"/>
  <c r="D1542" i="1"/>
  <c r="E1542" i="1"/>
  <c r="F1542" i="1"/>
  <c r="C1543" i="1"/>
  <c r="D1543" i="1"/>
  <c r="E1543" i="1"/>
  <c r="F1543" i="1"/>
  <c r="C1544" i="1"/>
  <c r="D1544" i="1"/>
  <c r="E1544" i="1"/>
  <c r="F1544" i="1"/>
  <c r="C1545" i="1"/>
  <c r="D1545" i="1"/>
  <c r="E1545" i="1"/>
  <c r="F1545" i="1"/>
  <c r="C1546" i="1"/>
  <c r="D1546" i="1"/>
  <c r="E1546" i="1"/>
  <c r="F1546" i="1"/>
  <c r="C1547" i="1"/>
  <c r="D1547" i="1"/>
  <c r="E1547" i="1"/>
  <c r="F1547" i="1"/>
  <c r="C1548" i="1"/>
  <c r="D1548" i="1"/>
  <c r="E1548" i="1"/>
  <c r="F1548" i="1"/>
  <c r="C1549" i="1"/>
  <c r="D1549" i="1"/>
  <c r="E1549" i="1"/>
  <c r="F1549" i="1"/>
  <c r="C1550" i="1"/>
  <c r="D1550" i="1"/>
  <c r="E1550" i="1"/>
  <c r="F1550" i="1"/>
  <c r="C1551" i="1"/>
  <c r="D1551" i="1"/>
  <c r="E1551" i="1"/>
  <c r="F1551" i="1"/>
  <c r="C1552" i="1"/>
  <c r="D1552" i="1"/>
  <c r="E1552" i="1"/>
  <c r="F1552" i="1"/>
  <c r="C1553" i="1"/>
  <c r="D1553" i="1"/>
  <c r="E1553" i="1"/>
  <c r="F1553" i="1"/>
  <c r="C1554" i="1"/>
  <c r="D1554" i="1"/>
  <c r="E1554" i="1"/>
  <c r="F1554" i="1"/>
  <c r="C1555" i="1"/>
  <c r="D1555" i="1"/>
  <c r="E1555" i="1"/>
  <c r="F1555" i="1"/>
  <c r="C1556" i="1"/>
  <c r="D1556" i="1"/>
  <c r="E1556" i="1"/>
  <c r="F1556" i="1"/>
  <c r="C1557" i="1"/>
  <c r="D1557" i="1"/>
  <c r="E1557" i="1"/>
  <c r="F1557" i="1"/>
  <c r="C1558" i="1"/>
  <c r="D1558" i="1"/>
  <c r="E1558" i="1"/>
  <c r="F1558" i="1"/>
  <c r="C1559" i="1"/>
  <c r="D1559" i="1"/>
  <c r="E1559" i="1"/>
  <c r="F1559" i="1"/>
  <c r="C1560" i="1"/>
  <c r="D1560" i="1"/>
  <c r="E1560" i="1"/>
  <c r="F1560" i="1"/>
  <c r="C1561" i="1"/>
  <c r="D1561" i="1"/>
  <c r="E1561" i="1"/>
  <c r="F1561" i="1"/>
  <c r="C1562" i="1"/>
  <c r="D1562" i="1"/>
  <c r="E1562" i="1"/>
  <c r="F1562" i="1"/>
  <c r="C1563" i="1"/>
  <c r="D1563" i="1"/>
  <c r="E1563" i="1"/>
  <c r="F1563" i="1"/>
  <c r="C1564" i="1"/>
  <c r="D1564" i="1"/>
  <c r="E1564" i="1"/>
  <c r="F1564" i="1"/>
  <c r="C1565" i="1"/>
  <c r="D1565" i="1"/>
  <c r="E1565" i="1"/>
  <c r="F1565" i="1"/>
  <c r="C1566" i="1"/>
  <c r="D1566" i="1"/>
  <c r="E1566" i="1"/>
  <c r="F1566" i="1"/>
  <c r="C1567" i="1"/>
  <c r="D1567" i="1"/>
  <c r="E1567" i="1"/>
  <c r="F1567" i="1"/>
  <c r="C1568" i="1"/>
  <c r="D1568" i="1"/>
  <c r="E1568" i="1"/>
  <c r="F1568" i="1"/>
  <c r="C1569" i="1"/>
  <c r="D1569" i="1"/>
  <c r="E1569" i="1"/>
  <c r="F1569" i="1"/>
  <c r="C1570" i="1"/>
  <c r="D1570" i="1"/>
  <c r="E1570" i="1"/>
  <c r="F1570" i="1"/>
  <c r="C1571" i="1"/>
  <c r="D1571" i="1"/>
  <c r="E1571" i="1"/>
  <c r="F1571" i="1"/>
  <c r="C1572" i="1"/>
  <c r="D1572" i="1"/>
  <c r="E1572" i="1"/>
  <c r="F1572" i="1"/>
  <c r="C1573" i="1"/>
  <c r="D1573" i="1"/>
  <c r="E1573" i="1"/>
  <c r="F1573" i="1"/>
  <c r="C1574" i="1"/>
  <c r="D1574" i="1"/>
  <c r="E1574" i="1"/>
  <c r="F1574" i="1"/>
  <c r="C1575" i="1"/>
  <c r="D1575" i="1"/>
  <c r="E1575" i="1"/>
  <c r="F1575" i="1"/>
  <c r="C1576" i="1"/>
  <c r="D1576" i="1"/>
  <c r="E1576" i="1"/>
  <c r="F1576" i="1"/>
  <c r="C1577" i="1"/>
  <c r="D1577" i="1"/>
  <c r="E1577" i="1"/>
  <c r="F1577" i="1"/>
  <c r="C1578" i="1"/>
  <c r="D1578" i="1"/>
  <c r="E1578" i="1"/>
  <c r="F1578" i="1"/>
  <c r="C1579" i="1"/>
  <c r="D1579" i="1"/>
  <c r="E1579" i="1"/>
  <c r="F1579" i="1"/>
  <c r="C1580" i="1"/>
  <c r="D1580" i="1"/>
  <c r="E1580" i="1"/>
  <c r="F1580" i="1"/>
  <c r="C1581" i="1"/>
  <c r="D1581" i="1"/>
  <c r="E1581" i="1"/>
  <c r="F1581" i="1"/>
  <c r="C1582" i="1"/>
  <c r="D1582" i="1"/>
  <c r="E1582" i="1"/>
  <c r="F1582" i="1"/>
  <c r="C1583" i="1"/>
  <c r="D1583" i="1"/>
  <c r="E1583" i="1"/>
  <c r="F1583" i="1"/>
  <c r="C1584" i="1"/>
  <c r="D1584" i="1"/>
  <c r="E1584" i="1"/>
  <c r="F1584" i="1"/>
  <c r="C1585" i="1"/>
  <c r="D1585" i="1"/>
  <c r="E1585" i="1"/>
  <c r="F1585" i="1"/>
  <c r="C1586" i="1"/>
  <c r="D1586" i="1"/>
  <c r="E1586" i="1"/>
  <c r="F1586" i="1"/>
  <c r="C1587" i="1"/>
  <c r="D1587" i="1"/>
  <c r="E1587" i="1"/>
  <c r="F1587" i="1"/>
  <c r="C1588" i="1"/>
  <c r="D1588" i="1"/>
  <c r="E1588" i="1"/>
  <c r="F1588" i="1"/>
  <c r="C1589" i="1"/>
  <c r="D1589" i="1"/>
  <c r="E1589" i="1"/>
  <c r="F1589" i="1"/>
  <c r="C1590" i="1"/>
  <c r="D1590" i="1"/>
  <c r="E1590" i="1"/>
  <c r="F1590" i="1"/>
  <c r="C1591" i="1"/>
  <c r="D1591" i="1"/>
  <c r="E1591" i="1"/>
  <c r="F1591" i="1"/>
  <c r="C1592" i="1"/>
  <c r="D1592" i="1"/>
  <c r="E1592" i="1"/>
  <c r="F1592" i="1"/>
  <c r="C1593" i="1"/>
  <c r="D1593" i="1"/>
  <c r="E1593" i="1"/>
  <c r="F1593" i="1"/>
  <c r="C1594" i="1"/>
  <c r="D1594" i="1"/>
  <c r="E1594" i="1"/>
  <c r="F1594" i="1"/>
  <c r="C1595" i="1"/>
  <c r="D1595" i="1"/>
  <c r="E1595" i="1"/>
  <c r="F1595" i="1"/>
  <c r="C1596" i="1"/>
  <c r="D1596" i="1"/>
  <c r="E1596" i="1"/>
  <c r="F1596" i="1"/>
  <c r="C1597" i="1"/>
  <c r="D1597" i="1"/>
  <c r="E1597" i="1"/>
  <c r="F1597" i="1"/>
  <c r="C1598" i="1"/>
  <c r="D1598" i="1"/>
  <c r="E1598" i="1"/>
  <c r="F1598" i="1"/>
  <c r="C1599" i="1"/>
  <c r="D1599" i="1"/>
  <c r="E1599" i="1"/>
  <c r="F1599" i="1"/>
  <c r="C1600" i="1"/>
  <c r="D1600" i="1"/>
  <c r="E1600" i="1"/>
  <c r="F1600" i="1"/>
  <c r="C1601" i="1"/>
  <c r="D1601" i="1"/>
  <c r="E1601" i="1"/>
  <c r="F1601" i="1"/>
  <c r="C1602" i="1"/>
  <c r="D1602" i="1"/>
  <c r="E1602" i="1"/>
  <c r="F1602" i="1"/>
  <c r="C1603" i="1"/>
  <c r="D1603" i="1"/>
  <c r="E1603" i="1"/>
  <c r="F1603" i="1"/>
  <c r="C1604" i="1"/>
  <c r="D1604" i="1"/>
  <c r="E1604" i="1"/>
  <c r="F1604" i="1"/>
  <c r="C1605" i="1"/>
  <c r="D1605" i="1"/>
  <c r="E1605" i="1"/>
  <c r="F1605" i="1"/>
  <c r="C1606" i="1"/>
  <c r="D1606" i="1"/>
  <c r="E1606" i="1"/>
  <c r="F1606" i="1"/>
  <c r="C1607" i="1"/>
  <c r="D1607" i="1"/>
  <c r="E1607" i="1"/>
  <c r="F1607" i="1"/>
  <c r="C1608" i="1"/>
  <c r="D1608" i="1"/>
  <c r="E1608" i="1"/>
  <c r="F1608" i="1"/>
  <c r="C1609" i="1"/>
  <c r="D1609" i="1"/>
  <c r="E1609" i="1"/>
  <c r="F1609" i="1"/>
  <c r="C1610" i="1"/>
  <c r="D1610" i="1"/>
  <c r="E1610" i="1"/>
  <c r="F1610" i="1"/>
  <c r="C1611" i="1"/>
  <c r="D1611" i="1"/>
  <c r="E1611" i="1"/>
  <c r="F1611" i="1"/>
  <c r="C1612" i="1"/>
  <c r="D1612" i="1"/>
  <c r="E1612" i="1"/>
  <c r="F1612" i="1"/>
  <c r="C1613" i="1"/>
  <c r="D1613" i="1"/>
  <c r="E1613" i="1"/>
  <c r="F1613" i="1"/>
  <c r="C1614" i="1"/>
  <c r="D1614" i="1"/>
  <c r="E1614" i="1"/>
  <c r="F1614" i="1"/>
  <c r="C1615" i="1"/>
  <c r="D1615" i="1"/>
  <c r="E1615" i="1"/>
  <c r="F1615" i="1"/>
  <c r="C1616" i="1"/>
  <c r="D1616" i="1"/>
  <c r="E1616" i="1"/>
  <c r="F1616" i="1"/>
  <c r="C1617" i="1"/>
  <c r="D1617" i="1"/>
  <c r="E1617" i="1"/>
  <c r="F1617" i="1"/>
  <c r="C1618" i="1"/>
  <c r="D1618" i="1"/>
  <c r="E1618" i="1"/>
  <c r="F1618" i="1"/>
  <c r="C1619" i="1"/>
  <c r="D1619" i="1"/>
  <c r="E1619" i="1"/>
  <c r="F1619" i="1"/>
  <c r="C1620" i="1"/>
  <c r="D1620" i="1"/>
  <c r="E1620" i="1"/>
  <c r="F1620" i="1"/>
  <c r="C1621" i="1"/>
  <c r="D1621" i="1"/>
  <c r="E1621" i="1"/>
  <c r="F1621" i="1"/>
  <c r="C1622" i="1"/>
  <c r="D1622" i="1"/>
  <c r="E1622" i="1"/>
  <c r="F1622" i="1"/>
  <c r="C1623" i="1"/>
  <c r="D1623" i="1"/>
  <c r="E1623" i="1"/>
  <c r="F1623" i="1"/>
  <c r="C1624" i="1"/>
  <c r="D1624" i="1"/>
  <c r="E1624" i="1"/>
  <c r="F1624" i="1"/>
  <c r="C1625" i="1"/>
  <c r="D1625" i="1"/>
  <c r="E1625" i="1"/>
  <c r="F1625" i="1"/>
  <c r="C1626" i="1"/>
  <c r="D1626" i="1"/>
  <c r="E1626" i="1"/>
  <c r="F1626" i="1"/>
  <c r="C1627" i="1"/>
  <c r="D1627" i="1"/>
  <c r="E1627" i="1"/>
  <c r="F1627" i="1"/>
  <c r="C1628" i="1"/>
  <c r="D1628" i="1"/>
  <c r="E1628" i="1"/>
  <c r="F1628" i="1"/>
  <c r="C1629" i="1"/>
  <c r="D1629" i="1"/>
  <c r="E1629" i="1"/>
  <c r="F1629" i="1"/>
  <c r="C1630" i="1"/>
  <c r="D1630" i="1"/>
  <c r="E1630" i="1"/>
  <c r="F1630" i="1"/>
  <c r="C1631" i="1"/>
  <c r="D1631" i="1"/>
  <c r="E1631" i="1"/>
  <c r="F1631" i="1"/>
  <c r="C1632" i="1"/>
  <c r="D1632" i="1"/>
  <c r="E1632" i="1"/>
  <c r="F1632" i="1"/>
  <c r="C1633" i="1"/>
  <c r="D1633" i="1"/>
  <c r="E1633" i="1"/>
  <c r="F1633" i="1"/>
  <c r="C1634" i="1"/>
  <c r="D1634" i="1"/>
  <c r="E1634" i="1"/>
  <c r="F1634" i="1"/>
  <c r="C1635" i="1"/>
  <c r="D1635" i="1"/>
  <c r="E1635" i="1"/>
  <c r="F1635" i="1"/>
  <c r="C1636" i="1"/>
  <c r="D1636" i="1"/>
  <c r="E1636" i="1"/>
  <c r="F1636" i="1"/>
  <c r="C1637" i="1"/>
  <c r="D1637" i="1"/>
  <c r="E1637" i="1"/>
  <c r="F1637" i="1"/>
  <c r="C1638" i="1"/>
  <c r="D1638" i="1"/>
  <c r="E1638" i="1"/>
  <c r="F1638" i="1"/>
  <c r="C1639" i="1"/>
  <c r="D1639" i="1"/>
  <c r="E1639" i="1"/>
  <c r="F1639" i="1"/>
  <c r="C1640" i="1"/>
  <c r="D1640" i="1"/>
  <c r="E1640" i="1"/>
  <c r="F1640" i="1"/>
  <c r="C1641" i="1"/>
  <c r="D1641" i="1"/>
  <c r="E1641" i="1"/>
  <c r="F1641" i="1"/>
  <c r="C1642" i="1"/>
  <c r="D1642" i="1"/>
  <c r="E1642" i="1"/>
  <c r="F1642" i="1"/>
  <c r="C1643" i="1"/>
  <c r="D1643" i="1"/>
  <c r="E1643" i="1"/>
  <c r="F1643" i="1"/>
  <c r="C1644" i="1"/>
  <c r="D1644" i="1"/>
  <c r="E1644" i="1"/>
  <c r="F1644" i="1"/>
  <c r="C1645" i="1"/>
  <c r="D1645" i="1"/>
  <c r="E1645" i="1"/>
  <c r="F1645" i="1"/>
  <c r="C1646" i="1"/>
  <c r="D1646" i="1"/>
  <c r="E1646" i="1"/>
  <c r="F1646" i="1"/>
  <c r="C1647" i="1"/>
  <c r="D1647" i="1"/>
  <c r="E1647" i="1"/>
  <c r="F1647" i="1"/>
  <c r="C1648" i="1"/>
  <c r="D1648" i="1"/>
  <c r="E1648" i="1"/>
  <c r="F1648" i="1"/>
  <c r="C1649" i="1"/>
  <c r="D1649" i="1"/>
  <c r="E1649" i="1"/>
  <c r="F1649" i="1"/>
  <c r="C1650" i="1"/>
  <c r="D1650" i="1"/>
  <c r="E1650" i="1"/>
  <c r="F1650" i="1"/>
  <c r="C1651" i="1"/>
  <c r="D1651" i="1"/>
  <c r="E1651" i="1"/>
  <c r="F1651" i="1"/>
  <c r="C1652" i="1"/>
  <c r="D1652" i="1"/>
  <c r="E1652" i="1"/>
  <c r="F1652" i="1"/>
  <c r="C1653" i="1"/>
  <c r="D1653" i="1"/>
  <c r="E1653" i="1"/>
  <c r="F1653" i="1"/>
  <c r="C1654" i="1"/>
  <c r="D1654" i="1"/>
  <c r="E1654" i="1"/>
  <c r="F1654" i="1"/>
  <c r="C1655" i="1"/>
  <c r="D1655" i="1"/>
  <c r="E1655" i="1"/>
  <c r="F1655" i="1"/>
  <c r="C1656" i="1"/>
  <c r="D1656" i="1"/>
  <c r="E1656" i="1"/>
  <c r="F1656" i="1"/>
  <c r="C1657" i="1"/>
  <c r="D1657" i="1"/>
  <c r="E1657" i="1"/>
  <c r="F1657" i="1"/>
  <c r="C1658" i="1"/>
  <c r="D1658" i="1"/>
  <c r="E1658" i="1"/>
  <c r="F1658" i="1"/>
  <c r="C1659" i="1"/>
  <c r="D1659" i="1"/>
  <c r="E1659" i="1"/>
  <c r="F1659" i="1"/>
  <c r="C1660" i="1"/>
  <c r="D1660" i="1"/>
  <c r="E1660" i="1"/>
  <c r="F1660" i="1"/>
  <c r="C1661" i="1"/>
  <c r="D1661" i="1"/>
  <c r="E1661" i="1"/>
  <c r="F1661" i="1"/>
  <c r="C1662" i="1"/>
  <c r="D1662" i="1"/>
  <c r="E1662" i="1"/>
  <c r="F1662" i="1"/>
  <c r="C1663" i="1"/>
  <c r="D1663" i="1"/>
  <c r="E1663" i="1"/>
  <c r="F1663" i="1"/>
  <c r="C1664" i="1"/>
  <c r="D1664" i="1"/>
  <c r="E1664" i="1"/>
  <c r="F1664" i="1"/>
  <c r="C1665" i="1"/>
  <c r="D1665" i="1"/>
  <c r="E1665" i="1"/>
  <c r="F1665" i="1"/>
  <c r="C1666" i="1"/>
  <c r="D1666" i="1"/>
  <c r="E1666" i="1"/>
  <c r="F1666" i="1"/>
  <c r="C1667" i="1"/>
  <c r="D1667" i="1"/>
  <c r="E1667" i="1"/>
  <c r="F1667" i="1"/>
  <c r="C1668" i="1"/>
  <c r="D1668" i="1"/>
  <c r="E1668" i="1"/>
  <c r="F1668" i="1"/>
  <c r="C1669" i="1"/>
  <c r="D1669" i="1"/>
  <c r="E1669" i="1"/>
  <c r="F1669" i="1"/>
  <c r="C1670" i="1"/>
  <c r="D1670" i="1"/>
  <c r="E1670" i="1"/>
  <c r="F1670" i="1"/>
  <c r="C1671" i="1"/>
  <c r="D1671" i="1"/>
  <c r="E1671" i="1"/>
  <c r="F1671" i="1"/>
  <c r="C1672" i="1"/>
  <c r="D1672" i="1"/>
  <c r="E1672" i="1"/>
  <c r="F1672" i="1"/>
  <c r="C1673" i="1"/>
  <c r="D1673" i="1"/>
  <c r="E1673" i="1"/>
  <c r="F1673" i="1"/>
  <c r="C1674" i="1"/>
  <c r="D1674" i="1"/>
  <c r="E1674" i="1"/>
  <c r="F1674" i="1"/>
  <c r="C1675" i="1"/>
  <c r="D1675" i="1"/>
  <c r="E1675" i="1"/>
  <c r="F1675" i="1"/>
  <c r="C1676" i="1"/>
  <c r="D1676" i="1"/>
  <c r="E1676" i="1"/>
  <c r="F1676" i="1"/>
  <c r="C1677" i="1"/>
  <c r="D1677" i="1"/>
  <c r="E1677" i="1"/>
  <c r="F1677" i="1"/>
  <c r="C1678" i="1"/>
  <c r="D1678" i="1"/>
  <c r="E1678" i="1"/>
  <c r="F1678" i="1"/>
  <c r="C1679" i="1"/>
  <c r="D1679" i="1"/>
  <c r="E1679" i="1"/>
  <c r="F1679" i="1"/>
  <c r="C1680" i="1"/>
  <c r="D1680" i="1"/>
  <c r="E1680" i="1"/>
  <c r="F1680" i="1"/>
  <c r="C1681" i="1"/>
  <c r="D1681" i="1"/>
  <c r="E1681" i="1"/>
  <c r="F1681" i="1"/>
  <c r="C1682" i="1"/>
  <c r="D1682" i="1"/>
  <c r="E1682" i="1"/>
  <c r="F1682" i="1"/>
  <c r="C1683" i="1"/>
  <c r="D1683" i="1"/>
  <c r="E1683" i="1"/>
  <c r="F1683" i="1"/>
  <c r="C1684" i="1"/>
  <c r="D1684" i="1"/>
  <c r="E1684" i="1"/>
  <c r="F1684" i="1"/>
  <c r="C1685" i="1"/>
  <c r="D1685" i="1"/>
  <c r="E1685" i="1"/>
  <c r="F1685" i="1"/>
  <c r="C1686" i="1"/>
  <c r="D1686" i="1"/>
  <c r="E1686" i="1"/>
  <c r="F1686" i="1"/>
  <c r="C1687" i="1"/>
  <c r="D1687" i="1"/>
  <c r="E1687" i="1"/>
  <c r="F1687" i="1"/>
  <c r="C1688" i="1"/>
  <c r="D1688" i="1"/>
  <c r="E1688" i="1"/>
  <c r="F1688" i="1"/>
  <c r="C1689" i="1"/>
  <c r="D1689" i="1"/>
  <c r="E1689" i="1"/>
  <c r="F1689" i="1"/>
  <c r="C1690" i="1"/>
  <c r="D1690" i="1"/>
  <c r="E1690" i="1"/>
  <c r="F1690" i="1"/>
  <c r="C1691" i="1"/>
  <c r="D1691" i="1"/>
  <c r="E1691" i="1"/>
  <c r="F1691" i="1"/>
  <c r="C1692" i="1"/>
  <c r="D1692" i="1"/>
  <c r="E1692" i="1"/>
  <c r="F1692" i="1"/>
  <c r="C1693" i="1"/>
  <c r="D1693" i="1"/>
  <c r="E1693" i="1"/>
  <c r="F1693" i="1"/>
  <c r="C1694" i="1"/>
  <c r="D1694" i="1"/>
  <c r="E1694" i="1"/>
  <c r="F1694" i="1"/>
  <c r="C1695" i="1"/>
  <c r="D1695" i="1"/>
  <c r="E1695" i="1"/>
  <c r="F1695" i="1"/>
  <c r="C1696" i="1"/>
  <c r="D1696" i="1"/>
  <c r="E1696" i="1"/>
  <c r="F1696" i="1"/>
  <c r="C1697" i="1"/>
  <c r="D1697" i="1"/>
  <c r="E1697" i="1"/>
  <c r="F1697" i="1"/>
  <c r="C1698" i="1"/>
  <c r="D1698" i="1"/>
  <c r="E1698" i="1"/>
  <c r="F1698" i="1"/>
  <c r="C1699" i="1"/>
  <c r="D1699" i="1"/>
  <c r="E1699" i="1"/>
  <c r="F1699" i="1"/>
  <c r="C1700" i="1"/>
  <c r="D1700" i="1"/>
  <c r="E1700" i="1"/>
  <c r="F1700" i="1"/>
  <c r="C1701" i="1"/>
  <c r="D1701" i="1"/>
  <c r="E1701" i="1"/>
  <c r="F1701" i="1"/>
  <c r="C1702" i="1"/>
  <c r="D1702" i="1"/>
  <c r="E1702" i="1"/>
  <c r="F1702" i="1"/>
  <c r="C1703" i="1"/>
  <c r="D1703" i="1"/>
  <c r="E1703" i="1"/>
  <c r="F1703" i="1"/>
  <c r="C1704" i="1"/>
  <c r="D1704" i="1"/>
  <c r="E1704" i="1"/>
  <c r="F1704" i="1"/>
  <c r="C1705" i="1"/>
  <c r="D1705" i="1"/>
  <c r="E1705" i="1"/>
  <c r="F1705" i="1"/>
  <c r="C1706" i="1"/>
  <c r="D1706" i="1"/>
  <c r="E1706" i="1"/>
  <c r="F1706" i="1"/>
  <c r="C1707" i="1"/>
  <c r="D1707" i="1"/>
  <c r="E1707" i="1"/>
  <c r="F1707" i="1"/>
  <c r="C1708" i="1"/>
  <c r="D1708" i="1"/>
  <c r="E1708" i="1"/>
  <c r="F1708" i="1"/>
  <c r="C1709" i="1"/>
  <c r="D1709" i="1"/>
  <c r="E1709" i="1"/>
  <c r="F1709" i="1"/>
  <c r="C1710" i="1"/>
  <c r="D1710" i="1"/>
  <c r="E1710" i="1"/>
  <c r="F1710" i="1"/>
  <c r="C1711" i="1"/>
  <c r="D1711" i="1"/>
  <c r="E1711" i="1"/>
  <c r="F1711" i="1"/>
  <c r="C1712" i="1"/>
  <c r="D1712" i="1"/>
  <c r="E1712" i="1"/>
  <c r="F1712" i="1"/>
  <c r="C1713" i="1"/>
  <c r="D1713" i="1"/>
  <c r="E1713" i="1"/>
  <c r="F1713" i="1"/>
  <c r="C1714" i="1"/>
  <c r="D1714" i="1"/>
  <c r="E1714" i="1"/>
  <c r="F1714" i="1"/>
  <c r="C1715" i="1"/>
  <c r="D1715" i="1"/>
  <c r="E1715" i="1"/>
  <c r="F1715" i="1"/>
  <c r="C1716" i="1"/>
  <c r="D1716" i="1"/>
  <c r="E1716" i="1"/>
  <c r="F1716" i="1"/>
  <c r="C1717" i="1"/>
  <c r="D1717" i="1"/>
  <c r="E1717" i="1"/>
  <c r="F1717" i="1"/>
  <c r="C1718" i="1"/>
  <c r="D1718" i="1"/>
  <c r="E1718" i="1"/>
  <c r="F1718" i="1"/>
  <c r="C1719" i="1"/>
  <c r="D1719" i="1"/>
  <c r="E1719" i="1"/>
  <c r="F1719" i="1"/>
  <c r="C1720" i="1"/>
  <c r="D1720" i="1"/>
  <c r="E1720" i="1"/>
  <c r="F1720" i="1"/>
  <c r="C1721" i="1"/>
  <c r="D1721" i="1"/>
  <c r="E1721" i="1"/>
  <c r="F1721" i="1"/>
  <c r="C1722" i="1"/>
  <c r="D1722" i="1"/>
  <c r="E1722" i="1"/>
  <c r="F1722" i="1"/>
  <c r="C1723" i="1"/>
  <c r="D1723" i="1"/>
  <c r="E1723" i="1"/>
  <c r="F1723" i="1"/>
  <c r="C1724" i="1"/>
  <c r="D1724" i="1"/>
  <c r="E1724" i="1"/>
  <c r="F1724" i="1"/>
  <c r="C1725" i="1"/>
  <c r="D1725" i="1"/>
  <c r="E1725" i="1"/>
  <c r="F1725" i="1"/>
  <c r="C1726" i="1"/>
  <c r="D1726" i="1"/>
  <c r="E1726" i="1"/>
  <c r="F1726" i="1"/>
  <c r="C1727" i="1"/>
  <c r="D1727" i="1"/>
  <c r="E1727" i="1"/>
  <c r="F1727" i="1"/>
  <c r="C1728" i="1"/>
  <c r="D1728" i="1"/>
  <c r="E1728" i="1"/>
  <c r="F1728" i="1"/>
  <c r="C1729" i="1"/>
  <c r="D1729" i="1"/>
  <c r="E1729" i="1"/>
  <c r="F1729" i="1"/>
  <c r="C1730" i="1"/>
  <c r="D1730" i="1"/>
  <c r="E1730" i="1"/>
  <c r="F1730" i="1"/>
  <c r="C1731" i="1"/>
  <c r="D1731" i="1"/>
  <c r="E1731" i="1"/>
  <c r="F1731" i="1"/>
  <c r="C1732" i="1"/>
  <c r="D1732" i="1"/>
  <c r="E1732" i="1"/>
  <c r="F1732" i="1"/>
  <c r="C1733" i="1"/>
  <c r="D1733" i="1"/>
  <c r="E1733" i="1"/>
  <c r="F1733" i="1"/>
  <c r="C1734" i="1"/>
  <c r="D1734" i="1"/>
  <c r="E1734" i="1"/>
  <c r="F1734" i="1"/>
  <c r="C1735" i="1"/>
  <c r="D1735" i="1"/>
  <c r="E1735" i="1"/>
  <c r="F1735" i="1"/>
  <c r="C1736" i="1"/>
  <c r="D1736" i="1"/>
  <c r="E1736" i="1"/>
  <c r="F1736" i="1"/>
  <c r="C1737" i="1"/>
  <c r="D1737" i="1"/>
  <c r="E1737" i="1"/>
  <c r="F1737" i="1"/>
  <c r="C1738" i="1"/>
  <c r="D1738" i="1"/>
  <c r="E1738" i="1"/>
  <c r="F1738" i="1"/>
  <c r="C1739" i="1"/>
  <c r="D1739" i="1"/>
  <c r="E1739" i="1"/>
  <c r="F1739" i="1"/>
  <c r="C1740" i="1"/>
  <c r="D1740" i="1"/>
  <c r="E1740" i="1"/>
  <c r="F1740" i="1"/>
  <c r="C1741" i="1"/>
  <c r="D1741" i="1"/>
  <c r="E1741" i="1"/>
  <c r="F1741" i="1"/>
  <c r="C1742" i="1"/>
  <c r="D1742" i="1"/>
  <c r="E1742" i="1"/>
  <c r="F1742" i="1"/>
  <c r="C1743" i="1"/>
  <c r="D1743" i="1"/>
  <c r="E1743" i="1"/>
  <c r="F1743" i="1"/>
  <c r="C1744" i="1"/>
  <c r="D1744" i="1"/>
  <c r="E1744" i="1"/>
  <c r="F1744" i="1"/>
  <c r="C1745" i="1"/>
  <c r="D1745" i="1"/>
  <c r="E1745" i="1"/>
  <c r="F1745" i="1"/>
  <c r="C1746" i="1"/>
  <c r="D1746" i="1"/>
  <c r="E1746" i="1"/>
  <c r="F1746" i="1"/>
  <c r="C1747" i="1"/>
  <c r="D1747" i="1"/>
  <c r="E1747" i="1"/>
  <c r="F1747" i="1"/>
  <c r="C1748" i="1"/>
  <c r="D1748" i="1"/>
  <c r="E1748" i="1"/>
  <c r="F1748" i="1"/>
  <c r="C1749" i="1"/>
  <c r="D1749" i="1"/>
  <c r="E1749" i="1"/>
  <c r="F1749" i="1"/>
  <c r="C1750" i="1"/>
  <c r="D1750" i="1"/>
  <c r="E1750" i="1"/>
  <c r="F1750" i="1"/>
  <c r="C1751" i="1"/>
  <c r="D1751" i="1"/>
  <c r="E1751" i="1"/>
  <c r="F1751" i="1"/>
  <c r="C1752" i="1"/>
  <c r="D1752" i="1"/>
  <c r="E1752" i="1"/>
  <c r="F1752" i="1"/>
  <c r="C1753" i="1"/>
  <c r="D1753" i="1"/>
  <c r="E1753" i="1"/>
  <c r="F1753" i="1"/>
  <c r="C1754" i="1"/>
  <c r="D1754" i="1"/>
  <c r="E1754" i="1"/>
  <c r="F1754" i="1"/>
  <c r="C1755" i="1"/>
  <c r="D1755" i="1"/>
  <c r="E1755" i="1"/>
  <c r="F1755" i="1"/>
  <c r="C1756" i="1"/>
  <c r="D1756" i="1"/>
  <c r="E1756" i="1"/>
  <c r="F1756" i="1"/>
  <c r="C1757" i="1"/>
  <c r="D1757" i="1"/>
  <c r="E1757" i="1"/>
  <c r="F1757" i="1"/>
  <c r="C1758" i="1"/>
  <c r="D1758" i="1"/>
  <c r="E1758" i="1"/>
  <c r="F1758" i="1"/>
  <c r="C1759" i="1"/>
  <c r="D1759" i="1"/>
  <c r="E1759" i="1"/>
  <c r="F1759" i="1"/>
  <c r="C1760" i="1"/>
  <c r="D1760" i="1"/>
  <c r="E1760" i="1"/>
  <c r="F1760" i="1"/>
  <c r="C1761" i="1"/>
  <c r="D1761" i="1"/>
  <c r="E1761" i="1"/>
  <c r="F1761" i="1"/>
  <c r="C1762" i="1"/>
  <c r="D1762" i="1"/>
  <c r="E1762" i="1"/>
  <c r="F1762" i="1"/>
  <c r="C1763" i="1"/>
  <c r="D1763" i="1"/>
  <c r="E1763" i="1"/>
  <c r="F1763" i="1"/>
  <c r="C1764" i="1"/>
  <c r="D1764" i="1"/>
  <c r="E1764" i="1"/>
  <c r="F1764" i="1"/>
  <c r="C1765" i="1"/>
  <c r="D1765" i="1"/>
  <c r="E1765" i="1"/>
  <c r="F1765" i="1"/>
  <c r="C1766" i="1"/>
  <c r="D1766" i="1"/>
  <c r="E1766" i="1"/>
  <c r="F1766" i="1"/>
  <c r="C1767" i="1"/>
  <c r="D1767" i="1"/>
  <c r="E1767" i="1"/>
  <c r="F1767" i="1"/>
  <c r="C1768" i="1"/>
  <c r="D1768" i="1"/>
  <c r="E1768" i="1"/>
  <c r="F1768" i="1"/>
  <c r="C1769" i="1"/>
  <c r="D1769" i="1"/>
  <c r="E1769" i="1"/>
  <c r="F1769" i="1"/>
  <c r="C1770" i="1"/>
  <c r="D1770" i="1"/>
  <c r="E1770" i="1"/>
  <c r="F1770" i="1"/>
  <c r="C1771" i="1"/>
  <c r="D1771" i="1"/>
  <c r="E1771" i="1"/>
  <c r="F1771" i="1"/>
  <c r="C1772" i="1"/>
  <c r="D1772" i="1"/>
  <c r="E1772" i="1"/>
  <c r="F1772" i="1"/>
  <c r="C1773" i="1"/>
  <c r="D1773" i="1"/>
  <c r="E1773" i="1"/>
  <c r="F1773" i="1"/>
  <c r="C1774" i="1"/>
  <c r="D1774" i="1"/>
  <c r="E1774" i="1"/>
  <c r="F1774" i="1"/>
  <c r="C1775" i="1"/>
  <c r="D1775" i="1"/>
  <c r="E1775" i="1"/>
  <c r="F1775" i="1"/>
  <c r="C1776" i="1"/>
  <c r="D1776" i="1"/>
  <c r="E1776" i="1"/>
  <c r="F1776" i="1"/>
  <c r="C1777" i="1"/>
  <c r="D1777" i="1"/>
  <c r="E1777" i="1"/>
  <c r="F1777" i="1"/>
  <c r="C1778" i="1"/>
  <c r="D1778" i="1"/>
  <c r="E1778" i="1"/>
  <c r="F1778" i="1"/>
  <c r="C1779" i="1"/>
  <c r="D1779" i="1"/>
  <c r="E1779" i="1"/>
  <c r="F1779" i="1"/>
  <c r="C1780" i="1"/>
  <c r="D1780" i="1"/>
  <c r="E1780" i="1"/>
  <c r="F1780" i="1"/>
  <c r="C1781" i="1"/>
  <c r="D1781" i="1"/>
  <c r="E1781" i="1"/>
  <c r="F1781" i="1"/>
  <c r="C1782" i="1"/>
  <c r="D1782" i="1"/>
  <c r="E1782" i="1"/>
  <c r="F1782" i="1"/>
  <c r="C1783" i="1"/>
  <c r="D1783" i="1"/>
  <c r="E1783" i="1"/>
  <c r="F1783" i="1"/>
  <c r="C1784" i="1"/>
  <c r="D1784" i="1"/>
  <c r="E1784" i="1"/>
  <c r="F1784" i="1"/>
  <c r="C1785" i="1"/>
  <c r="D1785" i="1"/>
  <c r="E1785" i="1"/>
  <c r="F1785" i="1"/>
  <c r="C1786" i="1"/>
  <c r="D1786" i="1"/>
  <c r="E1786" i="1"/>
  <c r="F1786" i="1"/>
  <c r="C1787" i="1"/>
  <c r="D1787" i="1"/>
  <c r="E1787" i="1"/>
  <c r="F1787" i="1"/>
  <c r="C1788" i="1"/>
  <c r="D1788" i="1"/>
  <c r="E1788" i="1"/>
  <c r="F1788" i="1"/>
  <c r="C1789" i="1"/>
  <c r="D1789" i="1"/>
  <c r="E1789" i="1"/>
  <c r="F1789" i="1"/>
  <c r="C1790" i="1"/>
  <c r="D1790" i="1"/>
  <c r="E1790" i="1"/>
  <c r="F1790" i="1"/>
  <c r="C1791" i="1"/>
  <c r="D1791" i="1"/>
  <c r="E1791" i="1"/>
  <c r="F1791" i="1"/>
  <c r="C1792" i="1"/>
  <c r="D1792" i="1"/>
  <c r="E1792" i="1"/>
  <c r="F1792" i="1"/>
  <c r="C1793" i="1"/>
  <c r="D1793" i="1"/>
  <c r="E1793" i="1"/>
  <c r="F1793" i="1"/>
  <c r="C1794" i="1"/>
  <c r="D1794" i="1"/>
  <c r="E1794" i="1"/>
  <c r="F1794" i="1"/>
  <c r="C1795" i="1"/>
  <c r="D1795" i="1"/>
  <c r="E1795" i="1"/>
  <c r="F1795" i="1"/>
  <c r="C1796" i="1"/>
  <c r="D1796" i="1"/>
  <c r="E1796" i="1"/>
  <c r="F1796" i="1"/>
  <c r="C1797" i="1"/>
  <c r="D1797" i="1"/>
  <c r="E1797" i="1"/>
  <c r="F1797" i="1"/>
  <c r="C1798" i="1"/>
  <c r="D1798" i="1"/>
  <c r="E1798" i="1"/>
  <c r="F1798" i="1"/>
  <c r="C1799" i="1"/>
  <c r="D1799" i="1"/>
  <c r="E1799" i="1"/>
  <c r="F1799" i="1"/>
  <c r="C1800" i="1"/>
  <c r="D1800" i="1"/>
  <c r="E1800" i="1"/>
  <c r="F1800" i="1"/>
  <c r="C1801" i="1"/>
  <c r="D1801" i="1"/>
  <c r="E1801" i="1"/>
  <c r="F1801" i="1"/>
  <c r="C1802" i="1"/>
  <c r="D1802" i="1"/>
  <c r="E1802" i="1"/>
  <c r="F1802" i="1"/>
  <c r="C1803" i="1"/>
  <c r="D1803" i="1"/>
  <c r="E1803" i="1"/>
  <c r="F1803" i="1"/>
  <c r="C1804" i="1"/>
  <c r="D1804" i="1"/>
  <c r="E1804" i="1"/>
  <c r="F1804" i="1"/>
  <c r="C1805" i="1"/>
  <c r="D1805" i="1"/>
  <c r="E1805" i="1"/>
  <c r="F1805" i="1"/>
  <c r="C1806" i="1"/>
  <c r="D1806" i="1"/>
  <c r="E1806" i="1"/>
  <c r="F1806" i="1"/>
  <c r="C1807" i="1"/>
  <c r="D1807" i="1"/>
  <c r="E1807" i="1"/>
  <c r="F1807" i="1"/>
  <c r="C1808" i="1"/>
  <c r="D1808" i="1"/>
  <c r="E1808" i="1"/>
  <c r="F1808" i="1"/>
  <c r="C1809" i="1"/>
  <c r="D1809" i="1"/>
  <c r="E1809" i="1"/>
  <c r="F1809" i="1"/>
  <c r="C1810" i="1"/>
  <c r="D1810" i="1"/>
  <c r="E1810" i="1"/>
  <c r="F1810" i="1"/>
  <c r="C1811" i="1"/>
  <c r="D1811" i="1"/>
  <c r="E1811" i="1"/>
  <c r="F1811" i="1"/>
  <c r="C1812" i="1"/>
  <c r="D1812" i="1"/>
  <c r="E1812" i="1"/>
  <c r="F1812" i="1"/>
  <c r="C1813" i="1"/>
  <c r="D1813" i="1"/>
  <c r="E1813" i="1"/>
  <c r="F1813" i="1"/>
  <c r="C1814" i="1"/>
  <c r="D1814" i="1"/>
  <c r="E1814" i="1"/>
  <c r="F1814" i="1"/>
  <c r="C1815" i="1"/>
  <c r="D1815" i="1"/>
  <c r="E1815" i="1"/>
  <c r="F1815" i="1"/>
  <c r="C1816" i="1"/>
  <c r="D1816" i="1"/>
  <c r="E1816" i="1"/>
  <c r="F1816" i="1"/>
  <c r="C1817" i="1"/>
  <c r="D1817" i="1"/>
  <c r="E1817" i="1"/>
  <c r="F1817" i="1"/>
  <c r="C1818" i="1"/>
  <c r="D1818" i="1"/>
  <c r="E1818" i="1"/>
  <c r="F1818" i="1"/>
  <c r="C1819" i="1"/>
  <c r="D1819" i="1"/>
  <c r="E1819" i="1"/>
  <c r="F1819" i="1"/>
  <c r="C1820" i="1"/>
  <c r="D1820" i="1"/>
  <c r="E1820" i="1"/>
  <c r="F1820" i="1"/>
  <c r="C1821" i="1"/>
  <c r="D1821" i="1"/>
  <c r="E1821" i="1"/>
  <c r="F1821" i="1"/>
  <c r="C1822" i="1"/>
  <c r="D1822" i="1"/>
  <c r="E1822" i="1"/>
  <c r="F1822" i="1"/>
  <c r="C1823" i="1"/>
  <c r="D1823" i="1"/>
  <c r="E1823" i="1"/>
  <c r="F1823" i="1"/>
  <c r="C1824" i="1"/>
  <c r="D1824" i="1"/>
  <c r="E1824" i="1"/>
  <c r="F1824" i="1"/>
  <c r="C1825" i="1"/>
  <c r="D1825" i="1"/>
  <c r="E1825" i="1"/>
  <c r="F1825" i="1"/>
  <c r="C1826" i="1"/>
  <c r="D1826" i="1"/>
  <c r="E1826" i="1"/>
  <c r="F1826" i="1"/>
  <c r="C1827" i="1"/>
  <c r="D1827" i="1"/>
  <c r="E1827" i="1"/>
  <c r="F1827" i="1"/>
  <c r="C1828" i="1"/>
  <c r="D1828" i="1"/>
  <c r="E1828" i="1"/>
  <c r="F1828" i="1"/>
  <c r="C1829" i="1"/>
  <c r="D1829" i="1"/>
  <c r="E1829" i="1"/>
  <c r="F1829" i="1"/>
  <c r="C1830" i="1"/>
  <c r="D1830" i="1"/>
  <c r="E1830" i="1"/>
  <c r="F1830" i="1"/>
  <c r="C1831" i="1"/>
  <c r="D1831" i="1"/>
  <c r="E1831" i="1"/>
  <c r="F1831" i="1"/>
  <c r="C1832" i="1"/>
  <c r="D1832" i="1"/>
  <c r="E1832" i="1"/>
  <c r="F1832" i="1"/>
  <c r="C1833" i="1"/>
  <c r="D1833" i="1"/>
  <c r="E1833" i="1"/>
  <c r="F1833" i="1"/>
  <c r="C1834" i="1"/>
  <c r="D1834" i="1"/>
  <c r="E1834" i="1"/>
  <c r="F1834" i="1"/>
  <c r="C1835" i="1"/>
  <c r="D1835" i="1"/>
  <c r="E1835" i="1"/>
  <c r="F1835" i="1"/>
  <c r="C1836" i="1"/>
  <c r="D1836" i="1"/>
  <c r="E1836" i="1"/>
  <c r="F1836" i="1"/>
  <c r="C1837" i="1"/>
  <c r="D1837" i="1"/>
  <c r="E1837" i="1"/>
  <c r="F1837" i="1"/>
  <c r="C1838" i="1"/>
  <c r="D1838" i="1"/>
  <c r="E1838" i="1"/>
  <c r="F1838" i="1"/>
  <c r="C1839" i="1"/>
  <c r="D1839" i="1"/>
  <c r="E1839" i="1"/>
  <c r="F1839" i="1"/>
  <c r="C1840" i="1"/>
  <c r="D1840" i="1"/>
  <c r="E1840" i="1"/>
  <c r="F1840" i="1"/>
  <c r="C1841" i="1"/>
  <c r="D1841" i="1"/>
  <c r="E1841" i="1"/>
  <c r="F1841" i="1"/>
  <c r="C1842" i="1"/>
  <c r="D1842" i="1"/>
  <c r="E1842" i="1"/>
  <c r="F1842" i="1"/>
  <c r="C1843" i="1"/>
  <c r="D1843" i="1"/>
  <c r="E1843" i="1"/>
  <c r="F1843" i="1"/>
  <c r="C1844" i="1"/>
  <c r="D1844" i="1"/>
  <c r="E1844" i="1"/>
  <c r="F1844" i="1"/>
  <c r="C1845" i="1"/>
  <c r="D1845" i="1"/>
  <c r="E1845" i="1"/>
  <c r="F1845" i="1"/>
  <c r="C1846" i="1"/>
  <c r="D1846" i="1"/>
  <c r="E1846" i="1"/>
  <c r="F1846" i="1"/>
  <c r="C1847" i="1"/>
  <c r="D1847" i="1"/>
  <c r="E1847" i="1"/>
  <c r="F1847" i="1"/>
  <c r="C1848" i="1"/>
  <c r="D1848" i="1"/>
  <c r="E1848" i="1"/>
  <c r="F1848" i="1"/>
  <c r="C1849" i="1"/>
  <c r="D1849" i="1"/>
  <c r="E1849" i="1"/>
  <c r="F1849" i="1"/>
  <c r="C1850" i="1"/>
  <c r="D1850" i="1"/>
  <c r="E1850" i="1"/>
  <c r="F1850" i="1"/>
  <c r="C1851" i="1"/>
  <c r="D1851" i="1"/>
  <c r="E1851" i="1"/>
  <c r="F1851" i="1"/>
  <c r="C1852" i="1"/>
  <c r="D1852" i="1"/>
  <c r="E1852" i="1"/>
  <c r="F1852" i="1"/>
  <c r="C1853" i="1"/>
  <c r="D1853" i="1"/>
  <c r="E1853" i="1"/>
  <c r="F1853" i="1"/>
  <c r="C1854" i="1"/>
  <c r="D1854" i="1"/>
  <c r="E1854" i="1"/>
  <c r="F1854" i="1"/>
  <c r="C1855" i="1"/>
  <c r="D1855" i="1"/>
  <c r="E1855" i="1"/>
  <c r="F1855" i="1"/>
  <c r="C1856" i="1"/>
  <c r="D1856" i="1"/>
  <c r="E1856" i="1"/>
  <c r="F1856" i="1"/>
  <c r="C1857" i="1"/>
  <c r="D1857" i="1"/>
  <c r="E1857" i="1"/>
  <c r="F1857" i="1"/>
  <c r="C1858" i="1"/>
  <c r="D1858" i="1"/>
  <c r="E1858" i="1"/>
  <c r="F1858" i="1"/>
  <c r="C1859" i="1"/>
  <c r="D1859" i="1"/>
  <c r="E1859" i="1"/>
  <c r="F1859" i="1"/>
  <c r="C1860" i="1"/>
  <c r="D1860" i="1"/>
  <c r="E1860" i="1"/>
  <c r="F1860" i="1"/>
  <c r="C1861" i="1"/>
  <c r="D1861" i="1"/>
  <c r="E1861" i="1"/>
  <c r="F1861" i="1"/>
  <c r="C1862" i="1"/>
  <c r="D1862" i="1"/>
  <c r="E1862" i="1"/>
  <c r="F1862" i="1"/>
  <c r="C1863" i="1"/>
  <c r="D1863" i="1"/>
  <c r="E1863" i="1"/>
  <c r="F1863" i="1"/>
  <c r="C1864" i="1"/>
  <c r="D1864" i="1"/>
  <c r="E1864" i="1"/>
  <c r="F1864" i="1"/>
  <c r="C1865" i="1"/>
  <c r="D1865" i="1"/>
  <c r="E1865" i="1"/>
  <c r="F1865" i="1"/>
  <c r="C1866" i="1"/>
  <c r="D1866" i="1"/>
  <c r="E1866" i="1"/>
  <c r="F1866" i="1"/>
  <c r="C1867" i="1"/>
  <c r="D1867" i="1"/>
  <c r="E1867" i="1"/>
  <c r="F1867" i="1"/>
  <c r="C1868" i="1"/>
  <c r="D1868" i="1"/>
  <c r="E1868" i="1"/>
  <c r="F1868" i="1"/>
  <c r="C1869" i="1"/>
  <c r="D1869" i="1"/>
  <c r="E1869" i="1"/>
  <c r="F1869" i="1"/>
  <c r="C1870" i="1"/>
  <c r="D1870" i="1"/>
  <c r="E1870" i="1"/>
  <c r="F1870" i="1"/>
  <c r="C1871" i="1"/>
  <c r="D1871" i="1"/>
  <c r="E1871" i="1"/>
  <c r="F1871" i="1"/>
  <c r="C1872" i="1"/>
  <c r="D1872" i="1"/>
  <c r="E1872" i="1"/>
  <c r="F1872" i="1"/>
  <c r="C1873" i="1"/>
  <c r="D1873" i="1"/>
  <c r="E1873" i="1"/>
  <c r="F1873" i="1"/>
  <c r="C1874" i="1"/>
  <c r="D1874" i="1"/>
  <c r="E1874" i="1"/>
  <c r="F1874" i="1"/>
  <c r="C1875" i="1"/>
  <c r="D1875" i="1"/>
  <c r="E1875" i="1"/>
  <c r="F1875" i="1"/>
  <c r="C1876" i="1"/>
  <c r="D1876" i="1"/>
  <c r="E1876" i="1"/>
  <c r="F1876" i="1"/>
  <c r="C1877" i="1"/>
  <c r="D1877" i="1"/>
  <c r="E1877" i="1"/>
  <c r="F1877" i="1"/>
  <c r="C1878" i="1"/>
  <c r="D1878" i="1"/>
  <c r="E1878" i="1"/>
  <c r="F1878" i="1"/>
  <c r="C1879" i="1"/>
  <c r="D1879" i="1"/>
  <c r="E1879" i="1"/>
  <c r="F1879" i="1"/>
  <c r="C1880" i="1"/>
  <c r="D1880" i="1"/>
  <c r="E1880" i="1"/>
  <c r="F1880" i="1"/>
  <c r="C1881" i="1"/>
  <c r="D1881" i="1"/>
  <c r="E1881" i="1"/>
  <c r="F1881" i="1"/>
  <c r="C1882" i="1"/>
  <c r="D1882" i="1"/>
  <c r="E1882" i="1"/>
  <c r="F1882" i="1"/>
  <c r="C1883" i="1"/>
  <c r="D1883" i="1"/>
  <c r="E1883" i="1"/>
  <c r="F1883" i="1"/>
  <c r="C1884" i="1"/>
  <c r="D1884" i="1"/>
  <c r="E1884" i="1"/>
  <c r="F1884" i="1"/>
  <c r="C1885" i="1"/>
  <c r="D1885" i="1"/>
  <c r="E1885" i="1"/>
  <c r="F1885" i="1"/>
  <c r="C1886" i="1"/>
  <c r="D1886" i="1"/>
  <c r="E1886" i="1"/>
  <c r="F1886" i="1"/>
  <c r="C1887" i="1"/>
  <c r="D1887" i="1"/>
  <c r="E1887" i="1"/>
  <c r="F1887" i="1"/>
  <c r="C1888" i="1"/>
  <c r="D1888" i="1"/>
  <c r="E1888" i="1"/>
  <c r="F1888" i="1"/>
  <c r="C1889" i="1"/>
  <c r="D1889" i="1"/>
  <c r="E1889" i="1"/>
  <c r="F1889" i="1"/>
  <c r="C1890" i="1"/>
  <c r="D1890" i="1"/>
  <c r="E1890" i="1"/>
  <c r="F1890" i="1"/>
  <c r="C1891" i="1"/>
  <c r="D1891" i="1"/>
  <c r="E1891" i="1"/>
  <c r="F1891" i="1"/>
  <c r="C1892" i="1"/>
  <c r="D1892" i="1"/>
  <c r="E1892" i="1"/>
  <c r="F1892" i="1"/>
  <c r="C1893" i="1"/>
  <c r="D1893" i="1"/>
  <c r="E1893" i="1"/>
  <c r="F1893" i="1"/>
  <c r="C1894" i="1"/>
  <c r="D1894" i="1"/>
  <c r="E1894" i="1"/>
  <c r="F1894" i="1"/>
  <c r="C1895" i="1"/>
  <c r="D1895" i="1"/>
  <c r="E1895" i="1"/>
  <c r="F1895" i="1"/>
  <c r="C1896" i="1"/>
  <c r="D1896" i="1"/>
  <c r="E1896" i="1"/>
  <c r="F1896" i="1"/>
  <c r="C1897" i="1"/>
  <c r="D1897" i="1"/>
  <c r="E1897" i="1"/>
  <c r="F1897" i="1"/>
  <c r="C1898" i="1"/>
  <c r="D1898" i="1"/>
  <c r="E1898" i="1"/>
  <c r="F1898" i="1"/>
  <c r="C1899" i="1"/>
  <c r="D1899" i="1"/>
  <c r="E1899" i="1"/>
  <c r="F1899" i="1"/>
  <c r="C1900" i="1"/>
  <c r="D1900" i="1"/>
  <c r="E1900" i="1"/>
  <c r="F1900" i="1"/>
  <c r="C1901" i="1"/>
  <c r="D1901" i="1"/>
  <c r="E1901" i="1"/>
  <c r="F1901" i="1"/>
  <c r="C1902" i="1"/>
  <c r="D1902" i="1"/>
  <c r="E1902" i="1"/>
  <c r="F1902" i="1"/>
  <c r="C1903" i="1"/>
  <c r="D1903" i="1"/>
  <c r="E1903" i="1"/>
  <c r="F1903" i="1"/>
  <c r="C1904" i="1"/>
  <c r="D1904" i="1"/>
  <c r="E1904" i="1"/>
  <c r="F1904" i="1"/>
  <c r="C1905" i="1"/>
  <c r="D1905" i="1"/>
  <c r="E1905" i="1"/>
  <c r="F1905" i="1"/>
  <c r="C1906" i="1"/>
  <c r="D1906" i="1"/>
  <c r="E1906" i="1"/>
  <c r="F1906" i="1"/>
  <c r="C1907" i="1"/>
  <c r="D1907" i="1"/>
  <c r="E1907" i="1"/>
  <c r="F1907" i="1"/>
  <c r="C1908" i="1"/>
  <c r="D1908" i="1"/>
  <c r="E1908" i="1"/>
  <c r="F1908" i="1"/>
  <c r="C1909" i="1"/>
  <c r="D1909" i="1"/>
  <c r="E1909" i="1"/>
  <c r="F1909" i="1"/>
  <c r="C1910" i="1"/>
  <c r="D1910" i="1"/>
  <c r="E1910" i="1"/>
  <c r="F1910" i="1"/>
  <c r="C1911" i="1"/>
  <c r="D1911" i="1"/>
  <c r="E1911" i="1"/>
  <c r="F1911" i="1"/>
  <c r="C1912" i="1"/>
  <c r="D1912" i="1"/>
  <c r="E1912" i="1"/>
  <c r="F1912" i="1"/>
  <c r="C1913" i="1"/>
  <c r="D1913" i="1"/>
  <c r="E1913" i="1"/>
  <c r="F1913" i="1"/>
  <c r="C1914" i="1"/>
  <c r="D1914" i="1"/>
  <c r="E1914" i="1"/>
  <c r="F1914" i="1"/>
  <c r="C1915" i="1"/>
  <c r="D1915" i="1"/>
  <c r="E1915" i="1"/>
  <c r="F1915" i="1"/>
  <c r="C1916" i="1"/>
  <c r="D1916" i="1"/>
  <c r="E1916" i="1"/>
  <c r="F1916" i="1"/>
  <c r="C1917" i="1"/>
  <c r="D1917" i="1"/>
  <c r="E1917" i="1"/>
  <c r="F1917" i="1"/>
  <c r="C1918" i="1"/>
  <c r="D1918" i="1"/>
  <c r="E1918" i="1"/>
  <c r="F1918" i="1"/>
  <c r="C1919" i="1"/>
  <c r="D1919" i="1"/>
  <c r="E1919" i="1"/>
  <c r="F1919" i="1"/>
  <c r="C1920" i="1"/>
  <c r="D1920" i="1"/>
  <c r="E1920" i="1"/>
  <c r="F1920" i="1"/>
  <c r="C1921" i="1"/>
  <c r="D1921" i="1"/>
  <c r="E1921" i="1"/>
  <c r="F1921" i="1"/>
  <c r="C1922" i="1"/>
  <c r="D1922" i="1"/>
  <c r="E1922" i="1"/>
  <c r="F1922" i="1"/>
  <c r="C1923" i="1"/>
  <c r="D1923" i="1"/>
  <c r="E1923" i="1"/>
  <c r="F1923" i="1"/>
  <c r="C1924" i="1"/>
  <c r="D1924" i="1"/>
  <c r="E1924" i="1"/>
  <c r="F1924" i="1"/>
  <c r="C1925" i="1"/>
  <c r="D1925" i="1"/>
  <c r="E1925" i="1"/>
  <c r="F1925" i="1"/>
  <c r="C1926" i="1"/>
  <c r="D1926" i="1"/>
  <c r="E1926" i="1"/>
  <c r="F1926" i="1"/>
  <c r="C1927" i="1"/>
  <c r="D1927" i="1"/>
  <c r="E1927" i="1"/>
  <c r="F1927" i="1"/>
  <c r="C1928" i="1"/>
  <c r="D1928" i="1"/>
  <c r="E1928" i="1"/>
  <c r="F1928" i="1"/>
  <c r="C1929" i="1"/>
  <c r="D1929" i="1"/>
  <c r="E1929" i="1"/>
  <c r="F1929" i="1"/>
  <c r="C1930" i="1"/>
  <c r="D1930" i="1"/>
  <c r="E1930" i="1"/>
  <c r="F1930" i="1"/>
  <c r="C1931" i="1"/>
  <c r="D1931" i="1"/>
  <c r="E1931" i="1"/>
  <c r="F1931" i="1"/>
  <c r="C1932" i="1"/>
  <c r="D1932" i="1"/>
  <c r="E1932" i="1"/>
  <c r="F1932" i="1"/>
  <c r="C1933" i="1"/>
  <c r="D1933" i="1"/>
  <c r="E1933" i="1"/>
  <c r="F1933" i="1"/>
  <c r="C1934" i="1"/>
  <c r="D1934" i="1"/>
  <c r="E1934" i="1"/>
  <c r="F1934" i="1"/>
  <c r="C1935" i="1"/>
  <c r="D1935" i="1"/>
  <c r="E1935" i="1"/>
  <c r="F1935" i="1"/>
  <c r="C1936" i="1"/>
  <c r="D1936" i="1"/>
  <c r="E1936" i="1"/>
  <c r="F1936" i="1"/>
  <c r="C1937" i="1"/>
  <c r="D1937" i="1"/>
  <c r="E1937" i="1"/>
  <c r="F1937" i="1"/>
  <c r="C1938" i="1"/>
  <c r="D1938" i="1"/>
  <c r="E1938" i="1"/>
  <c r="F1938" i="1"/>
  <c r="C1939" i="1"/>
  <c r="D1939" i="1"/>
  <c r="E1939" i="1"/>
  <c r="F1939" i="1"/>
  <c r="C1940" i="1"/>
  <c r="D1940" i="1"/>
  <c r="E1940" i="1"/>
  <c r="F1940" i="1"/>
  <c r="C1941" i="1"/>
  <c r="D1941" i="1"/>
  <c r="E1941" i="1"/>
  <c r="F1941" i="1"/>
  <c r="C1942" i="1"/>
  <c r="D1942" i="1"/>
  <c r="E1942" i="1"/>
  <c r="F1942" i="1"/>
  <c r="C1943" i="1"/>
  <c r="D1943" i="1"/>
  <c r="E1943" i="1"/>
  <c r="F1943" i="1"/>
  <c r="C1944" i="1"/>
  <c r="D1944" i="1"/>
  <c r="E1944" i="1"/>
  <c r="F1944" i="1"/>
  <c r="C1945" i="1"/>
  <c r="D1945" i="1"/>
  <c r="E1945" i="1"/>
  <c r="F1945" i="1"/>
  <c r="C1946" i="1"/>
  <c r="D1946" i="1"/>
  <c r="E1946" i="1"/>
  <c r="F1946" i="1"/>
  <c r="C1947" i="1"/>
  <c r="D1947" i="1"/>
  <c r="E1947" i="1"/>
  <c r="F1947" i="1"/>
  <c r="C1948" i="1"/>
  <c r="D1948" i="1"/>
  <c r="E1948" i="1"/>
  <c r="F1948" i="1"/>
  <c r="C1949" i="1"/>
  <c r="D1949" i="1"/>
  <c r="E1949" i="1"/>
  <c r="F1949" i="1"/>
  <c r="C1950" i="1"/>
  <c r="D1950" i="1"/>
  <c r="E1950" i="1"/>
  <c r="F1950" i="1"/>
  <c r="C1951" i="1"/>
  <c r="D1951" i="1"/>
  <c r="E1951" i="1"/>
  <c r="F1951" i="1"/>
  <c r="C1952" i="1"/>
  <c r="D1952" i="1"/>
  <c r="E1952" i="1"/>
  <c r="F1952" i="1"/>
  <c r="C1953" i="1"/>
  <c r="D1953" i="1"/>
  <c r="E1953" i="1"/>
  <c r="F1953" i="1"/>
  <c r="C1954" i="1"/>
  <c r="D1954" i="1"/>
  <c r="E1954" i="1"/>
  <c r="F1954" i="1"/>
  <c r="C1955" i="1"/>
  <c r="D1955" i="1"/>
  <c r="E1955" i="1"/>
  <c r="F1955" i="1"/>
  <c r="C1956" i="1"/>
  <c r="D1956" i="1"/>
  <c r="E1956" i="1"/>
  <c r="F1956" i="1"/>
  <c r="C1957" i="1"/>
  <c r="D1957" i="1"/>
  <c r="E1957" i="1"/>
  <c r="F1957" i="1"/>
  <c r="C1958" i="1"/>
  <c r="D1958" i="1"/>
  <c r="E1958" i="1"/>
  <c r="F1958" i="1"/>
  <c r="C1959" i="1"/>
  <c r="D1959" i="1"/>
  <c r="E1959" i="1"/>
  <c r="F1959" i="1"/>
  <c r="C1960" i="1"/>
  <c r="D1960" i="1"/>
  <c r="E1960" i="1"/>
  <c r="F1960" i="1"/>
  <c r="C1961" i="1"/>
  <c r="D1961" i="1"/>
  <c r="E1961" i="1"/>
  <c r="F1961" i="1"/>
  <c r="C1962" i="1"/>
  <c r="D1962" i="1"/>
  <c r="F1962" i="1"/>
  <c r="T10" i="1"/>
  <c r="AA10" i="1"/>
  <c r="W10" i="1"/>
  <c r="Z33" i="1" l="1"/>
  <c r="G13" i="10"/>
  <c r="F13" i="10" s="1"/>
  <c r="H13" i="10" s="1"/>
  <c r="D14" i="10" s="1"/>
  <c r="E48" i="5"/>
  <c r="E47" i="5"/>
  <c r="E45" i="5"/>
  <c r="E54" i="5"/>
  <c r="E52" i="5"/>
  <c r="E44" i="5"/>
  <c r="E50" i="5"/>
  <c r="E53" i="5"/>
  <c r="E43" i="5"/>
  <c r="E46" i="5"/>
  <c r="E51" i="5"/>
  <c r="E49" i="5"/>
  <c r="Z23" i="1"/>
  <c r="Z21" i="1"/>
  <c r="X22" i="1"/>
  <c r="Z22" i="1"/>
  <c r="Z10" i="1"/>
  <c r="AC10" i="1"/>
  <c r="AC21" i="1"/>
  <c r="AE21" i="1" s="1"/>
  <c r="U23" i="1"/>
  <c r="Z25" i="1"/>
  <c r="U25" i="1"/>
  <c r="X23" i="1"/>
  <c r="X24" i="1"/>
  <c r="Z24" i="1"/>
  <c r="U33" i="1"/>
  <c r="X21" i="1"/>
  <c r="AE33" i="1"/>
  <c r="U21" i="1"/>
  <c r="X33" i="1"/>
  <c r="X10" i="1"/>
  <c r="U10" i="1"/>
  <c r="E14" i="10" l="1"/>
  <c r="AE10" i="1"/>
  <c r="S10" i="1" l="1"/>
  <c r="G14" i="10"/>
  <c r="AA13" i="1"/>
  <c r="AC13" i="1"/>
  <c r="AA14" i="1"/>
  <c r="AC14" i="1"/>
  <c r="AA15" i="1"/>
  <c r="W15" i="1"/>
  <c r="AA16" i="1"/>
  <c r="AC16" i="1"/>
  <c r="AA17" i="1"/>
  <c r="T17" i="1"/>
  <c r="AA18" i="1"/>
  <c r="T18" i="1"/>
  <c r="AC18" i="1"/>
  <c r="AA19" i="1"/>
  <c r="AC19" i="1"/>
  <c r="AA20" i="1"/>
  <c r="W20" i="1"/>
  <c r="AD10" i="1" l="1"/>
  <c r="F14" i="10"/>
  <c r="H14" i="10" s="1"/>
  <c r="D15" i="10" s="1"/>
  <c r="V10" i="1"/>
  <c r="Y10" i="1"/>
  <c r="W18" i="1"/>
  <c r="W17" i="1"/>
  <c r="Z17" i="1" s="1"/>
  <c r="W16" i="1"/>
  <c r="U19" i="1"/>
  <c r="AC20" i="1"/>
  <c r="AE20" i="1" s="1"/>
  <c r="T20" i="1"/>
  <c r="U20" i="1" s="1"/>
  <c r="W19" i="1"/>
  <c r="Z19" i="1" s="1"/>
  <c r="AC15" i="1"/>
  <c r="AE15" i="1" s="1"/>
  <c r="T15" i="1"/>
  <c r="Z15" i="1" s="1"/>
  <c r="T14" i="1"/>
  <c r="U14" i="1" s="1"/>
  <c r="T13" i="1"/>
  <c r="U13" i="1" s="1"/>
  <c r="AC17" i="1"/>
  <c r="AE17" i="1" s="1"/>
  <c r="T16" i="1"/>
  <c r="U16" i="1" s="1"/>
  <c r="W14" i="1"/>
  <c r="W13" i="1"/>
  <c r="Z13" i="1" s="1"/>
  <c r="AE18" i="1"/>
  <c r="AE13" i="1"/>
  <c r="X20" i="1"/>
  <c r="AE19" i="1"/>
  <c r="AE16" i="1"/>
  <c r="U17" i="1"/>
  <c r="X15" i="1"/>
  <c r="AE14" i="1"/>
  <c r="U18" i="1"/>
  <c r="E15" i="10" l="1"/>
  <c r="X16" i="1"/>
  <c r="Z16" i="1"/>
  <c r="Z20" i="1"/>
  <c r="X18" i="1"/>
  <c r="Z18" i="1"/>
  <c r="X14" i="1"/>
  <c r="Z14" i="1"/>
  <c r="U15" i="1"/>
  <c r="X17" i="1"/>
  <c r="X13" i="1"/>
  <c r="X19" i="1"/>
  <c r="D10" i="5"/>
  <c r="D11" i="5" s="1"/>
  <c r="D17" i="5"/>
  <c r="D18" i="5"/>
  <c r="D19" i="5"/>
  <c r="D20" i="5"/>
  <c r="D21" i="5"/>
  <c r="AA11" i="1"/>
  <c r="W11" i="1"/>
  <c r="AA12" i="1"/>
  <c r="AC12" i="1"/>
  <c r="T34" i="1"/>
  <c r="W34" i="1"/>
  <c r="Z34" i="1" s="1"/>
  <c r="AA34" i="1"/>
  <c r="AC34" i="1"/>
  <c r="T35" i="1"/>
  <c r="W35" i="1"/>
  <c r="Z35" i="1" s="1"/>
  <c r="AA35" i="1"/>
  <c r="AC35" i="1"/>
  <c r="T36" i="1"/>
  <c r="W36" i="1"/>
  <c r="Z36" i="1" s="1"/>
  <c r="AA36" i="1"/>
  <c r="AC36" i="1"/>
  <c r="T37" i="1"/>
  <c r="W37" i="1"/>
  <c r="AA37" i="1"/>
  <c r="AC37" i="1"/>
  <c r="T38" i="1"/>
  <c r="W38" i="1"/>
  <c r="Z38" i="1" s="1"/>
  <c r="AA38" i="1"/>
  <c r="AC38" i="1"/>
  <c r="T39" i="1"/>
  <c r="W39" i="1"/>
  <c r="Z39" i="1" s="1"/>
  <c r="AA39" i="1"/>
  <c r="AC39" i="1"/>
  <c r="T40" i="1"/>
  <c r="W40" i="1"/>
  <c r="Z40" i="1" s="1"/>
  <c r="AA40" i="1"/>
  <c r="AC40" i="1"/>
  <c r="T41" i="1"/>
  <c r="W41" i="1"/>
  <c r="Z41" i="1" s="1"/>
  <c r="AA41" i="1"/>
  <c r="AC41" i="1"/>
  <c r="T42" i="1"/>
  <c r="W42" i="1"/>
  <c r="Z42" i="1" s="1"/>
  <c r="AA42" i="1"/>
  <c r="AC42" i="1"/>
  <c r="T43" i="1"/>
  <c r="W43" i="1"/>
  <c r="Z43" i="1" s="1"/>
  <c r="AA43" i="1"/>
  <c r="AC43" i="1"/>
  <c r="T44" i="1"/>
  <c r="W44" i="1"/>
  <c r="Z44" i="1" s="1"/>
  <c r="AA44" i="1"/>
  <c r="AC44" i="1"/>
  <c r="T45" i="1"/>
  <c r="W45" i="1"/>
  <c r="Z45" i="1" s="1"/>
  <c r="AA45" i="1"/>
  <c r="AC45" i="1"/>
  <c r="T46" i="1"/>
  <c r="W46" i="1"/>
  <c r="Z46" i="1" s="1"/>
  <c r="AA46" i="1"/>
  <c r="AC46" i="1"/>
  <c r="T47" i="1"/>
  <c r="W47" i="1"/>
  <c r="Z47" i="1" s="1"/>
  <c r="AA47" i="1"/>
  <c r="AC47" i="1"/>
  <c r="T48" i="1"/>
  <c r="W48" i="1"/>
  <c r="Z48" i="1" s="1"/>
  <c r="AA48" i="1"/>
  <c r="AC48" i="1"/>
  <c r="T49" i="1"/>
  <c r="W49" i="1"/>
  <c r="Z49" i="1" s="1"/>
  <c r="AA49" i="1"/>
  <c r="AC49" i="1"/>
  <c r="T50" i="1"/>
  <c r="W50" i="1"/>
  <c r="Z50" i="1" s="1"/>
  <c r="AA50" i="1"/>
  <c r="AC50" i="1"/>
  <c r="T51" i="1"/>
  <c r="W51" i="1"/>
  <c r="AA51" i="1"/>
  <c r="AC51" i="1"/>
  <c r="T52" i="1"/>
  <c r="W52" i="1"/>
  <c r="Z52" i="1" s="1"/>
  <c r="AA52" i="1"/>
  <c r="AC52" i="1"/>
  <c r="T53" i="1"/>
  <c r="W53" i="1"/>
  <c r="Z53" i="1" s="1"/>
  <c r="AA53" i="1"/>
  <c r="AC53" i="1"/>
  <c r="T54" i="1"/>
  <c r="W54" i="1"/>
  <c r="AA54" i="1"/>
  <c r="AC54" i="1"/>
  <c r="T55" i="1"/>
  <c r="W55" i="1"/>
  <c r="Z55" i="1" s="1"/>
  <c r="AA55" i="1"/>
  <c r="AC55" i="1"/>
  <c r="T56" i="1"/>
  <c r="W56" i="1"/>
  <c r="Z56" i="1" s="1"/>
  <c r="AA56" i="1"/>
  <c r="AC56" i="1"/>
  <c r="T57" i="1"/>
  <c r="W57" i="1"/>
  <c r="Z57" i="1" s="1"/>
  <c r="AA57" i="1"/>
  <c r="AC57" i="1"/>
  <c r="T58" i="1"/>
  <c r="W58" i="1"/>
  <c r="AA58" i="1"/>
  <c r="AC58" i="1"/>
  <c r="T59" i="1"/>
  <c r="W59" i="1"/>
  <c r="Z59" i="1" s="1"/>
  <c r="AA59" i="1"/>
  <c r="AC59" i="1"/>
  <c r="T60" i="1"/>
  <c r="W60" i="1"/>
  <c r="Z60" i="1" s="1"/>
  <c r="AA60" i="1"/>
  <c r="AC60" i="1"/>
  <c r="T61" i="1"/>
  <c r="W61" i="1"/>
  <c r="Z61" i="1" s="1"/>
  <c r="AA61" i="1"/>
  <c r="AC61" i="1"/>
  <c r="T62" i="1"/>
  <c r="W62" i="1"/>
  <c r="Z62" i="1" s="1"/>
  <c r="AA62" i="1"/>
  <c r="AC62" i="1"/>
  <c r="T63" i="1"/>
  <c r="W63" i="1"/>
  <c r="Z63" i="1" s="1"/>
  <c r="AA63" i="1"/>
  <c r="AC63" i="1"/>
  <c r="T64" i="1"/>
  <c r="W64" i="1"/>
  <c r="Z64" i="1" s="1"/>
  <c r="AA64" i="1"/>
  <c r="AC64" i="1"/>
  <c r="T65" i="1"/>
  <c r="W65" i="1"/>
  <c r="AA65" i="1"/>
  <c r="AC65" i="1"/>
  <c r="T66" i="1"/>
  <c r="W66" i="1"/>
  <c r="Z66" i="1" s="1"/>
  <c r="AA66" i="1"/>
  <c r="AC66" i="1"/>
  <c r="T67" i="1"/>
  <c r="W67" i="1"/>
  <c r="Z67" i="1" s="1"/>
  <c r="AA67" i="1"/>
  <c r="AC67" i="1"/>
  <c r="T68" i="1"/>
  <c r="W68" i="1"/>
  <c r="Z68" i="1" s="1"/>
  <c r="AA68" i="1"/>
  <c r="AC68" i="1"/>
  <c r="T69" i="1"/>
  <c r="W69" i="1"/>
  <c r="AA69" i="1"/>
  <c r="AC69" i="1"/>
  <c r="T70" i="1"/>
  <c r="W70" i="1"/>
  <c r="Z70" i="1" s="1"/>
  <c r="AA70" i="1"/>
  <c r="AC70" i="1"/>
  <c r="T71" i="1"/>
  <c r="W71" i="1"/>
  <c r="Z71" i="1" s="1"/>
  <c r="AA71" i="1"/>
  <c r="AC71" i="1"/>
  <c r="T72" i="1"/>
  <c r="W72" i="1"/>
  <c r="Z72" i="1" s="1"/>
  <c r="AA72" i="1"/>
  <c r="AC72" i="1"/>
  <c r="T73" i="1"/>
  <c r="W73" i="1"/>
  <c r="Z73" i="1" s="1"/>
  <c r="AA73" i="1"/>
  <c r="AC73" i="1"/>
  <c r="T74" i="1"/>
  <c r="W74" i="1"/>
  <c r="Z74" i="1" s="1"/>
  <c r="AA74" i="1"/>
  <c r="AC74" i="1"/>
  <c r="T75" i="1"/>
  <c r="W75" i="1"/>
  <c r="Z75" i="1" s="1"/>
  <c r="AA75" i="1"/>
  <c r="AC75" i="1"/>
  <c r="T76" i="1"/>
  <c r="W76" i="1"/>
  <c r="Z76" i="1" s="1"/>
  <c r="AA76" i="1"/>
  <c r="AC76" i="1"/>
  <c r="T77" i="1"/>
  <c r="W77" i="1"/>
  <c r="Z77" i="1" s="1"/>
  <c r="AA77" i="1"/>
  <c r="AC77" i="1"/>
  <c r="T78" i="1"/>
  <c r="W78" i="1"/>
  <c r="AA78" i="1"/>
  <c r="AC78" i="1"/>
  <c r="T79" i="1"/>
  <c r="W79" i="1"/>
  <c r="Z79" i="1" s="1"/>
  <c r="AA79" i="1"/>
  <c r="AC79" i="1"/>
  <c r="T80" i="1"/>
  <c r="W80" i="1"/>
  <c r="Z80" i="1" s="1"/>
  <c r="AA80" i="1"/>
  <c r="AC80" i="1"/>
  <c r="T81" i="1"/>
  <c r="W81" i="1"/>
  <c r="Z81" i="1" s="1"/>
  <c r="AA81" i="1"/>
  <c r="AC81" i="1"/>
  <c r="T82" i="1"/>
  <c r="W82" i="1"/>
  <c r="Z82" i="1" s="1"/>
  <c r="AA82" i="1"/>
  <c r="AC82" i="1"/>
  <c r="T83" i="1"/>
  <c r="W83" i="1"/>
  <c r="Z83" i="1" s="1"/>
  <c r="AA83" i="1"/>
  <c r="AC83" i="1"/>
  <c r="T84" i="1"/>
  <c r="W84" i="1"/>
  <c r="Z84" i="1" s="1"/>
  <c r="AA84" i="1"/>
  <c r="AC84" i="1"/>
  <c r="T85" i="1"/>
  <c r="W85" i="1"/>
  <c r="AA85" i="1"/>
  <c r="AC85" i="1"/>
  <c r="T86" i="1"/>
  <c r="W86" i="1"/>
  <c r="Z86" i="1" s="1"/>
  <c r="AA86" i="1"/>
  <c r="AC86" i="1"/>
  <c r="T87" i="1"/>
  <c r="W87" i="1"/>
  <c r="AA87" i="1"/>
  <c r="AC87" i="1"/>
  <c r="T88" i="1"/>
  <c r="W88" i="1"/>
  <c r="Z88" i="1" s="1"/>
  <c r="AA88" i="1"/>
  <c r="AC88" i="1"/>
  <c r="T89" i="1"/>
  <c r="W89" i="1"/>
  <c r="AA89" i="1"/>
  <c r="AC89" i="1"/>
  <c r="T90" i="1"/>
  <c r="W90" i="1"/>
  <c r="Z90" i="1" s="1"/>
  <c r="AA90" i="1"/>
  <c r="AC90" i="1"/>
  <c r="T91" i="1"/>
  <c r="W91" i="1"/>
  <c r="Z91" i="1" s="1"/>
  <c r="AA91" i="1"/>
  <c r="AC91" i="1"/>
  <c r="T92" i="1"/>
  <c r="W92" i="1"/>
  <c r="Z92" i="1" s="1"/>
  <c r="AA92" i="1"/>
  <c r="AC92" i="1"/>
  <c r="T93" i="1"/>
  <c r="W93" i="1"/>
  <c r="AA93" i="1"/>
  <c r="AC93" i="1"/>
  <c r="T94" i="1"/>
  <c r="W94" i="1"/>
  <c r="AA94" i="1"/>
  <c r="AC94" i="1"/>
  <c r="T95" i="1"/>
  <c r="W95" i="1"/>
  <c r="Z95" i="1" s="1"/>
  <c r="AA95" i="1"/>
  <c r="AC95" i="1"/>
  <c r="T96" i="1"/>
  <c r="W96" i="1"/>
  <c r="Z96" i="1" s="1"/>
  <c r="AA96" i="1"/>
  <c r="AC96" i="1"/>
  <c r="T97" i="1"/>
  <c r="W97" i="1"/>
  <c r="AA97" i="1"/>
  <c r="AC97" i="1"/>
  <c r="T98" i="1"/>
  <c r="W98" i="1"/>
  <c r="AA98" i="1"/>
  <c r="AC98" i="1"/>
  <c r="T99" i="1"/>
  <c r="W99" i="1"/>
  <c r="AA99" i="1"/>
  <c r="AC99" i="1"/>
  <c r="T100" i="1"/>
  <c r="W100" i="1"/>
  <c r="Z100" i="1" s="1"/>
  <c r="AA100" i="1"/>
  <c r="AC100" i="1"/>
  <c r="T101" i="1"/>
  <c r="W101" i="1"/>
  <c r="AA101" i="1"/>
  <c r="AC101" i="1"/>
  <c r="T102" i="1"/>
  <c r="W102" i="1"/>
  <c r="Z102" i="1" s="1"/>
  <c r="AA102" i="1"/>
  <c r="AC102" i="1"/>
  <c r="T103" i="1"/>
  <c r="W103" i="1"/>
  <c r="Z103" i="1" s="1"/>
  <c r="AA103" i="1"/>
  <c r="AC103" i="1"/>
  <c r="T104" i="1"/>
  <c r="W104" i="1"/>
  <c r="Z104" i="1" s="1"/>
  <c r="AA104" i="1"/>
  <c r="AC104" i="1"/>
  <c r="T105" i="1"/>
  <c r="W105" i="1"/>
  <c r="Z105" i="1" s="1"/>
  <c r="AA105" i="1"/>
  <c r="AC105" i="1"/>
  <c r="T106" i="1"/>
  <c r="W106" i="1"/>
  <c r="AA106" i="1"/>
  <c r="AC106" i="1"/>
  <c r="T107" i="1"/>
  <c r="W107" i="1"/>
  <c r="Z107" i="1" s="1"/>
  <c r="AA107" i="1"/>
  <c r="AC107" i="1"/>
  <c r="T108" i="1"/>
  <c r="W108" i="1"/>
  <c r="Z108" i="1" s="1"/>
  <c r="AA108" i="1"/>
  <c r="AC108" i="1"/>
  <c r="T109" i="1"/>
  <c r="W109" i="1"/>
  <c r="Z109" i="1" s="1"/>
  <c r="AA109" i="1"/>
  <c r="AC109" i="1"/>
  <c r="T110" i="1"/>
  <c r="W110" i="1"/>
  <c r="AA110" i="1"/>
  <c r="AC110" i="1"/>
  <c r="T111" i="1"/>
  <c r="W111" i="1"/>
  <c r="Z111" i="1" s="1"/>
  <c r="AA111" i="1"/>
  <c r="AC111" i="1"/>
  <c r="T112" i="1"/>
  <c r="W112" i="1"/>
  <c r="Z112" i="1" s="1"/>
  <c r="AA112" i="1"/>
  <c r="AC112" i="1"/>
  <c r="T113" i="1"/>
  <c r="W113" i="1"/>
  <c r="Z113" i="1" s="1"/>
  <c r="AA113" i="1"/>
  <c r="AC113" i="1"/>
  <c r="T114" i="1"/>
  <c r="W114" i="1"/>
  <c r="Z114" i="1" s="1"/>
  <c r="AA114" i="1"/>
  <c r="AC114" i="1"/>
  <c r="T115" i="1"/>
  <c r="W115" i="1"/>
  <c r="Z115" i="1" s="1"/>
  <c r="AA115" i="1"/>
  <c r="AC115" i="1"/>
  <c r="T116" i="1"/>
  <c r="W116" i="1"/>
  <c r="Z116" i="1" s="1"/>
  <c r="AA116" i="1"/>
  <c r="AC116" i="1"/>
  <c r="T117" i="1"/>
  <c r="W117" i="1"/>
  <c r="AA117" i="1"/>
  <c r="AC117" i="1"/>
  <c r="T118" i="1"/>
  <c r="W118" i="1"/>
  <c r="Z118" i="1" s="1"/>
  <c r="AA118" i="1"/>
  <c r="AC118" i="1"/>
  <c r="T119" i="1"/>
  <c r="W119" i="1"/>
  <c r="Z119" i="1" s="1"/>
  <c r="AA119" i="1"/>
  <c r="AC119" i="1"/>
  <c r="T120" i="1"/>
  <c r="W120" i="1"/>
  <c r="Z120" i="1" s="1"/>
  <c r="AA120" i="1"/>
  <c r="AC120" i="1"/>
  <c r="T121" i="1"/>
  <c r="W121" i="1"/>
  <c r="Z121" i="1" s="1"/>
  <c r="AA121" i="1"/>
  <c r="AC121" i="1"/>
  <c r="T122" i="1"/>
  <c r="W122" i="1"/>
  <c r="AA122" i="1"/>
  <c r="AC122" i="1"/>
  <c r="T123" i="1"/>
  <c r="W123" i="1"/>
  <c r="Z123" i="1" s="1"/>
  <c r="AA123" i="1"/>
  <c r="AC123" i="1"/>
  <c r="T124" i="1"/>
  <c r="W124" i="1"/>
  <c r="Z124" i="1" s="1"/>
  <c r="AA124" i="1"/>
  <c r="AC124" i="1"/>
  <c r="T125" i="1"/>
  <c r="W125" i="1"/>
  <c r="AA125" i="1"/>
  <c r="AC125" i="1"/>
  <c r="T126" i="1"/>
  <c r="W126" i="1"/>
  <c r="Z126" i="1" s="1"/>
  <c r="AA126" i="1"/>
  <c r="AC126" i="1"/>
  <c r="T127" i="1"/>
  <c r="W127" i="1"/>
  <c r="AA127" i="1"/>
  <c r="AC127" i="1"/>
  <c r="T128" i="1"/>
  <c r="W128" i="1"/>
  <c r="Z128" i="1" s="1"/>
  <c r="AA128" i="1"/>
  <c r="AC128" i="1"/>
  <c r="T129" i="1"/>
  <c r="W129" i="1"/>
  <c r="Z129" i="1" s="1"/>
  <c r="AA129" i="1"/>
  <c r="AC129" i="1"/>
  <c r="T130" i="1"/>
  <c r="W130" i="1"/>
  <c r="Z130" i="1" s="1"/>
  <c r="AA130" i="1"/>
  <c r="AC130" i="1"/>
  <c r="T131" i="1"/>
  <c r="W131" i="1"/>
  <c r="Z131" i="1" s="1"/>
  <c r="AA131" i="1"/>
  <c r="AC131" i="1"/>
  <c r="T132" i="1"/>
  <c r="W132" i="1"/>
  <c r="Z132" i="1" s="1"/>
  <c r="AA132" i="1"/>
  <c r="AC132" i="1"/>
  <c r="T133" i="1"/>
  <c r="W133" i="1"/>
  <c r="AA133" i="1"/>
  <c r="AC133" i="1"/>
  <c r="T134" i="1"/>
  <c r="W134" i="1"/>
  <c r="Z134" i="1" s="1"/>
  <c r="AA134" i="1"/>
  <c r="AC134" i="1"/>
  <c r="T135" i="1"/>
  <c r="W135" i="1"/>
  <c r="Z135" i="1" s="1"/>
  <c r="AA135" i="1"/>
  <c r="AC135" i="1"/>
  <c r="T136" i="1"/>
  <c r="W136" i="1"/>
  <c r="Z136" i="1" s="1"/>
  <c r="AA136" i="1"/>
  <c r="AC136" i="1"/>
  <c r="T137" i="1"/>
  <c r="W137" i="1"/>
  <c r="Z137" i="1" s="1"/>
  <c r="AA137" i="1"/>
  <c r="AC137" i="1"/>
  <c r="T138" i="1"/>
  <c r="W138" i="1"/>
  <c r="Z138" i="1" s="1"/>
  <c r="AA138" i="1"/>
  <c r="AC138" i="1"/>
  <c r="T139" i="1"/>
  <c r="W139" i="1"/>
  <c r="Z139" i="1" s="1"/>
  <c r="AA139" i="1"/>
  <c r="AC139" i="1"/>
  <c r="T140" i="1"/>
  <c r="W140" i="1"/>
  <c r="Z140" i="1" s="1"/>
  <c r="AA140" i="1"/>
  <c r="AC140" i="1"/>
  <c r="T141" i="1"/>
  <c r="W141" i="1"/>
  <c r="Z141" i="1" s="1"/>
  <c r="AA141" i="1"/>
  <c r="AC141" i="1"/>
  <c r="T142" i="1"/>
  <c r="W142" i="1"/>
  <c r="AA142" i="1"/>
  <c r="AC142" i="1"/>
  <c r="T143" i="1"/>
  <c r="W143" i="1"/>
  <c r="Z143" i="1" s="1"/>
  <c r="AA143" i="1"/>
  <c r="AC143" i="1"/>
  <c r="T144" i="1"/>
  <c r="W144" i="1"/>
  <c r="Z144" i="1" s="1"/>
  <c r="AA144" i="1"/>
  <c r="AC144" i="1"/>
  <c r="T145" i="1"/>
  <c r="W145" i="1"/>
  <c r="Z145" i="1" s="1"/>
  <c r="AA145" i="1"/>
  <c r="AC145" i="1"/>
  <c r="T146" i="1"/>
  <c r="W146" i="1"/>
  <c r="AA146" i="1"/>
  <c r="AC146" i="1"/>
  <c r="T147" i="1"/>
  <c r="W147" i="1"/>
  <c r="Z147" i="1" s="1"/>
  <c r="AA147" i="1"/>
  <c r="AC147" i="1"/>
  <c r="T148" i="1"/>
  <c r="W148" i="1"/>
  <c r="Z148" i="1" s="1"/>
  <c r="AA148" i="1"/>
  <c r="AC148" i="1"/>
  <c r="T149" i="1"/>
  <c r="W149" i="1"/>
  <c r="AA149" i="1"/>
  <c r="AC149" i="1"/>
  <c r="T150" i="1"/>
  <c r="W150" i="1"/>
  <c r="Z150" i="1" s="1"/>
  <c r="AA150" i="1"/>
  <c r="AC150" i="1"/>
  <c r="T151" i="1"/>
  <c r="W151" i="1"/>
  <c r="Z151" i="1" s="1"/>
  <c r="AA151" i="1"/>
  <c r="AC151" i="1"/>
  <c r="T152" i="1"/>
  <c r="W152" i="1"/>
  <c r="Z152" i="1" s="1"/>
  <c r="AA152" i="1"/>
  <c r="AC152" i="1"/>
  <c r="T153" i="1"/>
  <c r="W153" i="1"/>
  <c r="Z153" i="1" s="1"/>
  <c r="AA153" i="1"/>
  <c r="AC153" i="1"/>
  <c r="T154" i="1"/>
  <c r="W154" i="1"/>
  <c r="AA154" i="1"/>
  <c r="AC154" i="1"/>
  <c r="T155" i="1"/>
  <c r="W155" i="1"/>
  <c r="Z155" i="1" s="1"/>
  <c r="AA155" i="1"/>
  <c r="AC155" i="1"/>
  <c r="T156" i="1"/>
  <c r="W156" i="1"/>
  <c r="Z156" i="1" s="1"/>
  <c r="AA156" i="1"/>
  <c r="AC156" i="1"/>
  <c r="T157" i="1"/>
  <c r="W157" i="1"/>
  <c r="AA157" i="1"/>
  <c r="AC157" i="1"/>
  <c r="T158" i="1"/>
  <c r="W158" i="1"/>
  <c r="Z158" i="1" s="1"/>
  <c r="AA158" i="1"/>
  <c r="AC158" i="1"/>
  <c r="T159" i="1"/>
  <c r="W159" i="1"/>
  <c r="Z159" i="1" s="1"/>
  <c r="AA159" i="1"/>
  <c r="AC159" i="1"/>
  <c r="T160" i="1"/>
  <c r="W160" i="1"/>
  <c r="Z160" i="1" s="1"/>
  <c r="AA160" i="1"/>
  <c r="AC160" i="1"/>
  <c r="T161" i="1"/>
  <c r="W161" i="1"/>
  <c r="AA161" i="1"/>
  <c r="AC161" i="1"/>
  <c r="T162" i="1"/>
  <c r="W162" i="1"/>
  <c r="AA162" i="1"/>
  <c r="AC162" i="1"/>
  <c r="T163" i="1"/>
  <c r="W163" i="1"/>
  <c r="Z163" i="1" s="1"/>
  <c r="AA163" i="1"/>
  <c r="AC163" i="1"/>
  <c r="T164" i="1"/>
  <c r="W164" i="1"/>
  <c r="Z164" i="1" s="1"/>
  <c r="AA164" i="1"/>
  <c r="AC164" i="1"/>
  <c r="T165" i="1"/>
  <c r="W165" i="1"/>
  <c r="AA165" i="1"/>
  <c r="AC165" i="1"/>
  <c r="T166" i="1"/>
  <c r="W166" i="1"/>
  <c r="AA166" i="1"/>
  <c r="AC166" i="1"/>
  <c r="T167" i="1"/>
  <c r="W167" i="1"/>
  <c r="Z167" i="1" s="1"/>
  <c r="AA167" i="1"/>
  <c r="AC167" i="1"/>
  <c r="T168" i="1"/>
  <c r="W168" i="1"/>
  <c r="Z168" i="1" s="1"/>
  <c r="AA168" i="1"/>
  <c r="AC168" i="1"/>
  <c r="T169" i="1"/>
  <c r="W169" i="1"/>
  <c r="Z169" i="1" s="1"/>
  <c r="AA169" i="1"/>
  <c r="AC169" i="1"/>
  <c r="T170" i="1"/>
  <c r="W170" i="1"/>
  <c r="Z170" i="1" s="1"/>
  <c r="AA170" i="1"/>
  <c r="AC170" i="1"/>
  <c r="T171" i="1"/>
  <c r="W171" i="1"/>
  <c r="Z171" i="1" s="1"/>
  <c r="AA171" i="1"/>
  <c r="AC171" i="1"/>
  <c r="T172" i="1"/>
  <c r="W172" i="1"/>
  <c r="Z172" i="1" s="1"/>
  <c r="AA172" i="1"/>
  <c r="AC172" i="1"/>
  <c r="T173" i="1"/>
  <c r="W173" i="1"/>
  <c r="Z173" i="1" s="1"/>
  <c r="AA173" i="1"/>
  <c r="AC173" i="1"/>
  <c r="T174" i="1"/>
  <c r="W174" i="1"/>
  <c r="AA174" i="1"/>
  <c r="AC174" i="1"/>
  <c r="T175" i="1"/>
  <c r="W175" i="1"/>
  <c r="Z175" i="1" s="1"/>
  <c r="AA175" i="1"/>
  <c r="AC175" i="1"/>
  <c r="T176" i="1"/>
  <c r="W176" i="1"/>
  <c r="Z176" i="1" s="1"/>
  <c r="AA176" i="1"/>
  <c r="AC176" i="1"/>
  <c r="T177" i="1"/>
  <c r="W177" i="1"/>
  <c r="Z177" i="1" s="1"/>
  <c r="AA177" i="1"/>
  <c r="AC177" i="1"/>
  <c r="T178" i="1"/>
  <c r="W178" i="1"/>
  <c r="Z178" i="1" s="1"/>
  <c r="AA178" i="1"/>
  <c r="AC178" i="1"/>
  <c r="T179" i="1"/>
  <c r="W179" i="1"/>
  <c r="Z179" i="1" s="1"/>
  <c r="AA179" i="1"/>
  <c r="AC179" i="1"/>
  <c r="T180" i="1"/>
  <c r="W180" i="1"/>
  <c r="Z180" i="1" s="1"/>
  <c r="AA180" i="1"/>
  <c r="AC180" i="1"/>
  <c r="T181" i="1"/>
  <c r="W181" i="1"/>
  <c r="AA181" i="1"/>
  <c r="AC181" i="1"/>
  <c r="T182" i="1"/>
  <c r="W182" i="1"/>
  <c r="Z182" i="1" s="1"/>
  <c r="AA182" i="1"/>
  <c r="AC182" i="1"/>
  <c r="T183" i="1"/>
  <c r="W183" i="1"/>
  <c r="Z183" i="1" s="1"/>
  <c r="AA183" i="1"/>
  <c r="AC183" i="1"/>
  <c r="T184" i="1"/>
  <c r="W184" i="1"/>
  <c r="Z184" i="1" s="1"/>
  <c r="AA184" i="1"/>
  <c r="AC184" i="1"/>
  <c r="T185" i="1"/>
  <c r="W185" i="1"/>
  <c r="Z185" i="1" s="1"/>
  <c r="AA185" i="1"/>
  <c r="AC185" i="1"/>
  <c r="T186" i="1"/>
  <c r="W186" i="1"/>
  <c r="Z186" i="1" s="1"/>
  <c r="AA186" i="1"/>
  <c r="AC186" i="1"/>
  <c r="T187" i="1"/>
  <c r="W187" i="1"/>
  <c r="Z187" i="1" s="1"/>
  <c r="AA187" i="1"/>
  <c r="AC187" i="1"/>
  <c r="T188" i="1"/>
  <c r="W188" i="1"/>
  <c r="Z188" i="1" s="1"/>
  <c r="AA188" i="1"/>
  <c r="AC188" i="1"/>
  <c r="T189" i="1"/>
  <c r="W189" i="1"/>
  <c r="Z189" i="1" s="1"/>
  <c r="AA189" i="1"/>
  <c r="AC189" i="1"/>
  <c r="T190" i="1"/>
  <c r="W190" i="1"/>
  <c r="Z190" i="1" s="1"/>
  <c r="AA190" i="1"/>
  <c r="AC190" i="1"/>
  <c r="T191" i="1"/>
  <c r="W191" i="1"/>
  <c r="Z191" i="1" s="1"/>
  <c r="AA191" i="1"/>
  <c r="AC191" i="1"/>
  <c r="T192" i="1"/>
  <c r="W192" i="1"/>
  <c r="Z192" i="1" s="1"/>
  <c r="AA192" i="1"/>
  <c r="AC192" i="1"/>
  <c r="T193" i="1"/>
  <c r="W193" i="1"/>
  <c r="AA193" i="1"/>
  <c r="AC193" i="1"/>
  <c r="T194" i="1"/>
  <c r="W194" i="1"/>
  <c r="AA194" i="1"/>
  <c r="AC194" i="1"/>
  <c r="T195" i="1"/>
  <c r="W195" i="1"/>
  <c r="Z195" i="1" s="1"/>
  <c r="AA195" i="1"/>
  <c r="AC195" i="1"/>
  <c r="T196" i="1"/>
  <c r="W196" i="1"/>
  <c r="Z196" i="1" s="1"/>
  <c r="AA196" i="1"/>
  <c r="AC196" i="1"/>
  <c r="T197" i="1"/>
  <c r="W197" i="1"/>
  <c r="AA197" i="1"/>
  <c r="AC197" i="1"/>
  <c r="T198" i="1"/>
  <c r="W198" i="1"/>
  <c r="AA198" i="1"/>
  <c r="AC198" i="1"/>
  <c r="T199" i="1"/>
  <c r="W199" i="1"/>
  <c r="Z199" i="1" s="1"/>
  <c r="AA199" i="1"/>
  <c r="AC199" i="1"/>
  <c r="T200" i="1"/>
  <c r="W200" i="1"/>
  <c r="Z200" i="1" s="1"/>
  <c r="AA200" i="1"/>
  <c r="AC200" i="1"/>
  <c r="T201" i="1"/>
  <c r="W201" i="1"/>
  <c r="Z201" i="1" s="1"/>
  <c r="AA201" i="1"/>
  <c r="AC201" i="1"/>
  <c r="T202" i="1"/>
  <c r="W202" i="1"/>
  <c r="Z202" i="1" s="1"/>
  <c r="AA202" i="1"/>
  <c r="AC202" i="1"/>
  <c r="T203" i="1"/>
  <c r="W203" i="1"/>
  <c r="Z203" i="1" s="1"/>
  <c r="AA203" i="1"/>
  <c r="AC203" i="1"/>
  <c r="T204" i="1"/>
  <c r="W204" i="1"/>
  <c r="Z204" i="1" s="1"/>
  <c r="AA204" i="1"/>
  <c r="AC204" i="1"/>
  <c r="T205" i="1"/>
  <c r="W205" i="1"/>
  <c r="Z205" i="1" s="1"/>
  <c r="AA205" i="1"/>
  <c r="AC205" i="1"/>
  <c r="T206" i="1"/>
  <c r="W206" i="1"/>
  <c r="Z206" i="1" s="1"/>
  <c r="AA206" i="1"/>
  <c r="AC206" i="1"/>
  <c r="T207" i="1"/>
  <c r="W207" i="1"/>
  <c r="Z207" i="1" s="1"/>
  <c r="AA207" i="1"/>
  <c r="AC207" i="1"/>
  <c r="T208" i="1"/>
  <c r="W208" i="1"/>
  <c r="Z208" i="1" s="1"/>
  <c r="AA208" i="1"/>
  <c r="AC208" i="1"/>
  <c r="T209" i="1"/>
  <c r="W209" i="1"/>
  <c r="Z209" i="1" s="1"/>
  <c r="AA209" i="1"/>
  <c r="AC209" i="1"/>
  <c r="T210" i="1"/>
  <c r="W210" i="1"/>
  <c r="Z210" i="1" s="1"/>
  <c r="AA210" i="1"/>
  <c r="AC210" i="1"/>
  <c r="T211" i="1"/>
  <c r="W211" i="1"/>
  <c r="Z211" i="1" s="1"/>
  <c r="AA211" i="1"/>
  <c r="AC211" i="1"/>
  <c r="T212" i="1"/>
  <c r="W212" i="1"/>
  <c r="Z212" i="1" s="1"/>
  <c r="AA212" i="1"/>
  <c r="AC212" i="1"/>
  <c r="T213" i="1"/>
  <c r="W213" i="1"/>
  <c r="Z213" i="1" s="1"/>
  <c r="AA213" i="1"/>
  <c r="AC213" i="1"/>
  <c r="T214" i="1"/>
  <c r="W214" i="1"/>
  <c r="AA214" i="1"/>
  <c r="AC214" i="1"/>
  <c r="T215" i="1"/>
  <c r="W215" i="1"/>
  <c r="Z215" i="1" s="1"/>
  <c r="AA215" i="1"/>
  <c r="AC215" i="1"/>
  <c r="T216" i="1"/>
  <c r="W216" i="1"/>
  <c r="Z216" i="1" s="1"/>
  <c r="AA216" i="1"/>
  <c r="AC216" i="1"/>
  <c r="T217" i="1"/>
  <c r="W217" i="1"/>
  <c r="AA217" i="1"/>
  <c r="AC217" i="1"/>
  <c r="T218" i="1"/>
  <c r="W218" i="1"/>
  <c r="Z218" i="1" s="1"/>
  <c r="AA218" i="1"/>
  <c r="AC218" i="1"/>
  <c r="T219" i="1"/>
  <c r="W219" i="1"/>
  <c r="Z219" i="1" s="1"/>
  <c r="AA219" i="1"/>
  <c r="AC219" i="1"/>
  <c r="T220" i="1"/>
  <c r="W220" i="1"/>
  <c r="Z220" i="1" s="1"/>
  <c r="AA220" i="1"/>
  <c r="AC220" i="1"/>
  <c r="T221" i="1"/>
  <c r="W221" i="1"/>
  <c r="AA221" i="1"/>
  <c r="AC221" i="1"/>
  <c r="T222" i="1"/>
  <c r="W222" i="1"/>
  <c r="Z222" i="1" s="1"/>
  <c r="AA222" i="1"/>
  <c r="AC222" i="1"/>
  <c r="T223" i="1"/>
  <c r="W223" i="1"/>
  <c r="Z223" i="1" s="1"/>
  <c r="AA223" i="1"/>
  <c r="AC223" i="1"/>
  <c r="T224" i="1"/>
  <c r="W224" i="1"/>
  <c r="Z224" i="1" s="1"/>
  <c r="AA224" i="1"/>
  <c r="AC224" i="1"/>
  <c r="T225" i="1"/>
  <c r="W225" i="1"/>
  <c r="AA225" i="1"/>
  <c r="AC225" i="1"/>
  <c r="T226" i="1"/>
  <c r="W226" i="1"/>
  <c r="Z226" i="1" s="1"/>
  <c r="AA226" i="1"/>
  <c r="AC226" i="1"/>
  <c r="T227" i="1"/>
  <c r="W227" i="1"/>
  <c r="Z227" i="1" s="1"/>
  <c r="AA227" i="1"/>
  <c r="AC227" i="1"/>
  <c r="T228" i="1"/>
  <c r="W228" i="1"/>
  <c r="Z228" i="1" s="1"/>
  <c r="AA228" i="1"/>
  <c r="AC228" i="1"/>
  <c r="T229" i="1"/>
  <c r="W229" i="1"/>
  <c r="AA229" i="1"/>
  <c r="AC229" i="1"/>
  <c r="T230" i="1"/>
  <c r="W230" i="1"/>
  <c r="AA230" i="1"/>
  <c r="AC230" i="1"/>
  <c r="T231" i="1"/>
  <c r="W231" i="1"/>
  <c r="Z231" i="1" s="1"/>
  <c r="AA231" i="1"/>
  <c r="AC231" i="1"/>
  <c r="T232" i="1"/>
  <c r="W232" i="1"/>
  <c r="Z232" i="1" s="1"/>
  <c r="AA232" i="1"/>
  <c r="AC232" i="1"/>
  <c r="T233" i="1"/>
  <c r="W233" i="1"/>
  <c r="Z233" i="1" s="1"/>
  <c r="AA233" i="1"/>
  <c r="AC233" i="1"/>
  <c r="T234" i="1"/>
  <c r="W234" i="1"/>
  <c r="AA234" i="1"/>
  <c r="AC234" i="1"/>
  <c r="T235" i="1"/>
  <c r="W235" i="1"/>
  <c r="Z235" i="1" s="1"/>
  <c r="AA235" i="1"/>
  <c r="AC235" i="1"/>
  <c r="T236" i="1"/>
  <c r="W236" i="1"/>
  <c r="Z236" i="1" s="1"/>
  <c r="AA236" i="1"/>
  <c r="AC236" i="1"/>
  <c r="T237" i="1"/>
  <c r="W237" i="1"/>
  <c r="AA237" i="1"/>
  <c r="AC237" i="1"/>
  <c r="T238" i="1"/>
  <c r="W238" i="1"/>
  <c r="AA238" i="1"/>
  <c r="AC238" i="1"/>
  <c r="T239" i="1"/>
  <c r="W239" i="1"/>
  <c r="Z239" i="1" s="1"/>
  <c r="AA239" i="1"/>
  <c r="AC239" i="1"/>
  <c r="T240" i="1"/>
  <c r="W240" i="1"/>
  <c r="Z240" i="1" s="1"/>
  <c r="AA240" i="1"/>
  <c r="AC240" i="1"/>
  <c r="T241" i="1"/>
  <c r="W241" i="1"/>
  <c r="AA241" i="1"/>
  <c r="AC241" i="1"/>
  <c r="T242" i="1"/>
  <c r="W242" i="1"/>
  <c r="AA242" i="1"/>
  <c r="AC242" i="1"/>
  <c r="T243" i="1"/>
  <c r="W243" i="1"/>
  <c r="Z243" i="1" s="1"/>
  <c r="AA243" i="1"/>
  <c r="AC243" i="1"/>
  <c r="T244" i="1"/>
  <c r="W244" i="1"/>
  <c r="Z244" i="1" s="1"/>
  <c r="AA244" i="1"/>
  <c r="AC244" i="1"/>
  <c r="T245" i="1"/>
  <c r="W245" i="1"/>
  <c r="AA245" i="1"/>
  <c r="AC245" i="1"/>
  <c r="T246" i="1"/>
  <c r="W246" i="1"/>
  <c r="AA246" i="1"/>
  <c r="AC246" i="1"/>
  <c r="T247" i="1"/>
  <c r="W247" i="1"/>
  <c r="Z247" i="1" s="1"/>
  <c r="AA247" i="1"/>
  <c r="AC247" i="1"/>
  <c r="T248" i="1"/>
  <c r="W248" i="1"/>
  <c r="Z248" i="1" s="1"/>
  <c r="AA248" i="1"/>
  <c r="AC248" i="1"/>
  <c r="T249" i="1"/>
  <c r="W249" i="1"/>
  <c r="AA249" i="1"/>
  <c r="AC249" i="1"/>
  <c r="T250" i="1"/>
  <c r="W250" i="1"/>
  <c r="AA250" i="1"/>
  <c r="AC250" i="1"/>
  <c r="T251" i="1"/>
  <c r="W251" i="1"/>
  <c r="Z251" i="1" s="1"/>
  <c r="AA251" i="1"/>
  <c r="AC251" i="1"/>
  <c r="T252" i="1"/>
  <c r="W252" i="1"/>
  <c r="Z252" i="1" s="1"/>
  <c r="AA252" i="1"/>
  <c r="AC252" i="1"/>
  <c r="T253" i="1"/>
  <c r="W253" i="1"/>
  <c r="Z253" i="1" s="1"/>
  <c r="AA253" i="1"/>
  <c r="AC253" i="1"/>
  <c r="T254" i="1"/>
  <c r="W254" i="1"/>
  <c r="AA254" i="1"/>
  <c r="AC254" i="1"/>
  <c r="T255" i="1"/>
  <c r="W255" i="1"/>
  <c r="Z255" i="1" s="1"/>
  <c r="AA255" i="1"/>
  <c r="AC255" i="1"/>
  <c r="T256" i="1"/>
  <c r="W256" i="1"/>
  <c r="Z256" i="1" s="1"/>
  <c r="AA256" i="1"/>
  <c r="AC256" i="1"/>
  <c r="T257" i="1"/>
  <c r="W257" i="1"/>
  <c r="Z257" i="1" s="1"/>
  <c r="AA257" i="1"/>
  <c r="AC257" i="1"/>
  <c r="T258" i="1"/>
  <c r="W258" i="1"/>
  <c r="AA258" i="1"/>
  <c r="AC258" i="1"/>
  <c r="T259" i="1"/>
  <c r="W259" i="1"/>
  <c r="Z259" i="1" s="1"/>
  <c r="AA259" i="1"/>
  <c r="AC259" i="1"/>
  <c r="T260" i="1"/>
  <c r="W260" i="1"/>
  <c r="Z260" i="1" s="1"/>
  <c r="AA260" i="1"/>
  <c r="AC260" i="1"/>
  <c r="T261" i="1"/>
  <c r="W261" i="1"/>
  <c r="Z261" i="1" s="1"/>
  <c r="AA261" i="1"/>
  <c r="AC261" i="1"/>
  <c r="T262" i="1"/>
  <c r="W262" i="1"/>
  <c r="AA262" i="1"/>
  <c r="AC262" i="1"/>
  <c r="T263" i="1"/>
  <c r="W263" i="1"/>
  <c r="Z263" i="1" s="1"/>
  <c r="AA263" i="1"/>
  <c r="AC263" i="1"/>
  <c r="T264" i="1"/>
  <c r="W264" i="1"/>
  <c r="Z264" i="1" s="1"/>
  <c r="AA264" i="1"/>
  <c r="AC264" i="1"/>
  <c r="T265" i="1"/>
  <c r="W265" i="1"/>
  <c r="AA265" i="1"/>
  <c r="AC265" i="1"/>
  <c r="T266" i="1"/>
  <c r="W266" i="1"/>
  <c r="AA266" i="1"/>
  <c r="AC266" i="1"/>
  <c r="T267" i="1"/>
  <c r="W267" i="1"/>
  <c r="Z267" i="1" s="1"/>
  <c r="AA267" i="1"/>
  <c r="AC267" i="1"/>
  <c r="T268" i="1"/>
  <c r="W268" i="1"/>
  <c r="Z268" i="1" s="1"/>
  <c r="AA268" i="1"/>
  <c r="AC268" i="1"/>
  <c r="T269" i="1"/>
  <c r="W269" i="1"/>
  <c r="AA269" i="1"/>
  <c r="AC269" i="1"/>
  <c r="T270" i="1"/>
  <c r="W270" i="1"/>
  <c r="AA270" i="1"/>
  <c r="AC270" i="1"/>
  <c r="T271" i="1"/>
  <c r="W271" i="1"/>
  <c r="Z271" i="1" s="1"/>
  <c r="AA271" i="1"/>
  <c r="AC271" i="1"/>
  <c r="T272" i="1"/>
  <c r="W272" i="1"/>
  <c r="Z272" i="1" s="1"/>
  <c r="AA272" i="1"/>
  <c r="AC272" i="1"/>
  <c r="T273" i="1"/>
  <c r="W273" i="1"/>
  <c r="Z273" i="1" s="1"/>
  <c r="AA273" i="1"/>
  <c r="AC273" i="1"/>
  <c r="T274" i="1"/>
  <c r="W274" i="1"/>
  <c r="AA274" i="1"/>
  <c r="AC274" i="1"/>
  <c r="T275" i="1"/>
  <c r="W275" i="1"/>
  <c r="Z275" i="1" s="1"/>
  <c r="AA275" i="1"/>
  <c r="AC275" i="1"/>
  <c r="T276" i="1"/>
  <c r="W276" i="1"/>
  <c r="Z276" i="1" s="1"/>
  <c r="AA276" i="1"/>
  <c r="AC276" i="1"/>
  <c r="T277" i="1"/>
  <c r="W277" i="1"/>
  <c r="Z277" i="1" s="1"/>
  <c r="AA277" i="1"/>
  <c r="AC277" i="1"/>
  <c r="T278" i="1"/>
  <c r="W278" i="1"/>
  <c r="AA278" i="1"/>
  <c r="AC278" i="1"/>
  <c r="T279" i="1"/>
  <c r="W279" i="1"/>
  <c r="Z279" i="1" s="1"/>
  <c r="AA279" i="1"/>
  <c r="AC279" i="1"/>
  <c r="T280" i="1"/>
  <c r="W280" i="1"/>
  <c r="Z280" i="1" s="1"/>
  <c r="AA280" i="1"/>
  <c r="AC280" i="1"/>
  <c r="T281" i="1"/>
  <c r="W281" i="1"/>
  <c r="Z281" i="1" s="1"/>
  <c r="AA281" i="1"/>
  <c r="AC281" i="1"/>
  <c r="T282" i="1"/>
  <c r="W282" i="1"/>
  <c r="AA282" i="1"/>
  <c r="AC282" i="1"/>
  <c r="T283" i="1"/>
  <c r="W283" i="1"/>
  <c r="AA283" i="1"/>
  <c r="AC283" i="1"/>
  <c r="T284" i="1"/>
  <c r="W284" i="1"/>
  <c r="Z284" i="1" s="1"/>
  <c r="AA284" i="1"/>
  <c r="AC284" i="1"/>
  <c r="T285" i="1"/>
  <c r="W285" i="1"/>
  <c r="Z285" i="1" s="1"/>
  <c r="AA285" i="1"/>
  <c r="AC285" i="1"/>
  <c r="T286" i="1"/>
  <c r="W286" i="1"/>
  <c r="AA286" i="1"/>
  <c r="AC286" i="1"/>
  <c r="T287" i="1"/>
  <c r="W287" i="1"/>
  <c r="Z287" i="1" s="1"/>
  <c r="AA287" i="1"/>
  <c r="AC287" i="1"/>
  <c r="T288" i="1"/>
  <c r="W288" i="1"/>
  <c r="Z288" i="1" s="1"/>
  <c r="AA288" i="1"/>
  <c r="AC288" i="1"/>
  <c r="T289" i="1"/>
  <c r="W289" i="1"/>
  <c r="Z289" i="1" s="1"/>
  <c r="AA289" i="1"/>
  <c r="AC289" i="1"/>
  <c r="T290" i="1"/>
  <c r="W290" i="1"/>
  <c r="AA290" i="1"/>
  <c r="AC290" i="1"/>
  <c r="T291" i="1"/>
  <c r="W291" i="1"/>
  <c r="Z291" i="1" s="1"/>
  <c r="AA291" i="1"/>
  <c r="AC291" i="1"/>
  <c r="T292" i="1"/>
  <c r="W292" i="1"/>
  <c r="Z292" i="1" s="1"/>
  <c r="AA292" i="1"/>
  <c r="AC292" i="1"/>
  <c r="T293" i="1"/>
  <c r="W293" i="1"/>
  <c r="AA293" i="1"/>
  <c r="AC293" i="1"/>
  <c r="T294" i="1"/>
  <c r="W294" i="1"/>
  <c r="AA294" i="1"/>
  <c r="AC294" i="1"/>
  <c r="T295" i="1"/>
  <c r="W295" i="1"/>
  <c r="Z295" i="1" s="1"/>
  <c r="AA295" i="1"/>
  <c r="AC295" i="1"/>
  <c r="T296" i="1"/>
  <c r="W296" i="1"/>
  <c r="AA296" i="1"/>
  <c r="AC296" i="1"/>
  <c r="T297" i="1"/>
  <c r="W297" i="1"/>
  <c r="Z297" i="1" s="1"/>
  <c r="AA297" i="1"/>
  <c r="AC297" i="1"/>
  <c r="T298" i="1"/>
  <c r="W298" i="1"/>
  <c r="AA298" i="1"/>
  <c r="AC298" i="1"/>
  <c r="T299" i="1"/>
  <c r="W299" i="1"/>
  <c r="Z299" i="1" s="1"/>
  <c r="AA299" i="1"/>
  <c r="AC299" i="1"/>
  <c r="T300" i="1"/>
  <c r="W300" i="1"/>
  <c r="Z300" i="1" s="1"/>
  <c r="AA300" i="1"/>
  <c r="AC300" i="1"/>
  <c r="T301" i="1"/>
  <c r="W301" i="1"/>
  <c r="AA301" i="1"/>
  <c r="AC301" i="1"/>
  <c r="T302" i="1"/>
  <c r="W302" i="1"/>
  <c r="AA302" i="1"/>
  <c r="AC302" i="1"/>
  <c r="T303" i="1"/>
  <c r="W303" i="1"/>
  <c r="Z303" i="1" s="1"/>
  <c r="AA303" i="1"/>
  <c r="AC303" i="1"/>
  <c r="T304" i="1"/>
  <c r="W304" i="1"/>
  <c r="Z304" i="1" s="1"/>
  <c r="AA304" i="1"/>
  <c r="AC304" i="1"/>
  <c r="T305" i="1"/>
  <c r="W305" i="1"/>
  <c r="Z305" i="1" s="1"/>
  <c r="AA305" i="1"/>
  <c r="AC305" i="1"/>
  <c r="T306" i="1"/>
  <c r="W306" i="1"/>
  <c r="Z306" i="1" s="1"/>
  <c r="AA306" i="1"/>
  <c r="AC306" i="1"/>
  <c r="T307" i="1"/>
  <c r="W307" i="1"/>
  <c r="Z307" i="1" s="1"/>
  <c r="AA307" i="1"/>
  <c r="AC307" i="1"/>
  <c r="T308" i="1"/>
  <c r="W308" i="1"/>
  <c r="Z308" i="1" s="1"/>
  <c r="AA308" i="1"/>
  <c r="AC308" i="1"/>
  <c r="T309" i="1"/>
  <c r="W309" i="1"/>
  <c r="Z309" i="1" s="1"/>
  <c r="AA309" i="1"/>
  <c r="AC309" i="1"/>
  <c r="T310" i="1"/>
  <c r="W310" i="1"/>
  <c r="AA310" i="1"/>
  <c r="AC310" i="1"/>
  <c r="T311" i="1"/>
  <c r="W311" i="1"/>
  <c r="Z311" i="1" s="1"/>
  <c r="AA311" i="1"/>
  <c r="AC311" i="1"/>
  <c r="T312" i="1"/>
  <c r="W312" i="1"/>
  <c r="Z312" i="1" s="1"/>
  <c r="AA312" i="1"/>
  <c r="AC312" i="1"/>
  <c r="T313" i="1"/>
  <c r="W313" i="1"/>
  <c r="Z313" i="1" s="1"/>
  <c r="AA313" i="1"/>
  <c r="AC313" i="1"/>
  <c r="T314" i="1"/>
  <c r="W314" i="1"/>
  <c r="AA314" i="1"/>
  <c r="AC314" i="1"/>
  <c r="T315" i="1"/>
  <c r="W315" i="1"/>
  <c r="Z315" i="1" s="1"/>
  <c r="AA315" i="1"/>
  <c r="AC315" i="1"/>
  <c r="T316" i="1"/>
  <c r="W316" i="1"/>
  <c r="Z316" i="1" s="1"/>
  <c r="AA316" i="1"/>
  <c r="AC316" i="1"/>
  <c r="T317" i="1"/>
  <c r="W317" i="1"/>
  <c r="AA317" i="1"/>
  <c r="AC317" i="1"/>
  <c r="T318" i="1"/>
  <c r="W318" i="1"/>
  <c r="Z318" i="1" s="1"/>
  <c r="AA318" i="1"/>
  <c r="AC318" i="1"/>
  <c r="T319" i="1"/>
  <c r="W319" i="1"/>
  <c r="Z319" i="1" s="1"/>
  <c r="AA319" i="1"/>
  <c r="AC319" i="1"/>
  <c r="T320" i="1"/>
  <c r="W320" i="1"/>
  <c r="Z320" i="1" s="1"/>
  <c r="AA320" i="1"/>
  <c r="AC320" i="1"/>
  <c r="T321" i="1"/>
  <c r="W321" i="1"/>
  <c r="Z321" i="1" s="1"/>
  <c r="AA321" i="1"/>
  <c r="AC321" i="1"/>
  <c r="T322" i="1"/>
  <c r="W322" i="1"/>
  <c r="AA322" i="1"/>
  <c r="AC322" i="1"/>
  <c r="T323" i="1"/>
  <c r="W323" i="1"/>
  <c r="Z323" i="1" s="1"/>
  <c r="AA323" i="1"/>
  <c r="AC323" i="1"/>
  <c r="T324" i="1"/>
  <c r="W324" i="1"/>
  <c r="Z324" i="1" s="1"/>
  <c r="AA324" i="1"/>
  <c r="AC324" i="1"/>
  <c r="T325" i="1"/>
  <c r="W325" i="1"/>
  <c r="Z325" i="1" s="1"/>
  <c r="AA325" i="1"/>
  <c r="AC325" i="1"/>
  <c r="T326" i="1"/>
  <c r="W326" i="1"/>
  <c r="AA326" i="1"/>
  <c r="AC326" i="1"/>
  <c r="T327" i="1"/>
  <c r="W327" i="1"/>
  <c r="AA327" i="1"/>
  <c r="AC327" i="1"/>
  <c r="T328" i="1"/>
  <c r="W328" i="1"/>
  <c r="Z328" i="1" s="1"/>
  <c r="AA328" i="1"/>
  <c r="AC328" i="1"/>
  <c r="T329" i="1"/>
  <c r="W329" i="1"/>
  <c r="Z329" i="1" s="1"/>
  <c r="AA329" i="1"/>
  <c r="AC329" i="1"/>
  <c r="T330" i="1"/>
  <c r="W330" i="1"/>
  <c r="AA330" i="1"/>
  <c r="AC330" i="1"/>
  <c r="T331" i="1"/>
  <c r="W331" i="1"/>
  <c r="Z331" i="1" s="1"/>
  <c r="AA331" i="1"/>
  <c r="AC331" i="1"/>
  <c r="T332" i="1"/>
  <c r="W332" i="1"/>
  <c r="Z332" i="1" s="1"/>
  <c r="AA332" i="1"/>
  <c r="AC332" i="1"/>
  <c r="T333" i="1"/>
  <c r="W333" i="1"/>
  <c r="Z333" i="1" s="1"/>
  <c r="AA333" i="1"/>
  <c r="AC333" i="1"/>
  <c r="T334" i="1"/>
  <c r="W334" i="1"/>
  <c r="AA334" i="1"/>
  <c r="AC334" i="1"/>
  <c r="T335" i="1"/>
  <c r="W335" i="1"/>
  <c r="Z335" i="1" s="1"/>
  <c r="AA335" i="1"/>
  <c r="AC335" i="1"/>
  <c r="T336" i="1"/>
  <c r="W336" i="1"/>
  <c r="Z336" i="1" s="1"/>
  <c r="AA336" i="1"/>
  <c r="AC336" i="1"/>
  <c r="T337" i="1"/>
  <c r="W337" i="1"/>
  <c r="Z337" i="1" s="1"/>
  <c r="AA337" i="1"/>
  <c r="AC337" i="1"/>
  <c r="T338" i="1"/>
  <c r="W338" i="1"/>
  <c r="Z338" i="1" s="1"/>
  <c r="AA338" i="1"/>
  <c r="AC338" i="1"/>
  <c r="T339" i="1"/>
  <c r="W339" i="1"/>
  <c r="Z339" i="1" s="1"/>
  <c r="AA339" i="1"/>
  <c r="AC339" i="1"/>
  <c r="T340" i="1"/>
  <c r="W340" i="1"/>
  <c r="Z340" i="1" s="1"/>
  <c r="AA340" i="1"/>
  <c r="AC340" i="1"/>
  <c r="T341" i="1"/>
  <c r="W341" i="1"/>
  <c r="Z341" i="1" s="1"/>
  <c r="AA341" i="1"/>
  <c r="AC341" i="1"/>
  <c r="T342" i="1"/>
  <c r="W342" i="1"/>
  <c r="AA342" i="1"/>
  <c r="AC342" i="1"/>
  <c r="T343" i="1"/>
  <c r="W343" i="1"/>
  <c r="Z343" i="1" s="1"/>
  <c r="AA343" i="1"/>
  <c r="AC343" i="1"/>
  <c r="T344" i="1"/>
  <c r="W344" i="1"/>
  <c r="Z344" i="1" s="1"/>
  <c r="AA344" i="1"/>
  <c r="AC344" i="1"/>
  <c r="T345" i="1"/>
  <c r="W345" i="1"/>
  <c r="Z345" i="1" s="1"/>
  <c r="AA345" i="1"/>
  <c r="AC345" i="1"/>
  <c r="T346" i="1"/>
  <c r="W346" i="1"/>
  <c r="AA346" i="1"/>
  <c r="AC346" i="1"/>
  <c r="T347" i="1"/>
  <c r="W347" i="1"/>
  <c r="Z347" i="1" s="1"/>
  <c r="AA347" i="1"/>
  <c r="AC347" i="1"/>
  <c r="T348" i="1"/>
  <c r="W348" i="1"/>
  <c r="Z348" i="1" s="1"/>
  <c r="AA348" i="1"/>
  <c r="AC348" i="1"/>
  <c r="T349" i="1"/>
  <c r="W349" i="1"/>
  <c r="AA349" i="1"/>
  <c r="AC349" i="1"/>
  <c r="T350" i="1"/>
  <c r="W350" i="1"/>
  <c r="AA350" i="1"/>
  <c r="AC350" i="1"/>
  <c r="T351" i="1"/>
  <c r="W351" i="1"/>
  <c r="Z351" i="1" s="1"/>
  <c r="AA351" i="1"/>
  <c r="AC351" i="1"/>
  <c r="T352" i="1"/>
  <c r="W352" i="1"/>
  <c r="Z352" i="1" s="1"/>
  <c r="AA352" i="1"/>
  <c r="AC352" i="1"/>
  <c r="T353" i="1"/>
  <c r="W353" i="1"/>
  <c r="Z353" i="1" s="1"/>
  <c r="AA353" i="1"/>
  <c r="AC353" i="1"/>
  <c r="T354" i="1"/>
  <c r="W354" i="1"/>
  <c r="AA354" i="1"/>
  <c r="AC354" i="1"/>
  <c r="T355" i="1"/>
  <c r="W355" i="1"/>
  <c r="Z355" i="1" s="1"/>
  <c r="AA355" i="1"/>
  <c r="AC355" i="1"/>
  <c r="T356" i="1"/>
  <c r="W356" i="1"/>
  <c r="Z356" i="1" s="1"/>
  <c r="AA356" i="1"/>
  <c r="AC356" i="1"/>
  <c r="T357" i="1"/>
  <c r="W357" i="1"/>
  <c r="AA357" i="1"/>
  <c r="AC357" i="1"/>
  <c r="T358" i="1"/>
  <c r="W358" i="1"/>
  <c r="Z358" i="1" s="1"/>
  <c r="AA358" i="1"/>
  <c r="AC358" i="1"/>
  <c r="T359" i="1"/>
  <c r="W359" i="1"/>
  <c r="Z359" i="1" s="1"/>
  <c r="AA359" i="1"/>
  <c r="AC359" i="1"/>
  <c r="T360" i="1"/>
  <c r="W360" i="1"/>
  <c r="AA360" i="1"/>
  <c r="AC360" i="1"/>
  <c r="T361" i="1"/>
  <c r="W361" i="1"/>
  <c r="Z361" i="1" s="1"/>
  <c r="AA361" i="1"/>
  <c r="AC361" i="1"/>
  <c r="T362" i="1"/>
  <c r="W362" i="1"/>
  <c r="AA362" i="1"/>
  <c r="AC362" i="1"/>
  <c r="T363" i="1"/>
  <c r="W363" i="1"/>
  <c r="Z363" i="1" s="1"/>
  <c r="AA363" i="1"/>
  <c r="AC363" i="1"/>
  <c r="T364" i="1"/>
  <c r="W364" i="1"/>
  <c r="Z364" i="1" s="1"/>
  <c r="AA364" i="1"/>
  <c r="AC364" i="1"/>
  <c r="T365" i="1"/>
  <c r="W365" i="1"/>
  <c r="Z365" i="1" s="1"/>
  <c r="AA365" i="1"/>
  <c r="AC365" i="1"/>
  <c r="T366" i="1"/>
  <c r="W366" i="1"/>
  <c r="AA366" i="1"/>
  <c r="AC366" i="1"/>
  <c r="T367" i="1"/>
  <c r="W367" i="1"/>
  <c r="Z367" i="1" s="1"/>
  <c r="AA367" i="1"/>
  <c r="AC367" i="1"/>
  <c r="T368" i="1"/>
  <c r="W368" i="1"/>
  <c r="Z368" i="1" s="1"/>
  <c r="AA368" i="1"/>
  <c r="AC368" i="1"/>
  <c r="T369" i="1"/>
  <c r="W369" i="1"/>
  <c r="Z369" i="1" s="1"/>
  <c r="AA369" i="1"/>
  <c r="AC369" i="1"/>
  <c r="T370" i="1"/>
  <c r="W370" i="1"/>
  <c r="AA370" i="1"/>
  <c r="AC370" i="1"/>
  <c r="T371" i="1"/>
  <c r="W371" i="1"/>
  <c r="Z371" i="1" s="1"/>
  <c r="AA371" i="1"/>
  <c r="AC371" i="1"/>
  <c r="T372" i="1"/>
  <c r="W372" i="1"/>
  <c r="Z372" i="1" s="1"/>
  <c r="AA372" i="1"/>
  <c r="AC372" i="1"/>
  <c r="T373" i="1"/>
  <c r="W373" i="1"/>
  <c r="Z373" i="1" s="1"/>
  <c r="AA373" i="1"/>
  <c r="AC373" i="1"/>
  <c r="T374" i="1"/>
  <c r="W374" i="1"/>
  <c r="AA374" i="1"/>
  <c r="AC374" i="1"/>
  <c r="T375" i="1"/>
  <c r="W375" i="1"/>
  <c r="Z375" i="1" s="1"/>
  <c r="AA375" i="1"/>
  <c r="AC375" i="1"/>
  <c r="T376" i="1"/>
  <c r="W376" i="1"/>
  <c r="Z376" i="1" s="1"/>
  <c r="AA376" i="1"/>
  <c r="AC376" i="1"/>
  <c r="T377" i="1"/>
  <c r="W377" i="1"/>
  <c r="Z377" i="1" s="1"/>
  <c r="AA377" i="1"/>
  <c r="AC377" i="1"/>
  <c r="T378" i="1"/>
  <c r="W378" i="1"/>
  <c r="AA378" i="1"/>
  <c r="AC378" i="1"/>
  <c r="T379" i="1"/>
  <c r="W379" i="1"/>
  <c r="Z379" i="1" s="1"/>
  <c r="AA379" i="1"/>
  <c r="AC379" i="1"/>
  <c r="T380" i="1"/>
  <c r="W380" i="1"/>
  <c r="Z380" i="1" s="1"/>
  <c r="AA380" i="1"/>
  <c r="AC380" i="1"/>
  <c r="T381" i="1"/>
  <c r="W381" i="1"/>
  <c r="AA381" i="1"/>
  <c r="AC381" i="1"/>
  <c r="T382" i="1"/>
  <c r="W382" i="1"/>
  <c r="AA382" i="1"/>
  <c r="AC382" i="1"/>
  <c r="T383" i="1"/>
  <c r="W383" i="1"/>
  <c r="Z383" i="1" s="1"/>
  <c r="AA383" i="1"/>
  <c r="AC383" i="1"/>
  <c r="T384" i="1"/>
  <c r="W384" i="1"/>
  <c r="Z384" i="1" s="1"/>
  <c r="AA384" i="1"/>
  <c r="AC384" i="1"/>
  <c r="T385" i="1"/>
  <c r="W385" i="1"/>
  <c r="Z385" i="1" s="1"/>
  <c r="AA385" i="1"/>
  <c r="AC385" i="1"/>
  <c r="T386" i="1"/>
  <c r="W386" i="1"/>
  <c r="Z386" i="1" s="1"/>
  <c r="AA386" i="1"/>
  <c r="AC386" i="1"/>
  <c r="T387" i="1"/>
  <c r="W387" i="1"/>
  <c r="Z387" i="1" s="1"/>
  <c r="AA387" i="1"/>
  <c r="AC387" i="1"/>
  <c r="T388" i="1"/>
  <c r="W388" i="1"/>
  <c r="Z388" i="1" s="1"/>
  <c r="AA388" i="1"/>
  <c r="AC388" i="1"/>
  <c r="T389" i="1"/>
  <c r="W389" i="1"/>
  <c r="Z389" i="1" s="1"/>
  <c r="AA389" i="1"/>
  <c r="AC389" i="1"/>
  <c r="T390" i="1"/>
  <c r="W390" i="1"/>
  <c r="Z390" i="1" s="1"/>
  <c r="AA390" i="1"/>
  <c r="AC390" i="1"/>
  <c r="T391" i="1"/>
  <c r="W391" i="1"/>
  <c r="Z391" i="1" s="1"/>
  <c r="AA391" i="1"/>
  <c r="AC391" i="1"/>
  <c r="T392" i="1"/>
  <c r="W392" i="1"/>
  <c r="Z392" i="1" s="1"/>
  <c r="AA392" i="1"/>
  <c r="AC392" i="1"/>
  <c r="T393" i="1"/>
  <c r="W393" i="1"/>
  <c r="Z393" i="1" s="1"/>
  <c r="AA393" i="1"/>
  <c r="AC393" i="1"/>
  <c r="T394" i="1"/>
  <c r="W394" i="1"/>
  <c r="Z394" i="1" s="1"/>
  <c r="AA394" i="1"/>
  <c r="AC394" i="1"/>
  <c r="T395" i="1"/>
  <c r="W395" i="1"/>
  <c r="Z395" i="1" s="1"/>
  <c r="AA395" i="1"/>
  <c r="AC395" i="1"/>
  <c r="T396" i="1"/>
  <c r="W396" i="1"/>
  <c r="Z396" i="1" s="1"/>
  <c r="AA396" i="1"/>
  <c r="AC396" i="1"/>
  <c r="T397" i="1"/>
  <c r="W397" i="1"/>
  <c r="Z397" i="1" s="1"/>
  <c r="AA397" i="1"/>
  <c r="AC397" i="1"/>
  <c r="T398" i="1"/>
  <c r="W398" i="1"/>
  <c r="AA398" i="1"/>
  <c r="AC398" i="1"/>
  <c r="T399" i="1"/>
  <c r="W399" i="1"/>
  <c r="Z399" i="1" s="1"/>
  <c r="AA399" i="1"/>
  <c r="AC399" i="1"/>
  <c r="T400" i="1"/>
  <c r="W400" i="1"/>
  <c r="Z400" i="1" s="1"/>
  <c r="AA400" i="1"/>
  <c r="AC400" i="1"/>
  <c r="T401" i="1"/>
  <c r="W401" i="1"/>
  <c r="Z401" i="1" s="1"/>
  <c r="AA401" i="1"/>
  <c r="AC401" i="1"/>
  <c r="T402" i="1"/>
  <c r="W402" i="1"/>
  <c r="Z402" i="1" s="1"/>
  <c r="AA402" i="1"/>
  <c r="AC402" i="1"/>
  <c r="T403" i="1"/>
  <c r="W403" i="1"/>
  <c r="Z403" i="1" s="1"/>
  <c r="AA403" i="1"/>
  <c r="AC403" i="1"/>
  <c r="T404" i="1"/>
  <c r="W404" i="1"/>
  <c r="Z404" i="1" s="1"/>
  <c r="AA404" i="1"/>
  <c r="AC404" i="1"/>
  <c r="T405" i="1"/>
  <c r="W405" i="1"/>
  <c r="Z405" i="1" s="1"/>
  <c r="AA405" i="1"/>
  <c r="AC405" i="1"/>
  <c r="T406" i="1"/>
  <c r="W406" i="1"/>
  <c r="Z406" i="1" s="1"/>
  <c r="AA406" i="1"/>
  <c r="AC406" i="1"/>
  <c r="T407" i="1"/>
  <c r="W407" i="1"/>
  <c r="Z407" i="1" s="1"/>
  <c r="AA407" i="1"/>
  <c r="AC407" i="1"/>
  <c r="T408" i="1"/>
  <c r="W408" i="1"/>
  <c r="Z408" i="1" s="1"/>
  <c r="AA408" i="1"/>
  <c r="AC408" i="1"/>
  <c r="T409" i="1"/>
  <c r="W409" i="1"/>
  <c r="Z409" i="1" s="1"/>
  <c r="AA409" i="1"/>
  <c r="AC409" i="1"/>
  <c r="T410" i="1"/>
  <c r="W410" i="1"/>
  <c r="AA410" i="1"/>
  <c r="AC410" i="1"/>
  <c r="T411" i="1"/>
  <c r="W411" i="1"/>
  <c r="Z411" i="1" s="1"/>
  <c r="AA411" i="1"/>
  <c r="AC411" i="1"/>
  <c r="T412" i="1"/>
  <c r="W412" i="1"/>
  <c r="Z412" i="1" s="1"/>
  <c r="AA412" i="1"/>
  <c r="AC412" i="1"/>
  <c r="T413" i="1"/>
  <c r="W413" i="1"/>
  <c r="Z413" i="1" s="1"/>
  <c r="AA413" i="1"/>
  <c r="AC413" i="1"/>
  <c r="T414" i="1"/>
  <c r="W414" i="1"/>
  <c r="AA414" i="1"/>
  <c r="AC414" i="1"/>
  <c r="T415" i="1"/>
  <c r="W415" i="1"/>
  <c r="Z415" i="1" s="1"/>
  <c r="AA415" i="1"/>
  <c r="AC415" i="1"/>
  <c r="T416" i="1"/>
  <c r="W416" i="1"/>
  <c r="Z416" i="1" s="1"/>
  <c r="AA416" i="1"/>
  <c r="AC416" i="1"/>
  <c r="T417" i="1"/>
  <c r="W417" i="1"/>
  <c r="AA417" i="1"/>
  <c r="AC417" i="1"/>
  <c r="T418" i="1"/>
  <c r="W418" i="1"/>
  <c r="AA418" i="1"/>
  <c r="AC418" i="1"/>
  <c r="T419" i="1"/>
  <c r="W419" i="1"/>
  <c r="Z419" i="1" s="1"/>
  <c r="AA419" i="1"/>
  <c r="AC419" i="1"/>
  <c r="T420" i="1"/>
  <c r="W420" i="1"/>
  <c r="Z420" i="1" s="1"/>
  <c r="AA420" i="1"/>
  <c r="AC420" i="1"/>
  <c r="T421" i="1"/>
  <c r="W421" i="1"/>
  <c r="Z421" i="1" s="1"/>
  <c r="AA421" i="1"/>
  <c r="AC421" i="1"/>
  <c r="T422" i="1"/>
  <c r="W422" i="1"/>
  <c r="Z422" i="1" s="1"/>
  <c r="AA422" i="1"/>
  <c r="AC422" i="1"/>
  <c r="T423" i="1"/>
  <c r="W423" i="1"/>
  <c r="Z423" i="1" s="1"/>
  <c r="AA423" i="1"/>
  <c r="AC423" i="1"/>
  <c r="T424" i="1"/>
  <c r="W424" i="1"/>
  <c r="Z424" i="1" s="1"/>
  <c r="AA424" i="1"/>
  <c r="AC424" i="1"/>
  <c r="T425" i="1"/>
  <c r="W425" i="1"/>
  <c r="Z425" i="1" s="1"/>
  <c r="AA425" i="1"/>
  <c r="AC425" i="1"/>
  <c r="T426" i="1"/>
  <c r="W426" i="1"/>
  <c r="Z426" i="1" s="1"/>
  <c r="AA426" i="1"/>
  <c r="AC426" i="1"/>
  <c r="T427" i="1"/>
  <c r="W427" i="1"/>
  <c r="AA427" i="1"/>
  <c r="AC427" i="1"/>
  <c r="T428" i="1"/>
  <c r="W428" i="1"/>
  <c r="Z428" i="1" s="1"/>
  <c r="AA428" i="1"/>
  <c r="AC428" i="1"/>
  <c r="T429" i="1"/>
  <c r="W429" i="1"/>
  <c r="AA429" i="1"/>
  <c r="AC429" i="1"/>
  <c r="T430" i="1"/>
  <c r="W430" i="1"/>
  <c r="Z430" i="1" s="1"/>
  <c r="AA430" i="1"/>
  <c r="AC430" i="1"/>
  <c r="T431" i="1"/>
  <c r="W431" i="1"/>
  <c r="Z431" i="1" s="1"/>
  <c r="AA431" i="1"/>
  <c r="AC431" i="1"/>
  <c r="T432" i="1"/>
  <c r="W432" i="1"/>
  <c r="Z432" i="1" s="1"/>
  <c r="AA432" i="1"/>
  <c r="AC432" i="1"/>
  <c r="T433" i="1"/>
  <c r="W433" i="1"/>
  <c r="AA433" i="1"/>
  <c r="AC433" i="1"/>
  <c r="T434" i="1"/>
  <c r="W434" i="1"/>
  <c r="Z434" i="1" s="1"/>
  <c r="AA434" i="1"/>
  <c r="AC434" i="1"/>
  <c r="T435" i="1"/>
  <c r="W435" i="1"/>
  <c r="Z435" i="1" s="1"/>
  <c r="AA435" i="1"/>
  <c r="AC435" i="1"/>
  <c r="T436" i="1"/>
  <c r="W436" i="1"/>
  <c r="Z436" i="1" s="1"/>
  <c r="AA436" i="1"/>
  <c r="AC436" i="1"/>
  <c r="T437" i="1"/>
  <c r="W437" i="1"/>
  <c r="AA437" i="1"/>
  <c r="AC437" i="1"/>
  <c r="T438" i="1"/>
  <c r="W438" i="1"/>
  <c r="AA438" i="1"/>
  <c r="AC438" i="1"/>
  <c r="T439" i="1"/>
  <c r="W439" i="1"/>
  <c r="Z439" i="1" s="1"/>
  <c r="AA439" i="1"/>
  <c r="AC439" i="1"/>
  <c r="T440" i="1"/>
  <c r="W440" i="1"/>
  <c r="Z440" i="1" s="1"/>
  <c r="AA440" i="1"/>
  <c r="AC440" i="1"/>
  <c r="T441" i="1"/>
  <c r="W441" i="1"/>
  <c r="Z441" i="1" s="1"/>
  <c r="AA441" i="1"/>
  <c r="AC441" i="1"/>
  <c r="T442" i="1"/>
  <c r="W442" i="1"/>
  <c r="AA442" i="1"/>
  <c r="AC442" i="1"/>
  <c r="T443" i="1"/>
  <c r="W443" i="1"/>
  <c r="Z443" i="1" s="1"/>
  <c r="AA443" i="1"/>
  <c r="AC443" i="1"/>
  <c r="T444" i="1"/>
  <c r="W444" i="1"/>
  <c r="Z444" i="1" s="1"/>
  <c r="AA444" i="1"/>
  <c r="AC444" i="1"/>
  <c r="T445" i="1"/>
  <c r="W445" i="1"/>
  <c r="AA445" i="1"/>
  <c r="AC445" i="1"/>
  <c r="T446" i="1"/>
  <c r="W446" i="1"/>
  <c r="AA446" i="1"/>
  <c r="AC446" i="1"/>
  <c r="T447" i="1"/>
  <c r="W447" i="1"/>
  <c r="Z447" i="1" s="1"/>
  <c r="AA447" i="1"/>
  <c r="AC447" i="1"/>
  <c r="T448" i="1"/>
  <c r="W448" i="1"/>
  <c r="Z448" i="1" s="1"/>
  <c r="AA448" i="1"/>
  <c r="AC448" i="1"/>
  <c r="T449" i="1"/>
  <c r="W449" i="1"/>
  <c r="Z449" i="1" s="1"/>
  <c r="AA449" i="1"/>
  <c r="AC449" i="1"/>
  <c r="T450" i="1"/>
  <c r="W450" i="1"/>
  <c r="Z450" i="1" s="1"/>
  <c r="AA450" i="1"/>
  <c r="AC450" i="1"/>
  <c r="T451" i="1"/>
  <c r="W451" i="1"/>
  <c r="Z451" i="1" s="1"/>
  <c r="AA451" i="1"/>
  <c r="AC451" i="1"/>
  <c r="T452" i="1"/>
  <c r="W452" i="1"/>
  <c r="Z452" i="1" s="1"/>
  <c r="AA452" i="1"/>
  <c r="AC452" i="1"/>
  <c r="T453" i="1"/>
  <c r="W453" i="1"/>
  <c r="AA453" i="1"/>
  <c r="AC453" i="1"/>
  <c r="T454" i="1"/>
  <c r="W454" i="1"/>
  <c r="AA454" i="1"/>
  <c r="AC454" i="1"/>
  <c r="T455" i="1"/>
  <c r="W455" i="1"/>
  <c r="Z455" i="1" s="1"/>
  <c r="AA455" i="1"/>
  <c r="AC455" i="1"/>
  <c r="T456" i="1"/>
  <c r="W456" i="1"/>
  <c r="Z456" i="1" s="1"/>
  <c r="AA456" i="1"/>
  <c r="AC456" i="1"/>
  <c r="T457" i="1"/>
  <c r="W457" i="1"/>
  <c r="AA457" i="1"/>
  <c r="AC457" i="1"/>
  <c r="T458" i="1"/>
  <c r="W458" i="1"/>
  <c r="AA458" i="1"/>
  <c r="AC458" i="1"/>
  <c r="T459" i="1"/>
  <c r="W459" i="1"/>
  <c r="Z459" i="1" s="1"/>
  <c r="AA459" i="1"/>
  <c r="AC459" i="1"/>
  <c r="T460" i="1"/>
  <c r="W460" i="1"/>
  <c r="Z460" i="1" s="1"/>
  <c r="AA460" i="1"/>
  <c r="AC460" i="1"/>
  <c r="T461" i="1"/>
  <c r="W461" i="1"/>
  <c r="Z461" i="1" s="1"/>
  <c r="AA461" i="1"/>
  <c r="AC461" i="1"/>
  <c r="T462" i="1"/>
  <c r="W462" i="1"/>
  <c r="AA462" i="1"/>
  <c r="AC462" i="1"/>
  <c r="T463" i="1"/>
  <c r="W463" i="1"/>
  <c r="Z463" i="1" s="1"/>
  <c r="AA463" i="1"/>
  <c r="AC463" i="1"/>
  <c r="T464" i="1"/>
  <c r="W464" i="1"/>
  <c r="Z464" i="1" s="1"/>
  <c r="AA464" i="1"/>
  <c r="AC464" i="1"/>
  <c r="T465" i="1"/>
  <c r="W465" i="1"/>
  <c r="AA465" i="1"/>
  <c r="AC465" i="1"/>
  <c r="T466" i="1"/>
  <c r="W466" i="1"/>
  <c r="AA466" i="1"/>
  <c r="AC466" i="1"/>
  <c r="T467" i="1"/>
  <c r="W467" i="1"/>
  <c r="Z467" i="1" s="1"/>
  <c r="AA467" i="1"/>
  <c r="AC467" i="1"/>
  <c r="T468" i="1"/>
  <c r="W468" i="1"/>
  <c r="Z468" i="1" s="1"/>
  <c r="AA468" i="1"/>
  <c r="AC468" i="1"/>
  <c r="T469" i="1"/>
  <c r="W469" i="1"/>
  <c r="AA469" i="1"/>
  <c r="AC469" i="1"/>
  <c r="T470" i="1"/>
  <c r="W470" i="1"/>
  <c r="Z470" i="1" s="1"/>
  <c r="AA470" i="1"/>
  <c r="AC470" i="1"/>
  <c r="T471" i="1"/>
  <c r="W471" i="1"/>
  <c r="Z471" i="1" s="1"/>
  <c r="AA471" i="1"/>
  <c r="AC471" i="1"/>
  <c r="T472" i="1"/>
  <c r="W472" i="1"/>
  <c r="Z472" i="1" s="1"/>
  <c r="AA472" i="1"/>
  <c r="AC472" i="1"/>
  <c r="T473" i="1"/>
  <c r="W473" i="1"/>
  <c r="AA473" i="1"/>
  <c r="AC473" i="1"/>
  <c r="T474" i="1"/>
  <c r="W474" i="1"/>
  <c r="Z474" i="1" s="1"/>
  <c r="AA474" i="1"/>
  <c r="AC474" i="1"/>
  <c r="T475" i="1"/>
  <c r="W475" i="1"/>
  <c r="Z475" i="1" s="1"/>
  <c r="AA475" i="1"/>
  <c r="AC475" i="1"/>
  <c r="T476" i="1"/>
  <c r="W476" i="1"/>
  <c r="Z476" i="1" s="1"/>
  <c r="AA476" i="1"/>
  <c r="AC476" i="1"/>
  <c r="T477" i="1"/>
  <c r="W477" i="1"/>
  <c r="AA477" i="1"/>
  <c r="AC477" i="1"/>
  <c r="T478" i="1"/>
  <c r="W478" i="1"/>
  <c r="Z478" i="1" s="1"/>
  <c r="AA478" i="1"/>
  <c r="AC478" i="1"/>
  <c r="T479" i="1"/>
  <c r="W479" i="1"/>
  <c r="Z479" i="1" s="1"/>
  <c r="AA479" i="1"/>
  <c r="AC479" i="1"/>
  <c r="T480" i="1"/>
  <c r="W480" i="1"/>
  <c r="Z480" i="1" s="1"/>
  <c r="AA480" i="1"/>
  <c r="AC480" i="1"/>
  <c r="T481" i="1"/>
  <c r="W481" i="1"/>
  <c r="Z481" i="1" s="1"/>
  <c r="AA481" i="1"/>
  <c r="AC481" i="1"/>
  <c r="T482" i="1"/>
  <c r="W482" i="1"/>
  <c r="Z482" i="1" s="1"/>
  <c r="AA482" i="1"/>
  <c r="AC482" i="1"/>
  <c r="T483" i="1"/>
  <c r="W483" i="1"/>
  <c r="Z483" i="1" s="1"/>
  <c r="AA483" i="1"/>
  <c r="AC483" i="1"/>
  <c r="T484" i="1"/>
  <c r="W484" i="1"/>
  <c r="Z484" i="1" s="1"/>
  <c r="AA484" i="1"/>
  <c r="AC484" i="1"/>
  <c r="T485" i="1"/>
  <c r="W485" i="1"/>
  <c r="Z485" i="1" s="1"/>
  <c r="AA485" i="1"/>
  <c r="AC485" i="1"/>
  <c r="T486" i="1"/>
  <c r="W486" i="1"/>
  <c r="Z486" i="1" s="1"/>
  <c r="AA486" i="1"/>
  <c r="AC486" i="1"/>
  <c r="T487" i="1"/>
  <c r="W487" i="1"/>
  <c r="Z487" i="1" s="1"/>
  <c r="AA487" i="1"/>
  <c r="AC487" i="1"/>
  <c r="T488" i="1"/>
  <c r="W488" i="1"/>
  <c r="Z488" i="1" s="1"/>
  <c r="AA488" i="1"/>
  <c r="AC488" i="1"/>
  <c r="T489" i="1"/>
  <c r="W489" i="1"/>
  <c r="AA489" i="1"/>
  <c r="AC489" i="1"/>
  <c r="T490" i="1"/>
  <c r="W490" i="1"/>
  <c r="Z490" i="1" s="1"/>
  <c r="AA490" i="1"/>
  <c r="AC490" i="1"/>
  <c r="T491" i="1"/>
  <c r="W491" i="1"/>
  <c r="Z491" i="1" s="1"/>
  <c r="AA491" i="1"/>
  <c r="AC491" i="1"/>
  <c r="T492" i="1"/>
  <c r="W492" i="1"/>
  <c r="Z492" i="1" s="1"/>
  <c r="AA492" i="1"/>
  <c r="AC492" i="1"/>
  <c r="T493" i="1"/>
  <c r="W493" i="1"/>
  <c r="Z493" i="1" s="1"/>
  <c r="AA493" i="1"/>
  <c r="AC493" i="1"/>
  <c r="T494" i="1"/>
  <c r="W494" i="1"/>
  <c r="Z494" i="1" s="1"/>
  <c r="AA494" i="1"/>
  <c r="AC494" i="1"/>
  <c r="T495" i="1"/>
  <c r="W495" i="1"/>
  <c r="Z495" i="1" s="1"/>
  <c r="AA495" i="1"/>
  <c r="AC495" i="1"/>
  <c r="T496" i="1"/>
  <c r="W496" i="1"/>
  <c r="Z496" i="1" s="1"/>
  <c r="AA496" i="1"/>
  <c r="AC496" i="1"/>
  <c r="T497" i="1"/>
  <c r="W497" i="1"/>
  <c r="AA497" i="1"/>
  <c r="AC497" i="1"/>
  <c r="T498" i="1"/>
  <c r="W498" i="1"/>
  <c r="AA498" i="1"/>
  <c r="AC498" i="1"/>
  <c r="T499" i="1"/>
  <c r="W499" i="1"/>
  <c r="Z499" i="1" s="1"/>
  <c r="AA499" i="1"/>
  <c r="AC499" i="1"/>
  <c r="T500" i="1"/>
  <c r="W500" i="1"/>
  <c r="Z500" i="1" s="1"/>
  <c r="AA500" i="1"/>
  <c r="AC500" i="1"/>
  <c r="T501" i="1"/>
  <c r="W501" i="1"/>
  <c r="AA501" i="1"/>
  <c r="AC501" i="1"/>
  <c r="T502" i="1"/>
  <c r="W502" i="1"/>
  <c r="Z502" i="1" s="1"/>
  <c r="AA502" i="1"/>
  <c r="AC502" i="1"/>
  <c r="T503" i="1"/>
  <c r="W503" i="1"/>
  <c r="Z503" i="1" s="1"/>
  <c r="AA503" i="1"/>
  <c r="AC503" i="1"/>
  <c r="T504" i="1"/>
  <c r="W504" i="1"/>
  <c r="Z504" i="1" s="1"/>
  <c r="AA504" i="1"/>
  <c r="AC504" i="1"/>
  <c r="T505" i="1"/>
  <c r="W505" i="1"/>
  <c r="Z505" i="1" s="1"/>
  <c r="AA505" i="1"/>
  <c r="AC505" i="1"/>
  <c r="T506" i="1"/>
  <c r="W506" i="1"/>
  <c r="AA506" i="1"/>
  <c r="AC506" i="1"/>
  <c r="T507" i="1"/>
  <c r="W507" i="1"/>
  <c r="Z507" i="1" s="1"/>
  <c r="AA507" i="1"/>
  <c r="AC507" i="1"/>
  <c r="T508" i="1"/>
  <c r="W508" i="1"/>
  <c r="Z508" i="1" s="1"/>
  <c r="AA508" i="1"/>
  <c r="AC508" i="1"/>
  <c r="T509" i="1"/>
  <c r="W509" i="1"/>
  <c r="Z509" i="1" s="1"/>
  <c r="AA509" i="1"/>
  <c r="AC509" i="1"/>
  <c r="T510" i="1"/>
  <c r="W510" i="1"/>
  <c r="Z510" i="1" s="1"/>
  <c r="AA510" i="1"/>
  <c r="AC510" i="1"/>
  <c r="T511" i="1"/>
  <c r="W511" i="1"/>
  <c r="Z511" i="1" s="1"/>
  <c r="AA511" i="1"/>
  <c r="AC511" i="1"/>
  <c r="T512" i="1"/>
  <c r="W512" i="1"/>
  <c r="Z512" i="1" s="1"/>
  <c r="AA512" i="1"/>
  <c r="AC512" i="1"/>
  <c r="T513" i="1"/>
  <c r="W513" i="1"/>
  <c r="Z513" i="1" s="1"/>
  <c r="AA513" i="1"/>
  <c r="AC513" i="1"/>
  <c r="T514" i="1"/>
  <c r="W514" i="1"/>
  <c r="Z514" i="1" s="1"/>
  <c r="AA514" i="1"/>
  <c r="AC514" i="1"/>
  <c r="T515" i="1"/>
  <c r="W515" i="1"/>
  <c r="Z515" i="1" s="1"/>
  <c r="AA515" i="1"/>
  <c r="AC515" i="1"/>
  <c r="T516" i="1"/>
  <c r="W516" i="1"/>
  <c r="Z516" i="1" s="1"/>
  <c r="AA516" i="1"/>
  <c r="AC516" i="1"/>
  <c r="T517" i="1"/>
  <c r="W517" i="1"/>
  <c r="AA517" i="1"/>
  <c r="AC517" i="1"/>
  <c r="T518" i="1"/>
  <c r="W518" i="1"/>
  <c r="Z518" i="1" s="1"/>
  <c r="AA518" i="1"/>
  <c r="AC518" i="1"/>
  <c r="T519" i="1"/>
  <c r="W519" i="1"/>
  <c r="Z519" i="1" s="1"/>
  <c r="AA519" i="1"/>
  <c r="AC519" i="1"/>
  <c r="T520" i="1"/>
  <c r="W520" i="1"/>
  <c r="Z520" i="1" s="1"/>
  <c r="AA520" i="1"/>
  <c r="AC520" i="1"/>
  <c r="T521" i="1"/>
  <c r="W521" i="1"/>
  <c r="AA521" i="1"/>
  <c r="AC521" i="1"/>
  <c r="T522" i="1"/>
  <c r="W522" i="1"/>
  <c r="Z522" i="1" s="1"/>
  <c r="AA522" i="1"/>
  <c r="AC522" i="1"/>
  <c r="T523" i="1"/>
  <c r="W523" i="1"/>
  <c r="AA523" i="1"/>
  <c r="AC523" i="1"/>
  <c r="T524" i="1"/>
  <c r="W524" i="1"/>
  <c r="Z524" i="1" s="1"/>
  <c r="AA524" i="1"/>
  <c r="AC524" i="1"/>
  <c r="T525" i="1"/>
  <c r="W525" i="1"/>
  <c r="AA525" i="1"/>
  <c r="AC525" i="1"/>
  <c r="T526" i="1"/>
  <c r="W526" i="1"/>
  <c r="Z526" i="1" s="1"/>
  <c r="AA526" i="1"/>
  <c r="AC526" i="1"/>
  <c r="T527" i="1"/>
  <c r="W527" i="1"/>
  <c r="Z527" i="1" s="1"/>
  <c r="AA527" i="1"/>
  <c r="AC527" i="1"/>
  <c r="T528" i="1"/>
  <c r="W528" i="1"/>
  <c r="Z528" i="1" s="1"/>
  <c r="AA528" i="1"/>
  <c r="AC528" i="1"/>
  <c r="T529" i="1"/>
  <c r="W529" i="1"/>
  <c r="AA529" i="1"/>
  <c r="AC529" i="1"/>
  <c r="T530" i="1"/>
  <c r="W530" i="1"/>
  <c r="AA530" i="1"/>
  <c r="AC530" i="1"/>
  <c r="T531" i="1"/>
  <c r="W531" i="1"/>
  <c r="Z531" i="1" s="1"/>
  <c r="AA531" i="1"/>
  <c r="AC531" i="1"/>
  <c r="T532" i="1"/>
  <c r="W532" i="1"/>
  <c r="Z532" i="1" s="1"/>
  <c r="AA532" i="1"/>
  <c r="AC532" i="1"/>
  <c r="T533" i="1"/>
  <c r="W533" i="1"/>
  <c r="Z533" i="1" s="1"/>
  <c r="AA533" i="1"/>
  <c r="AC533" i="1"/>
  <c r="T534" i="1"/>
  <c r="W534" i="1"/>
  <c r="Z534" i="1" s="1"/>
  <c r="AA534" i="1"/>
  <c r="AC534" i="1"/>
  <c r="T535" i="1"/>
  <c r="W535" i="1"/>
  <c r="Z535" i="1" s="1"/>
  <c r="AA535" i="1"/>
  <c r="AC535" i="1"/>
  <c r="T536" i="1"/>
  <c r="W536" i="1"/>
  <c r="Z536" i="1" s="1"/>
  <c r="AA536" i="1"/>
  <c r="AC536" i="1"/>
  <c r="T537" i="1"/>
  <c r="W537" i="1"/>
  <c r="AA537" i="1"/>
  <c r="AC537" i="1"/>
  <c r="T538" i="1"/>
  <c r="W538" i="1"/>
  <c r="Z538" i="1" s="1"/>
  <c r="AA538" i="1"/>
  <c r="AC538" i="1"/>
  <c r="T539" i="1"/>
  <c r="W539" i="1"/>
  <c r="Z539" i="1" s="1"/>
  <c r="AA539" i="1"/>
  <c r="AC539" i="1"/>
  <c r="T540" i="1"/>
  <c r="W540" i="1"/>
  <c r="Z540" i="1" s="1"/>
  <c r="AA540" i="1"/>
  <c r="AC540" i="1"/>
  <c r="T541" i="1"/>
  <c r="W541" i="1"/>
  <c r="AA541" i="1"/>
  <c r="AC541" i="1"/>
  <c r="T542" i="1"/>
  <c r="W542" i="1"/>
  <c r="Z542" i="1" s="1"/>
  <c r="AA542" i="1"/>
  <c r="AC542" i="1"/>
  <c r="T543" i="1"/>
  <c r="W543" i="1"/>
  <c r="Z543" i="1" s="1"/>
  <c r="AA543" i="1"/>
  <c r="AC543" i="1"/>
  <c r="T544" i="1"/>
  <c r="W544" i="1"/>
  <c r="Z544" i="1" s="1"/>
  <c r="AA544" i="1"/>
  <c r="AC544" i="1"/>
  <c r="T545" i="1"/>
  <c r="W545" i="1"/>
  <c r="Z545" i="1" s="1"/>
  <c r="AA545" i="1"/>
  <c r="AC545" i="1"/>
  <c r="T546" i="1"/>
  <c r="W546" i="1"/>
  <c r="AA546" i="1"/>
  <c r="AC546" i="1"/>
  <c r="T547" i="1"/>
  <c r="W547" i="1"/>
  <c r="Z547" i="1" s="1"/>
  <c r="AA547" i="1"/>
  <c r="AC547" i="1"/>
  <c r="T548" i="1"/>
  <c r="W548" i="1"/>
  <c r="Z548" i="1" s="1"/>
  <c r="AA548" i="1"/>
  <c r="AC548" i="1"/>
  <c r="T549" i="1"/>
  <c r="W549" i="1"/>
  <c r="Z549" i="1" s="1"/>
  <c r="AA549" i="1"/>
  <c r="AC549" i="1"/>
  <c r="T550" i="1"/>
  <c r="W550" i="1"/>
  <c r="AA550" i="1"/>
  <c r="AC550" i="1"/>
  <c r="T551" i="1"/>
  <c r="W551" i="1"/>
  <c r="Z551" i="1" s="1"/>
  <c r="AA551" i="1"/>
  <c r="AC551" i="1"/>
  <c r="T552" i="1"/>
  <c r="W552" i="1"/>
  <c r="Z552" i="1" s="1"/>
  <c r="AA552" i="1"/>
  <c r="AC552" i="1"/>
  <c r="T553" i="1"/>
  <c r="W553" i="1"/>
  <c r="Z553" i="1" s="1"/>
  <c r="AA553" i="1"/>
  <c r="AC553" i="1"/>
  <c r="T554" i="1"/>
  <c r="W554" i="1"/>
  <c r="AA554" i="1"/>
  <c r="AC554" i="1"/>
  <c r="T555" i="1"/>
  <c r="W555" i="1"/>
  <c r="AA555" i="1"/>
  <c r="AC555" i="1"/>
  <c r="T556" i="1"/>
  <c r="W556" i="1"/>
  <c r="Z556" i="1" s="1"/>
  <c r="AA556" i="1"/>
  <c r="AC556" i="1"/>
  <c r="T557" i="1"/>
  <c r="W557" i="1"/>
  <c r="Z557" i="1" s="1"/>
  <c r="AA557" i="1"/>
  <c r="AC557" i="1"/>
  <c r="T558" i="1"/>
  <c r="W558" i="1"/>
  <c r="AA558" i="1"/>
  <c r="AC558" i="1"/>
  <c r="T559" i="1"/>
  <c r="W559" i="1"/>
  <c r="Z559" i="1" s="1"/>
  <c r="AA559" i="1"/>
  <c r="AC559" i="1"/>
  <c r="T560" i="1"/>
  <c r="W560" i="1"/>
  <c r="Z560" i="1" s="1"/>
  <c r="AA560" i="1"/>
  <c r="AC560" i="1"/>
  <c r="T561" i="1"/>
  <c r="W561" i="1"/>
  <c r="Z561" i="1" s="1"/>
  <c r="AA561" i="1"/>
  <c r="AC561" i="1"/>
  <c r="T562" i="1"/>
  <c r="W562" i="1"/>
  <c r="Z562" i="1" s="1"/>
  <c r="AA562" i="1"/>
  <c r="AC562" i="1"/>
  <c r="T563" i="1"/>
  <c r="W563" i="1"/>
  <c r="Z563" i="1" s="1"/>
  <c r="AA563" i="1"/>
  <c r="AC563" i="1"/>
  <c r="T564" i="1"/>
  <c r="W564" i="1"/>
  <c r="Z564" i="1" s="1"/>
  <c r="AA564" i="1"/>
  <c r="AC564" i="1"/>
  <c r="T565" i="1"/>
  <c r="W565" i="1"/>
  <c r="Z565" i="1" s="1"/>
  <c r="AA565" i="1"/>
  <c r="AC565" i="1"/>
  <c r="T566" i="1"/>
  <c r="W566" i="1"/>
  <c r="Z566" i="1" s="1"/>
  <c r="AA566" i="1"/>
  <c r="AC566" i="1"/>
  <c r="T567" i="1"/>
  <c r="W567" i="1"/>
  <c r="Z567" i="1" s="1"/>
  <c r="AA567" i="1"/>
  <c r="AC567" i="1"/>
  <c r="T568" i="1"/>
  <c r="W568" i="1"/>
  <c r="Z568" i="1" s="1"/>
  <c r="AA568" i="1"/>
  <c r="AC568" i="1"/>
  <c r="T569" i="1"/>
  <c r="W569" i="1"/>
  <c r="Z569" i="1" s="1"/>
  <c r="AA569" i="1"/>
  <c r="AC569" i="1"/>
  <c r="T570" i="1"/>
  <c r="W570" i="1"/>
  <c r="AA570" i="1"/>
  <c r="AC570" i="1"/>
  <c r="T571" i="1"/>
  <c r="W571" i="1"/>
  <c r="Z571" i="1" s="1"/>
  <c r="AA571" i="1"/>
  <c r="AC571" i="1"/>
  <c r="T572" i="1"/>
  <c r="W572" i="1"/>
  <c r="Z572" i="1" s="1"/>
  <c r="AA572" i="1"/>
  <c r="AC572" i="1"/>
  <c r="T573" i="1"/>
  <c r="W573" i="1"/>
  <c r="Z573" i="1" s="1"/>
  <c r="AA573" i="1"/>
  <c r="AC573" i="1"/>
  <c r="T574" i="1"/>
  <c r="W574" i="1"/>
  <c r="Z574" i="1" s="1"/>
  <c r="AA574" i="1"/>
  <c r="AC574" i="1"/>
  <c r="T575" i="1"/>
  <c r="W575" i="1"/>
  <c r="Z575" i="1" s="1"/>
  <c r="AA575" i="1"/>
  <c r="AC575" i="1"/>
  <c r="T576" i="1"/>
  <c r="W576" i="1"/>
  <c r="Z576" i="1" s="1"/>
  <c r="AA576" i="1"/>
  <c r="AC576" i="1"/>
  <c r="T577" i="1"/>
  <c r="W577" i="1"/>
  <c r="Z577" i="1" s="1"/>
  <c r="AA577" i="1"/>
  <c r="AC577" i="1"/>
  <c r="T578" i="1"/>
  <c r="W578" i="1"/>
  <c r="AA578" i="1"/>
  <c r="AC578" i="1"/>
  <c r="T579" i="1"/>
  <c r="W579" i="1"/>
  <c r="Z579" i="1" s="1"/>
  <c r="AA579" i="1"/>
  <c r="AC579" i="1"/>
  <c r="T580" i="1"/>
  <c r="W580" i="1"/>
  <c r="Z580" i="1" s="1"/>
  <c r="AA580" i="1"/>
  <c r="AC580" i="1"/>
  <c r="T581" i="1"/>
  <c r="W581" i="1"/>
  <c r="Z581" i="1" s="1"/>
  <c r="AA581" i="1"/>
  <c r="AC581" i="1"/>
  <c r="T582" i="1"/>
  <c r="W582" i="1"/>
  <c r="AA582" i="1"/>
  <c r="AC582" i="1"/>
  <c r="T583" i="1"/>
  <c r="W583" i="1"/>
  <c r="Z583" i="1" s="1"/>
  <c r="AA583" i="1"/>
  <c r="AC583" i="1"/>
  <c r="T584" i="1"/>
  <c r="W584" i="1"/>
  <c r="Z584" i="1" s="1"/>
  <c r="AA584" i="1"/>
  <c r="AC584" i="1"/>
  <c r="T585" i="1"/>
  <c r="W585" i="1"/>
  <c r="AA585" i="1"/>
  <c r="AC585" i="1"/>
  <c r="T586" i="1"/>
  <c r="W586" i="1"/>
  <c r="Z586" i="1" s="1"/>
  <c r="AA586" i="1"/>
  <c r="AC586" i="1"/>
  <c r="T587" i="1"/>
  <c r="W587" i="1"/>
  <c r="Z587" i="1" s="1"/>
  <c r="AA587" i="1"/>
  <c r="AC587" i="1"/>
  <c r="T588" i="1"/>
  <c r="W588" i="1"/>
  <c r="Z588" i="1" s="1"/>
  <c r="AA588" i="1"/>
  <c r="AC588" i="1"/>
  <c r="T589" i="1"/>
  <c r="W589" i="1"/>
  <c r="Z589" i="1" s="1"/>
  <c r="AA589" i="1"/>
  <c r="AC589" i="1"/>
  <c r="T590" i="1"/>
  <c r="W590" i="1"/>
  <c r="AA590" i="1"/>
  <c r="AC590" i="1"/>
  <c r="T591" i="1"/>
  <c r="W591" i="1"/>
  <c r="Z591" i="1" s="1"/>
  <c r="AA591" i="1"/>
  <c r="AC591" i="1"/>
  <c r="T592" i="1"/>
  <c r="W592" i="1"/>
  <c r="Z592" i="1" s="1"/>
  <c r="AA592" i="1"/>
  <c r="AC592" i="1"/>
  <c r="T593" i="1"/>
  <c r="W593" i="1"/>
  <c r="Z593" i="1" s="1"/>
  <c r="AA593" i="1"/>
  <c r="AC593" i="1"/>
  <c r="T594" i="1"/>
  <c r="W594" i="1"/>
  <c r="AA594" i="1"/>
  <c r="AC594" i="1"/>
  <c r="T595" i="1"/>
  <c r="W595" i="1"/>
  <c r="Z595" i="1" s="1"/>
  <c r="AA595" i="1"/>
  <c r="AC595" i="1"/>
  <c r="T596" i="1"/>
  <c r="W596" i="1"/>
  <c r="Z596" i="1" s="1"/>
  <c r="AA596" i="1"/>
  <c r="AC596" i="1"/>
  <c r="T597" i="1"/>
  <c r="W597" i="1"/>
  <c r="Z597" i="1" s="1"/>
  <c r="AA597" i="1"/>
  <c r="AC597" i="1"/>
  <c r="T598" i="1"/>
  <c r="W598" i="1"/>
  <c r="AA598" i="1"/>
  <c r="AC598" i="1"/>
  <c r="T599" i="1"/>
  <c r="W599" i="1"/>
  <c r="AA599" i="1"/>
  <c r="AC599" i="1"/>
  <c r="T600" i="1"/>
  <c r="W600" i="1"/>
  <c r="Z600" i="1" s="1"/>
  <c r="AA600" i="1"/>
  <c r="AC600" i="1"/>
  <c r="T601" i="1"/>
  <c r="W601" i="1"/>
  <c r="Z601" i="1" s="1"/>
  <c r="AA601" i="1"/>
  <c r="AC601" i="1"/>
  <c r="T602" i="1"/>
  <c r="W602" i="1"/>
  <c r="AA602" i="1"/>
  <c r="AC602" i="1"/>
  <c r="T603" i="1"/>
  <c r="W603" i="1"/>
  <c r="Z603" i="1" s="1"/>
  <c r="AA603" i="1"/>
  <c r="AC603" i="1"/>
  <c r="T604" i="1"/>
  <c r="W604" i="1"/>
  <c r="Z604" i="1" s="1"/>
  <c r="AA604" i="1"/>
  <c r="AC604" i="1"/>
  <c r="T605" i="1"/>
  <c r="W605" i="1"/>
  <c r="Z605" i="1" s="1"/>
  <c r="AA605" i="1"/>
  <c r="AC605" i="1"/>
  <c r="T606" i="1"/>
  <c r="W606" i="1"/>
  <c r="Z606" i="1" s="1"/>
  <c r="AA606" i="1"/>
  <c r="AC606" i="1"/>
  <c r="T607" i="1"/>
  <c r="W607" i="1"/>
  <c r="Z607" i="1" s="1"/>
  <c r="AA607" i="1"/>
  <c r="AC607" i="1"/>
  <c r="T608" i="1"/>
  <c r="W608" i="1"/>
  <c r="Z608" i="1" s="1"/>
  <c r="AA608" i="1"/>
  <c r="AC608" i="1"/>
  <c r="T609" i="1"/>
  <c r="W609" i="1"/>
  <c r="Z609" i="1" s="1"/>
  <c r="AA609" i="1"/>
  <c r="AC609" i="1"/>
  <c r="T610" i="1"/>
  <c r="W610" i="1"/>
  <c r="Z610" i="1" s="1"/>
  <c r="AA610" i="1"/>
  <c r="AC610" i="1"/>
  <c r="T611" i="1"/>
  <c r="W611" i="1"/>
  <c r="Z611" i="1" s="1"/>
  <c r="AA611" i="1"/>
  <c r="AC611" i="1"/>
  <c r="T612" i="1"/>
  <c r="W612" i="1"/>
  <c r="Z612" i="1" s="1"/>
  <c r="AA612" i="1"/>
  <c r="AC612" i="1"/>
  <c r="T613" i="1"/>
  <c r="W613" i="1"/>
  <c r="Z613" i="1" s="1"/>
  <c r="AA613" i="1"/>
  <c r="AC613" i="1"/>
  <c r="T614" i="1"/>
  <c r="W614" i="1"/>
  <c r="Z614" i="1" s="1"/>
  <c r="AA614" i="1"/>
  <c r="AC614" i="1"/>
  <c r="T615" i="1"/>
  <c r="W615" i="1"/>
  <c r="Z615" i="1" s="1"/>
  <c r="AA615" i="1"/>
  <c r="AC615" i="1"/>
  <c r="T616" i="1"/>
  <c r="W616" i="1"/>
  <c r="AA616" i="1"/>
  <c r="AC616" i="1"/>
  <c r="T617" i="1"/>
  <c r="W617" i="1"/>
  <c r="Z617" i="1" s="1"/>
  <c r="AA617" i="1"/>
  <c r="AC617" i="1"/>
  <c r="T618" i="1"/>
  <c r="W618" i="1"/>
  <c r="AA618" i="1"/>
  <c r="AC618" i="1"/>
  <c r="T619" i="1"/>
  <c r="W619" i="1"/>
  <c r="Z619" i="1" s="1"/>
  <c r="AA619" i="1"/>
  <c r="AC619" i="1"/>
  <c r="T620" i="1"/>
  <c r="W620" i="1"/>
  <c r="Z620" i="1" s="1"/>
  <c r="AA620" i="1"/>
  <c r="AC620" i="1"/>
  <c r="T621" i="1"/>
  <c r="W621" i="1"/>
  <c r="Z621" i="1" s="1"/>
  <c r="AA621" i="1"/>
  <c r="AC621" i="1"/>
  <c r="T622" i="1"/>
  <c r="W622" i="1"/>
  <c r="Z622" i="1" s="1"/>
  <c r="AA622" i="1"/>
  <c r="AC622" i="1"/>
  <c r="T623" i="1"/>
  <c r="W623" i="1"/>
  <c r="Z623" i="1" s="1"/>
  <c r="AA623" i="1"/>
  <c r="AC623" i="1"/>
  <c r="T624" i="1"/>
  <c r="W624" i="1"/>
  <c r="Z624" i="1" s="1"/>
  <c r="AA624" i="1"/>
  <c r="AC624" i="1"/>
  <c r="T625" i="1"/>
  <c r="W625" i="1"/>
  <c r="Z625" i="1" s="1"/>
  <c r="AA625" i="1"/>
  <c r="AC625" i="1"/>
  <c r="T626" i="1"/>
  <c r="W626" i="1"/>
  <c r="Z626" i="1" s="1"/>
  <c r="AA626" i="1"/>
  <c r="AC626" i="1"/>
  <c r="T627" i="1"/>
  <c r="W627" i="1"/>
  <c r="Z627" i="1" s="1"/>
  <c r="AA627" i="1"/>
  <c r="AC627" i="1"/>
  <c r="T628" i="1"/>
  <c r="W628" i="1"/>
  <c r="Z628" i="1" s="1"/>
  <c r="AA628" i="1"/>
  <c r="AC628" i="1"/>
  <c r="T629" i="1"/>
  <c r="W629" i="1"/>
  <c r="Z629" i="1" s="1"/>
  <c r="AA629" i="1"/>
  <c r="AC629" i="1"/>
  <c r="T630" i="1"/>
  <c r="W630" i="1"/>
  <c r="AA630" i="1"/>
  <c r="AC630" i="1"/>
  <c r="T631" i="1"/>
  <c r="W631" i="1"/>
  <c r="Z631" i="1" s="1"/>
  <c r="AA631" i="1"/>
  <c r="AC631" i="1"/>
  <c r="T632" i="1"/>
  <c r="W632" i="1"/>
  <c r="Z632" i="1" s="1"/>
  <c r="AA632" i="1"/>
  <c r="AC632" i="1"/>
  <c r="T633" i="1"/>
  <c r="W633" i="1"/>
  <c r="Z633" i="1" s="1"/>
  <c r="AA633" i="1"/>
  <c r="AC633" i="1"/>
  <c r="T634" i="1"/>
  <c r="W634" i="1"/>
  <c r="AA634" i="1"/>
  <c r="AC634" i="1"/>
  <c r="T635" i="1"/>
  <c r="W635" i="1"/>
  <c r="Z635" i="1" s="1"/>
  <c r="AA635" i="1"/>
  <c r="AC635" i="1"/>
  <c r="T636" i="1"/>
  <c r="W636" i="1"/>
  <c r="Z636" i="1" s="1"/>
  <c r="AA636" i="1"/>
  <c r="AC636" i="1"/>
  <c r="T637" i="1"/>
  <c r="W637" i="1"/>
  <c r="Z637" i="1" s="1"/>
  <c r="AA637" i="1"/>
  <c r="AC637" i="1"/>
  <c r="T638" i="1"/>
  <c r="W638" i="1"/>
  <c r="AA638" i="1"/>
  <c r="AC638" i="1"/>
  <c r="T639" i="1"/>
  <c r="W639" i="1"/>
  <c r="Z639" i="1" s="1"/>
  <c r="AA639" i="1"/>
  <c r="AC639" i="1"/>
  <c r="T640" i="1"/>
  <c r="W640" i="1"/>
  <c r="Z640" i="1" s="1"/>
  <c r="AA640" i="1"/>
  <c r="AC640" i="1"/>
  <c r="T641" i="1"/>
  <c r="W641" i="1"/>
  <c r="Z641" i="1" s="1"/>
  <c r="AA641" i="1"/>
  <c r="AC641" i="1"/>
  <c r="T642" i="1"/>
  <c r="W642" i="1"/>
  <c r="AA642" i="1"/>
  <c r="AC642" i="1"/>
  <c r="T643" i="1"/>
  <c r="W643" i="1"/>
  <c r="Z643" i="1" s="1"/>
  <c r="AA643" i="1"/>
  <c r="AC643" i="1"/>
  <c r="T644" i="1"/>
  <c r="W644" i="1"/>
  <c r="Z644" i="1" s="1"/>
  <c r="AA644" i="1"/>
  <c r="AC644" i="1"/>
  <c r="T645" i="1"/>
  <c r="W645" i="1"/>
  <c r="Z645" i="1" s="1"/>
  <c r="AA645" i="1"/>
  <c r="AC645" i="1"/>
  <c r="T646" i="1"/>
  <c r="W646" i="1"/>
  <c r="AA646" i="1"/>
  <c r="AC646" i="1"/>
  <c r="T647" i="1"/>
  <c r="W647" i="1"/>
  <c r="Z647" i="1" s="1"/>
  <c r="AA647" i="1"/>
  <c r="AC647" i="1"/>
  <c r="T648" i="1"/>
  <c r="W648" i="1"/>
  <c r="AA648" i="1"/>
  <c r="AC648" i="1"/>
  <c r="T649" i="1"/>
  <c r="W649" i="1"/>
  <c r="Z649" i="1" s="1"/>
  <c r="AA649" i="1"/>
  <c r="AC649" i="1"/>
  <c r="T650" i="1"/>
  <c r="W650" i="1"/>
  <c r="AA650" i="1"/>
  <c r="AC650" i="1"/>
  <c r="T651" i="1"/>
  <c r="W651" i="1"/>
  <c r="Z651" i="1" s="1"/>
  <c r="AA651" i="1"/>
  <c r="AC651" i="1"/>
  <c r="T652" i="1"/>
  <c r="W652" i="1"/>
  <c r="AA652" i="1"/>
  <c r="AC652" i="1"/>
  <c r="T653" i="1"/>
  <c r="W653" i="1"/>
  <c r="Z653" i="1" s="1"/>
  <c r="AA653" i="1"/>
  <c r="AC653" i="1"/>
  <c r="T654" i="1"/>
  <c r="W654" i="1"/>
  <c r="AA654" i="1"/>
  <c r="AC654" i="1"/>
  <c r="T655" i="1"/>
  <c r="W655" i="1"/>
  <c r="Z655" i="1" s="1"/>
  <c r="AA655" i="1"/>
  <c r="AC655" i="1"/>
  <c r="T656" i="1"/>
  <c r="W656" i="1"/>
  <c r="Z656" i="1" s="1"/>
  <c r="AA656" i="1"/>
  <c r="AC656" i="1"/>
  <c r="T657" i="1"/>
  <c r="W657" i="1"/>
  <c r="Z657" i="1" s="1"/>
  <c r="AA657" i="1"/>
  <c r="AC657" i="1"/>
  <c r="T658" i="1"/>
  <c r="W658" i="1"/>
  <c r="Z658" i="1" s="1"/>
  <c r="AA658" i="1"/>
  <c r="AC658" i="1"/>
  <c r="T659" i="1"/>
  <c r="W659" i="1"/>
  <c r="Z659" i="1" s="1"/>
  <c r="AA659" i="1"/>
  <c r="AC659" i="1"/>
  <c r="T660" i="1"/>
  <c r="W660" i="1"/>
  <c r="Z660" i="1" s="1"/>
  <c r="AA660" i="1"/>
  <c r="AC660" i="1"/>
  <c r="T661" i="1"/>
  <c r="W661" i="1"/>
  <c r="Z661" i="1" s="1"/>
  <c r="AA661" i="1"/>
  <c r="AC661" i="1"/>
  <c r="T662" i="1"/>
  <c r="W662" i="1"/>
  <c r="AA662" i="1"/>
  <c r="AC662" i="1"/>
  <c r="T663" i="1"/>
  <c r="W663" i="1"/>
  <c r="Z663" i="1" s="1"/>
  <c r="AA663" i="1"/>
  <c r="AC663" i="1"/>
  <c r="T664" i="1"/>
  <c r="W664" i="1"/>
  <c r="Z664" i="1" s="1"/>
  <c r="AA664" i="1"/>
  <c r="AC664" i="1"/>
  <c r="T665" i="1"/>
  <c r="W665" i="1"/>
  <c r="Z665" i="1" s="1"/>
  <c r="AA665" i="1"/>
  <c r="AC665" i="1"/>
  <c r="T666" i="1"/>
  <c r="W666" i="1"/>
  <c r="Z666" i="1" s="1"/>
  <c r="AA666" i="1"/>
  <c r="AC666" i="1"/>
  <c r="T667" i="1"/>
  <c r="W667" i="1"/>
  <c r="Z667" i="1" s="1"/>
  <c r="AA667" i="1"/>
  <c r="AC667" i="1"/>
  <c r="T668" i="1"/>
  <c r="W668" i="1"/>
  <c r="Z668" i="1" s="1"/>
  <c r="AA668" i="1"/>
  <c r="AC668" i="1"/>
  <c r="T669" i="1"/>
  <c r="W669" i="1"/>
  <c r="Z669" i="1" s="1"/>
  <c r="AA669" i="1"/>
  <c r="AC669" i="1"/>
  <c r="T670" i="1"/>
  <c r="W670" i="1"/>
  <c r="Z670" i="1" s="1"/>
  <c r="AA670" i="1"/>
  <c r="AC670" i="1"/>
  <c r="T671" i="1"/>
  <c r="W671" i="1"/>
  <c r="Z671" i="1" s="1"/>
  <c r="AA671" i="1"/>
  <c r="AC671" i="1"/>
  <c r="T672" i="1"/>
  <c r="W672" i="1"/>
  <c r="Z672" i="1" s="1"/>
  <c r="AA672" i="1"/>
  <c r="AC672" i="1"/>
  <c r="T673" i="1"/>
  <c r="W673" i="1"/>
  <c r="Z673" i="1" s="1"/>
  <c r="AA673" i="1"/>
  <c r="AC673" i="1"/>
  <c r="T674" i="1"/>
  <c r="W674" i="1"/>
  <c r="AA674" i="1"/>
  <c r="AC674" i="1"/>
  <c r="T675" i="1"/>
  <c r="W675" i="1"/>
  <c r="Z675" i="1" s="1"/>
  <c r="AA675" i="1"/>
  <c r="AC675" i="1"/>
  <c r="T676" i="1"/>
  <c r="W676" i="1"/>
  <c r="Z676" i="1" s="1"/>
  <c r="AA676" i="1"/>
  <c r="AC676" i="1"/>
  <c r="T677" i="1"/>
  <c r="W677" i="1"/>
  <c r="Z677" i="1" s="1"/>
  <c r="AA677" i="1"/>
  <c r="AC677" i="1"/>
  <c r="T678" i="1"/>
  <c r="W678" i="1"/>
  <c r="Z678" i="1" s="1"/>
  <c r="AA678" i="1"/>
  <c r="AC678" i="1"/>
  <c r="T679" i="1"/>
  <c r="W679" i="1"/>
  <c r="Z679" i="1" s="1"/>
  <c r="AA679" i="1"/>
  <c r="AC679" i="1"/>
  <c r="T680" i="1"/>
  <c r="W680" i="1"/>
  <c r="Z680" i="1" s="1"/>
  <c r="AA680" i="1"/>
  <c r="AC680" i="1"/>
  <c r="T681" i="1"/>
  <c r="W681" i="1"/>
  <c r="Z681" i="1" s="1"/>
  <c r="AA681" i="1"/>
  <c r="AC681" i="1"/>
  <c r="T682" i="1"/>
  <c r="W682" i="1"/>
  <c r="Z682" i="1" s="1"/>
  <c r="AA682" i="1"/>
  <c r="AC682" i="1"/>
  <c r="T683" i="1"/>
  <c r="W683" i="1"/>
  <c r="Z683" i="1" s="1"/>
  <c r="AA683" i="1"/>
  <c r="AC683" i="1"/>
  <c r="T684" i="1"/>
  <c r="W684" i="1"/>
  <c r="Z684" i="1" s="1"/>
  <c r="AA684" i="1"/>
  <c r="AC684" i="1"/>
  <c r="T685" i="1"/>
  <c r="W685" i="1"/>
  <c r="Z685" i="1" s="1"/>
  <c r="AA685" i="1"/>
  <c r="AC685" i="1"/>
  <c r="T686" i="1"/>
  <c r="W686" i="1"/>
  <c r="Z686" i="1" s="1"/>
  <c r="AA686" i="1"/>
  <c r="AC686" i="1"/>
  <c r="T687" i="1"/>
  <c r="W687" i="1"/>
  <c r="Z687" i="1" s="1"/>
  <c r="AA687" i="1"/>
  <c r="AC687" i="1"/>
  <c r="T688" i="1"/>
  <c r="W688" i="1"/>
  <c r="Z688" i="1" s="1"/>
  <c r="AA688" i="1"/>
  <c r="AC688" i="1"/>
  <c r="T689" i="1"/>
  <c r="W689" i="1"/>
  <c r="Z689" i="1" s="1"/>
  <c r="AA689" i="1"/>
  <c r="AC689" i="1"/>
  <c r="T690" i="1"/>
  <c r="W690" i="1"/>
  <c r="AA690" i="1"/>
  <c r="AC690" i="1"/>
  <c r="T691" i="1"/>
  <c r="W691" i="1"/>
  <c r="Z691" i="1" s="1"/>
  <c r="AA691" i="1"/>
  <c r="AC691" i="1"/>
  <c r="T692" i="1"/>
  <c r="W692" i="1"/>
  <c r="AA692" i="1"/>
  <c r="AC692" i="1"/>
  <c r="T693" i="1"/>
  <c r="W693" i="1"/>
  <c r="Z693" i="1" s="1"/>
  <c r="AA693" i="1"/>
  <c r="AC693" i="1"/>
  <c r="T694" i="1"/>
  <c r="W694" i="1"/>
  <c r="AA694" i="1"/>
  <c r="AC694" i="1"/>
  <c r="T695" i="1"/>
  <c r="W695" i="1"/>
  <c r="Z695" i="1" s="1"/>
  <c r="AA695" i="1"/>
  <c r="AC695" i="1"/>
  <c r="T696" i="1"/>
  <c r="W696" i="1"/>
  <c r="AA696" i="1"/>
  <c r="AC696" i="1"/>
  <c r="T697" i="1"/>
  <c r="W697" i="1"/>
  <c r="Z697" i="1" s="1"/>
  <c r="AA697" i="1"/>
  <c r="AC697" i="1"/>
  <c r="T698" i="1"/>
  <c r="W698" i="1"/>
  <c r="Z698" i="1" s="1"/>
  <c r="AA698" i="1"/>
  <c r="AC698" i="1"/>
  <c r="T699" i="1"/>
  <c r="W699" i="1"/>
  <c r="Z699" i="1" s="1"/>
  <c r="AA699" i="1"/>
  <c r="AC699" i="1"/>
  <c r="T700" i="1"/>
  <c r="W700" i="1"/>
  <c r="AA700" i="1"/>
  <c r="AC700" i="1"/>
  <c r="T701" i="1"/>
  <c r="W701" i="1"/>
  <c r="Z701" i="1" s="1"/>
  <c r="AA701" i="1"/>
  <c r="AC701" i="1"/>
  <c r="T702" i="1"/>
  <c r="W702" i="1"/>
  <c r="Z702" i="1" s="1"/>
  <c r="AA702" i="1"/>
  <c r="AC702" i="1"/>
  <c r="T703" i="1"/>
  <c r="W703" i="1"/>
  <c r="AA703" i="1"/>
  <c r="AC703" i="1"/>
  <c r="T704" i="1"/>
  <c r="W704" i="1"/>
  <c r="Z704" i="1" s="1"/>
  <c r="AA704" i="1"/>
  <c r="AC704" i="1"/>
  <c r="T705" i="1"/>
  <c r="W705" i="1"/>
  <c r="Z705" i="1" s="1"/>
  <c r="AA705" i="1"/>
  <c r="AC705" i="1"/>
  <c r="T706" i="1"/>
  <c r="W706" i="1"/>
  <c r="AA706" i="1"/>
  <c r="AC706" i="1"/>
  <c r="T707" i="1"/>
  <c r="W707" i="1"/>
  <c r="Z707" i="1" s="1"/>
  <c r="AA707" i="1"/>
  <c r="AC707" i="1"/>
  <c r="T708" i="1"/>
  <c r="W708" i="1"/>
  <c r="AA708" i="1"/>
  <c r="AC708" i="1"/>
  <c r="T709" i="1"/>
  <c r="W709" i="1"/>
  <c r="Z709" i="1" s="1"/>
  <c r="AA709" i="1"/>
  <c r="AC709" i="1"/>
  <c r="T710" i="1"/>
  <c r="W710" i="1"/>
  <c r="AA710" i="1"/>
  <c r="AC710" i="1"/>
  <c r="T711" i="1"/>
  <c r="W711" i="1"/>
  <c r="Z711" i="1" s="1"/>
  <c r="AA711" i="1"/>
  <c r="AC711" i="1"/>
  <c r="T712" i="1"/>
  <c r="W712" i="1"/>
  <c r="Z712" i="1" s="1"/>
  <c r="AA712" i="1"/>
  <c r="AC712" i="1"/>
  <c r="T713" i="1"/>
  <c r="W713" i="1"/>
  <c r="Z713" i="1" s="1"/>
  <c r="AA713" i="1"/>
  <c r="AC713" i="1"/>
  <c r="T714" i="1"/>
  <c r="W714" i="1"/>
  <c r="AA714" i="1"/>
  <c r="AC714" i="1"/>
  <c r="T715" i="1"/>
  <c r="W715" i="1"/>
  <c r="Z715" i="1" s="1"/>
  <c r="AA715" i="1"/>
  <c r="AC715" i="1"/>
  <c r="T716" i="1"/>
  <c r="W716" i="1"/>
  <c r="Z716" i="1" s="1"/>
  <c r="AA716" i="1"/>
  <c r="AC716" i="1"/>
  <c r="T717" i="1"/>
  <c r="W717" i="1"/>
  <c r="Z717" i="1" s="1"/>
  <c r="AA717" i="1"/>
  <c r="AC717" i="1"/>
  <c r="T718" i="1"/>
  <c r="W718" i="1"/>
  <c r="Z718" i="1" s="1"/>
  <c r="AA718" i="1"/>
  <c r="AC718" i="1"/>
  <c r="T719" i="1"/>
  <c r="W719" i="1"/>
  <c r="Z719" i="1" s="1"/>
  <c r="AA719" i="1"/>
  <c r="AC719" i="1"/>
  <c r="T720" i="1"/>
  <c r="W720" i="1"/>
  <c r="AA720" i="1"/>
  <c r="AC720" i="1"/>
  <c r="T721" i="1"/>
  <c r="W721" i="1"/>
  <c r="Z721" i="1" s="1"/>
  <c r="AA721" i="1"/>
  <c r="AC721" i="1"/>
  <c r="T722" i="1"/>
  <c r="W722" i="1"/>
  <c r="Z722" i="1" s="1"/>
  <c r="AA722" i="1"/>
  <c r="AC722" i="1"/>
  <c r="T723" i="1"/>
  <c r="W723" i="1"/>
  <c r="Z723" i="1" s="1"/>
  <c r="AA723" i="1"/>
  <c r="AC723" i="1"/>
  <c r="T724" i="1"/>
  <c r="W724" i="1"/>
  <c r="Z724" i="1" s="1"/>
  <c r="AA724" i="1"/>
  <c r="AC724" i="1"/>
  <c r="T725" i="1"/>
  <c r="W725" i="1"/>
  <c r="Z725" i="1" s="1"/>
  <c r="AA725" i="1"/>
  <c r="AC725" i="1"/>
  <c r="T726" i="1"/>
  <c r="W726" i="1"/>
  <c r="AA726" i="1"/>
  <c r="AC726" i="1"/>
  <c r="T727" i="1"/>
  <c r="W727" i="1"/>
  <c r="Z727" i="1" s="1"/>
  <c r="AA727" i="1"/>
  <c r="AC727" i="1"/>
  <c r="T728" i="1"/>
  <c r="W728" i="1"/>
  <c r="Z728" i="1" s="1"/>
  <c r="AA728" i="1"/>
  <c r="AC728" i="1"/>
  <c r="T729" i="1"/>
  <c r="W729" i="1"/>
  <c r="Z729" i="1" s="1"/>
  <c r="AA729" i="1"/>
  <c r="AC729" i="1"/>
  <c r="T730" i="1"/>
  <c r="W730" i="1"/>
  <c r="Z730" i="1" s="1"/>
  <c r="AA730" i="1"/>
  <c r="AC730" i="1"/>
  <c r="T731" i="1"/>
  <c r="W731" i="1"/>
  <c r="Z731" i="1" s="1"/>
  <c r="AA731" i="1"/>
  <c r="AC731" i="1"/>
  <c r="T732" i="1"/>
  <c r="W732" i="1"/>
  <c r="AA732" i="1"/>
  <c r="AC732" i="1"/>
  <c r="T733" i="1"/>
  <c r="W733" i="1"/>
  <c r="Z733" i="1" s="1"/>
  <c r="AA733" i="1"/>
  <c r="AC733" i="1"/>
  <c r="T734" i="1"/>
  <c r="W734" i="1"/>
  <c r="Z734" i="1" s="1"/>
  <c r="AA734" i="1"/>
  <c r="AC734" i="1"/>
  <c r="T735" i="1"/>
  <c r="W735" i="1"/>
  <c r="Z735" i="1" s="1"/>
  <c r="AA735" i="1"/>
  <c r="AC735" i="1"/>
  <c r="T736" i="1"/>
  <c r="W736" i="1"/>
  <c r="Z736" i="1" s="1"/>
  <c r="AA736" i="1"/>
  <c r="AC736" i="1"/>
  <c r="T737" i="1"/>
  <c r="W737" i="1"/>
  <c r="Z737" i="1" s="1"/>
  <c r="AA737" i="1"/>
  <c r="AC737" i="1"/>
  <c r="T738" i="1"/>
  <c r="W738" i="1"/>
  <c r="Z738" i="1" s="1"/>
  <c r="AA738" i="1"/>
  <c r="AC738" i="1"/>
  <c r="T739" i="1"/>
  <c r="W739" i="1"/>
  <c r="Z739" i="1" s="1"/>
  <c r="AA739" i="1"/>
  <c r="AC739" i="1"/>
  <c r="T740" i="1"/>
  <c r="W740" i="1"/>
  <c r="Z740" i="1" s="1"/>
  <c r="AA740" i="1"/>
  <c r="AC740" i="1"/>
  <c r="T741" i="1"/>
  <c r="W741" i="1"/>
  <c r="Z741" i="1" s="1"/>
  <c r="AA741" i="1"/>
  <c r="AC741" i="1"/>
  <c r="T742" i="1"/>
  <c r="W742" i="1"/>
  <c r="Z742" i="1" s="1"/>
  <c r="AA742" i="1"/>
  <c r="AC742" i="1"/>
  <c r="T743" i="1"/>
  <c r="W743" i="1"/>
  <c r="Z743" i="1" s="1"/>
  <c r="AA743" i="1"/>
  <c r="AC743" i="1"/>
  <c r="T744" i="1"/>
  <c r="W744" i="1"/>
  <c r="Z744" i="1" s="1"/>
  <c r="AA744" i="1"/>
  <c r="AC744" i="1"/>
  <c r="T745" i="1"/>
  <c r="W745" i="1"/>
  <c r="Z745" i="1" s="1"/>
  <c r="AA745" i="1"/>
  <c r="AC745" i="1"/>
  <c r="T746" i="1"/>
  <c r="W746" i="1"/>
  <c r="AA746" i="1"/>
  <c r="AC746" i="1"/>
  <c r="T747" i="1"/>
  <c r="W747" i="1"/>
  <c r="Z747" i="1" s="1"/>
  <c r="AA747" i="1"/>
  <c r="AC747" i="1"/>
  <c r="T748" i="1"/>
  <c r="W748" i="1"/>
  <c r="AA748" i="1"/>
  <c r="AC748" i="1"/>
  <c r="T749" i="1"/>
  <c r="W749" i="1"/>
  <c r="AA749" i="1"/>
  <c r="AC749" i="1"/>
  <c r="T750" i="1"/>
  <c r="W750" i="1"/>
  <c r="AA750" i="1"/>
  <c r="AC750" i="1"/>
  <c r="T751" i="1"/>
  <c r="W751" i="1"/>
  <c r="AA751" i="1"/>
  <c r="AC751" i="1"/>
  <c r="T752" i="1"/>
  <c r="W752" i="1"/>
  <c r="Z752" i="1" s="1"/>
  <c r="AA752" i="1"/>
  <c r="AC752" i="1"/>
  <c r="T753" i="1"/>
  <c r="W753" i="1"/>
  <c r="Z753" i="1" s="1"/>
  <c r="AA753" i="1"/>
  <c r="AC753" i="1"/>
  <c r="T754" i="1"/>
  <c r="W754" i="1"/>
  <c r="AA754" i="1"/>
  <c r="AC754" i="1"/>
  <c r="T755" i="1"/>
  <c r="W755" i="1"/>
  <c r="Z755" i="1" s="1"/>
  <c r="AA755" i="1"/>
  <c r="AC755" i="1"/>
  <c r="T756" i="1"/>
  <c r="W756" i="1"/>
  <c r="Z756" i="1" s="1"/>
  <c r="AA756" i="1"/>
  <c r="AC756" i="1"/>
  <c r="T757" i="1"/>
  <c r="W757" i="1"/>
  <c r="Z757" i="1" s="1"/>
  <c r="AA757" i="1"/>
  <c r="AC757" i="1"/>
  <c r="T758" i="1"/>
  <c r="W758" i="1"/>
  <c r="AA758" i="1"/>
  <c r="AC758" i="1"/>
  <c r="T759" i="1"/>
  <c r="W759" i="1"/>
  <c r="Z759" i="1" s="1"/>
  <c r="AA759" i="1"/>
  <c r="AC759" i="1"/>
  <c r="T760" i="1"/>
  <c r="W760" i="1"/>
  <c r="Z760" i="1" s="1"/>
  <c r="AA760" i="1"/>
  <c r="AC760" i="1"/>
  <c r="T761" i="1"/>
  <c r="W761" i="1"/>
  <c r="Z761" i="1" s="1"/>
  <c r="AA761" i="1"/>
  <c r="AC761" i="1"/>
  <c r="T762" i="1"/>
  <c r="W762" i="1"/>
  <c r="Z762" i="1" s="1"/>
  <c r="AA762" i="1"/>
  <c r="AC762" i="1"/>
  <c r="T763" i="1"/>
  <c r="W763" i="1"/>
  <c r="Z763" i="1" s="1"/>
  <c r="AA763" i="1"/>
  <c r="AC763" i="1"/>
  <c r="T764" i="1"/>
  <c r="W764" i="1"/>
  <c r="AA764" i="1"/>
  <c r="AC764" i="1"/>
  <c r="T765" i="1"/>
  <c r="W765" i="1"/>
  <c r="Z765" i="1" s="1"/>
  <c r="AA765" i="1"/>
  <c r="AC765" i="1"/>
  <c r="T766" i="1"/>
  <c r="W766" i="1"/>
  <c r="Z766" i="1" s="1"/>
  <c r="AA766" i="1"/>
  <c r="AC766" i="1"/>
  <c r="T767" i="1"/>
  <c r="W767" i="1"/>
  <c r="Z767" i="1" s="1"/>
  <c r="AA767" i="1"/>
  <c r="AC767" i="1"/>
  <c r="T768" i="1"/>
  <c r="W768" i="1"/>
  <c r="Z768" i="1" s="1"/>
  <c r="AA768" i="1"/>
  <c r="AC768" i="1"/>
  <c r="T769" i="1"/>
  <c r="W769" i="1"/>
  <c r="Z769" i="1" s="1"/>
  <c r="AA769" i="1"/>
  <c r="AC769" i="1"/>
  <c r="T770" i="1"/>
  <c r="W770" i="1"/>
  <c r="Z770" i="1" s="1"/>
  <c r="AA770" i="1"/>
  <c r="AC770" i="1"/>
  <c r="T771" i="1"/>
  <c r="W771" i="1"/>
  <c r="Z771" i="1" s="1"/>
  <c r="AA771" i="1"/>
  <c r="AC771" i="1"/>
  <c r="T772" i="1"/>
  <c r="W772" i="1"/>
  <c r="Z772" i="1" s="1"/>
  <c r="AA772" i="1"/>
  <c r="AC772" i="1"/>
  <c r="T773" i="1"/>
  <c r="W773" i="1"/>
  <c r="Z773" i="1" s="1"/>
  <c r="AA773" i="1"/>
  <c r="AC773" i="1"/>
  <c r="T774" i="1"/>
  <c r="W774" i="1"/>
  <c r="AA774" i="1"/>
  <c r="AC774" i="1"/>
  <c r="T775" i="1"/>
  <c r="W775" i="1"/>
  <c r="Z775" i="1" s="1"/>
  <c r="AA775" i="1"/>
  <c r="AC775" i="1"/>
  <c r="T776" i="1"/>
  <c r="W776" i="1"/>
  <c r="Z776" i="1" s="1"/>
  <c r="AA776" i="1"/>
  <c r="AC776" i="1"/>
  <c r="T777" i="1"/>
  <c r="W777" i="1"/>
  <c r="Z777" i="1" s="1"/>
  <c r="AA777" i="1"/>
  <c r="AC777" i="1"/>
  <c r="T778" i="1"/>
  <c r="W778" i="1"/>
  <c r="Z778" i="1" s="1"/>
  <c r="AA778" i="1"/>
  <c r="AC778" i="1"/>
  <c r="T779" i="1"/>
  <c r="W779" i="1"/>
  <c r="AA779" i="1"/>
  <c r="AC779" i="1"/>
  <c r="T780" i="1"/>
  <c r="W780" i="1"/>
  <c r="Z780" i="1" s="1"/>
  <c r="AA780" i="1"/>
  <c r="AC780" i="1"/>
  <c r="T781" i="1"/>
  <c r="W781" i="1"/>
  <c r="Z781" i="1" s="1"/>
  <c r="AA781" i="1"/>
  <c r="AC781" i="1"/>
  <c r="T782" i="1"/>
  <c r="W782" i="1"/>
  <c r="Z782" i="1" s="1"/>
  <c r="AA782" i="1"/>
  <c r="AC782" i="1"/>
  <c r="T783" i="1"/>
  <c r="W783" i="1"/>
  <c r="Z783" i="1" s="1"/>
  <c r="AA783" i="1"/>
  <c r="AC783" i="1"/>
  <c r="T784" i="1"/>
  <c r="W784" i="1"/>
  <c r="Z784" i="1" s="1"/>
  <c r="AA784" i="1"/>
  <c r="AC784" i="1"/>
  <c r="T785" i="1"/>
  <c r="W785" i="1"/>
  <c r="Z785" i="1" s="1"/>
  <c r="AA785" i="1"/>
  <c r="AC785" i="1"/>
  <c r="T786" i="1"/>
  <c r="W786" i="1"/>
  <c r="Z786" i="1" s="1"/>
  <c r="AA786" i="1"/>
  <c r="AC786" i="1"/>
  <c r="T787" i="1"/>
  <c r="W787" i="1"/>
  <c r="Z787" i="1" s="1"/>
  <c r="AA787" i="1"/>
  <c r="AC787" i="1"/>
  <c r="T788" i="1"/>
  <c r="W788" i="1"/>
  <c r="Z788" i="1" s="1"/>
  <c r="AA788" i="1"/>
  <c r="AC788" i="1"/>
  <c r="T789" i="1"/>
  <c r="W789" i="1"/>
  <c r="Z789" i="1" s="1"/>
  <c r="AA789" i="1"/>
  <c r="AC789" i="1"/>
  <c r="T790" i="1"/>
  <c r="W790" i="1"/>
  <c r="AA790" i="1"/>
  <c r="AC790" i="1"/>
  <c r="T791" i="1"/>
  <c r="W791" i="1"/>
  <c r="Z791" i="1" s="1"/>
  <c r="AA791" i="1"/>
  <c r="AC791" i="1"/>
  <c r="T792" i="1"/>
  <c r="W792" i="1"/>
  <c r="Z792" i="1" s="1"/>
  <c r="AA792" i="1"/>
  <c r="AC792" i="1"/>
  <c r="T793" i="1"/>
  <c r="W793" i="1"/>
  <c r="Z793" i="1" s="1"/>
  <c r="AA793" i="1"/>
  <c r="AC793" i="1"/>
  <c r="T794" i="1"/>
  <c r="W794" i="1"/>
  <c r="AA794" i="1"/>
  <c r="AC794" i="1"/>
  <c r="T795" i="1"/>
  <c r="W795" i="1"/>
  <c r="Z795" i="1" s="1"/>
  <c r="AA795" i="1"/>
  <c r="AC795" i="1"/>
  <c r="T796" i="1"/>
  <c r="W796" i="1"/>
  <c r="Z796" i="1" s="1"/>
  <c r="AA796" i="1"/>
  <c r="AC796" i="1"/>
  <c r="T797" i="1"/>
  <c r="W797" i="1"/>
  <c r="Z797" i="1" s="1"/>
  <c r="AA797" i="1"/>
  <c r="AC797" i="1"/>
  <c r="T798" i="1"/>
  <c r="W798" i="1"/>
  <c r="Z798" i="1" s="1"/>
  <c r="AA798" i="1"/>
  <c r="AC798" i="1"/>
  <c r="T799" i="1"/>
  <c r="W799" i="1"/>
  <c r="Z799" i="1" s="1"/>
  <c r="AA799" i="1"/>
  <c r="AC799" i="1"/>
  <c r="T800" i="1"/>
  <c r="W800" i="1"/>
  <c r="AA800" i="1"/>
  <c r="AC800" i="1"/>
  <c r="T801" i="1"/>
  <c r="W801" i="1"/>
  <c r="Z801" i="1" s="1"/>
  <c r="AA801" i="1"/>
  <c r="AC801" i="1"/>
  <c r="T802" i="1"/>
  <c r="W802" i="1"/>
  <c r="Z802" i="1" s="1"/>
  <c r="AA802" i="1"/>
  <c r="AC802" i="1"/>
  <c r="T803" i="1"/>
  <c r="W803" i="1"/>
  <c r="Z803" i="1" s="1"/>
  <c r="AA803" i="1"/>
  <c r="AC803" i="1"/>
  <c r="T804" i="1"/>
  <c r="W804" i="1"/>
  <c r="Z804" i="1" s="1"/>
  <c r="AA804" i="1"/>
  <c r="AC804" i="1"/>
  <c r="T805" i="1"/>
  <c r="W805" i="1"/>
  <c r="Z805" i="1" s="1"/>
  <c r="AA805" i="1"/>
  <c r="AC805" i="1"/>
  <c r="T806" i="1"/>
  <c r="W806" i="1"/>
  <c r="Z806" i="1" s="1"/>
  <c r="AA806" i="1"/>
  <c r="AC806" i="1"/>
  <c r="T807" i="1"/>
  <c r="W807" i="1"/>
  <c r="Z807" i="1" s="1"/>
  <c r="AA807" i="1"/>
  <c r="AC807" i="1"/>
  <c r="T808" i="1"/>
  <c r="W808" i="1"/>
  <c r="Z808" i="1" s="1"/>
  <c r="AA808" i="1"/>
  <c r="AC808" i="1"/>
  <c r="T809" i="1"/>
  <c r="W809" i="1"/>
  <c r="Z809" i="1" s="1"/>
  <c r="AA809" i="1"/>
  <c r="AC809" i="1"/>
  <c r="T810" i="1"/>
  <c r="W810" i="1"/>
  <c r="Z810" i="1" s="1"/>
  <c r="AA810" i="1"/>
  <c r="AC810" i="1"/>
  <c r="T811" i="1"/>
  <c r="W811" i="1"/>
  <c r="Z811" i="1" s="1"/>
  <c r="AA811" i="1"/>
  <c r="AC811" i="1"/>
  <c r="T812" i="1"/>
  <c r="W812" i="1"/>
  <c r="AA812" i="1"/>
  <c r="AC812" i="1"/>
  <c r="T813" i="1"/>
  <c r="W813" i="1"/>
  <c r="Z813" i="1" s="1"/>
  <c r="AA813" i="1"/>
  <c r="AC813" i="1"/>
  <c r="T814" i="1"/>
  <c r="W814" i="1"/>
  <c r="AA814" i="1"/>
  <c r="AC814" i="1"/>
  <c r="T815" i="1"/>
  <c r="W815" i="1"/>
  <c r="Z815" i="1" s="1"/>
  <c r="AA815" i="1"/>
  <c r="AC815" i="1"/>
  <c r="T816" i="1"/>
  <c r="W816" i="1"/>
  <c r="Z816" i="1" s="1"/>
  <c r="AA816" i="1"/>
  <c r="AC816" i="1"/>
  <c r="T817" i="1"/>
  <c r="W817" i="1"/>
  <c r="Z817" i="1" s="1"/>
  <c r="AA817" i="1"/>
  <c r="AC817" i="1"/>
  <c r="T818" i="1"/>
  <c r="W818" i="1"/>
  <c r="Z818" i="1" s="1"/>
  <c r="AA818" i="1"/>
  <c r="AC818" i="1"/>
  <c r="T819" i="1"/>
  <c r="W819" i="1"/>
  <c r="AA819" i="1"/>
  <c r="AC819" i="1"/>
  <c r="T820" i="1"/>
  <c r="W820" i="1"/>
  <c r="AA820" i="1"/>
  <c r="AC820" i="1"/>
  <c r="T821" i="1"/>
  <c r="W821" i="1"/>
  <c r="Z821" i="1" s="1"/>
  <c r="AA821" i="1"/>
  <c r="AC821" i="1"/>
  <c r="T822" i="1"/>
  <c r="W822" i="1"/>
  <c r="Z822" i="1" s="1"/>
  <c r="AA822" i="1"/>
  <c r="AC822" i="1"/>
  <c r="T823" i="1"/>
  <c r="W823" i="1"/>
  <c r="Z823" i="1" s="1"/>
  <c r="AA823" i="1"/>
  <c r="AC823" i="1"/>
  <c r="T824" i="1"/>
  <c r="W824" i="1"/>
  <c r="Z824" i="1" s="1"/>
  <c r="AA824" i="1"/>
  <c r="AC824" i="1"/>
  <c r="T825" i="1"/>
  <c r="W825" i="1"/>
  <c r="Z825" i="1" s="1"/>
  <c r="AA825" i="1"/>
  <c r="AC825" i="1"/>
  <c r="T826" i="1"/>
  <c r="W826" i="1"/>
  <c r="Z826" i="1" s="1"/>
  <c r="AA826" i="1"/>
  <c r="AC826" i="1"/>
  <c r="T827" i="1"/>
  <c r="W827" i="1"/>
  <c r="Z827" i="1" s="1"/>
  <c r="AA827" i="1"/>
  <c r="AC827" i="1"/>
  <c r="T828" i="1"/>
  <c r="W828" i="1"/>
  <c r="Z828" i="1" s="1"/>
  <c r="AA828" i="1"/>
  <c r="AC828" i="1"/>
  <c r="T829" i="1"/>
  <c r="W829" i="1"/>
  <c r="Z829" i="1" s="1"/>
  <c r="AA829" i="1"/>
  <c r="AC829" i="1"/>
  <c r="T830" i="1"/>
  <c r="W830" i="1"/>
  <c r="Z830" i="1" s="1"/>
  <c r="AA830" i="1"/>
  <c r="AC830" i="1"/>
  <c r="T831" i="1"/>
  <c r="W831" i="1"/>
  <c r="AA831" i="1"/>
  <c r="AC831" i="1"/>
  <c r="T832" i="1"/>
  <c r="W832" i="1"/>
  <c r="Z832" i="1" s="1"/>
  <c r="AA832" i="1"/>
  <c r="AC832" i="1"/>
  <c r="T833" i="1"/>
  <c r="W833" i="1"/>
  <c r="Z833" i="1" s="1"/>
  <c r="AA833" i="1"/>
  <c r="AC833" i="1"/>
  <c r="T834" i="1"/>
  <c r="W834" i="1"/>
  <c r="Z834" i="1" s="1"/>
  <c r="AA834" i="1"/>
  <c r="AC834" i="1"/>
  <c r="T835" i="1"/>
  <c r="W835" i="1"/>
  <c r="Z835" i="1" s="1"/>
  <c r="AA835" i="1"/>
  <c r="AC835" i="1"/>
  <c r="T836" i="1"/>
  <c r="W836" i="1"/>
  <c r="Z836" i="1" s="1"/>
  <c r="AA836" i="1"/>
  <c r="AC836" i="1"/>
  <c r="T837" i="1"/>
  <c r="W837" i="1"/>
  <c r="Z837" i="1" s="1"/>
  <c r="AA837" i="1"/>
  <c r="AC837" i="1"/>
  <c r="T838" i="1"/>
  <c r="W838" i="1"/>
  <c r="AA838" i="1"/>
  <c r="AC838" i="1"/>
  <c r="T839" i="1"/>
  <c r="W839" i="1"/>
  <c r="Z839" i="1" s="1"/>
  <c r="AA839" i="1"/>
  <c r="AC839" i="1"/>
  <c r="T840" i="1"/>
  <c r="W840" i="1"/>
  <c r="Z840" i="1" s="1"/>
  <c r="AA840" i="1"/>
  <c r="AC840" i="1"/>
  <c r="T841" i="1"/>
  <c r="W841" i="1"/>
  <c r="Z841" i="1" s="1"/>
  <c r="AA841" i="1"/>
  <c r="AC841" i="1"/>
  <c r="T842" i="1"/>
  <c r="W842" i="1"/>
  <c r="Z842" i="1" s="1"/>
  <c r="AA842" i="1"/>
  <c r="AC842" i="1"/>
  <c r="T843" i="1"/>
  <c r="W843" i="1"/>
  <c r="AA843" i="1"/>
  <c r="AC843" i="1"/>
  <c r="T844" i="1"/>
  <c r="W844" i="1"/>
  <c r="AA844" i="1"/>
  <c r="AC844" i="1"/>
  <c r="T845" i="1"/>
  <c r="W845" i="1"/>
  <c r="Z845" i="1" s="1"/>
  <c r="AA845" i="1"/>
  <c r="AC845" i="1"/>
  <c r="T846" i="1"/>
  <c r="W846" i="1"/>
  <c r="Z846" i="1" s="1"/>
  <c r="AA846" i="1"/>
  <c r="AC846" i="1"/>
  <c r="T847" i="1"/>
  <c r="W847" i="1"/>
  <c r="Z847" i="1" s="1"/>
  <c r="AA847" i="1"/>
  <c r="AC847" i="1"/>
  <c r="T848" i="1"/>
  <c r="W848" i="1"/>
  <c r="Z848" i="1" s="1"/>
  <c r="AA848" i="1"/>
  <c r="AC848" i="1"/>
  <c r="T849" i="1"/>
  <c r="W849" i="1"/>
  <c r="AA849" i="1"/>
  <c r="AC849" i="1"/>
  <c r="T850" i="1"/>
  <c r="W850" i="1"/>
  <c r="Z850" i="1" s="1"/>
  <c r="AA850" i="1"/>
  <c r="AC850" i="1"/>
  <c r="T851" i="1"/>
  <c r="W851" i="1"/>
  <c r="Z851" i="1" s="1"/>
  <c r="AA851" i="1"/>
  <c r="AC851" i="1"/>
  <c r="T852" i="1"/>
  <c r="W852" i="1"/>
  <c r="Z852" i="1" s="1"/>
  <c r="AA852" i="1"/>
  <c r="AC852" i="1"/>
  <c r="T853" i="1"/>
  <c r="W853" i="1"/>
  <c r="Z853" i="1" s="1"/>
  <c r="AA853" i="1"/>
  <c r="AC853" i="1"/>
  <c r="T854" i="1"/>
  <c r="W854" i="1"/>
  <c r="Z854" i="1" s="1"/>
  <c r="AA854" i="1"/>
  <c r="AC854" i="1"/>
  <c r="T855" i="1"/>
  <c r="W855" i="1"/>
  <c r="AA855" i="1"/>
  <c r="AC855" i="1"/>
  <c r="T856" i="1"/>
  <c r="W856" i="1"/>
  <c r="Z856" i="1" s="1"/>
  <c r="AA856" i="1"/>
  <c r="AC856" i="1"/>
  <c r="T857" i="1"/>
  <c r="W857" i="1"/>
  <c r="Z857" i="1" s="1"/>
  <c r="AA857" i="1"/>
  <c r="AC857" i="1"/>
  <c r="T858" i="1"/>
  <c r="W858" i="1"/>
  <c r="Z858" i="1" s="1"/>
  <c r="AA858" i="1"/>
  <c r="AC858" i="1"/>
  <c r="T859" i="1"/>
  <c r="W859" i="1"/>
  <c r="Z859" i="1" s="1"/>
  <c r="AA859" i="1"/>
  <c r="AC859" i="1"/>
  <c r="T860" i="1"/>
  <c r="W860" i="1"/>
  <c r="AA860" i="1"/>
  <c r="AC860" i="1"/>
  <c r="T861" i="1"/>
  <c r="W861" i="1"/>
  <c r="Z861" i="1" s="1"/>
  <c r="AA861" i="1"/>
  <c r="AC861" i="1"/>
  <c r="T862" i="1"/>
  <c r="W862" i="1"/>
  <c r="Z862" i="1" s="1"/>
  <c r="AA862" i="1"/>
  <c r="AC862" i="1"/>
  <c r="T863" i="1"/>
  <c r="W863" i="1"/>
  <c r="Z863" i="1" s="1"/>
  <c r="AA863" i="1"/>
  <c r="AC863" i="1"/>
  <c r="T864" i="1"/>
  <c r="W864" i="1"/>
  <c r="Z864" i="1" s="1"/>
  <c r="AA864" i="1"/>
  <c r="AC864" i="1"/>
  <c r="T865" i="1"/>
  <c r="W865" i="1"/>
  <c r="Z865" i="1" s="1"/>
  <c r="AA865" i="1"/>
  <c r="AC865" i="1"/>
  <c r="T866" i="1"/>
  <c r="W866" i="1"/>
  <c r="Z866" i="1" s="1"/>
  <c r="AA866" i="1"/>
  <c r="AC866" i="1"/>
  <c r="T867" i="1"/>
  <c r="W867" i="1"/>
  <c r="Z867" i="1" s="1"/>
  <c r="AA867" i="1"/>
  <c r="AC867" i="1"/>
  <c r="T868" i="1"/>
  <c r="W868" i="1"/>
  <c r="AA868" i="1"/>
  <c r="AC868" i="1"/>
  <c r="T869" i="1"/>
  <c r="W869" i="1"/>
  <c r="Z869" i="1" s="1"/>
  <c r="AA869" i="1"/>
  <c r="AC869" i="1"/>
  <c r="T870" i="1"/>
  <c r="W870" i="1"/>
  <c r="Z870" i="1" s="1"/>
  <c r="AA870" i="1"/>
  <c r="AC870" i="1"/>
  <c r="T871" i="1"/>
  <c r="W871" i="1"/>
  <c r="Z871" i="1" s="1"/>
  <c r="AA871" i="1"/>
  <c r="AC871" i="1"/>
  <c r="T872" i="1"/>
  <c r="W872" i="1"/>
  <c r="Z872" i="1" s="1"/>
  <c r="AA872" i="1"/>
  <c r="AC872" i="1"/>
  <c r="T873" i="1"/>
  <c r="W873" i="1"/>
  <c r="Z873" i="1" s="1"/>
  <c r="AA873" i="1"/>
  <c r="AC873" i="1"/>
  <c r="T874" i="1"/>
  <c r="W874" i="1"/>
  <c r="Z874" i="1" s="1"/>
  <c r="AA874" i="1"/>
  <c r="AC874" i="1"/>
  <c r="T875" i="1"/>
  <c r="W875" i="1"/>
  <c r="Z875" i="1" s="1"/>
  <c r="AA875" i="1"/>
  <c r="AC875" i="1"/>
  <c r="T876" i="1"/>
  <c r="W876" i="1"/>
  <c r="Z876" i="1" s="1"/>
  <c r="AA876" i="1"/>
  <c r="AC876" i="1"/>
  <c r="T877" i="1"/>
  <c r="W877" i="1"/>
  <c r="Z877" i="1" s="1"/>
  <c r="AA877" i="1"/>
  <c r="AC877" i="1"/>
  <c r="T878" i="1"/>
  <c r="W878" i="1"/>
  <c r="Z878" i="1" s="1"/>
  <c r="AA878" i="1"/>
  <c r="AC878" i="1"/>
  <c r="T879" i="1"/>
  <c r="W879" i="1"/>
  <c r="Z879" i="1" s="1"/>
  <c r="AA879" i="1"/>
  <c r="AC879" i="1"/>
  <c r="T880" i="1"/>
  <c r="W880" i="1"/>
  <c r="Z880" i="1" s="1"/>
  <c r="AA880" i="1"/>
  <c r="AC880" i="1"/>
  <c r="T881" i="1"/>
  <c r="W881" i="1"/>
  <c r="Z881" i="1" s="1"/>
  <c r="AA881" i="1"/>
  <c r="AC881" i="1"/>
  <c r="T882" i="1"/>
  <c r="W882" i="1"/>
  <c r="Z882" i="1" s="1"/>
  <c r="AA882" i="1"/>
  <c r="AC882" i="1"/>
  <c r="T883" i="1"/>
  <c r="W883" i="1"/>
  <c r="Z883" i="1" s="1"/>
  <c r="AA883" i="1"/>
  <c r="AC883" i="1"/>
  <c r="T884" i="1"/>
  <c r="W884" i="1"/>
  <c r="Z884" i="1" s="1"/>
  <c r="AA884" i="1"/>
  <c r="AC884" i="1"/>
  <c r="T885" i="1"/>
  <c r="W885" i="1"/>
  <c r="Z885" i="1" s="1"/>
  <c r="AA885" i="1"/>
  <c r="AC885" i="1"/>
  <c r="T886" i="1"/>
  <c r="W886" i="1"/>
  <c r="AA886" i="1"/>
  <c r="AC886" i="1"/>
  <c r="T887" i="1"/>
  <c r="W887" i="1"/>
  <c r="Z887" i="1" s="1"/>
  <c r="AA887" i="1"/>
  <c r="AC887" i="1"/>
  <c r="T888" i="1"/>
  <c r="W888" i="1"/>
  <c r="Z888" i="1" s="1"/>
  <c r="AA888" i="1"/>
  <c r="AC888" i="1"/>
  <c r="T889" i="1"/>
  <c r="W889" i="1"/>
  <c r="AA889" i="1"/>
  <c r="AC889" i="1"/>
  <c r="T890" i="1"/>
  <c r="W890" i="1"/>
  <c r="AA890" i="1"/>
  <c r="AC890" i="1"/>
  <c r="T891" i="1"/>
  <c r="W891" i="1"/>
  <c r="Z891" i="1" s="1"/>
  <c r="AA891" i="1"/>
  <c r="AC891" i="1"/>
  <c r="T892" i="1"/>
  <c r="W892" i="1"/>
  <c r="AA892" i="1"/>
  <c r="AC892" i="1"/>
  <c r="T893" i="1"/>
  <c r="W893" i="1"/>
  <c r="Z893" i="1" s="1"/>
  <c r="AA893" i="1"/>
  <c r="AC893" i="1"/>
  <c r="T894" i="1"/>
  <c r="W894" i="1"/>
  <c r="Z894" i="1" s="1"/>
  <c r="AA894" i="1"/>
  <c r="AC894" i="1"/>
  <c r="T895" i="1"/>
  <c r="W895" i="1"/>
  <c r="Z895" i="1" s="1"/>
  <c r="AA895" i="1"/>
  <c r="AC895" i="1"/>
  <c r="T896" i="1"/>
  <c r="W896" i="1"/>
  <c r="AA896" i="1"/>
  <c r="AC896" i="1"/>
  <c r="T897" i="1"/>
  <c r="W897" i="1"/>
  <c r="Z897" i="1" s="1"/>
  <c r="AA897" i="1"/>
  <c r="AC897" i="1"/>
  <c r="T898" i="1"/>
  <c r="W898" i="1"/>
  <c r="Z898" i="1" s="1"/>
  <c r="AA898" i="1"/>
  <c r="AC898" i="1"/>
  <c r="T899" i="1"/>
  <c r="W899" i="1"/>
  <c r="Z899" i="1" s="1"/>
  <c r="AA899" i="1"/>
  <c r="AC899" i="1"/>
  <c r="T900" i="1"/>
  <c r="W900" i="1"/>
  <c r="Z900" i="1" s="1"/>
  <c r="AA900" i="1"/>
  <c r="AC900" i="1"/>
  <c r="T901" i="1"/>
  <c r="W901" i="1"/>
  <c r="Z901" i="1" s="1"/>
  <c r="AA901" i="1"/>
  <c r="AC901" i="1"/>
  <c r="T902" i="1"/>
  <c r="W902" i="1"/>
  <c r="Z902" i="1" s="1"/>
  <c r="AA902" i="1"/>
  <c r="AC902" i="1"/>
  <c r="T903" i="1"/>
  <c r="W903" i="1"/>
  <c r="Z903" i="1" s="1"/>
  <c r="AA903" i="1"/>
  <c r="AC903" i="1"/>
  <c r="T904" i="1"/>
  <c r="W904" i="1"/>
  <c r="Z904" i="1" s="1"/>
  <c r="AA904" i="1"/>
  <c r="AC904" i="1"/>
  <c r="T905" i="1"/>
  <c r="W905" i="1"/>
  <c r="Z905" i="1" s="1"/>
  <c r="AA905" i="1"/>
  <c r="AC905" i="1"/>
  <c r="T906" i="1"/>
  <c r="W906" i="1"/>
  <c r="AA906" i="1"/>
  <c r="AC906" i="1"/>
  <c r="T907" i="1"/>
  <c r="W907" i="1"/>
  <c r="Z907" i="1" s="1"/>
  <c r="AA907" i="1"/>
  <c r="AC907" i="1"/>
  <c r="T908" i="1"/>
  <c r="W908" i="1"/>
  <c r="Z908" i="1" s="1"/>
  <c r="AA908" i="1"/>
  <c r="AC908" i="1"/>
  <c r="T909" i="1"/>
  <c r="W909" i="1"/>
  <c r="Z909" i="1" s="1"/>
  <c r="AA909" i="1"/>
  <c r="AC909" i="1"/>
  <c r="T910" i="1"/>
  <c r="W910" i="1"/>
  <c r="Z910" i="1" s="1"/>
  <c r="AA910" i="1"/>
  <c r="AC910" i="1"/>
  <c r="T911" i="1"/>
  <c r="W911" i="1"/>
  <c r="Z911" i="1" s="1"/>
  <c r="AA911" i="1"/>
  <c r="AC911" i="1"/>
  <c r="T912" i="1"/>
  <c r="W912" i="1"/>
  <c r="Z912" i="1" s="1"/>
  <c r="AA912" i="1"/>
  <c r="AC912" i="1"/>
  <c r="T913" i="1"/>
  <c r="W913" i="1"/>
  <c r="AA913" i="1"/>
  <c r="AC913" i="1"/>
  <c r="T914" i="1"/>
  <c r="W914" i="1"/>
  <c r="AA914" i="1"/>
  <c r="AC914" i="1"/>
  <c r="T915" i="1"/>
  <c r="W915" i="1"/>
  <c r="Z915" i="1" s="1"/>
  <c r="AA915" i="1"/>
  <c r="AC915" i="1"/>
  <c r="T916" i="1"/>
  <c r="W916" i="1"/>
  <c r="Z916" i="1" s="1"/>
  <c r="AA916" i="1"/>
  <c r="AC916" i="1"/>
  <c r="T917" i="1"/>
  <c r="W917" i="1"/>
  <c r="Z917" i="1" s="1"/>
  <c r="AA917" i="1"/>
  <c r="AC917" i="1"/>
  <c r="T918" i="1"/>
  <c r="W918" i="1"/>
  <c r="AA918" i="1"/>
  <c r="AC918" i="1"/>
  <c r="T919" i="1"/>
  <c r="W919" i="1"/>
  <c r="Z919" i="1" s="1"/>
  <c r="AA919" i="1"/>
  <c r="AC919" i="1"/>
  <c r="T920" i="1"/>
  <c r="W920" i="1"/>
  <c r="Z920" i="1" s="1"/>
  <c r="AA920" i="1"/>
  <c r="AC920" i="1"/>
  <c r="T921" i="1"/>
  <c r="W921" i="1"/>
  <c r="Z921" i="1" s="1"/>
  <c r="AA921" i="1"/>
  <c r="AC921" i="1"/>
  <c r="T922" i="1"/>
  <c r="W922" i="1"/>
  <c r="Z922" i="1" s="1"/>
  <c r="AA922" i="1"/>
  <c r="AC922" i="1"/>
  <c r="T923" i="1"/>
  <c r="W923" i="1"/>
  <c r="Z923" i="1" s="1"/>
  <c r="AA923" i="1"/>
  <c r="AC923" i="1"/>
  <c r="T924" i="1"/>
  <c r="W924" i="1"/>
  <c r="AA924" i="1"/>
  <c r="AC924" i="1"/>
  <c r="T925" i="1"/>
  <c r="W925" i="1"/>
  <c r="AA925" i="1"/>
  <c r="AC925" i="1"/>
  <c r="T926" i="1"/>
  <c r="W926" i="1"/>
  <c r="AA926" i="1"/>
  <c r="AC926" i="1"/>
  <c r="T927" i="1"/>
  <c r="W927" i="1"/>
  <c r="Z927" i="1" s="1"/>
  <c r="AA927" i="1"/>
  <c r="AC927" i="1"/>
  <c r="T928" i="1"/>
  <c r="W928" i="1"/>
  <c r="Z928" i="1" s="1"/>
  <c r="AA928" i="1"/>
  <c r="AC928" i="1"/>
  <c r="T929" i="1"/>
  <c r="W929" i="1"/>
  <c r="Z929" i="1" s="1"/>
  <c r="AA929" i="1"/>
  <c r="AC929" i="1"/>
  <c r="T930" i="1"/>
  <c r="W930" i="1"/>
  <c r="AA930" i="1"/>
  <c r="AC930" i="1"/>
  <c r="T931" i="1"/>
  <c r="W931" i="1"/>
  <c r="Z931" i="1" s="1"/>
  <c r="AA931" i="1"/>
  <c r="AC931" i="1"/>
  <c r="T932" i="1"/>
  <c r="W932" i="1"/>
  <c r="AA932" i="1"/>
  <c r="AC932" i="1"/>
  <c r="T933" i="1"/>
  <c r="W933" i="1"/>
  <c r="AA933" i="1"/>
  <c r="AC933" i="1"/>
  <c r="T934" i="1"/>
  <c r="W934" i="1"/>
  <c r="Z934" i="1" s="1"/>
  <c r="AA934" i="1"/>
  <c r="AC934" i="1"/>
  <c r="T935" i="1"/>
  <c r="W935" i="1"/>
  <c r="Z935" i="1" s="1"/>
  <c r="AA935" i="1"/>
  <c r="AC935" i="1"/>
  <c r="T936" i="1"/>
  <c r="W936" i="1"/>
  <c r="Z936" i="1" s="1"/>
  <c r="AA936" i="1"/>
  <c r="AC936" i="1"/>
  <c r="T937" i="1"/>
  <c r="W937" i="1"/>
  <c r="Z937" i="1" s="1"/>
  <c r="AA937" i="1"/>
  <c r="AC937" i="1"/>
  <c r="T938" i="1"/>
  <c r="W938" i="1"/>
  <c r="Z938" i="1" s="1"/>
  <c r="AA938" i="1"/>
  <c r="AC938" i="1"/>
  <c r="T939" i="1"/>
  <c r="W939" i="1"/>
  <c r="AA939" i="1"/>
  <c r="AC939" i="1"/>
  <c r="T940" i="1"/>
  <c r="W940" i="1"/>
  <c r="AA940" i="1"/>
  <c r="AC940" i="1"/>
  <c r="T941" i="1"/>
  <c r="W941" i="1"/>
  <c r="Z941" i="1" s="1"/>
  <c r="AA941" i="1"/>
  <c r="AC941" i="1"/>
  <c r="T942" i="1"/>
  <c r="W942" i="1"/>
  <c r="AA942" i="1"/>
  <c r="AC942" i="1"/>
  <c r="T943" i="1"/>
  <c r="W943" i="1"/>
  <c r="Z943" i="1" s="1"/>
  <c r="AA943" i="1"/>
  <c r="AC943" i="1"/>
  <c r="T944" i="1"/>
  <c r="W944" i="1"/>
  <c r="Z944" i="1" s="1"/>
  <c r="AA944" i="1"/>
  <c r="AC944" i="1"/>
  <c r="T945" i="1"/>
  <c r="W945" i="1"/>
  <c r="Z945" i="1" s="1"/>
  <c r="AA945" i="1"/>
  <c r="AC945" i="1"/>
  <c r="T946" i="1"/>
  <c r="W946" i="1"/>
  <c r="Z946" i="1" s="1"/>
  <c r="AA946" i="1"/>
  <c r="AC946" i="1"/>
  <c r="T947" i="1"/>
  <c r="W947" i="1"/>
  <c r="Z947" i="1" s="1"/>
  <c r="AA947" i="1"/>
  <c r="AC947" i="1"/>
  <c r="T948" i="1"/>
  <c r="W948" i="1"/>
  <c r="Z948" i="1" s="1"/>
  <c r="AA948" i="1"/>
  <c r="AC948" i="1"/>
  <c r="T949" i="1"/>
  <c r="W949" i="1"/>
  <c r="AA949" i="1"/>
  <c r="AC949" i="1"/>
  <c r="T950" i="1"/>
  <c r="W950" i="1"/>
  <c r="AA950" i="1"/>
  <c r="AC950" i="1"/>
  <c r="T951" i="1"/>
  <c r="W951" i="1"/>
  <c r="Z951" i="1" s="1"/>
  <c r="AA951" i="1"/>
  <c r="AC951" i="1"/>
  <c r="T952" i="1"/>
  <c r="W952" i="1"/>
  <c r="Z952" i="1" s="1"/>
  <c r="AA952" i="1"/>
  <c r="AC952" i="1"/>
  <c r="T953" i="1"/>
  <c r="W953" i="1"/>
  <c r="Z953" i="1" s="1"/>
  <c r="AA953" i="1"/>
  <c r="AC953" i="1"/>
  <c r="T954" i="1"/>
  <c r="W954" i="1"/>
  <c r="AA954" i="1"/>
  <c r="AC954" i="1"/>
  <c r="T955" i="1"/>
  <c r="W955" i="1"/>
  <c r="Z955" i="1" s="1"/>
  <c r="AA955" i="1"/>
  <c r="AC955" i="1"/>
  <c r="T956" i="1"/>
  <c r="W956" i="1"/>
  <c r="AA956" i="1"/>
  <c r="AC956" i="1"/>
  <c r="T957" i="1"/>
  <c r="W957" i="1"/>
  <c r="AA957" i="1"/>
  <c r="AC957" i="1"/>
  <c r="T958" i="1"/>
  <c r="W958" i="1"/>
  <c r="AA958" i="1"/>
  <c r="AC958" i="1"/>
  <c r="T959" i="1"/>
  <c r="W959" i="1"/>
  <c r="Z959" i="1" s="1"/>
  <c r="AA959" i="1"/>
  <c r="AC959" i="1"/>
  <c r="T960" i="1"/>
  <c r="W960" i="1"/>
  <c r="Z960" i="1" s="1"/>
  <c r="AA960" i="1"/>
  <c r="AC960" i="1"/>
  <c r="T961" i="1"/>
  <c r="W961" i="1"/>
  <c r="AA961" i="1"/>
  <c r="AC961" i="1"/>
  <c r="T962" i="1"/>
  <c r="W962" i="1"/>
  <c r="Z962" i="1" s="1"/>
  <c r="AA962" i="1"/>
  <c r="AC962" i="1"/>
  <c r="T963" i="1"/>
  <c r="W963" i="1"/>
  <c r="Z963" i="1" s="1"/>
  <c r="AA963" i="1"/>
  <c r="AC963" i="1"/>
  <c r="T964" i="1"/>
  <c r="W964" i="1"/>
  <c r="Z964" i="1" s="1"/>
  <c r="AA964" i="1"/>
  <c r="AC964" i="1"/>
  <c r="T965" i="1"/>
  <c r="W965" i="1"/>
  <c r="AA965" i="1"/>
  <c r="AC965" i="1"/>
  <c r="T966" i="1"/>
  <c r="W966" i="1"/>
  <c r="AA966" i="1"/>
  <c r="AC966" i="1"/>
  <c r="T967" i="1"/>
  <c r="W967" i="1"/>
  <c r="Z967" i="1" s="1"/>
  <c r="AA967" i="1"/>
  <c r="AC967" i="1"/>
  <c r="T968" i="1"/>
  <c r="W968" i="1"/>
  <c r="Z968" i="1" s="1"/>
  <c r="AA968" i="1"/>
  <c r="AC968" i="1"/>
  <c r="T969" i="1"/>
  <c r="W969" i="1"/>
  <c r="Z969" i="1" s="1"/>
  <c r="AA969" i="1"/>
  <c r="AC969" i="1"/>
  <c r="T970" i="1"/>
  <c r="W970" i="1"/>
  <c r="Z970" i="1" s="1"/>
  <c r="AA970" i="1"/>
  <c r="AC970" i="1"/>
  <c r="T971" i="1"/>
  <c r="W971" i="1"/>
  <c r="Z971" i="1" s="1"/>
  <c r="AA971" i="1"/>
  <c r="AC971" i="1"/>
  <c r="T972" i="1"/>
  <c r="W972" i="1"/>
  <c r="AA972" i="1"/>
  <c r="AC972" i="1"/>
  <c r="T973" i="1"/>
  <c r="W973" i="1"/>
  <c r="AA973" i="1"/>
  <c r="AC973" i="1"/>
  <c r="T974" i="1"/>
  <c r="W974" i="1"/>
  <c r="AA974" i="1"/>
  <c r="AC974" i="1"/>
  <c r="T975" i="1"/>
  <c r="W975" i="1"/>
  <c r="Z975" i="1" s="1"/>
  <c r="AA975" i="1"/>
  <c r="AC975" i="1"/>
  <c r="T976" i="1"/>
  <c r="W976" i="1"/>
  <c r="Z976" i="1" s="1"/>
  <c r="AA976" i="1"/>
  <c r="AC976" i="1"/>
  <c r="T977" i="1"/>
  <c r="W977" i="1"/>
  <c r="Z977" i="1" s="1"/>
  <c r="AA977" i="1"/>
  <c r="AC977" i="1"/>
  <c r="T978" i="1"/>
  <c r="W978" i="1"/>
  <c r="Z978" i="1" s="1"/>
  <c r="AA978" i="1"/>
  <c r="AC978" i="1"/>
  <c r="T979" i="1"/>
  <c r="W979" i="1"/>
  <c r="Z979" i="1" s="1"/>
  <c r="AA979" i="1"/>
  <c r="AC979" i="1"/>
  <c r="T980" i="1"/>
  <c r="W980" i="1"/>
  <c r="Z980" i="1" s="1"/>
  <c r="AA980" i="1"/>
  <c r="AC980" i="1"/>
  <c r="T981" i="1"/>
  <c r="W981" i="1"/>
  <c r="AA981" i="1"/>
  <c r="AC981" i="1"/>
  <c r="T982" i="1"/>
  <c r="W982" i="1"/>
  <c r="Z982" i="1" s="1"/>
  <c r="AA982" i="1"/>
  <c r="AC982" i="1"/>
  <c r="T983" i="1"/>
  <c r="W983" i="1"/>
  <c r="Z983" i="1" s="1"/>
  <c r="AA983" i="1"/>
  <c r="AC983" i="1"/>
  <c r="T984" i="1"/>
  <c r="W984" i="1"/>
  <c r="Z984" i="1" s="1"/>
  <c r="AA984" i="1"/>
  <c r="AC984" i="1"/>
  <c r="T985" i="1"/>
  <c r="W985" i="1"/>
  <c r="Z985" i="1" s="1"/>
  <c r="AA985" i="1"/>
  <c r="AC985" i="1"/>
  <c r="T986" i="1"/>
  <c r="W986" i="1"/>
  <c r="AA986" i="1"/>
  <c r="AC986" i="1"/>
  <c r="T987" i="1"/>
  <c r="W987" i="1"/>
  <c r="Z987" i="1" s="1"/>
  <c r="AA987" i="1"/>
  <c r="AC987" i="1"/>
  <c r="T988" i="1"/>
  <c r="W988" i="1"/>
  <c r="AA988" i="1"/>
  <c r="AC988" i="1"/>
  <c r="T989" i="1"/>
  <c r="W989" i="1"/>
  <c r="Z989" i="1" s="1"/>
  <c r="AA989" i="1"/>
  <c r="AC989" i="1"/>
  <c r="T990" i="1"/>
  <c r="W990" i="1"/>
  <c r="Z990" i="1" s="1"/>
  <c r="AA990" i="1"/>
  <c r="AC990" i="1"/>
  <c r="T991" i="1"/>
  <c r="W991" i="1"/>
  <c r="Z991" i="1" s="1"/>
  <c r="AA991" i="1"/>
  <c r="AC991" i="1"/>
  <c r="T992" i="1"/>
  <c r="W992" i="1"/>
  <c r="AA992" i="1"/>
  <c r="AC992" i="1"/>
  <c r="T993" i="1"/>
  <c r="W993" i="1"/>
  <c r="AA993" i="1"/>
  <c r="AC993" i="1"/>
  <c r="T994" i="1"/>
  <c r="W994" i="1"/>
  <c r="AA994" i="1"/>
  <c r="AC994" i="1"/>
  <c r="T995" i="1"/>
  <c r="W995" i="1"/>
  <c r="Z995" i="1" s="1"/>
  <c r="AA995" i="1"/>
  <c r="AC995" i="1"/>
  <c r="T996" i="1"/>
  <c r="W996" i="1"/>
  <c r="Z996" i="1" s="1"/>
  <c r="AA996" i="1"/>
  <c r="AC996" i="1"/>
  <c r="T997" i="1"/>
  <c r="W997" i="1"/>
  <c r="Z997" i="1" s="1"/>
  <c r="AA997" i="1"/>
  <c r="AC997" i="1"/>
  <c r="T998" i="1"/>
  <c r="W998" i="1"/>
  <c r="Z998" i="1" s="1"/>
  <c r="AA998" i="1"/>
  <c r="AC998" i="1"/>
  <c r="T999" i="1"/>
  <c r="W999" i="1"/>
  <c r="Z999" i="1" s="1"/>
  <c r="AA999" i="1"/>
  <c r="AC999" i="1"/>
  <c r="T1000" i="1"/>
  <c r="W1000" i="1"/>
  <c r="Z1000" i="1" s="1"/>
  <c r="AA1000" i="1"/>
  <c r="AC1000" i="1"/>
  <c r="T1001" i="1"/>
  <c r="W1001" i="1"/>
  <c r="AA1001" i="1"/>
  <c r="AC1001" i="1"/>
  <c r="T1002" i="1"/>
  <c r="W1002" i="1"/>
  <c r="AA1002" i="1"/>
  <c r="AC1002" i="1"/>
  <c r="T1003" i="1"/>
  <c r="W1003" i="1"/>
  <c r="Z1003" i="1" s="1"/>
  <c r="AA1003" i="1"/>
  <c r="AC1003" i="1"/>
  <c r="T1004" i="1"/>
  <c r="W1004" i="1"/>
  <c r="Z1004" i="1" s="1"/>
  <c r="AA1004" i="1"/>
  <c r="AC1004" i="1"/>
  <c r="T1005" i="1"/>
  <c r="W1005" i="1"/>
  <c r="Z1005" i="1" s="1"/>
  <c r="AA1005" i="1"/>
  <c r="AC1005" i="1"/>
  <c r="T1006" i="1"/>
  <c r="W1006" i="1"/>
  <c r="Z1006" i="1" s="1"/>
  <c r="AA1006" i="1"/>
  <c r="AC1006" i="1"/>
  <c r="T1007" i="1"/>
  <c r="W1007" i="1"/>
  <c r="Z1007" i="1" s="1"/>
  <c r="AA1007" i="1"/>
  <c r="AC1007" i="1"/>
  <c r="T1008" i="1"/>
  <c r="W1008" i="1"/>
  <c r="Z1008" i="1" s="1"/>
  <c r="AA1008" i="1"/>
  <c r="AC1008" i="1"/>
  <c r="T1009" i="1"/>
  <c r="W1009" i="1"/>
  <c r="Z1009" i="1" s="1"/>
  <c r="AA1009" i="1"/>
  <c r="AC1009" i="1"/>
  <c r="T1010" i="1"/>
  <c r="W1010" i="1"/>
  <c r="Z1010" i="1" s="1"/>
  <c r="AA1010" i="1"/>
  <c r="AC1010" i="1"/>
  <c r="T1011" i="1"/>
  <c r="W1011" i="1"/>
  <c r="Z1011" i="1" s="1"/>
  <c r="AA1011" i="1"/>
  <c r="AC1011" i="1"/>
  <c r="T1012" i="1"/>
  <c r="W1012" i="1"/>
  <c r="AA1012" i="1"/>
  <c r="AC1012" i="1"/>
  <c r="T1013" i="1"/>
  <c r="W1013" i="1"/>
  <c r="AA1013" i="1"/>
  <c r="AC1013" i="1"/>
  <c r="T1014" i="1"/>
  <c r="W1014" i="1"/>
  <c r="AA1014" i="1"/>
  <c r="AC1014" i="1"/>
  <c r="T1015" i="1"/>
  <c r="W1015" i="1"/>
  <c r="AA1015" i="1"/>
  <c r="AC1015" i="1"/>
  <c r="T1016" i="1"/>
  <c r="W1016" i="1"/>
  <c r="AA1016" i="1"/>
  <c r="AC1016" i="1"/>
  <c r="T1017" i="1"/>
  <c r="W1017" i="1"/>
  <c r="AA1017" i="1"/>
  <c r="AC1017" i="1"/>
  <c r="T1018" i="1"/>
  <c r="W1018" i="1"/>
  <c r="AA1018" i="1"/>
  <c r="AC1018" i="1"/>
  <c r="T1019" i="1"/>
  <c r="W1019" i="1"/>
  <c r="Z1019" i="1" s="1"/>
  <c r="AA1019" i="1"/>
  <c r="AC1019" i="1"/>
  <c r="T1020" i="1"/>
  <c r="W1020" i="1"/>
  <c r="AA1020" i="1"/>
  <c r="AC1020" i="1"/>
  <c r="T1021" i="1"/>
  <c r="W1021" i="1"/>
  <c r="Z1021" i="1" s="1"/>
  <c r="AA1021" i="1"/>
  <c r="AC1021" i="1"/>
  <c r="T1022" i="1"/>
  <c r="W1022" i="1"/>
  <c r="Z1022" i="1" s="1"/>
  <c r="AA1022" i="1"/>
  <c r="AC1022" i="1"/>
  <c r="T1023" i="1"/>
  <c r="W1023" i="1"/>
  <c r="AA1023" i="1"/>
  <c r="AC1023" i="1"/>
  <c r="T1024" i="1"/>
  <c r="W1024" i="1"/>
  <c r="Z1024" i="1" s="1"/>
  <c r="AA1024" i="1"/>
  <c r="AC1024" i="1"/>
  <c r="T1025" i="1"/>
  <c r="W1025" i="1"/>
  <c r="AA1025" i="1"/>
  <c r="AC1025" i="1"/>
  <c r="T1026" i="1"/>
  <c r="W1026" i="1"/>
  <c r="AA1026" i="1"/>
  <c r="AC1026" i="1"/>
  <c r="T1027" i="1"/>
  <c r="W1027" i="1"/>
  <c r="Z1027" i="1" s="1"/>
  <c r="AA1027" i="1"/>
  <c r="AC1027" i="1"/>
  <c r="T1028" i="1"/>
  <c r="W1028" i="1"/>
  <c r="AA1028" i="1"/>
  <c r="AC1028" i="1"/>
  <c r="T1029" i="1"/>
  <c r="W1029" i="1"/>
  <c r="Z1029" i="1" s="1"/>
  <c r="AA1029" i="1"/>
  <c r="AC1029" i="1"/>
  <c r="T1030" i="1"/>
  <c r="W1030" i="1"/>
  <c r="AA1030" i="1"/>
  <c r="AC1030" i="1"/>
  <c r="T1031" i="1"/>
  <c r="W1031" i="1"/>
  <c r="Z1031" i="1" s="1"/>
  <c r="AA1031" i="1"/>
  <c r="AC1031" i="1"/>
  <c r="T1032" i="1"/>
  <c r="W1032" i="1"/>
  <c r="Z1032" i="1" s="1"/>
  <c r="AA1032" i="1"/>
  <c r="AC1032" i="1"/>
  <c r="T1033" i="1"/>
  <c r="W1033" i="1"/>
  <c r="AA1033" i="1"/>
  <c r="AC1033" i="1"/>
  <c r="T1034" i="1"/>
  <c r="W1034" i="1"/>
  <c r="Z1034" i="1" s="1"/>
  <c r="AA1034" i="1"/>
  <c r="AC1034" i="1"/>
  <c r="T1035" i="1"/>
  <c r="W1035" i="1"/>
  <c r="Z1035" i="1" s="1"/>
  <c r="AA1035" i="1"/>
  <c r="AC1035" i="1"/>
  <c r="T1036" i="1"/>
  <c r="W1036" i="1"/>
  <c r="AA1036" i="1"/>
  <c r="AC1036" i="1"/>
  <c r="T1037" i="1"/>
  <c r="W1037" i="1"/>
  <c r="Z1037" i="1" s="1"/>
  <c r="AA1037" i="1"/>
  <c r="AC1037" i="1"/>
  <c r="T1038" i="1"/>
  <c r="W1038" i="1"/>
  <c r="AA1038" i="1"/>
  <c r="AC1038" i="1"/>
  <c r="T1039" i="1"/>
  <c r="W1039" i="1"/>
  <c r="Z1039" i="1" s="1"/>
  <c r="AA1039" i="1"/>
  <c r="AC1039" i="1"/>
  <c r="T1040" i="1"/>
  <c r="W1040" i="1"/>
  <c r="Z1040" i="1" s="1"/>
  <c r="AA1040" i="1"/>
  <c r="AC1040" i="1"/>
  <c r="T1041" i="1"/>
  <c r="W1041" i="1"/>
  <c r="AA1041" i="1"/>
  <c r="AC1041" i="1"/>
  <c r="T1042" i="1"/>
  <c r="W1042" i="1"/>
  <c r="AA1042" i="1"/>
  <c r="AC1042" i="1"/>
  <c r="T1043" i="1"/>
  <c r="W1043" i="1"/>
  <c r="Z1043" i="1" s="1"/>
  <c r="AA1043" i="1"/>
  <c r="AC1043" i="1"/>
  <c r="T1044" i="1"/>
  <c r="W1044" i="1"/>
  <c r="Z1044" i="1" s="1"/>
  <c r="AA1044" i="1"/>
  <c r="AC1044" i="1"/>
  <c r="T1045" i="1"/>
  <c r="W1045" i="1"/>
  <c r="Z1045" i="1" s="1"/>
  <c r="AA1045" i="1"/>
  <c r="AC1045" i="1"/>
  <c r="T1046" i="1"/>
  <c r="W1046" i="1"/>
  <c r="Z1046" i="1" s="1"/>
  <c r="AA1046" i="1"/>
  <c r="AC1046" i="1"/>
  <c r="T1047" i="1"/>
  <c r="W1047" i="1"/>
  <c r="Z1047" i="1" s="1"/>
  <c r="AA1047" i="1"/>
  <c r="AC1047" i="1"/>
  <c r="T1048" i="1"/>
  <c r="W1048" i="1"/>
  <c r="AA1048" i="1"/>
  <c r="AC1048" i="1"/>
  <c r="T1049" i="1"/>
  <c r="W1049" i="1"/>
  <c r="Z1049" i="1" s="1"/>
  <c r="AA1049" i="1"/>
  <c r="AC1049" i="1"/>
  <c r="T1050" i="1"/>
  <c r="W1050" i="1"/>
  <c r="Z1050" i="1" s="1"/>
  <c r="AA1050" i="1"/>
  <c r="AC1050" i="1"/>
  <c r="T1051" i="1"/>
  <c r="W1051" i="1"/>
  <c r="Z1051" i="1" s="1"/>
  <c r="AA1051" i="1"/>
  <c r="AC1051" i="1"/>
  <c r="T1052" i="1"/>
  <c r="W1052" i="1"/>
  <c r="AA1052" i="1"/>
  <c r="AC1052" i="1"/>
  <c r="T1053" i="1"/>
  <c r="W1053" i="1"/>
  <c r="Z1053" i="1" s="1"/>
  <c r="AA1053" i="1"/>
  <c r="AC1053" i="1"/>
  <c r="T1054" i="1"/>
  <c r="W1054" i="1"/>
  <c r="AA1054" i="1"/>
  <c r="AC1054" i="1"/>
  <c r="T1055" i="1"/>
  <c r="W1055" i="1"/>
  <c r="Z1055" i="1" s="1"/>
  <c r="AA1055" i="1"/>
  <c r="AC1055" i="1"/>
  <c r="T1056" i="1"/>
  <c r="W1056" i="1"/>
  <c r="Z1056" i="1" s="1"/>
  <c r="AA1056" i="1"/>
  <c r="AC1056" i="1"/>
  <c r="T1057" i="1"/>
  <c r="W1057" i="1"/>
  <c r="Z1057" i="1" s="1"/>
  <c r="AA1057" i="1"/>
  <c r="AC1057" i="1"/>
  <c r="T1058" i="1"/>
  <c r="W1058" i="1"/>
  <c r="Z1058" i="1" s="1"/>
  <c r="AA1058" i="1"/>
  <c r="AC1058" i="1"/>
  <c r="T1059" i="1"/>
  <c r="W1059" i="1"/>
  <c r="Z1059" i="1" s="1"/>
  <c r="AA1059" i="1"/>
  <c r="AC1059" i="1"/>
  <c r="T1060" i="1"/>
  <c r="W1060" i="1"/>
  <c r="Z1060" i="1" s="1"/>
  <c r="AA1060" i="1"/>
  <c r="AC1060" i="1"/>
  <c r="T1061" i="1"/>
  <c r="W1061" i="1"/>
  <c r="Z1061" i="1" s="1"/>
  <c r="AA1061" i="1"/>
  <c r="AC1061" i="1"/>
  <c r="T1062" i="1"/>
  <c r="W1062" i="1"/>
  <c r="AA1062" i="1"/>
  <c r="AC1062" i="1"/>
  <c r="T1063" i="1"/>
  <c r="W1063" i="1"/>
  <c r="Z1063" i="1" s="1"/>
  <c r="AA1063" i="1"/>
  <c r="AC1063" i="1"/>
  <c r="T1064" i="1"/>
  <c r="W1064" i="1"/>
  <c r="AA1064" i="1"/>
  <c r="AC1064" i="1"/>
  <c r="T1065" i="1"/>
  <c r="W1065" i="1"/>
  <c r="AA1065" i="1"/>
  <c r="AC1065" i="1"/>
  <c r="T1066" i="1"/>
  <c r="W1066" i="1"/>
  <c r="AA1066" i="1"/>
  <c r="AC1066" i="1"/>
  <c r="T1067" i="1"/>
  <c r="W1067" i="1"/>
  <c r="AA1067" i="1"/>
  <c r="AC1067" i="1"/>
  <c r="T1068" i="1"/>
  <c r="W1068" i="1"/>
  <c r="Z1068" i="1" s="1"/>
  <c r="AA1068" i="1"/>
  <c r="AC1068" i="1"/>
  <c r="T1069" i="1"/>
  <c r="W1069" i="1"/>
  <c r="Z1069" i="1" s="1"/>
  <c r="AA1069" i="1"/>
  <c r="AC1069" i="1"/>
  <c r="T1070" i="1"/>
  <c r="W1070" i="1"/>
  <c r="Z1070" i="1" s="1"/>
  <c r="AA1070" i="1"/>
  <c r="AC1070" i="1"/>
  <c r="T1071" i="1"/>
  <c r="W1071" i="1"/>
  <c r="Z1071" i="1" s="1"/>
  <c r="AA1071" i="1"/>
  <c r="AC1071" i="1"/>
  <c r="T1072" i="1"/>
  <c r="W1072" i="1"/>
  <c r="AA1072" i="1"/>
  <c r="AC1072" i="1"/>
  <c r="T1073" i="1"/>
  <c r="W1073" i="1"/>
  <c r="Z1073" i="1" s="1"/>
  <c r="AA1073" i="1"/>
  <c r="AC1073" i="1"/>
  <c r="T1074" i="1"/>
  <c r="W1074" i="1"/>
  <c r="AA1074" i="1"/>
  <c r="AC1074" i="1"/>
  <c r="T1075" i="1"/>
  <c r="W1075" i="1"/>
  <c r="Z1075" i="1" s="1"/>
  <c r="AA1075" i="1"/>
  <c r="AC1075" i="1"/>
  <c r="T1076" i="1"/>
  <c r="W1076" i="1"/>
  <c r="AA1076" i="1"/>
  <c r="AC1076" i="1"/>
  <c r="T1077" i="1"/>
  <c r="W1077" i="1"/>
  <c r="AA1077" i="1"/>
  <c r="AC1077" i="1"/>
  <c r="T1078" i="1"/>
  <c r="W1078" i="1"/>
  <c r="Z1078" i="1" s="1"/>
  <c r="AA1078" i="1"/>
  <c r="AC1078" i="1"/>
  <c r="T1079" i="1"/>
  <c r="W1079" i="1"/>
  <c r="AA1079" i="1"/>
  <c r="AC1079" i="1"/>
  <c r="T1080" i="1"/>
  <c r="W1080" i="1"/>
  <c r="Z1080" i="1" s="1"/>
  <c r="AA1080" i="1"/>
  <c r="AC1080" i="1"/>
  <c r="T1081" i="1"/>
  <c r="W1081" i="1"/>
  <c r="AA1081" i="1"/>
  <c r="AC1081" i="1"/>
  <c r="T1082" i="1"/>
  <c r="W1082" i="1"/>
  <c r="AA1082" i="1"/>
  <c r="AC1082" i="1"/>
  <c r="T1083" i="1"/>
  <c r="W1083" i="1"/>
  <c r="Z1083" i="1" s="1"/>
  <c r="AA1083" i="1"/>
  <c r="AC1083" i="1"/>
  <c r="T1084" i="1"/>
  <c r="W1084" i="1"/>
  <c r="Z1084" i="1" s="1"/>
  <c r="AA1084" i="1"/>
  <c r="AC1084" i="1"/>
  <c r="T1085" i="1"/>
  <c r="W1085" i="1"/>
  <c r="Z1085" i="1" s="1"/>
  <c r="AA1085" i="1"/>
  <c r="AC1085" i="1"/>
  <c r="T1086" i="1"/>
  <c r="W1086" i="1"/>
  <c r="AA1086" i="1"/>
  <c r="AC1086" i="1"/>
  <c r="T1087" i="1"/>
  <c r="W1087" i="1"/>
  <c r="Z1087" i="1" s="1"/>
  <c r="AA1087" i="1"/>
  <c r="AC1087" i="1"/>
  <c r="T1088" i="1"/>
  <c r="W1088" i="1"/>
  <c r="AA1088" i="1"/>
  <c r="AC1088" i="1"/>
  <c r="T1089" i="1"/>
  <c r="W1089" i="1"/>
  <c r="Z1089" i="1" s="1"/>
  <c r="AA1089" i="1"/>
  <c r="AC1089" i="1"/>
  <c r="T1090" i="1"/>
  <c r="W1090" i="1"/>
  <c r="Z1090" i="1" s="1"/>
  <c r="AA1090" i="1"/>
  <c r="AC1090" i="1"/>
  <c r="T1091" i="1"/>
  <c r="W1091" i="1"/>
  <c r="Z1091" i="1" s="1"/>
  <c r="AA1091" i="1"/>
  <c r="AC1091" i="1"/>
  <c r="T1092" i="1"/>
  <c r="W1092" i="1"/>
  <c r="Z1092" i="1" s="1"/>
  <c r="AA1092" i="1"/>
  <c r="AC1092" i="1"/>
  <c r="T1093" i="1"/>
  <c r="W1093" i="1"/>
  <c r="Z1093" i="1" s="1"/>
  <c r="AA1093" i="1"/>
  <c r="AC1093" i="1"/>
  <c r="T1094" i="1"/>
  <c r="W1094" i="1"/>
  <c r="Z1094" i="1" s="1"/>
  <c r="AA1094" i="1"/>
  <c r="AC1094" i="1"/>
  <c r="T1095" i="1"/>
  <c r="W1095" i="1"/>
  <c r="AA1095" i="1"/>
  <c r="AC1095" i="1"/>
  <c r="T1096" i="1"/>
  <c r="W1096" i="1"/>
  <c r="AA1096" i="1"/>
  <c r="AC1096" i="1"/>
  <c r="T1097" i="1"/>
  <c r="W1097" i="1"/>
  <c r="AA1097" i="1"/>
  <c r="AC1097" i="1"/>
  <c r="T1098" i="1"/>
  <c r="W1098" i="1"/>
  <c r="AA1098" i="1"/>
  <c r="AC1098" i="1"/>
  <c r="T1099" i="1"/>
  <c r="W1099" i="1"/>
  <c r="Z1099" i="1" s="1"/>
  <c r="AA1099" i="1"/>
  <c r="AC1099" i="1"/>
  <c r="T1100" i="1"/>
  <c r="W1100" i="1"/>
  <c r="AA1100" i="1"/>
  <c r="AC1100" i="1"/>
  <c r="T1101" i="1"/>
  <c r="W1101" i="1"/>
  <c r="Z1101" i="1" s="1"/>
  <c r="AA1101" i="1"/>
  <c r="AC1101" i="1"/>
  <c r="T1102" i="1"/>
  <c r="W1102" i="1"/>
  <c r="AA1102" i="1"/>
  <c r="AC1102" i="1"/>
  <c r="T1103" i="1"/>
  <c r="W1103" i="1"/>
  <c r="Z1103" i="1" s="1"/>
  <c r="AA1103" i="1"/>
  <c r="AC1103" i="1"/>
  <c r="T1104" i="1"/>
  <c r="W1104" i="1"/>
  <c r="AA1104" i="1"/>
  <c r="AC1104" i="1"/>
  <c r="T1105" i="1"/>
  <c r="W1105" i="1"/>
  <c r="AA1105" i="1"/>
  <c r="AC1105" i="1"/>
  <c r="T1106" i="1"/>
  <c r="W1106" i="1"/>
  <c r="AA1106" i="1"/>
  <c r="AC1106" i="1"/>
  <c r="T1107" i="1"/>
  <c r="W1107" i="1"/>
  <c r="Z1107" i="1" s="1"/>
  <c r="AA1107" i="1"/>
  <c r="AC1107" i="1"/>
  <c r="T1108" i="1"/>
  <c r="W1108" i="1"/>
  <c r="Z1108" i="1" s="1"/>
  <c r="AA1108" i="1"/>
  <c r="AC1108" i="1"/>
  <c r="T1109" i="1"/>
  <c r="W1109" i="1"/>
  <c r="Z1109" i="1" s="1"/>
  <c r="AA1109" i="1"/>
  <c r="AC1109" i="1"/>
  <c r="T1110" i="1"/>
  <c r="W1110" i="1"/>
  <c r="Z1110" i="1" s="1"/>
  <c r="AA1110" i="1"/>
  <c r="AC1110" i="1"/>
  <c r="T1111" i="1"/>
  <c r="W1111" i="1"/>
  <c r="Z1111" i="1" s="1"/>
  <c r="AA1111" i="1"/>
  <c r="AC1111" i="1"/>
  <c r="T1112" i="1"/>
  <c r="W1112" i="1"/>
  <c r="Z1112" i="1" s="1"/>
  <c r="AA1112" i="1"/>
  <c r="AC1112" i="1"/>
  <c r="T1113" i="1"/>
  <c r="W1113" i="1"/>
  <c r="AA1113" i="1"/>
  <c r="AC1113" i="1"/>
  <c r="T1114" i="1"/>
  <c r="W1114" i="1"/>
  <c r="AA1114" i="1"/>
  <c r="AC1114" i="1"/>
  <c r="T1115" i="1"/>
  <c r="W1115" i="1"/>
  <c r="Z1115" i="1" s="1"/>
  <c r="AA1115" i="1"/>
  <c r="AC1115" i="1"/>
  <c r="T1116" i="1"/>
  <c r="W1116" i="1"/>
  <c r="Z1116" i="1" s="1"/>
  <c r="AA1116" i="1"/>
  <c r="AC1116" i="1"/>
  <c r="T1117" i="1"/>
  <c r="W1117" i="1"/>
  <c r="Z1117" i="1" s="1"/>
  <c r="AA1117" i="1"/>
  <c r="AC1117" i="1"/>
  <c r="T1118" i="1"/>
  <c r="W1118" i="1"/>
  <c r="AA1118" i="1"/>
  <c r="AC1118" i="1"/>
  <c r="T1119" i="1"/>
  <c r="W1119" i="1"/>
  <c r="AA1119" i="1"/>
  <c r="AC1119" i="1"/>
  <c r="T1120" i="1"/>
  <c r="W1120" i="1"/>
  <c r="Z1120" i="1" s="1"/>
  <c r="AA1120" i="1"/>
  <c r="AC1120" i="1"/>
  <c r="T1121" i="1"/>
  <c r="W1121" i="1"/>
  <c r="AA1121" i="1"/>
  <c r="AC1121" i="1"/>
  <c r="T1122" i="1"/>
  <c r="W1122" i="1"/>
  <c r="Z1122" i="1" s="1"/>
  <c r="AA1122" i="1"/>
  <c r="AC1122" i="1"/>
  <c r="T1123" i="1"/>
  <c r="W1123" i="1"/>
  <c r="Z1123" i="1" s="1"/>
  <c r="AA1123" i="1"/>
  <c r="AC1123" i="1"/>
  <c r="T1124" i="1"/>
  <c r="W1124" i="1"/>
  <c r="AA1124" i="1"/>
  <c r="AC1124" i="1"/>
  <c r="T1125" i="1"/>
  <c r="W1125" i="1"/>
  <c r="Z1125" i="1" s="1"/>
  <c r="AA1125" i="1"/>
  <c r="AC1125" i="1"/>
  <c r="T1126" i="1"/>
  <c r="W1126" i="1"/>
  <c r="AA1126" i="1"/>
  <c r="AC1126" i="1"/>
  <c r="T1127" i="1"/>
  <c r="W1127" i="1"/>
  <c r="Z1127" i="1" s="1"/>
  <c r="AA1127" i="1"/>
  <c r="AC1127" i="1"/>
  <c r="T1128" i="1"/>
  <c r="W1128" i="1"/>
  <c r="AA1128" i="1"/>
  <c r="AC1128" i="1"/>
  <c r="T1129" i="1"/>
  <c r="W1129" i="1"/>
  <c r="Z1129" i="1" s="1"/>
  <c r="AA1129" i="1"/>
  <c r="AC1129" i="1"/>
  <c r="T1130" i="1"/>
  <c r="W1130" i="1"/>
  <c r="Z1130" i="1" s="1"/>
  <c r="AA1130" i="1"/>
  <c r="AC1130" i="1"/>
  <c r="T1131" i="1"/>
  <c r="W1131" i="1"/>
  <c r="Z1131" i="1" s="1"/>
  <c r="AA1131" i="1"/>
  <c r="AC1131" i="1"/>
  <c r="T1132" i="1"/>
  <c r="W1132" i="1"/>
  <c r="AA1132" i="1"/>
  <c r="AC1132" i="1"/>
  <c r="T1133" i="1"/>
  <c r="W1133" i="1"/>
  <c r="Z1133" i="1" s="1"/>
  <c r="AA1133" i="1"/>
  <c r="AC1133" i="1"/>
  <c r="T1134" i="1"/>
  <c r="W1134" i="1"/>
  <c r="AA1134" i="1"/>
  <c r="AC1134" i="1"/>
  <c r="T1135" i="1"/>
  <c r="W1135" i="1"/>
  <c r="AA1135" i="1"/>
  <c r="AC1135" i="1"/>
  <c r="T1136" i="1"/>
  <c r="W1136" i="1"/>
  <c r="AA1136" i="1"/>
  <c r="AC1136" i="1"/>
  <c r="T1137" i="1"/>
  <c r="W1137" i="1"/>
  <c r="Z1137" i="1" s="1"/>
  <c r="AA1137" i="1"/>
  <c r="AC1137" i="1"/>
  <c r="T1138" i="1"/>
  <c r="W1138" i="1"/>
  <c r="Z1138" i="1" s="1"/>
  <c r="AA1138" i="1"/>
  <c r="AC1138" i="1"/>
  <c r="T1139" i="1"/>
  <c r="W1139" i="1"/>
  <c r="AA1139" i="1"/>
  <c r="AC1139" i="1"/>
  <c r="T1140" i="1"/>
  <c r="W1140" i="1"/>
  <c r="Z1140" i="1" s="1"/>
  <c r="AA1140" i="1"/>
  <c r="AC1140" i="1"/>
  <c r="T1141" i="1"/>
  <c r="W1141" i="1"/>
  <c r="Z1141" i="1" s="1"/>
  <c r="AA1141" i="1"/>
  <c r="AC1141" i="1"/>
  <c r="T1142" i="1"/>
  <c r="W1142" i="1"/>
  <c r="AA1142" i="1"/>
  <c r="AC1142" i="1"/>
  <c r="T1143" i="1"/>
  <c r="W1143" i="1"/>
  <c r="Z1143" i="1" s="1"/>
  <c r="AA1143" i="1"/>
  <c r="AC1143" i="1"/>
  <c r="T1144" i="1"/>
  <c r="W1144" i="1"/>
  <c r="Z1144" i="1" s="1"/>
  <c r="AA1144" i="1"/>
  <c r="AC1144" i="1"/>
  <c r="T1145" i="1"/>
  <c r="W1145" i="1"/>
  <c r="Z1145" i="1" s="1"/>
  <c r="AA1145" i="1"/>
  <c r="AC1145" i="1"/>
  <c r="T1146" i="1"/>
  <c r="W1146" i="1"/>
  <c r="Z1146" i="1" s="1"/>
  <c r="AA1146" i="1"/>
  <c r="AC1146" i="1"/>
  <c r="T1147" i="1"/>
  <c r="W1147" i="1"/>
  <c r="Z1147" i="1" s="1"/>
  <c r="AA1147" i="1"/>
  <c r="AC1147" i="1"/>
  <c r="T1148" i="1"/>
  <c r="W1148" i="1"/>
  <c r="Z1148" i="1" s="1"/>
  <c r="AA1148" i="1"/>
  <c r="AC1148" i="1"/>
  <c r="T1149" i="1"/>
  <c r="W1149" i="1"/>
  <c r="Z1149" i="1" s="1"/>
  <c r="AA1149" i="1"/>
  <c r="AC1149" i="1"/>
  <c r="T1150" i="1"/>
  <c r="W1150" i="1"/>
  <c r="Z1150" i="1" s="1"/>
  <c r="AA1150" i="1"/>
  <c r="AC1150" i="1"/>
  <c r="T1151" i="1"/>
  <c r="W1151" i="1"/>
  <c r="AA1151" i="1"/>
  <c r="AC1151" i="1"/>
  <c r="T1152" i="1"/>
  <c r="W1152" i="1"/>
  <c r="Z1152" i="1" s="1"/>
  <c r="AA1152" i="1"/>
  <c r="AC1152" i="1"/>
  <c r="T1153" i="1"/>
  <c r="W1153" i="1"/>
  <c r="Z1153" i="1" s="1"/>
  <c r="AA1153" i="1"/>
  <c r="AC1153" i="1"/>
  <c r="T1154" i="1"/>
  <c r="W1154" i="1"/>
  <c r="Z1154" i="1" s="1"/>
  <c r="AA1154" i="1"/>
  <c r="AC1154" i="1"/>
  <c r="T1155" i="1"/>
  <c r="W1155" i="1"/>
  <c r="Z1155" i="1" s="1"/>
  <c r="AA1155" i="1"/>
  <c r="AC1155" i="1"/>
  <c r="T1156" i="1"/>
  <c r="W1156" i="1"/>
  <c r="Z1156" i="1" s="1"/>
  <c r="AA1156" i="1"/>
  <c r="AC1156" i="1"/>
  <c r="T1157" i="1"/>
  <c r="W1157" i="1"/>
  <c r="Z1157" i="1" s="1"/>
  <c r="AA1157" i="1"/>
  <c r="AC1157" i="1"/>
  <c r="T1158" i="1"/>
  <c r="W1158" i="1"/>
  <c r="Z1158" i="1" s="1"/>
  <c r="AA1158" i="1"/>
  <c r="AC1158" i="1"/>
  <c r="T1159" i="1"/>
  <c r="W1159" i="1"/>
  <c r="Z1159" i="1" s="1"/>
  <c r="AA1159" i="1"/>
  <c r="AC1159" i="1"/>
  <c r="T1160" i="1"/>
  <c r="W1160" i="1"/>
  <c r="Z1160" i="1" s="1"/>
  <c r="AA1160" i="1"/>
  <c r="AC1160" i="1"/>
  <c r="T1161" i="1"/>
  <c r="W1161" i="1"/>
  <c r="Z1161" i="1" s="1"/>
  <c r="AA1161" i="1"/>
  <c r="AC1161" i="1"/>
  <c r="T1162" i="1"/>
  <c r="W1162" i="1"/>
  <c r="Z1162" i="1" s="1"/>
  <c r="AA1162" i="1"/>
  <c r="AC1162" i="1"/>
  <c r="T1163" i="1"/>
  <c r="W1163" i="1"/>
  <c r="Z1163" i="1" s="1"/>
  <c r="AA1163" i="1"/>
  <c r="AC1163" i="1"/>
  <c r="T1164" i="1"/>
  <c r="W1164" i="1"/>
  <c r="Z1164" i="1" s="1"/>
  <c r="AA1164" i="1"/>
  <c r="AC1164" i="1"/>
  <c r="T1165" i="1"/>
  <c r="W1165" i="1"/>
  <c r="Z1165" i="1" s="1"/>
  <c r="AA1165" i="1"/>
  <c r="AC1165" i="1"/>
  <c r="T1166" i="1"/>
  <c r="W1166" i="1"/>
  <c r="Z1166" i="1" s="1"/>
  <c r="AA1166" i="1"/>
  <c r="AC1166" i="1"/>
  <c r="T1167" i="1"/>
  <c r="W1167" i="1"/>
  <c r="Z1167" i="1" s="1"/>
  <c r="AA1167" i="1"/>
  <c r="AC1167" i="1"/>
  <c r="T1168" i="1"/>
  <c r="W1168" i="1"/>
  <c r="Z1168" i="1" s="1"/>
  <c r="AA1168" i="1"/>
  <c r="AC1168" i="1"/>
  <c r="T1169" i="1"/>
  <c r="W1169" i="1"/>
  <c r="AA1169" i="1"/>
  <c r="AC1169" i="1"/>
  <c r="T1170" i="1"/>
  <c r="W1170" i="1"/>
  <c r="Z1170" i="1" s="1"/>
  <c r="AA1170" i="1"/>
  <c r="AC1170" i="1"/>
  <c r="T1171" i="1"/>
  <c r="W1171" i="1"/>
  <c r="AA1171" i="1"/>
  <c r="AC1171" i="1"/>
  <c r="T1172" i="1"/>
  <c r="W1172" i="1"/>
  <c r="AA1172" i="1"/>
  <c r="AC1172" i="1"/>
  <c r="T1173" i="1"/>
  <c r="W1173" i="1"/>
  <c r="Z1173" i="1" s="1"/>
  <c r="AA1173" i="1"/>
  <c r="AC1173" i="1"/>
  <c r="T1174" i="1"/>
  <c r="W1174" i="1"/>
  <c r="Z1174" i="1" s="1"/>
  <c r="AA1174" i="1"/>
  <c r="AC1174" i="1"/>
  <c r="T1175" i="1"/>
  <c r="W1175" i="1"/>
  <c r="AA1175" i="1"/>
  <c r="AC1175" i="1"/>
  <c r="T1176" i="1"/>
  <c r="W1176" i="1"/>
  <c r="Z1176" i="1" s="1"/>
  <c r="AA1176" i="1"/>
  <c r="AC1176" i="1"/>
  <c r="T1177" i="1"/>
  <c r="W1177" i="1"/>
  <c r="Z1177" i="1" s="1"/>
  <c r="AA1177" i="1"/>
  <c r="AC1177" i="1"/>
  <c r="T1178" i="1"/>
  <c r="W1178" i="1"/>
  <c r="Z1178" i="1" s="1"/>
  <c r="AA1178" i="1"/>
  <c r="AC1178" i="1"/>
  <c r="T1179" i="1"/>
  <c r="W1179" i="1"/>
  <c r="AA1179" i="1"/>
  <c r="AC1179" i="1"/>
  <c r="T1180" i="1"/>
  <c r="W1180" i="1"/>
  <c r="Z1180" i="1" s="1"/>
  <c r="AA1180" i="1"/>
  <c r="AC1180" i="1"/>
  <c r="T1181" i="1"/>
  <c r="W1181" i="1"/>
  <c r="Z1181" i="1" s="1"/>
  <c r="AA1181" i="1"/>
  <c r="AC1181" i="1"/>
  <c r="T1182" i="1"/>
  <c r="W1182" i="1"/>
  <c r="Z1182" i="1" s="1"/>
  <c r="AA1182" i="1"/>
  <c r="AC1182" i="1"/>
  <c r="T1183" i="1"/>
  <c r="W1183" i="1"/>
  <c r="Z1183" i="1" s="1"/>
  <c r="AA1183" i="1"/>
  <c r="AC1183" i="1"/>
  <c r="T1184" i="1"/>
  <c r="W1184" i="1"/>
  <c r="Z1184" i="1" s="1"/>
  <c r="AA1184" i="1"/>
  <c r="AC1184" i="1"/>
  <c r="T1185" i="1"/>
  <c r="W1185" i="1"/>
  <c r="AA1185" i="1"/>
  <c r="AC1185" i="1"/>
  <c r="T1186" i="1"/>
  <c r="W1186" i="1"/>
  <c r="Z1186" i="1" s="1"/>
  <c r="AA1186" i="1"/>
  <c r="AC1186" i="1"/>
  <c r="T1187" i="1"/>
  <c r="W1187" i="1"/>
  <c r="AA1187" i="1"/>
  <c r="AC1187" i="1"/>
  <c r="T1188" i="1"/>
  <c r="W1188" i="1"/>
  <c r="Z1188" i="1" s="1"/>
  <c r="AA1188" i="1"/>
  <c r="AC1188" i="1"/>
  <c r="T1189" i="1"/>
  <c r="W1189" i="1"/>
  <c r="AA1189" i="1"/>
  <c r="AC1189" i="1"/>
  <c r="T1190" i="1"/>
  <c r="W1190" i="1"/>
  <c r="AA1190" i="1"/>
  <c r="AC1190" i="1"/>
  <c r="T1191" i="1"/>
  <c r="W1191" i="1"/>
  <c r="Z1191" i="1" s="1"/>
  <c r="AA1191" i="1"/>
  <c r="AC1191" i="1"/>
  <c r="T1192" i="1"/>
  <c r="W1192" i="1"/>
  <c r="AA1192" i="1"/>
  <c r="AC1192" i="1"/>
  <c r="T1193" i="1"/>
  <c r="W1193" i="1"/>
  <c r="AA1193" i="1"/>
  <c r="AC1193" i="1"/>
  <c r="T1194" i="1"/>
  <c r="W1194" i="1"/>
  <c r="Z1194" i="1" s="1"/>
  <c r="AA1194" i="1"/>
  <c r="AC1194" i="1"/>
  <c r="T1195" i="1"/>
  <c r="W1195" i="1"/>
  <c r="Z1195" i="1" s="1"/>
  <c r="AA1195" i="1"/>
  <c r="AC1195" i="1"/>
  <c r="T1196" i="1"/>
  <c r="W1196" i="1"/>
  <c r="Z1196" i="1" s="1"/>
  <c r="AA1196" i="1"/>
  <c r="AC1196" i="1"/>
  <c r="T1197" i="1"/>
  <c r="W1197" i="1"/>
  <c r="Z1197" i="1" s="1"/>
  <c r="AA1197" i="1"/>
  <c r="AC1197" i="1"/>
  <c r="T1198" i="1"/>
  <c r="W1198" i="1"/>
  <c r="AA1198" i="1"/>
  <c r="AC1198" i="1"/>
  <c r="T1199" i="1"/>
  <c r="W1199" i="1"/>
  <c r="AA1199" i="1"/>
  <c r="AC1199" i="1"/>
  <c r="T1200" i="1"/>
  <c r="W1200" i="1"/>
  <c r="Z1200" i="1" s="1"/>
  <c r="AA1200" i="1"/>
  <c r="AC1200" i="1"/>
  <c r="T1201" i="1"/>
  <c r="W1201" i="1"/>
  <c r="AA1201" i="1"/>
  <c r="AC1201" i="1"/>
  <c r="T1202" i="1"/>
  <c r="W1202" i="1"/>
  <c r="AA1202" i="1"/>
  <c r="AC1202" i="1"/>
  <c r="T1203" i="1"/>
  <c r="W1203" i="1"/>
  <c r="Z1203" i="1" s="1"/>
  <c r="AA1203" i="1"/>
  <c r="AC1203" i="1"/>
  <c r="T1204" i="1"/>
  <c r="W1204" i="1"/>
  <c r="AA1204" i="1"/>
  <c r="AC1204" i="1"/>
  <c r="T1205" i="1"/>
  <c r="W1205" i="1"/>
  <c r="Z1205" i="1" s="1"/>
  <c r="AA1205" i="1"/>
  <c r="AC1205" i="1"/>
  <c r="T1206" i="1"/>
  <c r="W1206" i="1"/>
  <c r="AA1206" i="1"/>
  <c r="AC1206" i="1"/>
  <c r="T1207" i="1"/>
  <c r="W1207" i="1"/>
  <c r="Z1207" i="1" s="1"/>
  <c r="AA1207" i="1"/>
  <c r="AC1207" i="1"/>
  <c r="T1208" i="1"/>
  <c r="W1208" i="1"/>
  <c r="Z1208" i="1" s="1"/>
  <c r="AA1208" i="1"/>
  <c r="AC1208" i="1"/>
  <c r="T1209" i="1"/>
  <c r="W1209" i="1"/>
  <c r="AA1209" i="1"/>
  <c r="AC1209" i="1"/>
  <c r="T1210" i="1"/>
  <c r="W1210" i="1"/>
  <c r="AA1210" i="1"/>
  <c r="AC1210" i="1"/>
  <c r="T1211" i="1"/>
  <c r="W1211" i="1"/>
  <c r="AA1211" i="1"/>
  <c r="AC1211" i="1"/>
  <c r="T1212" i="1"/>
  <c r="W1212" i="1"/>
  <c r="Z1212" i="1" s="1"/>
  <c r="AA1212" i="1"/>
  <c r="AC1212" i="1"/>
  <c r="T1213" i="1"/>
  <c r="W1213" i="1"/>
  <c r="Z1213" i="1" s="1"/>
  <c r="AA1213" i="1"/>
  <c r="AC1213" i="1"/>
  <c r="T1214" i="1"/>
  <c r="W1214" i="1"/>
  <c r="AA1214" i="1"/>
  <c r="AC1214" i="1"/>
  <c r="T1215" i="1"/>
  <c r="W1215" i="1"/>
  <c r="Z1215" i="1" s="1"/>
  <c r="AA1215" i="1"/>
  <c r="AC1215" i="1"/>
  <c r="T1216" i="1"/>
  <c r="W1216" i="1"/>
  <c r="AA1216" i="1"/>
  <c r="AC1216" i="1"/>
  <c r="T1217" i="1"/>
  <c r="W1217" i="1"/>
  <c r="Z1217" i="1" s="1"/>
  <c r="AA1217" i="1"/>
  <c r="AC1217" i="1"/>
  <c r="T1218" i="1"/>
  <c r="W1218" i="1"/>
  <c r="Z1218" i="1" s="1"/>
  <c r="AA1218" i="1"/>
  <c r="AC1218" i="1"/>
  <c r="T1219" i="1"/>
  <c r="W1219" i="1"/>
  <c r="Z1219" i="1" s="1"/>
  <c r="AA1219" i="1"/>
  <c r="AC1219" i="1"/>
  <c r="T1220" i="1"/>
  <c r="W1220" i="1"/>
  <c r="AA1220" i="1"/>
  <c r="AC1220" i="1"/>
  <c r="T1221" i="1"/>
  <c r="W1221" i="1"/>
  <c r="Z1221" i="1" s="1"/>
  <c r="AA1221" i="1"/>
  <c r="AC1221" i="1"/>
  <c r="T1222" i="1"/>
  <c r="W1222" i="1"/>
  <c r="Z1222" i="1" s="1"/>
  <c r="AA1222" i="1"/>
  <c r="AC1222" i="1"/>
  <c r="T1223" i="1"/>
  <c r="W1223" i="1"/>
  <c r="Z1223" i="1" s="1"/>
  <c r="AA1223" i="1"/>
  <c r="AC1223" i="1"/>
  <c r="T1224" i="1"/>
  <c r="W1224" i="1"/>
  <c r="Z1224" i="1" s="1"/>
  <c r="AA1224" i="1"/>
  <c r="AC1224" i="1"/>
  <c r="T1225" i="1"/>
  <c r="W1225" i="1"/>
  <c r="AA1225" i="1"/>
  <c r="AC1225" i="1"/>
  <c r="T1226" i="1"/>
  <c r="W1226" i="1"/>
  <c r="Z1226" i="1" s="1"/>
  <c r="AA1226" i="1"/>
  <c r="AC1226" i="1"/>
  <c r="T1227" i="1"/>
  <c r="W1227" i="1"/>
  <c r="Z1227" i="1" s="1"/>
  <c r="AA1227" i="1"/>
  <c r="AC1227" i="1"/>
  <c r="T1228" i="1"/>
  <c r="W1228" i="1"/>
  <c r="AA1228" i="1"/>
  <c r="AC1228" i="1"/>
  <c r="T1229" i="1"/>
  <c r="W1229" i="1"/>
  <c r="Z1229" i="1" s="1"/>
  <c r="AA1229" i="1"/>
  <c r="AC1229" i="1"/>
  <c r="T1230" i="1"/>
  <c r="W1230" i="1"/>
  <c r="Z1230" i="1" s="1"/>
  <c r="AA1230" i="1"/>
  <c r="AC1230" i="1"/>
  <c r="T1231" i="1"/>
  <c r="W1231" i="1"/>
  <c r="Z1231" i="1" s="1"/>
  <c r="AA1231" i="1"/>
  <c r="AC1231" i="1"/>
  <c r="T1232" i="1"/>
  <c r="W1232" i="1"/>
  <c r="Z1232" i="1" s="1"/>
  <c r="AA1232" i="1"/>
  <c r="AC1232" i="1"/>
  <c r="T1233" i="1"/>
  <c r="W1233" i="1"/>
  <c r="Z1233" i="1" s="1"/>
  <c r="AA1233" i="1"/>
  <c r="AC1233" i="1"/>
  <c r="T1234" i="1"/>
  <c r="W1234" i="1"/>
  <c r="Z1234" i="1" s="1"/>
  <c r="AA1234" i="1"/>
  <c r="AC1234" i="1"/>
  <c r="T1235" i="1"/>
  <c r="W1235" i="1"/>
  <c r="Z1235" i="1" s="1"/>
  <c r="AA1235" i="1"/>
  <c r="AC1235" i="1"/>
  <c r="T1236" i="1"/>
  <c r="W1236" i="1"/>
  <c r="Z1236" i="1" s="1"/>
  <c r="AA1236" i="1"/>
  <c r="AC1236" i="1"/>
  <c r="T1237" i="1"/>
  <c r="W1237" i="1"/>
  <c r="AA1237" i="1"/>
  <c r="AC1237" i="1"/>
  <c r="T1238" i="1"/>
  <c r="W1238" i="1"/>
  <c r="Z1238" i="1" s="1"/>
  <c r="AA1238" i="1"/>
  <c r="AC1238" i="1"/>
  <c r="T1239" i="1"/>
  <c r="W1239" i="1"/>
  <c r="AA1239" i="1"/>
  <c r="AC1239" i="1"/>
  <c r="T1240" i="1"/>
  <c r="W1240" i="1"/>
  <c r="AA1240" i="1"/>
  <c r="AC1240" i="1"/>
  <c r="T1241" i="1"/>
  <c r="W1241" i="1"/>
  <c r="AA1241" i="1"/>
  <c r="AC1241" i="1"/>
  <c r="T1242" i="1"/>
  <c r="W1242" i="1"/>
  <c r="AA1242" i="1"/>
  <c r="AC1242" i="1"/>
  <c r="T1243" i="1"/>
  <c r="W1243" i="1"/>
  <c r="Z1243" i="1" s="1"/>
  <c r="AA1243" i="1"/>
  <c r="AC1243" i="1"/>
  <c r="T1244" i="1"/>
  <c r="W1244" i="1"/>
  <c r="AA1244" i="1"/>
  <c r="AC1244" i="1"/>
  <c r="T1245" i="1"/>
  <c r="W1245" i="1"/>
  <c r="Z1245" i="1" s="1"/>
  <c r="AA1245" i="1"/>
  <c r="AC1245" i="1"/>
  <c r="T1246" i="1"/>
  <c r="W1246" i="1"/>
  <c r="AA1246" i="1"/>
  <c r="AC1246" i="1"/>
  <c r="T1247" i="1"/>
  <c r="W1247" i="1"/>
  <c r="Z1247" i="1" s="1"/>
  <c r="AA1247" i="1"/>
  <c r="AC1247" i="1"/>
  <c r="T1248" i="1"/>
  <c r="W1248" i="1"/>
  <c r="Z1248" i="1" s="1"/>
  <c r="AA1248" i="1"/>
  <c r="AC1248" i="1"/>
  <c r="T1249" i="1"/>
  <c r="W1249" i="1"/>
  <c r="Z1249" i="1" s="1"/>
  <c r="AA1249" i="1"/>
  <c r="AC1249" i="1"/>
  <c r="T1250" i="1"/>
  <c r="W1250" i="1"/>
  <c r="Z1250" i="1" s="1"/>
  <c r="AA1250" i="1"/>
  <c r="AC1250" i="1"/>
  <c r="T1251" i="1"/>
  <c r="W1251" i="1"/>
  <c r="Z1251" i="1" s="1"/>
  <c r="AA1251" i="1"/>
  <c r="AC1251" i="1"/>
  <c r="T1252" i="1"/>
  <c r="W1252" i="1"/>
  <c r="Z1252" i="1" s="1"/>
  <c r="AA1252" i="1"/>
  <c r="AC1252" i="1"/>
  <c r="T1253" i="1"/>
  <c r="W1253" i="1"/>
  <c r="Z1253" i="1" s="1"/>
  <c r="AA1253" i="1"/>
  <c r="AC1253" i="1"/>
  <c r="T1254" i="1"/>
  <c r="W1254" i="1"/>
  <c r="AA1254" i="1"/>
  <c r="AC1254" i="1"/>
  <c r="T1255" i="1"/>
  <c r="W1255" i="1"/>
  <c r="Z1255" i="1" s="1"/>
  <c r="AA1255" i="1"/>
  <c r="AC1255" i="1"/>
  <c r="T1256" i="1"/>
  <c r="W1256" i="1"/>
  <c r="AA1256" i="1"/>
  <c r="AC1256" i="1"/>
  <c r="T1257" i="1"/>
  <c r="W1257" i="1"/>
  <c r="AA1257" i="1"/>
  <c r="AC1257" i="1"/>
  <c r="T1258" i="1"/>
  <c r="W1258" i="1"/>
  <c r="AA1258" i="1"/>
  <c r="AC1258" i="1"/>
  <c r="T1259" i="1"/>
  <c r="W1259" i="1"/>
  <c r="Z1259" i="1" s="1"/>
  <c r="AA1259" i="1"/>
  <c r="AC1259" i="1"/>
  <c r="T1260" i="1"/>
  <c r="W1260" i="1"/>
  <c r="Z1260" i="1" s="1"/>
  <c r="AA1260" i="1"/>
  <c r="AC1260" i="1"/>
  <c r="T1261" i="1"/>
  <c r="W1261" i="1"/>
  <c r="Z1261" i="1" s="1"/>
  <c r="AA1261" i="1"/>
  <c r="AC1261" i="1"/>
  <c r="T1262" i="1"/>
  <c r="W1262" i="1"/>
  <c r="Z1262" i="1" s="1"/>
  <c r="AA1262" i="1"/>
  <c r="AC1262" i="1"/>
  <c r="T1263" i="1"/>
  <c r="W1263" i="1"/>
  <c r="Z1263" i="1" s="1"/>
  <c r="AA1263" i="1"/>
  <c r="AC1263" i="1"/>
  <c r="T1264" i="1"/>
  <c r="W1264" i="1"/>
  <c r="Z1264" i="1" s="1"/>
  <c r="AA1264" i="1"/>
  <c r="AC1264" i="1"/>
  <c r="T1265" i="1"/>
  <c r="W1265" i="1"/>
  <c r="Z1265" i="1" s="1"/>
  <c r="AA1265" i="1"/>
  <c r="AC1265" i="1"/>
  <c r="T1266" i="1"/>
  <c r="W1266" i="1"/>
  <c r="AA1266" i="1"/>
  <c r="AC1266" i="1"/>
  <c r="T1267" i="1"/>
  <c r="W1267" i="1"/>
  <c r="Z1267" i="1" s="1"/>
  <c r="AA1267" i="1"/>
  <c r="AC1267" i="1"/>
  <c r="T1268" i="1"/>
  <c r="W1268" i="1"/>
  <c r="Z1268" i="1" s="1"/>
  <c r="AA1268" i="1"/>
  <c r="AC1268" i="1"/>
  <c r="T1269" i="1"/>
  <c r="W1269" i="1"/>
  <c r="Z1269" i="1" s="1"/>
  <c r="AA1269" i="1"/>
  <c r="AC1269" i="1"/>
  <c r="T1270" i="1"/>
  <c r="W1270" i="1"/>
  <c r="Z1270" i="1" s="1"/>
  <c r="AA1270" i="1"/>
  <c r="AC1270" i="1"/>
  <c r="T1271" i="1"/>
  <c r="W1271" i="1"/>
  <c r="Z1271" i="1" s="1"/>
  <c r="AA1271" i="1"/>
  <c r="AC1271" i="1"/>
  <c r="T1272" i="1"/>
  <c r="W1272" i="1"/>
  <c r="Z1272" i="1" s="1"/>
  <c r="AA1272" i="1"/>
  <c r="AC1272" i="1"/>
  <c r="T1273" i="1"/>
  <c r="W1273" i="1"/>
  <c r="AA1273" i="1"/>
  <c r="AC1273" i="1"/>
  <c r="T1274" i="1"/>
  <c r="W1274" i="1"/>
  <c r="Z1274" i="1" s="1"/>
  <c r="AA1274" i="1"/>
  <c r="AC1274" i="1"/>
  <c r="T1275" i="1"/>
  <c r="W1275" i="1"/>
  <c r="Z1275" i="1" s="1"/>
  <c r="AA1275" i="1"/>
  <c r="AC1275" i="1"/>
  <c r="T1276" i="1"/>
  <c r="W1276" i="1"/>
  <c r="AA1276" i="1"/>
  <c r="AC1276" i="1"/>
  <c r="T1277" i="1"/>
  <c r="W1277" i="1"/>
  <c r="Z1277" i="1" s="1"/>
  <c r="AA1277" i="1"/>
  <c r="AC1277" i="1"/>
  <c r="T1278" i="1"/>
  <c r="W1278" i="1"/>
  <c r="Z1278" i="1" s="1"/>
  <c r="AA1278" i="1"/>
  <c r="AC1278" i="1"/>
  <c r="T1279" i="1"/>
  <c r="W1279" i="1"/>
  <c r="AA1279" i="1"/>
  <c r="AC1279" i="1"/>
  <c r="T1280" i="1"/>
  <c r="W1280" i="1"/>
  <c r="Z1280" i="1" s="1"/>
  <c r="AA1280" i="1"/>
  <c r="AC1280" i="1"/>
  <c r="T1281" i="1"/>
  <c r="W1281" i="1"/>
  <c r="Z1281" i="1" s="1"/>
  <c r="AA1281" i="1"/>
  <c r="AC1281" i="1"/>
  <c r="T1282" i="1"/>
  <c r="W1282" i="1"/>
  <c r="Z1282" i="1" s="1"/>
  <c r="AA1282" i="1"/>
  <c r="AC1282" i="1"/>
  <c r="T1283" i="1"/>
  <c r="W1283" i="1"/>
  <c r="AA1283" i="1"/>
  <c r="AC1283" i="1"/>
  <c r="T1284" i="1"/>
  <c r="W1284" i="1"/>
  <c r="AA1284" i="1"/>
  <c r="AC1284" i="1"/>
  <c r="T1285" i="1"/>
  <c r="W1285" i="1"/>
  <c r="Z1285" i="1" s="1"/>
  <c r="AA1285" i="1"/>
  <c r="AC1285" i="1"/>
  <c r="T1286" i="1"/>
  <c r="W1286" i="1"/>
  <c r="Z1286" i="1" s="1"/>
  <c r="AA1286" i="1"/>
  <c r="AC1286" i="1"/>
  <c r="T1287" i="1"/>
  <c r="W1287" i="1"/>
  <c r="Z1287" i="1" s="1"/>
  <c r="AA1287" i="1"/>
  <c r="AC1287" i="1"/>
  <c r="T1288" i="1"/>
  <c r="W1288" i="1"/>
  <c r="Z1288" i="1" s="1"/>
  <c r="AA1288" i="1"/>
  <c r="AC1288" i="1"/>
  <c r="T1289" i="1"/>
  <c r="W1289" i="1"/>
  <c r="Z1289" i="1" s="1"/>
  <c r="AA1289" i="1"/>
  <c r="AC1289" i="1"/>
  <c r="T1290" i="1"/>
  <c r="W1290" i="1"/>
  <c r="AA1290" i="1"/>
  <c r="AC1290" i="1"/>
  <c r="T1291" i="1"/>
  <c r="W1291" i="1"/>
  <c r="AA1291" i="1"/>
  <c r="AC1291" i="1"/>
  <c r="T1292" i="1"/>
  <c r="W1292" i="1"/>
  <c r="Z1292" i="1" s="1"/>
  <c r="AA1292" i="1"/>
  <c r="AC1292" i="1"/>
  <c r="T1293" i="1"/>
  <c r="W1293" i="1"/>
  <c r="AA1293" i="1"/>
  <c r="AC1293" i="1"/>
  <c r="T1294" i="1"/>
  <c r="W1294" i="1"/>
  <c r="Z1294" i="1" s="1"/>
  <c r="AA1294" i="1"/>
  <c r="AC1294" i="1"/>
  <c r="T1295" i="1"/>
  <c r="W1295" i="1"/>
  <c r="Z1295" i="1" s="1"/>
  <c r="AA1295" i="1"/>
  <c r="AC1295" i="1"/>
  <c r="T1296" i="1"/>
  <c r="W1296" i="1"/>
  <c r="Z1296" i="1" s="1"/>
  <c r="AA1296" i="1"/>
  <c r="AC1296" i="1"/>
  <c r="T1297" i="1"/>
  <c r="W1297" i="1"/>
  <c r="Z1297" i="1" s="1"/>
  <c r="AA1297" i="1"/>
  <c r="AC1297" i="1"/>
  <c r="T1298" i="1"/>
  <c r="W1298" i="1"/>
  <c r="Z1298" i="1" s="1"/>
  <c r="AA1298" i="1"/>
  <c r="AC1298" i="1"/>
  <c r="T1299" i="1"/>
  <c r="W1299" i="1"/>
  <c r="Z1299" i="1" s="1"/>
  <c r="AA1299" i="1"/>
  <c r="AC1299" i="1"/>
  <c r="T1300" i="1"/>
  <c r="W1300" i="1"/>
  <c r="Z1300" i="1" s="1"/>
  <c r="AA1300" i="1"/>
  <c r="AC1300" i="1"/>
  <c r="T1301" i="1"/>
  <c r="W1301" i="1"/>
  <c r="Z1301" i="1" s="1"/>
  <c r="AA1301" i="1"/>
  <c r="AC1301" i="1"/>
  <c r="T1302" i="1"/>
  <c r="W1302" i="1"/>
  <c r="Z1302" i="1" s="1"/>
  <c r="AA1302" i="1"/>
  <c r="AC1302" i="1"/>
  <c r="T1303" i="1"/>
  <c r="W1303" i="1"/>
  <c r="Z1303" i="1" s="1"/>
  <c r="AA1303" i="1"/>
  <c r="AC1303" i="1"/>
  <c r="T1304" i="1"/>
  <c r="W1304" i="1"/>
  <c r="Z1304" i="1" s="1"/>
  <c r="AA1304" i="1"/>
  <c r="AC1304" i="1"/>
  <c r="T1305" i="1"/>
  <c r="W1305" i="1"/>
  <c r="Z1305" i="1" s="1"/>
  <c r="AA1305" i="1"/>
  <c r="AC1305" i="1"/>
  <c r="T1306" i="1"/>
  <c r="W1306" i="1"/>
  <c r="Z1306" i="1" s="1"/>
  <c r="AA1306" i="1"/>
  <c r="AC1306" i="1"/>
  <c r="T1307" i="1"/>
  <c r="W1307" i="1"/>
  <c r="AA1307" i="1"/>
  <c r="AC1307" i="1"/>
  <c r="T1308" i="1"/>
  <c r="W1308" i="1"/>
  <c r="Z1308" i="1" s="1"/>
  <c r="AA1308" i="1"/>
  <c r="AC1308" i="1"/>
  <c r="T1309" i="1"/>
  <c r="W1309" i="1"/>
  <c r="Z1309" i="1" s="1"/>
  <c r="AA1309" i="1"/>
  <c r="AC1309" i="1"/>
  <c r="T1310" i="1"/>
  <c r="W1310" i="1"/>
  <c r="Z1310" i="1" s="1"/>
  <c r="AA1310" i="1"/>
  <c r="AC1310" i="1"/>
  <c r="T1311" i="1"/>
  <c r="W1311" i="1"/>
  <c r="Z1311" i="1" s="1"/>
  <c r="AA1311" i="1"/>
  <c r="AC1311" i="1"/>
  <c r="T1312" i="1"/>
  <c r="W1312" i="1"/>
  <c r="Z1312" i="1" s="1"/>
  <c r="AA1312" i="1"/>
  <c r="AC1312" i="1"/>
  <c r="T1313" i="1"/>
  <c r="W1313" i="1"/>
  <c r="Z1313" i="1" s="1"/>
  <c r="AA1313" i="1"/>
  <c r="AC1313" i="1"/>
  <c r="T1314" i="1"/>
  <c r="W1314" i="1"/>
  <c r="AA1314" i="1"/>
  <c r="AC1314" i="1"/>
  <c r="T1315" i="1"/>
  <c r="W1315" i="1"/>
  <c r="Z1315" i="1" s="1"/>
  <c r="AA1315" i="1"/>
  <c r="AC1315" i="1"/>
  <c r="T1316" i="1"/>
  <c r="W1316" i="1"/>
  <c r="Z1316" i="1" s="1"/>
  <c r="AA1316" i="1"/>
  <c r="AC1316" i="1"/>
  <c r="T1317" i="1"/>
  <c r="W1317" i="1"/>
  <c r="Z1317" i="1" s="1"/>
  <c r="AA1317" i="1"/>
  <c r="AC1317" i="1"/>
  <c r="T1318" i="1"/>
  <c r="W1318" i="1"/>
  <c r="Z1318" i="1" s="1"/>
  <c r="AA1318" i="1"/>
  <c r="AC1318" i="1"/>
  <c r="T1319" i="1"/>
  <c r="W1319" i="1"/>
  <c r="Z1319" i="1" s="1"/>
  <c r="AA1319" i="1"/>
  <c r="AC1319" i="1"/>
  <c r="T1320" i="1"/>
  <c r="W1320" i="1"/>
  <c r="AA1320" i="1"/>
  <c r="AC1320" i="1"/>
  <c r="T1321" i="1"/>
  <c r="W1321" i="1"/>
  <c r="Z1321" i="1" s="1"/>
  <c r="AA1321" i="1"/>
  <c r="AC1321" i="1"/>
  <c r="T1322" i="1"/>
  <c r="W1322" i="1"/>
  <c r="Z1322" i="1" s="1"/>
  <c r="AA1322" i="1"/>
  <c r="AC1322" i="1"/>
  <c r="T1323" i="1"/>
  <c r="W1323" i="1"/>
  <c r="AA1323" i="1"/>
  <c r="AC1323" i="1"/>
  <c r="T1324" i="1"/>
  <c r="W1324" i="1"/>
  <c r="Z1324" i="1" s="1"/>
  <c r="AA1324" i="1"/>
  <c r="AC1324" i="1"/>
  <c r="T1325" i="1"/>
  <c r="W1325" i="1"/>
  <c r="Z1325" i="1" s="1"/>
  <c r="AA1325" i="1"/>
  <c r="AC1325" i="1"/>
  <c r="T1326" i="1"/>
  <c r="W1326" i="1"/>
  <c r="Z1326" i="1" s="1"/>
  <c r="AA1326" i="1"/>
  <c r="AC1326" i="1"/>
  <c r="T1327" i="1"/>
  <c r="W1327" i="1"/>
  <c r="Z1327" i="1" s="1"/>
  <c r="AA1327" i="1"/>
  <c r="AC1327" i="1"/>
  <c r="T1328" i="1"/>
  <c r="W1328" i="1"/>
  <c r="Z1328" i="1" s="1"/>
  <c r="AA1328" i="1"/>
  <c r="AC1328" i="1"/>
  <c r="T1329" i="1"/>
  <c r="W1329" i="1"/>
  <c r="Z1329" i="1" s="1"/>
  <c r="AA1329" i="1"/>
  <c r="AC1329" i="1"/>
  <c r="T1330" i="1"/>
  <c r="W1330" i="1"/>
  <c r="Z1330" i="1" s="1"/>
  <c r="AA1330" i="1"/>
  <c r="AC1330" i="1"/>
  <c r="T1331" i="1"/>
  <c r="W1331" i="1"/>
  <c r="Z1331" i="1" s="1"/>
  <c r="AA1331" i="1"/>
  <c r="AC1331" i="1"/>
  <c r="T1332" i="1"/>
  <c r="W1332" i="1"/>
  <c r="Z1332" i="1" s="1"/>
  <c r="AA1332" i="1"/>
  <c r="AC1332" i="1"/>
  <c r="T1333" i="1"/>
  <c r="W1333" i="1"/>
  <c r="Z1333" i="1" s="1"/>
  <c r="AA1333" i="1"/>
  <c r="AC1333" i="1"/>
  <c r="T1334" i="1"/>
  <c r="W1334" i="1"/>
  <c r="Z1334" i="1" s="1"/>
  <c r="AA1334" i="1"/>
  <c r="AC1334" i="1"/>
  <c r="T1335" i="1"/>
  <c r="W1335" i="1"/>
  <c r="Z1335" i="1" s="1"/>
  <c r="AA1335" i="1"/>
  <c r="AC1335" i="1"/>
  <c r="T1336" i="1"/>
  <c r="W1336" i="1"/>
  <c r="Z1336" i="1" s="1"/>
  <c r="AA1336" i="1"/>
  <c r="AC1336" i="1"/>
  <c r="T1337" i="1"/>
  <c r="W1337" i="1"/>
  <c r="Z1337" i="1" s="1"/>
  <c r="AA1337" i="1"/>
  <c r="AC1337" i="1"/>
  <c r="T1338" i="1"/>
  <c r="W1338" i="1"/>
  <c r="Z1338" i="1" s="1"/>
  <c r="AA1338" i="1"/>
  <c r="AC1338" i="1"/>
  <c r="T1339" i="1"/>
  <c r="W1339" i="1"/>
  <c r="Z1339" i="1" s="1"/>
  <c r="AA1339" i="1"/>
  <c r="AC1339" i="1"/>
  <c r="T1340" i="1"/>
  <c r="W1340" i="1"/>
  <c r="Z1340" i="1" s="1"/>
  <c r="AA1340" i="1"/>
  <c r="AC1340" i="1"/>
  <c r="T1341" i="1"/>
  <c r="W1341" i="1"/>
  <c r="Z1341" i="1" s="1"/>
  <c r="AA1341" i="1"/>
  <c r="AC1341" i="1"/>
  <c r="T1342" i="1"/>
  <c r="W1342" i="1"/>
  <c r="AA1342" i="1"/>
  <c r="AC1342" i="1"/>
  <c r="T1343" i="1"/>
  <c r="W1343" i="1"/>
  <c r="AA1343" i="1"/>
  <c r="AC1343" i="1"/>
  <c r="T1344" i="1"/>
  <c r="W1344" i="1"/>
  <c r="Z1344" i="1" s="1"/>
  <c r="AA1344" i="1"/>
  <c r="AC1344" i="1"/>
  <c r="T1345" i="1"/>
  <c r="W1345" i="1"/>
  <c r="Z1345" i="1" s="1"/>
  <c r="AA1345" i="1"/>
  <c r="AC1345" i="1"/>
  <c r="T1346" i="1"/>
  <c r="W1346" i="1"/>
  <c r="AA1346" i="1"/>
  <c r="AC1346" i="1"/>
  <c r="T1347" i="1"/>
  <c r="W1347" i="1"/>
  <c r="Z1347" i="1" s="1"/>
  <c r="AA1347" i="1"/>
  <c r="AC1347" i="1"/>
  <c r="T1348" i="1"/>
  <c r="W1348" i="1"/>
  <c r="Z1348" i="1" s="1"/>
  <c r="AA1348" i="1"/>
  <c r="AC1348" i="1"/>
  <c r="T1349" i="1"/>
  <c r="W1349" i="1"/>
  <c r="Z1349" i="1" s="1"/>
  <c r="AA1349" i="1"/>
  <c r="AC1349" i="1"/>
  <c r="T1350" i="1"/>
  <c r="W1350" i="1"/>
  <c r="AA1350" i="1"/>
  <c r="AC1350" i="1"/>
  <c r="T1351" i="1"/>
  <c r="W1351" i="1"/>
  <c r="AA1351" i="1"/>
  <c r="AC1351" i="1"/>
  <c r="T1352" i="1"/>
  <c r="W1352" i="1"/>
  <c r="AA1352" i="1"/>
  <c r="AC1352" i="1"/>
  <c r="T1353" i="1"/>
  <c r="W1353" i="1"/>
  <c r="Z1353" i="1" s="1"/>
  <c r="AA1353" i="1"/>
  <c r="AC1353" i="1"/>
  <c r="T1354" i="1"/>
  <c r="W1354" i="1"/>
  <c r="Z1354" i="1" s="1"/>
  <c r="AA1354" i="1"/>
  <c r="AC1354" i="1"/>
  <c r="T1355" i="1"/>
  <c r="W1355" i="1"/>
  <c r="AA1355" i="1"/>
  <c r="AC1355" i="1"/>
  <c r="T1356" i="1"/>
  <c r="W1356" i="1"/>
  <c r="Z1356" i="1" s="1"/>
  <c r="AA1356" i="1"/>
  <c r="AC1356" i="1"/>
  <c r="T1357" i="1"/>
  <c r="W1357" i="1"/>
  <c r="Z1357" i="1" s="1"/>
  <c r="AA1357" i="1"/>
  <c r="AC1357" i="1"/>
  <c r="T1358" i="1"/>
  <c r="W1358" i="1"/>
  <c r="Z1358" i="1" s="1"/>
  <c r="AA1358" i="1"/>
  <c r="AC1358" i="1"/>
  <c r="T1359" i="1"/>
  <c r="W1359" i="1"/>
  <c r="Z1359" i="1" s="1"/>
  <c r="AA1359" i="1"/>
  <c r="AC1359" i="1"/>
  <c r="T1360" i="1"/>
  <c r="W1360" i="1"/>
  <c r="Z1360" i="1" s="1"/>
  <c r="AA1360" i="1"/>
  <c r="AC1360" i="1"/>
  <c r="T1361" i="1"/>
  <c r="W1361" i="1"/>
  <c r="Z1361" i="1" s="1"/>
  <c r="AA1361" i="1"/>
  <c r="AC1361" i="1"/>
  <c r="T1362" i="1"/>
  <c r="W1362" i="1"/>
  <c r="Z1362" i="1" s="1"/>
  <c r="AA1362" i="1"/>
  <c r="AC1362" i="1"/>
  <c r="T1363" i="1"/>
  <c r="W1363" i="1"/>
  <c r="AA1363" i="1"/>
  <c r="AC1363" i="1"/>
  <c r="T1364" i="1"/>
  <c r="W1364" i="1"/>
  <c r="Z1364" i="1" s="1"/>
  <c r="AA1364" i="1"/>
  <c r="AC1364" i="1"/>
  <c r="T1365" i="1"/>
  <c r="W1365" i="1"/>
  <c r="Z1365" i="1" s="1"/>
  <c r="AA1365" i="1"/>
  <c r="AC1365" i="1"/>
  <c r="T1366" i="1"/>
  <c r="W1366" i="1"/>
  <c r="Z1366" i="1" s="1"/>
  <c r="AA1366" i="1"/>
  <c r="AC1366" i="1"/>
  <c r="T1367" i="1"/>
  <c r="W1367" i="1"/>
  <c r="AA1367" i="1"/>
  <c r="AC1367" i="1"/>
  <c r="T1368" i="1"/>
  <c r="W1368" i="1"/>
  <c r="AA1368" i="1"/>
  <c r="AC1368" i="1"/>
  <c r="T1369" i="1"/>
  <c r="W1369" i="1"/>
  <c r="Z1369" i="1" s="1"/>
  <c r="AA1369" i="1"/>
  <c r="AC1369" i="1"/>
  <c r="T1370" i="1"/>
  <c r="W1370" i="1"/>
  <c r="AA1370" i="1"/>
  <c r="AC1370" i="1"/>
  <c r="T1371" i="1"/>
  <c r="W1371" i="1"/>
  <c r="Z1371" i="1" s="1"/>
  <c r="AA1371" i="1"/>
  <c r="AC1371" i="1"/>
  <c r="T1372" i="1"/>
  <c r="W1372" i="1"/>
  <c r="Z1372" i="1" s="1"/>
  <c r="AA1372" i="1"/>
  <c r="AC1372" i="1"/>
  <c r="T1373" i="1"/>
  <c r="W1373" i="1"/>
  <c r="Z1373" i="1" s="1"/>
  <c r="AA1373" i="1"/>
  <c r="AC1373" i="1"/>
  <c r="T1374" i="1"/>
  <c r="W1374" i="1"/>
  <c r="AA1374" i="1"/>
  <c r="AC1374" i="1"/>
  <c r="T1375" i="1"/>
  <c r="W1375" i="1"/>
  <c r="Z1375" i="1" s="1"/>
  <c r="AA1375" i="1"/>
  <c r="AC1375" i="1"/>
  <c r="T1376" i="1"/>
  <c r="W1376" i="1"/>
  <c r="Z1376" i="1" s="1"/>
  <c r="AA1376" i="1"/>
  <c r="AC1376" i="1"/>
  <c r="T1377" i="1"/>
  <c r="W1377" i="1"/>
  <c r="Z1377" i="1" s="1"/>
  <c r="AA1377" i="1"/>
  <c r="AC1377" i="1"/>
  <c r="T1378" i="1"/>
  <c r="W1378" i="1"/>
  <c r="Z1378" i="1" s="1"/>
  <c r="AA1378" i="1"/>
  <c r="AC1378" i="1"/>
  <c r="T1379" i="1"/>
  <c r="W1379" i="1"/>
  <c r="Z1379" i="1" s="1"/>
  <c r="AA1379" i="1"/>
  <c r="AC1379" i="1"/>
  <c r="T1380" i="1"/>
  <c r="W1380" i="1"/>
  <c r="Z1380" i="1" s="1"/>
  <c r="AA1380" i="1"/>
  <c r="AC1380" i="1"/>
  <c r="T1381" i="1"/>
  <c r="W1381" i="1"/>
  <c r="Z1381" i="1" s="1"/>
  <c r="AA1381" i="1"/>
  <c r="AC1381" i="1"/>
  <c r="T1382" i="1"/>
  <c r="W1382" i="1"/>
  <c r="Z1382" i="1" s="1"/>
  <c r="AA1382" i="1"/>
  <c r="AC1382" i="1"/>
  <c r="T1383" i="1"/>
  <c r="W1383" i="1"/>
  <c r="Z1383" i="1" s="1"/>
  <c r="AA1383" i="1"/>
  <c r="AC1383" i="1"/>
  <c r="T1384" i="1"/>
  <c r="W1384" i="1"/>
  <c r="Z1384" i="1" s="1"/>
  <c r="AA1384" i="1"/>
  <c r="AC1384" i="1"/>
  <c r="T1385" i="1"/>
  <c r="W1385" i="1"/>
  <c r="Z1385" i="1" s="1"/>
  <c r="AA1385" i="1"/>
  <c r="AC1385" i="1"/>
  <c r="T1386" i="1"/>
  <c r="W1386" i="1"/>
  <c r="AA1386" i="1"/>
  <c r="AC1386" i="1"/>
  <c r="T1387" i="1"/>
  <c r="W1387" i="1"/>
  <c r="Z1387" i="1" s="1"/>
  <c r="AA1387" i="1"/>
  <c r="AC1387" i="1"/>
  <c r="T1388" i="1"/>
  <c r="W1388" i="1"/>
  <c r="Z1388" i="1" s="1"/>
  <c r="AA1388" i="1"/>
  <c r="AC1388" i="1"/>
  <c r="T1389" i="1"/>
  <c r="W1389" i="1"/>
  <c r="Z1389" i="1" s="1"/>
  <c r="AA1389" i="1"/>
  <c r="AC1389" i="1"/>
  <c r="T1390" i="1"/>
  <c r="W1390" i="1"/>
  <c r="Z1390" i="1" s="1"/>
  <c r="AA1390" i="1"/>
  <c r="AC1390" i="1"/>
  <c r="T1391" i="1"/>
  <c r="W1391" i="1"/>
  <c r="AA1391" i="1"/>
  <c r="AC1391" i="1"/>
  <c r="T1392" i="1"/>
  <c r="W1392" i="1"/>
  <c r="AA1392" i="1"/>
  <c r="AC1392" i="1"/>
  <c r="T1393" i="1"/>
  <c r="W1393" i="1"/>
  <c r="Z1393" i="1" s="1"/>
  <c r="AA1393" i="1"/>
  <c r="AC1393" i="1"/>
  <c r="T1394" i="1"/>
  <c r="W1394" i="1"/>
  <c r="AA1394" i="1"/>
  <c r="AC1394" i="1"/>
  <c r="T1395" i="1"/>
  <c r="W1395" i="1"/>
  <c r="Z1395" i="1" s="1"/>
  <c r="AA1395" i="1"/>
  <c r="AC1395" i="1"/>
  <c r="T1396" i="1"/>
  <c r="W1396" i="1"/>
  <c r="Z1396" i="1" s="1"/>
  <c r="AA1396" i="1"/>
  <c r="AC1396" i="1"/>
  <c r="T1397" i="1"/>
  <c r="W1397" i="1"/>
  <c r="Z1397" i="1" s="1"/>
  <c r="AA1397" i="1"/>
  <c r="AC1397" i="1"/>
  <c r="T1398" i="1"/>
  <c r="W1398" i="1"/>
  <c r="Z1398" i="1" s="1"/>
  <c r="AA1398" i="1"/>
  <c r="AC1398" i="1"/>
  <c r="T1399" i="1"/>
  <c r="W1399" i="1"/>
  <c r="Z1399" i="1" s="1"/>
  <c r="AA1399" i="1"/>
  <c r="AC1399" i="1"/>
  <c r="T1400" i="1"/>
  <c r="W1400" i="1"/>
  <c r="Z1400" i="1" s="1"/>
  <c r="AA1400" i="1"/>
  <c r="AC1400" i="1"/>
  <c r="T1401" i="1"/>
  <c r="W1401" i="1"/>
  <c r="Z1401" i="1" s="1"/>
  <c r="AA1401" i="1"/>
  <c r="AC1401" i="1"/>
  <c r="T1402" i="1"/>
  <c r="W1402" i="1"/>
  <c r="Z1402" i="1" s="1"/>
  <c r="AA1402" i="1"/>
  <c r="AC1402" i="1"/>
  <c r="T1403" i="1"/>
  <c r="W1403" i="1"/>
  <c r="Z1403" i="1" s="1"/>
  <c r="AA1403" i="1"/>
  <c r="AC1403" i="1"/>
  <c r="T1404" i="1"/>
  <c r="W1404" i="1"/>
  <c r="Z1404" i="1" s="1"/>
  <c r="AA1404" i="1"/>
  <c r="AC1404" i="1"/>
  <c r="T1405" i="1"/>
  <c r="W1405" i="1"/>
  <c r="AA1405" i="1"/>
  <c r="AC1405" i="1"/>
  <c r="T1406" i="1"/>
  <c r="W1406" i="1"/>
  <c r="Z1406" i="1" s="1"/>
  <c r="AA1406" i="1"/>
  <c r="AC1406" i="1"/>
  <c r="T1407" i="1"/>
  <c r="W1407" i="1"/>
  <c r="Z1407" i="1" s="1"/>
  <c r="AA1407" i="1"/>
  <c r="AC1407" i="1"/>
  <c r="T1408" i="1"/>
  <c r="W1408" i="1"/>
  <c r="Z1408" i="1" s="1"/>
  <c r="AA1408" i="1"/>
  <c r="AC1408" i="1"/>
  <c r="T1409" i="1"/>
  <c r="W1409" i="1"/>
  <c r="Z1409" i="1" s="1"/>
  <c r="AA1409" i="1"/>
  <c r="AC1409" i="1"/>
  <c r="T1410" i="1"/>
  <c r="W1410" i="1"/>
  <c r="Z1410" i="1" s="1"/>
  <c r="AA1410" i="1"/>
  <c r="AC1410" i="1"/>
  <c r="T1411" i="1"/>
  <c r="W1411" i="1"/>
  <c r="AA1411" i="1"/>
  <c r="AC1411" i="1"/>
  <c r="T1412" i="1"/>
  <c r="W1412" i="1"/>
  <c r="Z1412" i="1" s="1"/>
  <c r="AA1412" i="1"/>
  <c r="AC1412" i="1"/>
  <c r="T1413" i="1"/>
  <c r="W1413" i="1"/>
  <c r="Z1413" i="1" s="1"/>
  <c r="AA1413" i="1"/>
  <c r="AC1413" i="1"/>
  <c r="T1414" i="1"/>
  <c r="W1414" i="1"/>
  <c r="AA1414" i="1"/>
  <c r="AC1414" i="1"/>
  <c r="T1415" i="1"/>
  <c r="W1415" i="1"/>
  <c r="AA1415" i="1"/>
  <c r="AC1415" i="1"/>
  <c r="T1416" i="1"/>
  <c r="W1416" i="1"/>
  <c r="Z1416" i="1" s="1"/>
  <c r="AA1416" i="1"/>
  <c r="AC1416" i="1"/>
  <c r="T1417" i="1"/>
  <c r="W1417" i="1"/>
  <c r="Z1417" i="1" s="1"/>
  <c r="AA1417" i="1"/>
  <c r="AC1417" i="1"/>
  <c r="T1418" i="1"/>
  <c r="W1418" i="1"/>
  <c r="Z1418" i="1" s="1"/>
  <c r="AA1418" i="1"/>
  <c r="AC1418" i="1"/>
  <c r="T1419" i="1"/>
  <c r="W1419" i="1"/>
  <c r="Z1419" i="1" s="1"/>
  <c r="AA1419" i="1"/>
  <c r="AC1419" i="1"/>
  <c r="T1420" i="1"/>
  <c r="W1420" i="1"/>
  <c r="Z1420" i="1" s="1"/>
  <c r="AA1420" i="1"/>
  <c r="AC1420" i="1"/>
  <c r="T1421" i="1"/>
  <c r="W1421" i="1"/>
  <c r="Z1421" i="1" s="1"/>
  <c r="AA1421" i="1"/>
  <c r="AC1421" i="1"/>
  <c r="T1422" i="1"/>
  <c r="W1422" i="1"/>
  <c r="Z1422" i="1" s="1"/>
  <c r="AA1422" i="1"/>
  <c r="AC1422" i="1"/>
  <c r="T1423" i="1"/>
  <c r="W1423" i="1"/>
  <c r="AA1423" i="1"/>
  <c r="AC1423" i="1"/>
  <c r="T1424" i="1"/>
  <c r="W1424" i="1"/>
  <c r="Z1424" i="1" s="1"/>
  <c r="AA1424" i="1"/>
  <c r="AC1424" i="1"/>
  <c r="T1425" i="1"/>
  <c r="W1425" i="1"/>
  <c r="Z1425" i="1" s="1"/>
  <c r="AA1425" i="1"/>
  <c r="AC1425" i="1"/>
  <c r="T1426" i="1"/>
  <c r="W1426" i="1"/>
  <c r="Z1426" i="1" s="1"/>
  <c r="AA1426" i="1"/>
  <c r="AC1426" i="1"/>
  <c r="T1427" i="1"/>
  <c r="W1427" i="1"/>
  <c r="AA1427" i="1"/>
  <c r="AC1427" i="1"/>
  <c r="T1428" i="1"/>
  <c r="W1428" i="1"/>
  <c r="Z1428" i="1" s="1"/>
  <c r="AA1428" i="1"/>
  <c r="AC1428" i="1"/>
  <c r="T1429" i="1"/>
  <c r="W1429" i="1"/>
  <c r="Z1429" i="1" s="1"/>
  <c r="AA1429" i="1"/>
  <c r="AC1429" i="1"/>
  <c r="T1430" i="1"/>
  <c r="W1430" i="1"/>
  <c r="Z1430" i="1" s="1"/>
  <c r="AA1430" i="1"/>
  <c r="AC1430" i="1"/>
  <c r="T1431" i="1"/>
  <c r="W1431" i="1"/>
  <c r="Z1431" i="1" s="1"/>
  <c r="AA1431" i="1"/>
  <c r="AC1431" i="1"/>
  <c r="T1432" i="1"/>
  <c r="W1432" i="1"/>
  <c r="Z1432" i="1" s="1"/>
  <c r="AA1432" i="1"/>
  <c r="AC1432" i="1"/>
  <c r="T1433" i="1"/>
  <c r="W1433" i="1"/>
  <c r="AA1433" i="1"/>
  <c r="AC1433" i="1"/>
  <c r="T1434" i="1"/>
  <c r="W1434" i="1"/>
  <c r="Z1434" i="1" s="1"/>
  <c r="AA1434" i="1"/>
  <c r="AC1434" i="1"/>
  <c r="T1435" i="1"/>
  <c r="W1435" i="1"/>
  <c r="AA1435" i="1"/>
  <c r="AC1435" i="1"/>
  <c r="T1436" i="1"/>
  <c r="W1436" i="1"/>
  <c r="Z1436" i="1" s="1"/>
  <c r="AA1436" i="1"/>
  <c r="AC1436" i="1"/>
  <c r="T1437" i="1"/>
  <c r="W1437" i="1"/>
  <c r="Z1437" i="1" s="1"/>
  <c r="AA1437" i="1"/>
  <c r="AC1437" i="1"/>
  <c r="T1438" i="1"/>
  <c r="W1438" i="1"/>
  <c r="Z1438" i="1" s="1"/>
  <c r="AA1438" i="1"/>
  <c r="AC1438" i="1"/>
  <c r="T1439" i="1"/>
  <c r="W1439" i="1"/>
  <c r="Z1439" i="1" s="1"/>
  <c r="AA1439" i="1"/>
  <c r="AC1439" i="1"/>
  <c r="T1440" i="1"/>
  <c r="W1440" i="1"/>
  <c r="Z1440" i="1" s="1"/>
  <c r="AA1440" i="1"/>
  <c r="AC1440" i="1"/>
  <c r="T1441" i="1"/>
  <c r="W1441" i="1"/>
  <c r="Z1441" i="1" s="1"/>
  <c r="AA1441" i="1"/>
  <c r="AC1441" i="1"/>
  <c r="T1442" i="1"/>
  <c r="W1442" i="1"/>
  <c r="Z1442" i="1" s="1"/>
  <c r="AA1442" i="1"/>
  <c r="AC1442" i="1"/>
  <c r="T1443" i="1"/>
  <c r="W1443" i="1"/>
  <c r="Z1443" i="1" s="1"/>
  <c r="AA1443" i="1"/>
  <c r="AC1443" i="1"/>
  <c r="T1444" i="1"/>
  <c r="W1444" i="1"/>
  <c r="Z1444" i="1" s="1"/>
  <c r="AA1444" i="1"/>
  <c r="AC1444" i="1"/>
  <c r="T1445" i="1"/>
  <c r="W1445" i="1"/>
  <c r="Z1445" i="1" s="1"/>
  <c r="AA1445" i="1"/>
  <c r="AC1445" i="1"/>
  <c r="T1446" i="1"/>
  <c r="W1446" i="1"/>
  <c r="Z1446" i="1" s="1"/>
  <c r="AA1446" i="1"/>
  <c r="AC1446" i="1"/>
  <c r="T1447" i="1"/>
  <c r="W1447" i="1"/>
  <c r="Z1447" i="1" s="1"/>
  <c r="AA1447" i="1"/>
  <c r="AC1447" i="1"/>
  <c r="T1448" i="1"/>
  <c r="W1448" i="1"/>
  <c r="Z1448" i="1" s="1"/>
  <c r="AA1448" i="1"/>
  <c r="AC1448" i="1"/>
  <c r="T1449" i="1"/>
  <c r="W1449" i="1"/>
  <c r="Z1449" i="1" s="1"/>
  <c r="AA1449" i="1"/>
  <c r="AC1449" i="1"/>
  <c r="T1450" i="1"/>
  <c r="W1450" i="1"/>
  <c r="AA1450" i="1"/>
  <c r="AC1450" i="1"/>
  <c r="T1451" i="1"/>
  <c r="W1451" i="1"/>
  <c r="Z1451" i="1" s="1"/>
  <c r="AA1451" i="1"/>
  <c r="AC1451" i="1"/>
  <c r="T1452" i="1"/>
  <c r="W1452" i="1"/>
  <c r="Z1452" i="1" s="1"/>
  <c r="AA1452" i="1"/>
  <c r="AC1452" i="1"/>
  <c r="T1453" i="1"/>
  <c r="W1453" i="1"/>
  <c r="AA1453" i="1"/>
  <c r="AC1453" i="1"/>
  <c r="T1454" i="1"/>
  <c r="W1454" i="1"/>
  <c r="Z1454" i="1" s="1"/>
  <c r="AA1454" i="1"/>
  <c r="AC1454" i="1"/>
  <c r="T1455" i="1"/>
  <c r="W1455" i="1"/>
  <c r="Z1455" i="1" s="1"/>
  <c r="AA1455" i="1"/>
  <c r="AC1455" i="1"/>
  <c r="T1456" i="1"/>
  <c r="W1456" i="1"/>
  <c r="Z1456" i="1" s="1"/>
  <c r="AA1456" i="1"/>
  <c r="AC1456" i="1"/>
  <c r="T1457" i="1"/>
  <c r="W1457" i="1"/>
  <c r="Z1457" i="1" s="1"/>
  <c r="AA1457" i="1"/>
  <c r="AC1457" i="1"/>
  <c r="T1458" i="1"/>
  <c r="W1458" i="1"/>
  <c r="Z1458" i="1" s="1"/>
  <c r="AA1458" i="1"/>
  <c r="AC1458" i="1"/>
  <c r="T1459" i="1"/>
  <c r="W1459" i="1"/>
  <c r="AA1459" i="1"/>
  <c r="AC1459" i="1"/>
  <c r="T1460" i="1"/>
  <c r="W1460" i="1"/>
  <c r="Z1460" i="1" s="1"/>
  <c r="AA1460" i="1"/>
  <c r="AC1460" i="1"/>
  <c r="T1461" i="1"/>
  <c r="W1461" i="1"/>
  <c r="AA1461" i="1"/>
  <c r="AC1461" i="1"/>
  <c r="T1462" i="1"/>
  <c r="W1462" i="1"/>
  <c r="AA1462" i="1"/>
  <c r="AC1462" i="1"/>
  <c r="T1463" i="1"/>
  <c r="W1463" i="1"/>
  <c r="Z1463" i="1" s="1"/>
  <c r="AA1463" i="1"/>
  <c r="AC1463" i="1"/>
  <c r="T1464" i="1"/>
  <c r="W1464" i="1"/>
  <c r="Z1464" i="1" s="1"/>
  <c r="AA1464" i="1"/>
  <c r="AC1464" i="1"/>
  <c r="T1465" i="1"/>
  <c r="W1465" i="1"/>
  <c r="Z1465" i="1" s="1"/>
  <c r="AA1465" i="1"/>
  <c r="AC1465" i="1"/>
  <c r="T1466" i="1"/>
  <c r="W1466" i="1"/>
  <c r="Z1466" i="1" s="1"/>
  <c r="AA1466" i="1"/>
  <c r="AC1466" i="1"/>
  <c r="T1467" i="1"/>
  <c r="W1467" i="1"/>
  <c r="Z1467" i="1" s="1"/>
  <c r="AA1467" i="1"/>
  <c r="AC1467" i="1"/>
  <c r="T1468" i="1"/>
  <c r="W1468" i="1"/>
  <c r="Z1468" i="1" s="1"/>
  <c r="AA1468" i="1"/>
  <c r="AC1468" i="1"/>
  <c r="T1469" i="1"/>
  <c r="W1469" i="1"/>
  <c r="AA1469" i="1"/>
  <c r="AC1469" i="1"/>
  <c r="T1470" i="1"/>
  <c r="W1470" i="1"/>
  <c r="Z1470" i="1" s="1"/>
  <c r="AA1470" i="1"/>
  <c r="AC1470" i="1"/>
  <c r="T1471" i="1"/>
  <c r="W1471" i="1"/>
  <c r="Z1471" i="1" s="1"/>
  <c r="AA1471" i="1"/>
  <c r="AC1471" i="1"/>
  <c r="T1472" i="1"/>
  <c r="W1472" i="1"/>
  <c r="Z1472" i="1" s="1"/>
  <c r="AA1472" i="1"/>
  <c r="AC1472" i="1"/>
  <c r="T1473" i="1"/>
  <c r="W1473" i="1"/>
  <c r="Z1473" i="1" s="1"/>
  <c r="AA1473" i="1"/>
  <c r="AC1473" i="1"/>
  <c r="T1474" i="1"/>
  <c r="W1474" i="1"/>
  <c r="Z1474" i="1" s="1"/>
  <c r="AA1474" i="1"/>
  <c r="AC1474" i="1"/>
  <c r="T1475" i="1"/>
  <c r="W1475" i="1"/>
  <c r="AA1475" i="1"/>
  <c r="AC1475" i="1"/>
  <c r="T1476" i="1"/>
  <c r="W1476" i="1"/>
  <c r="Z1476" i="1" s="1"/>
  <c r="AA1476" i="1"/>
  <c r="AC1476" i="1"/>
  <c r="T1477" i="1"/>
  <c r="W1477" i="1"/>
  <c r="Z1477" i="1" s="1"/>
  <c r="AA1477" i="1"/>
  <c r="AC1477" i="1"/>
  <c r="T1478" i="1"/>
  <c r="W1478" i="1"/>
  <c r="Z1478" i="1" s="1"/>
  <c r="AA1478" i="1"/>
  <c r="AC1478" i="1"/>
  <c r="T1479" i="1"/>
  <c r="W1479" i="1"/>
  <c r="Z1479" i="1" s="1"/>
  <c r="AA1479" i="1"/>
  <c r="AC1479" i="1"/>
  <c r="T1480" i="1"/>
  <c r="W1480" i="1"/>
  <c r="Z1480" i="1" s="1"/>
  <c r="AA1480" i="1"/>
  <c r="AC1480" i="1"/>
  <c r="T1481" i="1"/>
  <c r="W1481" i="1"/>
  <c r="AA1481" i="1"/>
  <c r="AC1481" i="1"/>
  <c r="T1482" i="1"/>
  <c r="W1482" i="1"/>
  <c r="Z1482" i="1" s="1"/>
  <c r="AA1482" i="1"/>
  <c r="AC1482" i="1"/>
  <c r="T1483" i="1"/>
  <c r="W1483" i="1"/>
  <c r="Z1483" i="1" s="1"/>
  <c r="AA1483" i="1"/>
  <c r="AC1483" i="1"/>
  <c r="T1484" i="1"/>
  <c r="W1484" i="1"/>
  <c r="Z1484" i="1" s="1"/>
  <c r="AA1484" i="1"/>
  <c r="AC1484" i="1"/>
  <c r="T1485" i="1"/>
  <c r="W1485" i="1"/>
  <c r="Z1485" i="1" s="1"/>
  <c r="AA1485" i="1"/>
  <c r="AC1485" i="1"/>
  <c r="T1486" i="1"/>
  <c r="W1486" i="1"/>
  <c r="Z1486" i="1" s="1"/>
  <c r="AA1486" i="1"/>
  <c r="AC1486" i="1"/>
  <c r="T1487" i="1"/>
  <c r="W1487" i="1"/>
  <c r="Z1487" i="1" s="1"/>
  <c r="AA1487" i="1"/>
  <c r="AC1487" i="1"/>
  <c r="T1488" i="1"/>
  <c r="W1488" i="1"/>
  <c r="Z1488" i="1" s="1"/>
  <c r="AA1488" i="1"/>
  <c r="AC1488" i="1"/>
  <c r="T1489" i="1"/>
  <c r="W1489" i="1"/>
  <c r="AA1489" i="1"/>
  <c r="AC1489" i="1"/>
  <c r="T1490" i="1"/>
  <c r="W1490" i="1"/>
  <c r="AA1490" i="1"/>
  <c r="AC1490" i="1"/>
  <c r="T1491" i="1"/>
  <c r="W1491" i="1"/>
  <c r="Z1491" i="1" s="1"/>
  <c r="AA1491" i="1"/>
  <c r="AC1491" i="1"/>
  <c r="T1492" i="1"/>
  <c r="W1492" i="1"/>
  <c r="Z1492" i="1" s="1"/>
  <c r="AA1492" i="1"/>
  <c r="AC1492" i="1"/>
  <c r="T1493" i="1"/>
  <c r="W1493" i="1"/>
  <c r="Z1493" i="1" s="1"/>
  <c r="AA1493" i="1"/>
  <c r="AC1493" i="1"/>
  <c r="T1494" i="1"/>
  <c r="W1494" i="1"/>
  <c r="Z1494" i="1" s="1"/>
  <c r="AA1494" i="1"/>
  <c r="AC1494" i="1"/>
  <c r="T1495" i="1"/>
  <c r="W1495" i="1"/>
  <c r="Z1495" i="1" s="1"/>
  <c r="AA1495" i="1"/>
  <c r="AC1495" i="1"/>
  <c r="T1496" i="1"/>
  <c r="W1496" i="1"/>
  <c r="Z1496" i="1" s="1"/>
  <c r="AA1496" i="1"/>
  <c r="AC1496" i="1"/>
  <c r="T1497" i="1"/>
  <c r="W1497" i="1"/>
  <c r="AA1497" i="1"/>
  <c r="AC1497" i="1"/>
  <c r="T1498" i="1"/>
  <c r="W1498" i="1"/>
  <c r="Z1498" i="1" s="1"/>
  <c r="AA1498" i="1"/>
  <c r="AC1498" i="1"/>
  <c r="T1499" i="1"/>
  <c r="W1499" i="1"/>
  <c r="Z1499" i="1" s="1"/>
  <c r="AA1499" i="1"/>
  <c r="AC1499" i="1"/>
  <c r="T1500" i="1"/>
  <c r="W1500" i="1"/>
  <c r="Z1500" i="1" s="1"/>
  <c r="AA1500" i="1"/>
  <c r="AC1500" i="1"/>
  <c r="T1501" i="1"/>
  <c r="W1501" i="1"/>
  <c r="AA1501" i="1"/>
  <c r="AC1501" i="1"/>
  <c r="T1502" i="1"/>
  <c r="W1502" i="1"/>
  <c r="Z1502" i="1" s="1"/>
  <c r="AA1502" i="1"/>
  <c r="AC1502" i="1"/>
  <c r="T1503" i="1"/>
  <c r="W1503" i="1"/>
  <c r="Z1503" i="1" s="1"/>
  <c r="AA1503" i="1"/>
  <c r="AC1503" i="1"/>
  <c r="T1504" i="1"/>
  <c r="W1504" i="1"/>
  <c r="Z1504" i="1" s="1"/>
  <c r="AA1504" i="1"/>
  <c r="AC1504" i="1"/>
  <c r="T1505" i="1"/>
  <c r="W1505" i="1"/>
  <c r="Z1505" i="1" s="1"/>
  <c r="AA1505" i="1"/>
  <c r="AC1505" i="1"/>
  <c r="T1506" i="1"/>
  <c r="W1506" i="1"/>
  <c r="Z1506" i="1" s="1"/>
  <c r="AA1506" i="1"/>
  <c r="AC1506" i="1"/>
  <c r="T1507" i="1"/>
  <c r="W1507" i="1"/>
  <c r="AA1507" i="1"/>
  <c r="AC1507" i="1"/>
  <c r="T1508" i="1"/>
  <c r="W1508" i="1"/>
  <c r="Z1508" i="1" s="1"/>
  <c r="AA1508" i="1"/>
  <c r="AC1508" i="1"/>
  <c r="T1509" i="1"/>
  <c r="W1509" i="1"/>
  <c r="Z1509" i="1" s="1"/>
  <c r="AA1509" i="1"/>
  <c r="AC1509" i="1"/>
  <c r="T1510" i="1"/>
  <c r="W1510" i="1"/>
  <c r="Z1510" i="1" s="1"/>
  <c r="AA1510" i="1"/>
  <c r="AC1510" i="1"/>
  <c r="T1511" i="1"/>
  <c r="W1511" i="1"/>
  <c r="Z1511" i="1" s="1"/>
  <c r="AA1511" i="1"/>
  <c r="AC1511" i="1"/>
  <c r="T1512" i="1"/>
  <c r="W1512" i="1"/>
  <c r="AA1512" i="1"/>
  <c r="AC1512" i="1"/>
  <c r="T1513" i="1"/>
  <c r="W1513" i="1"/>
  <c r="Z1513" i="1" s="1"/>
  <c r="AA1513" i="1"/>
  <c r="AC1513" i="1"/>
  <c r="T1514" i="1"/>
  <c r="W1514" i="1"/>
  <c r="Z1514" i="1" s="1"/>
  <c r="AA1514" i="1"/>
  <c r="AC1514" i="1"/>
  <c r="T1515" i="1"/>
  <c r="W1515" i="1"/>
  <c r="Z1515" i="1" s="1"/>
  <c r="AA1515" i="1"/>
  <c r="AC1515" i="1"/>
  <c r="T1516" i="1"/>
  <c r="W1516" i="1"/>
  <c r="Z1516" i="1" s="1"/>
  <c r="AA1516" i="1"/>
  <c r="AC1516" i="1"/>
  <c r="T1517" i="1"/>
  <c r="W1517" i="1"/>
  <c r="Z1517" i="1" s="1"/>
  <c r="AA1517" i="1"/>
  <c r="AC1517" i="1"/>
  <c r="T1518" i="1"/>
  <c r="W1518" i="1"/>
  <c r="Z1518" i="1" s="1"/>
  <c r="AA1518" i="1"/>
  <c r="AC1518" i="1"/>
  <c r="T1519" i="1"/>
  <c r="W1519" i="1"/>
  <c r="Z1519" i="1" s="1"/>
  <c r="AA1519" i="1"/>
  <c r="AC1519" i="1"/>
  <c r="T1520" i="1"/>
  <c r="W1520" i="1"/>
  <c r="Z1520" i="1" s="1"/>
  <c r="AA1520" i="1"/>
  <c r="AC1520" i="1"/>
  <c r="T1521" i="1"/>
  <c r="W1521" i="1"/>
  <c r="Z1521" i="1" s="1"/>
  <c r="AA1521" i="1"/>
  <c r="AC1521" i="1"/>
  <c r="T1522" i="1"/>
  <c r="W1522" i="1"/>
  <c r="Z1522" i="1" s="1"/>
  <c r="AA1522" i="1"/>
  <c r="AC1522" i="1"/>
  <c r="T1523" i="1"/>
  <c r="W1523" i="1"/>
  <c r="Z1523" i="1" s="1"/>
  <c r="AA1523" i="1"/>
  <c r="AC1523" i="1"/>
  <c r="T1524" i="1"/>
  <c r="W1524" i="1"/>
  <c r="Z1524" i="1" s="1"/>
  <c r="AA1524" i="1"/>
  <c r="AC1524" i="1"/>
  <c r="T1525" i="1"/>
  <c r="W1525" i="1"/>
  <c r="Z1525" i="1" s="1"/>
  <c r="AA1525" i="1"/>
  <c r="AC1525" i="1"/>
  <c r="T1526" i="1"/>
  <c r="W1526" i="1"/>
  <c r="Z1526" i="1" s="1"/>
  <c r="AA1526" i="1"/>
  <c r="AC1526" i="1"/>
  <c r="T1527" i="1"/>
  <c r="W1527" i="1"/>
  <c r="Z1527" i="1" s="1"/>
  <c r="AA1527" i="1"/>
  <c r="AC1527" i="1"/>
  <c r="T1528" i="1"/>
  <c r="W1528" i="1"/>
  <c r="Z1528" i="1" s="1"/>
  <c r="AA1528" i="1"/>
  <c r="AC1528" i="1"/>
  <c r="T1529" i="1"/>
  <c r="W1529" i="1"/>
  <c r="AA1529" i="1"/>
  <c r="AC1529" i="1"/>
  <c r="T1530" i="1"/>
  <c r="W1530" i="1"/>
  <c r="Z1530" i="1" s="1"/>
  <c r="AA1530" i="1"/>
  <c r="AC1530" i="1"/>
  <c r="T1531" i="1"/>
  <c r="W1531" i="1"/>
  <c r="Z1531" i="1" s="1"/>
  <c r="AA1531" i="1"/>
  <c r="AC1531" i="1"/>
  <c r="T1532" i="1"/>
  <c r="W1532" i="1"/>
  <c r="Z1532" i="1" s="1"/>
  <c r="AA1532" i="1"/>
  <c r="AC1532" i="1"/>
  <c r="T1533" i="1"/>
  <c r="W1533" i="1"/>
  <c r="Z1533" i="1" s="1"/>
  <c r="AA1533" i="1"/>
  <c r="AC1533" i="1"/>
  <c r="T1534" i="1"/>
  <c r="W1534" i="1"/>
  <c r="Z1534" i="1" s="1"/>
  <c r="AA1534" i="1"/>
  <c r="AC1534" i="1"/>
  <c r="T1535" i="1"/>
  <c r="W1535" i="1"/>
  <c r="Z1535" i="1" s="1"/>
  <c r="AA1535" i="1"/>
  <c r="AC1535" i="1"/>
  <c r="T1536" i="1"/>
  <c r="W1536" i="1"/>
  <c r="AA1536" i="1"/>
  <c r="AC1536" i="1"/>
  <c r="T1537" i="1"/>
  <c r="W1537" i="1"/>
  <c r="Z1537" i="1" s="1"/>
  <c r="AA1537" i="1"/>
  <c r="AC1537" i="1"/>
  <c r="T1538" i="1"/>
  <c r="W1538" i="1"/>
  <c r="Z1538" i="1" s="1"/>
  <c r="AA1538" i="1"/>
  <c r="AC1538" i="1"/>
  <c r="T1539" i="1"/>
  <c r="W1539" i="1"/>
  <c r="Z1539" i="1" s="1"/>
  <c r="AA1539" i="1"/>
  <c r="AC1539" i="1"/>
  <c r="T1540" i="1"/>
  <c r="W1540" i="1"/>
  <c r="AA1540" i="1"/>
  <c r="AC1540" i="1"/>
  <c r="T1541" i="1"/>
  <c r="W1541" i="1"/>
  <c r="Z1541" i="1" s="1"/>
  <c r="AA1541" i="1"/>
  <c r="AC1541" i="1"/>
  <c r="T1542" i="1"/>
  <c r="W1542" i="1"/>
  <c r="Z1542" i="1" s="1"/>
  <c r="AA1542" i="1"/>
  <c r="AC1542" i="1"/>
  <c r="T1543" i="1"/>
  <c r="W1543" i="1"/>
  <c r="Z1543" i="1" s="1"/>
  <c r="AA1543" i="1"/>
  <c r="AC1543" i="1"/>
  <c r="T1544" i="1"/>
  <c r="W1544" i="1"/>
  <c r="AA1544" i="1"/>
  <c r="AC1544" i="1"/>
  <c r="T1545" i="1"/>
  <c r="W1545" i="1"/>
  <c r="Z1545" i="1" s="1"/>
  <c r="AA1545" i="1"/>
  <c r="AC1545" i="1"/>
  <c r="T1546" i="1"/>
  <c r="W1546" i="1"/>
  <c r="Z1546" i="1" s="1"/>
  <c r="AA1546" i="1"/>
  <c r="AC1546" i="1"/>
  <c r="T1547" i="1"/>
  <c r="W1547" i="1"/>
  <c r="Z1547" i="1" s="1"/>
  <c r="AA1547" i="1"/>
  <c r="AC1547" i="1"/>
  <c r="T1548" i="1"/>
  <c r="W1548" i="1"/>
  <c r="Z1548" i="1" s="1"/>
  <c r="AA1548" i="1"/>
  <c r="AC1548" i="1"/>
  <c r="T1549" i="1"/>
  <c r="W1549" i="1"/>
  <c r="Z1549" i="1" s="1"/>
  <c r="AA1549" i="1"/>
  <c r="AC1549" i="1"/>
  <c r="T1550" i="1"/>
  <c r="W1550" i="1"/>
  <c r="AA1550" i="1"/>
  <c r="AC1550" i="1"/>
  <c r="T1551" i="1"/>
  <c r="W1551" i="1"/>
  <c r="Z1551" i="1" s="1"/>
  <c r="AA1551" i="1"/>
  <c r="AC1551" i="1"/>
  <c r="T1552" i="1"/>
  <c r="W1552" i="1"/>
  <c r="Z1552" i="1" s="1"/>
  <c r="AA1552" i="1"/>
  <c r="AC1552" i="1"/>
  <c r="T1553" i="1"/>
  <c r="W1553" i="1"/>
  <c r="Z1553" i="1" s="1"/>
  <c r="AA1553" i="1"/>
  <c r="AC1553" i="1"/>
  <c r="T1554" i="1"/>
  <c r="W1554" i="1"/>
  <c r="Z1554" i="1" s="1"/>
  <c r="AA1554" i="1"/>
  <c r="AC1554" i="1"/>
  <c r="T1555" i="1"/>
  <c r="W1555" i="1"/>
  <c r="Z1555" i="1" s="1"/>
  <c r="AA1555" i="1"/>
  <c r="AC1555" i="1"/>
  <c r="T1556" i="1"/>
  <c r="W1556" i="1"/>
  <c r="Z1556" i="1" s="1"/>
  <c r="AA1556" i="1"/>
  <c r="AC1556" i="1"/>
  <c r="T1557" i="1"/>
  <c r="W1557" i="1"/>
  <c r="Z1557" i="1" s="1"/>
  <c r="AA1557" i="1"/>
  <c r="AC1557" i="1"/>
  <c r="T1558" i="1"/>
  <c r="W1558" i="1"/>
  <c r="Z1558" i="1" s="1"/>
  <c r="AA1558" i="1"/>
  <c r="AC1558" i="1"/>
  <c r="T1559" i="1"/>
  <c r="W1559" i="1"/>
  <c r="Z1559" i="1" s="1"/>
  <c r="AA1559" i="1"/>
  <c r="AC1559" i="1"/>
  <c r="T1560" i="1"/>
  <c r="W1560" i="1"/>
  <c r="Z1560" i="1" s="1"/>
  <c r="AA1560" i="1"/>
  <c r="AC1560" i="1"/>
  <c r="T1561" i="1"/>
  <c r="W1561" i="1"/>
  <c r="Z1561" i="1" s="1"/>
  <c r="AA1561" i="1"/>
  <c r="AC1561" i="1"/>
  <c r="T1562" i="1"/>
  <c r="W1562" i="1"/>
  <c r="Z1562" i="1" s="1"/>
  <c r="AA1562" i="1"/>
  <c r="AC1562" i="1"/>
  <c r="T1563" i="1"/>
  <c r="W1563" i="1"/>
  <c r="Z1563" i="1" s="1"/>
  <c r="AA1563" i="1"/>
  <c r="AC1563" i="1"/>
  <c r="T1564" i="1"/>
  <c r="W1564" i="1"/>
  <c r="Z1564" i="1" s="1"/>
  <c r="AA1564" i="1"/>
  <c r="AC1564" i="1"/>
  <c r="T1565" i="1"/>
  <c r="W1565" i="1"/>
  <c r="Z1565" i="1" s="1"/>
  <c r="AA1565" i="1"/>
  <c r="AC1565" i="1"/>
  <c r="T1566" i="1"/>
  <c r="W1566" i="1"/>
  <c r="Z1566" i="1" s="1"/>
  <c r="AA1566" i="1"/>
  <c r="AC1566" i="1"/>
  <c r="T1567" i="1"/>
  <c r="W1567" i="1"/>
  <c r="AA1567" i="1"/>
  <c r="AC1567" i="1"/>
  <c r="T1568" i="1"/>
  <c r="W1568" i="1"/>
  <c r="Z1568" i="1" s="1"/>
  <c r="AA1568" i="1"/>
  <c r="AC1568" i="1"/>
  <c r="T1569" i="1"/>
  <c r="W1569" i="1"/>
  <c r="Z1569" i="1" s="1"/>
  <c r="AA1569" i="1"/>
  <c r="AC1569" i="1"/>
  <c r="T1570" i="1"/>
  <c r="W1570" i="1"/>
  <c r="Z1570" i="1" s="1"/>
  <c r="AA1570" i="1"/>
  <c r="AC1570" i="1"/>
  <c r="T1571" i="1"/>
  <c r="W1571" i="1"/>
  <c r="Z1571" i="1" s="1"/>
  <c r="AA1571" i="1"/>
  <c r="AC1571" i="1"/>
  <c r="T1572" i="1"/>
  <c r="W1572" i="1"/>
  <c r="AA1572" i="1"/>
  <c r="AC1572" i="1"/>
  <c r="T1573" i="1"/>
  <c r="W1573" i="1"/>
  <c r="Z1573" i="1" s="1"/>
  <c r="AA1573" i="1"/>
  <c r="AC1573" i="1"/>
  <c r="T1574" i="1"/>
  <c r="W1574" i="1"/>
  <c r="Z1574" i="1" s="1"/>
  <c r="AA1574" i="1"/>
  <c r="AC1574" i="1"/>
  <c r="T1575" i="1"/>
  <c r="W1575" i="1"/>
  <c r="AA1575" i="1"/>
  <c r="AC1575" i="1"/>
  <c r="T1576" i="1"/>
  <c r="W1576" i="1"/>
  <c r="Z1576" i="1" s="1"/>
  <c r="AA1576" i="1"/>
  <c r="AC1576" i="1"/>
  <c r="T1577" i="1"/>
  <c r="W1577" i="1"/>
  <c r="Z1577" i="1" s="1"/>
  <c r="AA1577" i="1"/>
  <c r="AC1577" i="1"/>
  <c r="T1578" i="1"/>
  <c r="W1578" i="1"/>
  <c r="Z1578" i="1" s="1"/>
  <c r="AA1578" i="1"/>
  <c r="AC1578" i="1"/>
  <c r="T1579" i="1"/>
  <c r="W1579" i="1"/>
  <c r="Z1579" i="1" s="1"/>
  <c r="AA1579" i="1"/>
  <c r="AC1579" i="1"/>
  <c r="T1580" i="1"/>
  <c r="W1580" i="1"/>
  <c r="Z1580" i="1" s="1"/>
  <c r="AA1580" i="1"/>
  <c r="AC1580" i="1"/>
  <c r="T1581" i="1"/>
  <c r="W1581" i="1"/>
  <c r="Z1581" i="1" s="1"/>
  <c r="AA1581" i="1"/>
  <c r="AC1581" i="1"/>
  <c r="T1582" i="1"/>
  <c r="W1582" i="1"/>
  <c r="Z1582" i="1" s="1"/>
  <c r="AA1582" i="1"/>
  <c r="AC1582" i="1"/>
  <c r="T1583" i="1"/>
  <c r="W1583" i="1"/>
  <c r="Z1583" i="1" s="1"/>
  <c r="AA1583" i="1"/>
  <c r="AC1583" i="1"/>
  <c r="T1584" i="1"/>
  <c r="W1584" i="1"/>
  <c r="Z1584" i="1" s="1"/>
  <c r="AA1584" i="1"/>
  <c r="AC1584" i="1"/>
  <c r="T1585" i="1"/>
  <c r="W1585" i="1"/>
  <c r="AA1585" i="1"/>
  <c r="AC1585" i="1"/>
  <c r="T1586" i="1"/>
  <c r="W1586" i="1"/>
  <c r="Z1586" i="1" s="1"/>
  <c r="AA1586" i="1"/>
  <c r="AC1586" i="1"/>
  <c r="T1587" i="1"/>
  <c r="W1587" i="1"/>
  <c r="Z1587" i="1" s="1"/>
  <c r="AA1587" i="1"/>
  <c r="AC1587" i="1"/>
  <c r="T1588" i="1"/>
  <c r="W1588" i="1"/>
  <c r="Z1588" i="1" s="1"/>
  <c r="AA1588" i="1"/>
  <c r="AC1588" i="1"/>
  <c r="T1589" i="1"/>
  <c r="W1589" i="1"/>
  <c r="Z1589" i="1" s="1"/>
  <c r="AA1589" i="1"/>
  <c r="AC1589" i="1"/>
  <c r="T1590" i="1"/>
  <c r="W1590" i="1"/>
  <c r="Z1590" i="1" s="1"/>
  <c r="AA1590" i="1"/>
  <c r="AC1590" i="1"/>
  <c r="T1591" i="1"/>
  <c r="W1591" i="1"/>
  <c r="AA1591" i="1"/>
  <c r="AC1591" i="1"/>
  <c r="T1592" i="1"/>
  <c r="W1592" i="1"/>
  <c r="Z1592" i="1" s="1"/>
  <c r="AA1592" i="1"/>
  <c r="AC1592" i="1"/>
  <c r="T1593" i="1"/>
  <c r="W1593" i="1"/>
  <c r="Z1593" i="1" s="1"/>
  <c r="AA1593" i="1"/>
  <c r="AC1593" i="1"/>
  <c r="T1594" i="1"/>
  <c r="W1594" i="1"/>
  <c r="Z1594" i="1" s="1"/>
  <c r="AA1594" i="1"/>
  <c r="AC1594" i="1"/>
  <c r="T1595" i="1"/>
  <c r="W1595" i="1"/>
  <c r="Z1595" i="1" s="1"/>
  <c r="AA1595" i="1"/>
  <c r="AC1595" i="1"/>
  <c r="T1596" i="1"/>
  <c r="W1596" i="1"/>
  <c r="Z1596" i="1" s="1"/>
  <c r="AA1596" i="1"/>
  <c r="AC1596" i="1"/>
  <c r="T1597" i="1"/>
  <c r="W1597" i="1"/>
  <c r="Z1597" i="1" s="1"/>
  <c r="AA1597" i="1"/>
  <c r="AC1597" i="1"/>
  <c r="T1598" i="1"/>
  <c r="W1598" i="1"/>
  <c r="Z1598" i="1" s="1"/>
  <c r="AA1598" i="1"/>
  <c r="AC1598" i="1"/>
  <c r="T1599" i="1"/>
  <c r="W1599" i="1"/>
  <c r="Z1599" i="1" s="1"/>
  <c r="AA1599" i="1"/>
  <c r="AC1599" i="1"/>
  <c r="T1600" i="1"/>
  <c r="W1600" i="1"/>
  <c r="Z1600" i="1" s="1"/>
  <c r="AA1600" i="1"/>
  <c r="AC1600" i="1"/>
  <c r="T1601" i="1"/>
  <c r="W1601" i="1"/>
  <c r="AA1601" i="1"/>
  <c r="AC1601" i="1"/>
  <c r="T1602" i="1"/>
  <c r="W1602" i="1"/>
  <c r="Z1602" i="1" s="1"/>
  <c r="AA1602" i="1"/>
  <c r="AC1602" i="1"/>
  <c r="T1603" i="1"/>
  <c r="W1603" i="1"/>
  <c r="AA1603" i="1"/>
  <c r="AC1603" i="1"/>
  <c r="T1604" i="1"/>
  <c r="W1604" i="1"/>
  <c r="AA1604" i="1"/>
  <c r="AC1604" i="1"/>
  <c r="T1605" i="1"/>
  <c r="W1605" i="1"/>
  <c r="Z1605" i="1" s="1"/>
  <c r="AA1605" i="1"/>
  <c r="AC1605" i="1"/>
  <c r="T1606" i="1"/>
  <c r="W1606" i="1"/>
  <c r="Z1606" i="1" s="1"/>
  <c r="AA1606" i="1"/>
  <c r="AC1606" i="1"/>
  <c r="T1607" i="1"/>
  <c r="W1607" i="1"/>
  <c r="Z1607" i="1" s="1"/>
  <c r="AA1607" i="1"/>
  <c r="AC1607" i="1"/>
  <c r="T1608" i="1"/>
  <c r="W1608" i="1"/>
  <c r="Z1608" i="1" s="1"/>
  <c r="AA1608" i="1"/>
  <c r="AC1608" i="1"/>
  <c r="T1609" i="1"/>
  <c r="W1609" i="1"/>
  <c r="Z1609" i="1" s="1"/>
  <c r="AA1609" i="1"/>
  <c r="AC1609" i="1"/>
  <c r="T1610" i="1"/>
  <c r="W1610" i="1"/>
  <c r="Z1610" i="1" s="1"/>
  <c r="AA1610" i="1"/>
  <c r="AC1610" i="1"/>
  <c r="T1611" i="1"/>
  <c r="W1611" i="1"/>
  <c r="Z1611" i="1" s="1"/>
  <c r="AA1611" i="1"/>
  <c r="AC1611" i="1"/>
  <c r="T1612" i="1"/>
  <c r="W1612" i="1"/>
  <c r="Z1612" i="1" s="1"/>
  <c r="AA1612" i="1"/>
  <c r="AC1612" i="1"/>
  <c r="T1613" i="1"/>
  <c r="W1613" i="1"/>
  <c r="Z1613" i="1" s="1"/>
  <c r="AA1613" i="1"/>
  <c r="AC1613" i="1"/>
  <c r="T1614" i="1"/>
  <c r="W1614" i="1"/>
  <c r="Z1614" i="1" s="1"/>
  <c r="AA1614" i="1"/>
  <c r="AC1614" i="1"/>
  <c r="T1615" i="1"/>
  <c r="W1615" i="1"/>
  <c r="AA1615" i="1"/>
  <c r="AC1615" i="1"/>
  <c r="T1616" i="1"/>
  <c r="W1616" i="1"/>
  <c r="Z1616" i="1" s="1"/>
  <c r="AA1616" i="1"/>
  <c r="AC1616" i="1"/>
  <c r="T1617" i="1"/>
  <c r="W1617" i="1"/>
  <c r="Z1617" i="1" s="1"/>
  <c r="AA1617" i="1"/>
  <c r="AC1617" i="1"/>
  <c r="T1618" i="1"/>
  <c r="W1618" i="1"/>
  <c r="Z1618" i="1" s="1"/>
  <c r="AA1618" i="1"/>
  <c r="AC1618" i="1"/>
  <c r="T1619" i="1"/>
  <c r="W1619" i="1"/>
  <c r="Z1619" i="1" s="1"/>
  <c r="AA1619" i="1"/>
  <c r="AC1619" i="1"/>
  <c r="T1620" i="1"/>
  <c r="W1620" i="1"/>
  <c r="Z1620" i="1" s="1"/>
  <c r="AA1620" i="1"/>
  <c r="AC1620" i="1"/>
  <c r="T1621" i="1"/>
  <c r="W1621" i="1"/>
  <c r="Z1621" i="1" s="1"/>
  <c r="AA1621" i="1"/>
  <c r="AC1621" i="1"/>
  <c r="T1622" i="1"/>
  <c r="W1622" i="1"/>
  <c r="Z1622" i="1" s="1"/>
  <c r="AA1622" i="1"/>
  <c r="AC1622" i="1"/>
  <c r="T1623" i="1"/>
  <c r="W1623" i="1"/>
  <c r="Z1623" i="1" s="1"/>
  <c r="AA1623" i="1"/>
  <c r="AC1623" i="1"/>
  <c r="T1624" i="1"/>
  <c r="W1624" i="1"/>
  <c r="AA1624" i="1"/>
  <c r="AC1624" i="1"/>
  <c r="T1625" i="1"/>
  <c r="W1625" i="1"/>
  <c r="Z1625" i="1" s="1"/>
  <c r="AA1625" i="1"/>
  <c r="AC1625" i="1"/>
  <c r="T1626" i="1"/>
  <c r="W1626" i="1"/>
  <c r="Z1626" i="1" s="1"/>
  <c r="AA1626" i="1"/>
  <c r="AC1626" i="1"/>
  <c r="T1627" i="1"/>
  <c r="W1627" i="1"/>
  <c r="Z1627" i="1" s="1"/>
  <c r="AA1627" i="1"/>
  <c r="AC1627" i="1"/>
  <c r="T1628" i="1"/>
  <c r="W1628" i="1"/>
  <c r="Z1628" i="1" s="1"/>
  <c r="AA1628" i="1"/>
  <c r="AC1628" i="1"/>
  <c r="T1629" i="1"/>
  <c r="W1629" i="1"/>
  <c r="Z1629" i="1" s="1"/>
  <c r="AA1629" i="1"/>
  <c r="AC1629" i="1"/>
  <c r="T1630" i="1"/>
  <c r="W1630" i="1"/>
  <c r="Z1630" i="1" s="1"/>
  <c r="AA1630" i="1"/>
  <c r="AC1630" i="1"/>
  <c r="T1631" i="1"/>
  <c r="W1631" i="1"/>
  <c r="Z1631" i="1" s="1"/>
  <c r="AA1631" i="1"/>
  <c r="AC1631" i="1"/>
  <c r="T1632" i="1"/>
  <c r="W1632" i="1"/>
  <c r="Z1632" i="1" s="1"/>
  <c r="AA1632" i="1"/>
  <c r="AC1632" i="1"/>
  <c r="T1633" i="1"/>
  <c r="W1633" i="1"/>
  <c r="Z1633" i="1" s="1"/>
  <c r="AA1633" i="1"/>
  <c r="AC1633" i="1"/>
  <c r="T1634" i="1"/>
  <c r="W1634" i="1"/>
  <c r="Z1634" i="1" s="1"/>
  <c r="AA1634" i="1"/>
  <c r="AC1634" i="1"/>
  <c r="T1635" i="1"/>
  <c r="W1635" i="1"/>
  <c r="Z1635" i="1" s="1"/>
  <c r="AA1635" i="1"/>
  <c r="AC1635" i="1"/>
  <c r="T1636" i="1"/>
  <c r="W1636" i="1"/>
  <c r="Z1636" i="1" s="1"/>
  <c r="AA1636" i="1"/>
  <c r="AC1636" i="1"/>
  <c r="T1637" i="1"/>
  <c r="W1637" i="1"/>
  <c r="Z1637" i="1" s="1"/>
  <c r="AA1637" i="1"/>
  <c r="AC1637" i="1"/>
  <c r="T1638" i="1"/>
  <c r="W1638" i="1"/>
  <c r="Z1638" i="1" s="1"/>
  <c r="AA1638" i="1"/>
  <c r="AC1638" i="1"/>
  <c r="T1639" i="1"/>
  <c r="W1639" i="1"/>
  <c r="AA1639" i="1"/>
  <c r="AC1639" i="1"/>
  <c r="T1640" i="1"/>
  <c r="W1640" i="1"/>
  <c r="Z1640" i="1" s="1"/>
  <c r="AA1640" i="1"/>
  <c r="AC1640" i="1"/>
  <c r="T1641" i="1"/>
  <c r="W1641" i="1"/>
  <c r="Z1641" i="1" s="1"/>
  <c r="AA1641" i="1"/>
  <c r="AC1641" i="1"/>
  <c r="T1642" i="1"/>
  <c r="W1642" i="1"/>
  <c r="Z1642" i="1" s="1"/>
  <c r="AA1642" i="1"/>
  <c r="AC1642" i="1"/>
  <c r="T1643" i="1"/>
  <c r="W1643" i="1"/>
  <c r="Z1643" i="1" s="1"/>
  <c r="AA1643" i="1"/>
  <c r="AC1643" i="1"/>
  <c r="T1644" i="1"/>
  <c r="W1644" i="1"/>
  <c r="Z1644" i="1" s="1"/>
  <c r="AA1644" i="1"/>
  <c r="AC1644" i="1"/>
  <c r="T1645" i="1"/>
  <c r="W1645" i="1"/>
  <c r="Z1645" i="1" s="1"/>
  <c r="AA1645" i="1"/>
  <c r="AC1645" i="1"/>
  <c r="T1646" i="1"/>
  <c r="W1646" i="1"/>
  <c r="Z1646" i="1" s="1"/>
  <c r="AA1646" i="1"/>
  <c r="AC1646" i="1"/>
  <c r="T1647" i="1"/>
  <c r="W1647" i="1"/>
  <c r="AA1647" i="1"/>
  <c r="AC1647" i="1"/>
  <c r="T1648" i="1"/>
  <c r="W1648" i="1"/>
  <c r="AA1648" i="1"/>
  <c r="AC1648" i="1"/>
  <c r="T1649" i="1"/>
  <c r="W1649" i="1"/>
  <c r="Z1649" i="1" s="1"/>
  <c r="AA1649" i="1"/>
  <c r="AC1649" i="1"/>
  <c r="T1650" i="1"/>
  <c r="W1650" i="1"/>
  <c r="Z1650" i="1" s="1"/>
  <c r="AA1650" i="1"/>
  <c r="AC1650" i="1"/>
  <c r="T1651" i="1"/>
  <c r="W1651" i="1"/>
  <c r="Z1651" i="1" s="1"/>
  <c r="AA1651" i="1"/>
  <c r="AC1651" i="1"/>
  <c r="T1652" i="1"/>
  <c r="W1652" i="1"/>
  <c r="Z1652" i="1" s="1"/>
  <c r="AA1652" i="1"/>
  <c r="AC1652" i="1"/>
  <c r="T1653" i="1"/>
  <c r="W1653" i="1"/>
  <c r="Z1653" i="1" s="1"/>
  <c r="AA1653" i="1"/>
  <c r="AC1653" i="1"/>
  <c r="T1654" i="1"/>
  <c r="W1654" i="1"/>
  <c r="Z1654" i="1" s="1"/>
  <c r="AA1654" i="1"/>
  <c r="AC1654" i="1"/>
  <c r="T1655" i="1"/>
  <c r="W1655" i="1"/>
  <c r="Z1655" i="1" s="1"/>
  <c r="AA1655" i="1"/>
  <c r="AC1655" i="1"/>
  <c r="T1656" i="1"/>
  <c r="W1656" i="1"/>
  <c r="Z1656" i="1" s="1"/>
  <c r="AA1656" i="1"/>
  <c r="AC1656" i="1"/>
  <c r="T1657" i="1"/>
  <c r="W1657" i="1"/>
  <c r="Z1657" i="1" s="1"/>
  <c r="AA1657" i="1"/>
  <c r="AC1657" i="1"/>
  <c r="T1658" i="1"/>
  <c r="W1658" i="1"/>
  <c r="Z1658" i="1" s="1"/>
  <c r="AA1658" i="1"/>
  <c r="AC1658" i="1"/>
  <c r="T1659" i="1"/>
  <c r="W1659" i="1"/>
  <c r="Z1659" i="1" s="1"/>
  <c r="AA1659" i="1"/>
  <c r="AC1659" i="1"/>
  <c r="T1660" i="1"/>
  <c r="W1660" i="1"/>
  <c r="Z1660" i="1" s="1"/>
  <c r="AA1660" i="1"/>
  <c r="AC1660" i="1"/>
  <c r="T1661" i="1"/>
  <c r="W1661" i="1"/>
  <c r="Z1661" i="1" s="1"/>
  <c r="AA1661" i="1"/>
  <c r="AC1661" i="1"/>
  <c r="T1662" i="1"/>
  <c r="W1662" i="1"/>
  <c r="Z1662" i="1" s="1"/>
  <c r="AA1662" i="1"/>
  <c r="AC1662" i="1"/>
  <c r="T1663" i="1"/>
  <c r="W1663" i="1"/>
  <c r="AA1663" i="1"/>
  <c r="AC1663" i="1"/>
  <c r="T1664" i="1"/>
  <c r="W1664" i="1"/>
  <c r="AA1664" i="1"/>
  <c r="AC1664" i="1"/>
  <c r="T1665" i="1"/>
  <c r="W1665" i="1"/>
  <c r="Z1665" i="1" s="1"/>
  <c r="AA1665" i="1"/>
  <c r="AC1665" i="1"/>
  <c r="T1666" i="1"/>
  <c r="W1666" i="1"/>
  <c r="Z1666" i="1" s="1"/>
  <c r="AA1666" i="1"/>
  <c r="AC1666" i="1"/>
  <c r="T1667" i="1"/>
  <c r="W1667" i="1"/>
  <c r="Z1667" i="1" s="1"/>
  <c r="AA1667" i="1"/>
  <c r="AC1667" i="1"/>
  <c r="T1668" i="1"/>
  <c r="W1668" i="1"/>
  <c r="Z1668" i="1" s="1"/>
  <c r="AA1668" i="1"/>
  <c r="AC1668" i="1"/>
  <c r="T1669" i="1"/>
  <c r="W1669" i="1"/>
  <c r="AA1669" i="1"/>
  <c r="AC1669" i="1"/>
  <c r="T1670" i="1"/>
  <c r="W1670" i="1"/>
  <c r="Z1670" i="1" s="1"/>
  <c r="AA1670" i="1"/>
  <c r="AC1670" i="1"/>
  <c r="T1671" i="1"/>
  <c r="W1671" i="1"/>
  <c r="Z1671" i="1" s="1"/>
  <c r="AA1671" i="1"/>
  <c r="AC1671" i="1"/>
  <c r="T1672" i="1"/>
  <c r="W1672" i="1"/>
  <c r="Z1672" i="1" s="1"/>
  <c r="AA1672" i="1"/>
  <c r="AC1672" i="1"/>
  <c r="T1673" i="1"/>
  <c r="W1673" i="1"/>
  <c r="Z1673" i="1" s="1"/>
  <c r="AA1673" i="1"/>
  <c r="AC1673" i="1"/>
  <c r="T1674" i="1"/>
  <c r="W1674" i="1"/>
  <c r="Z1674" i="1" s="1"/>
  <c r="AA1674" i="1"/>
  <c r="AC1674" i="1"/>
  <c r="T1675" i="1"/>
  <c r="W1675" i="1"/>
  <c r="Z1675" i="1" s="1"/>
  <c r="AA1675" i="1"/>
  <c r="AC1675" i="1"/>
  <c r="T1676" i="1"/>
  <c r="W1676" i="1"/>
  <c r="Z1676" i="1" s="1"/>
  <c r="AA1676" i="1"/>
  <c r="AC1676" i="1"/>
  <c r="T1677" i="1"/>
  <c r="W1677" i="1"/>
  <c r="Z1677" i="1" s="1"/>
  <c r="AA1677" i="1"/>
  <c r="AC1677" i="1"/>
  <c r="T1678" i="1"/>
  <c r="W1678" i="1"/>
  <c r="Z1678" i="1" s="1"/>
  <c r="AA1678" i="1"/>
  <c r="AC1678" i="1"/>
  <c r="T1679" i="1"/>
  <c r="W1679" i="1"/>
  <c r="Z1679" i="1" s="1"/>
  <c r="AA1679" i="1"/>
  <c r="AC1679" i="1"/>
  <c r="T1680" i="1"/>
  <c r="W1680" i="1"/>
  <c r="AA1680" i="1"/>
  <c r="AC1680" i="1"/>
  <c r="T1681" i="1"/>
  <c r="W1681" i="1"/>
  <c r="Z1681" i="1" s="1"/>
  <c r="AA1681" i="1"/>
  <c r="AC1681" i="1"/>
  <c r="T1682" i="1"/>
  <c r="W1682" i="1"/>
  <c r="Z1682" i="1" s="1"/>
  <c r="AA1682" i="1"/>
  <c r="AC1682" i="1"/>
  <c r="T1683" i="1"/>
  <c r="W1683" i="1"/>
  <c r="Z1683" i="1" s="1"/>
  <c r="AA1683" i="1"/>
  <c r="AC1683" i="1"/>
  <c r="T1684" i="1"/>
  <c r="W1684" i="1"/>
  <c r="Z1684" i="1" s="1"/>
  <c r="AA1684" i="1"/>
  <c r="AC1684" i="1"/>
  <c r="T1685" i="1"/>
  <c r="W1685" i="1"/>
  <c r="Z1685" i="1" s="1"/>
  <c r="AA1685" i="1"/>
  <c r="AC1685" i="1"/>
  <c r="T1686" i="1"/>
  <c r="W1686" i="1"/>
  <c r="Z1686" i="1" s="1"/>
  <c r="AA1686" i="1"/>
  <c r="AC1686" i="1"/>
  <c r="T1687" i="1"/>
  <c r="W1687" i="1"/>
  <c r="Z1687" i="1" s="1"/>
  <c r="AA1687" i="1"/>
  <c r="AC1687" i="1"/>
  <c r="T1688" i="1"/>
  <c r="W1688" i="1"/>
  <c r="Z1688" i="1" s="1"/>
  <c r="AA1688" i="1"/>
  <c r="AC1688" i="1"/>
  <c r="T1689" i="1"/>
  <c r="W1689" i="1"/>
  <c r="Z1689" i="1" s="1"/>
  <c r="AA1689" i="1"/>
  <c r="AC1689" i="1"/>
  <c r="T1690" i="1"/>
  <c r="W1690" i="1"/>
  <c r="Z1690" i="1" s="1"/>
  <c r="AA1690" i="1"/>
  <c r="AC1690" i="1"/>
  <c r="T1691" i="1"/>
  <c r="W1691" i="1"/>
  <c r="Z1691" i="1" s="1"/>
  <c r="AA1691" i="1"/>
  <c r="AC1691" i="1"/>
  <c r="T1692" i="1"/>
  <c r="W1692" i="1"/>
  <c r="AA1692" i="1"/>
  <c r="AC1692" i="1"/>
  <c r="T1693" i="1"/>
  <c r="W1693" i="1"/>
  <c r="Z1693" i="1" s="1"/>
  <c r="AA1693" i="1"/>
  <c r="AC1693" i="1"/>
  <c r="T1694" i="1"/>
  <c r="W1694" i="1"/>
  <c r="Z1694" i="1" s="1"/>
  <c r="AA1694" i="1"/>
  <c r="AC1694" i="1"/>
  <c r="T1695" i="1"/>
  <c r="W1695" i="1"/>
  <c r="Z1695" i="1" s="1"/>
  <c r="AA1695" i="1"/>
  <c r="AC1695" i="1"/>
  <c r="T1696" i="1"/>
  <c r="W1696" i="1"/>
  <c r="Z1696" i="1" s="1"/>
  <c r="AA1696" i="1"/>
  <c r="AC1696" i="1"/>
  <c r="T1697" i="1"/>
  <c r="W1697" i="1"/>
  <c r="Z1697" i="1" s="1"/>
  <c r="AA1697" i="1"/>
  <c r="AC1697" i="1"/>
  <c r="T1698" i="1"/>
  <c r="W1698" i="1"/>
  <c r="Z1698" i="1" s="1"/>
  <c r="AA1698" i="1"/>
  <c r="AC1698" i="1"/>
  <c r="T1699" i="1"/>
  <c r="W1699" i="1"/>
  <c r="Z1699" i="1" s="1"/>
  <c r="AA1699" i="1"/>
  <c r="AC1699" i="1"/>
  <c r="T1700" i="1"/>
  <c r="W1700" i="1"/>
  <c r="Z1700" i="1" s="1"/>
  <c r="AA1700" i="1"/>
  <c r="AC1700" i="1"/>
  <c r="T1701" i="1"/>
  <c r="W1701" i="1"/>
  <c r="Z1701" i="1" s="1"/>
  <c r="AA1701" i="1"/>
  <c r="AC1701" i="1"/>
  <c r="T1702" i="1"/>
  <c r="W1702" i="1"/>
  <c r="Z1702" i="1" s="1"/>
  <c r="AA1702" i="1"/>
  <c r="AC1702" i="1"/>
  <c r="T1703" i="1"/>
  <c r="W1703" i="1"/>
  <c r="Z1703" i="1" s="1"/>
  <c r="AA1703" i="1"/>
  <c r="AC1703" i="1"/>
  <c r="T1704" i="1"/>
  <c r="W1704" i="1"/>
  <c r="Z1704" i="1" s="1"/>
  <c r="AA1704" i="1"/>
  <c r="AC1704" i="1"/>
  <c r="T1705" i="1"/>
  <c r="W1705" i="1"/>
  <c r="Z1705" i="1" s="1"/>
  <c r="AA1705" i="1"/>
  <c r="AC1705" i="1"/>
  <c r="T1706" i="1"/>
  <c r="W1706" i="1"/>
  <c r="Z1706" i="1" s="1"/>
  <c r="AA1706" i="1"/>
  <c r="AC1706" i="1"/>
  <c r="T1707" i="1"/>
  <c r="W1707" i="1"/>
  <c r="AA1707" i="1"/>
  <c r="AC1707" i="1"/>
  <c r="T1708" i="1"/>
  <c r="W1708" i="1"/>
  <c r="Z1708" i="1" s="1"/>
  <c r="AA1708" i="1"/>
  <c r="AC1708" i="1"/>
  <c r="T1709" i="1"/>
  <c r="W1709" i="1"/>
  <c r="AA1709" i="1"/>
  <c r="AC1709" i="1"/>
  <c r="T1710" i="1"/>
  <c r="W1710" i="1"/>
  <c r="Z1710" i="1" s="1"/>
  <c r="AA1710" i="1"/>
  <c r="AC1710" i="1"/>
  <c r="T1711" i="1"/>
  <c r="W1711" i="1"/>
  <c r="Z1711" i="1" s="1"/>
  <c r="AA1711" i="1"/>
  <c r="AC1711" i="1"/>
  <c r="T1712" i="1"/>
  <c r="W1712" i="1"/>
  <c r="Z1712" i="1" s="1"/>
  <c r="AA1712" i="1"/>
  <c r="AC1712" i="1"/>
  <c r="T1713" i="1"/>
  <c r="W1713" i="1"/>
  <c r="Z1713" i="1" s="1"/>
  <c r="AA1713" i="1"/>
  <c r="AC1713" i="1"/>
  <c r="T1714" i="1"/>
  <c r="W1714" i="1"/>
  <c r="Z1714" i="1" s="1"/>
  <c r="AA1714" i="1"/>
  <c r="AC1714" i="1"/>
  <c r="T1715" i="1"/>
  <c r="W1715" i="1"/>
  <c r="Z1715" i="1" s="1"/>
  <c r="AA1715" i="1"/>
  <c r="AC1715" i="1"/>
  <c r="T1716" i="1"/>
  <c r="W1716" i="1"/>
  <c r="AA1716" i="1"/>
  <c r="AC1716" i="1"/>
  <c r="T1717" i="1"/>
  <c r="W1717" i="1"/>
  <c r="AA1717" i="1"/>
  <c r="AC1717" i="1"/>
  <c r="T1718" i="1"/>
  <c r="W1718" i="1"/>
  <c r="Z1718" i="1" s="1"/>
  <c r="AA1718" i="1"/>
  <c r="AC1718" i="1"/>
  <c r="T1719" i="1"/>
  <c r="W1719" i="1"/>
  <c r="Z1719" i="1" s="1"/>
  <c r="AA1719" i="1"/>
  <c r="AC1719" i="1"/>
  <c r="T1720" i="1"/>
  <c r="W1720" i="1"/>
  <c r="Z1720" i="1" s="1"/>
  <c r="AA1720" i="1"/>
  <c r="AC1720" i="1"/>
  <c r="T1721" i="1"/>
  <c r="W1721" i="1"/>
  <c r="AA1721" i="1"/>
  <c r="AC1721" i="1"/>
  <c r="T1722" i="1"/>
  <c r="W1722" i="1"/>
  <c r="Z1722" i="1" s="1"/>
  <c r="AA1722" i="1"/>
  <c r="AC1722" i="1"/>
  <c r="T1723" i="1"/>
  <c r="W1723" i="1"/>
  <c r="AA1723" i="1"/>
  <c r="AC1723" i="1"/>
  <c r="T1724" i="1"/>
  <c r="W1724" i="1"/>
  <c r="Z1724" i="1" s="1"/>
  <c r="AA1724" i="1"/>
  <c r="AC1724" i="1"/>
  <c r="T1725" i="1"/>
  <c r="W1725" i="1"/>
  <c r="Z1725" i="1" s="1"/>
  <c r="AA1725" i="1"/>
  <c r="AC1725" i="1"/>
  <c r="T1726" i="1"/>
  <c r="W1726" i="1"/>
  <c r="Z1726" i="1" s="1"/>
  <c r="AA1726" i="1"/>
  <c r="AC1726" i="1"/>
  <c r="T1727" i="1"/>
  <c r="W1727" i="1"/>
  <c r="Z1727" i="1" s="1"/>
  <c r="AA1727" i="1"/>
  <c r="AC1727" i="1"/>
  <c r="T1728" i="1"/>
  <c r="W1728" i="1"/>
  <c r="Z1728" i="1" s="1"/>
  <c r="AA1728" i="1"/>
  <c r="AC1728" i="1"/>
  <c r="T1729" i="1"/>
  <c r="W1729" i="1"/>
  <c r="AA1729" i="1"/>
  <c r="AC1729" i="1"/>
  <c r="T1730" i="1"/>
  <c r="W1730" i="1"/>
  <c r="Z1730" i="1" s="1"/>
  <c r="AA1730" i="1"/>
  <c r="AC1730" i="1"/>
  <c r="T1731" i="1"/>
  <c r="W1731" i="1"/>
  <c r="Z1731" i="1" s="1"/>
  <c r="AA1731" i="1"/>
  <c r="AC1731" i="1"/>
  <c r="T1732" i="1"/>
  <c r="W1732" i="1"/>
  <c r="Z1732" i="1" s="1"/>
  <c r="AA1732" i="1"/>
  <c r="AC1732" i="1"/>
  <c r="T1733" i="1"/>
  <c r="W1733" i="1"/>
  <c r="AA1733" i="1"/>
  <c r="AC1733" i="1"/>
  <c r="T1734" i="1"/>
  <c r="W1734" i="1"/>
  <c r="Z1734" i="1" s="1"/>
  <c r="AA1734" i="1"/>
  <c r="AC1734" i="1"/>
  <c r="T1735" i="1"/>
  <c r="W1735" i="1"/>
  <c r="Z1735" i="1" s="1"/>
  <c r="AA1735" i="1"/>
  <c r="AC1735" i="1"/>
  <c r="T1736" i="1"/>
  <c r="W1736" i="1"/>
  <c r="Z1736" i="1" s="1"/>
  <c r="AA1736" i="1"/>
  <c r="AC1736" i="1"/>
  <c r="T1737" i="1"/>
  <c r="W1737" i="1"/>
  <c r="Z1737" i="1" s="1"/>
  <c r="AA1737" i="1"/>
  <c r="AC1737" i="1"/>
  <c r="T1738" i="1"/>
  <c r="W1738" i="1"/>
  <c r="Z1738" i="1" s="1"/>
  <c r="AA1738" i="1"/>
  <c r="AC1738" i="1"/>
  <c r="T1739" i="1"/>
  <c r="W1739" i="1"/>
  <c r="Z1739" i="1" s="1"/>
  <c r="AA1739" i="1"/>
  <c r="AC1739" i="1"/>
  <c r="T1740" i="1"/>
  <c r="W1740" i="1"/>
  <c r="Z1740" i="1" s="1"/>
  <c r="AA1740" i="1"/>
  <c r="AC1740" i="1"/>
  <c r="T1741" i="1"/>
  <c r="W1741" i="1"/>
  <c r="Z1741" i="1" s="1"/>
  <c r="AA1741" i="1"/>
  <c r="AC1741" i="1"/>
  <c r="T1742" i="1"/>
  <c r="W1742" i="1"/>
  <c r="Z1742" i="1" s="1"/>
  <c r="AA1742" i="1"/>
  <c r="AC1742" i="1"/>
  <c r="T1743" i="1"/>
  <c r="W1743" i="1"/>
  <c r="Z1743" i="1" s="1"/>
  <c r="AA1743" i="1"/>
  <c r="AC1743" i="1"/>
  <c r="T1744" i="1"/>
  <c r="W1744" i="1"/>
  <c r="AA1744" i="1"/>
  <c r="AC1744" i="1"/>
  <c r="T1745" i="1"/>
  <c r="W1745" i="1"/>
  <c r="AA1745" i="1"/>
  <c r="AC1745" i="1"/>
  <c r="T1746" i="1"/>
  <c r="W1746" i="1"/>
  <c r="Z1746" i="1" s="1"/>
  <c r="AA1746" i="1"/>
  <c r="AC1746" i="1"/>
  <c r="T1747" i="1"/>
  <c r="W1747" i="1"/>
  <c r="Z1747" i="1" s="1"/>
  <c r="AA1747" i="1"/>
  <c r="AC1747" i="1"/>
  <c r="T1748" i="1"/>
  <c r="W1748" i="1"/>
  <c r="Z1748" i="1" s="1"/>
  <c r="AA1748" i="1"/>
  <c r="AC1748" i="1"/>
  <c r="T1749" i="1"/>
  <c r="W1749" i="1"/>
  <c r="Z1749" i="1" s="1"/>
  <c r="AA1749" i="1"/>
  <c r="AC1749" i="1"/>
  <c r="T1750" i="1"/>
  <c r="W1750" i="1"/>
  <c r="AA1750" i="1"/>
  <c r="AC1750" i="1"/>
  <c r="T1751" i="1"/>
  <c r="W1751" i="1"/>
  <c r="Z1751" i="1" s="1"/>
  <c r="AA1751" i="1"/>
  <c r="AC1751" i="1"/>
  <c r="T1752" i="1"/>
  <c r="W1752" i="1"/>
  <c r="Z1752" i="1" s="1"/>
  <c r="AA1752" i="1"/>
  <c r="AC1752" i="1"/>
  <c r="T1753" i="1"/>
  <c r="W1753" i="1"/>
  <c r="Z1753" i="1" s="1"/>
  <c r="AA1753" i="1"/>
  <c r="AC1753" i="1"/>
  <c r="T1754" i="1"/>
  <c r="W1754" i="1"/>
  <c r="AA1754" i="1"/>
  <c r="AC1754" i="1"/>
  <c r="T1755" i="1"/>
  <c r="W1755" i="1"/>
  <c r="Z1755" i="1" s="1"/>
  <c r="AA1755" i="1"/>
  <c r="AC1755" i="1"/>
  <c r="T1756" i="1"/>
  <c r="W1756" i="1"/>
  <c r="Z1756" i="1" s="1"/>
  <c r="AA1756" i="1"/>
  <c r="AC1756" i="1"/>
  <c r="T1757" i="1"/>
  <c r="W1757" i="1"/>
  <c r="AA1757" i="1"/>
  <c r="AC1757" i="1"/>
  <c r="T1758" i="1"/>
  <c r="W1758" i="1"/>
  <c r="Z1758" i="1" s="1"/>
  <c r="AA1758" i="1"/>
  <c r="AC1758" i="1"/>
  <c r="T1759" i="1"/>
  <c r="W1759" i="1"/>
  <c r="Z1759" i="1" s="1"/>
  <c r="AA1759" i="1"/>
  <c r="AC1759" i="1"/>
  <c r="T1760" i="1"/>
  <c r="W1760" i="1"/>
  <c r="Z1760" i="1" s="1"/>
  <c r="AA1760" i="1"/>
  <c r="AC1760" i="1"/>
  <c r="T1761" i="1"/>
  <c r="W1761" i="1"/>
  <c r="AA1761" i="1"/>
  <c r="AC1761" i="1"/>
  <c r="T1762" i="1"/>
  <c r="W1762" i="1"/>
  <c r="Z1762" i="1" s="1"/>
  <c r="AA1762" i="1"/>
  <c r="AC1762" i="1"/>
  <c r="T1763" i="1"/>
  <c r="W1763" i="1"/>
  <c r="Z1763" i="1" s="1"/>
  <c r="AA1763" i="1"/>
  <c r="AC1763" i="1"/>
  <c r="T1764" i="1"/>
  <c r="W1764" i="1"/>
  <c r="Z1764" i="1" s="1"/>
  <c r="AA1764" i="1"/>
  <c r="AC1764" i="1"/>
  <c r="T1765" i="1"/>
  <c r="W1765" i="1"/>
  <c r="Z1765" i="1" s="1"/>
  <c r="AA1765" i="1"/>
  <c r="AC1765" i="1"/>
  <c r="T1766" i="1"/>
  <c r="W1766" i="1"/>
  <c r="Z1766" i="1" s="1"/>
  <c r="AA1766" i="1"/>
  <c r="AC1766" i="1"/>
  <c r="T1767" i="1"/>
  <c r="W1767" i="1"/>
  <c r="Z1767" i="1" s="1"/>
  <c r="AA1767" i="1"/>
  <c r="AC1767" i="1"/>
  <c r="T1768" i="1"/>
  <c r="W1768" i="1"/>
  <c r="Z1768" i="1" s="1"/>
  <c r="AA1768" i="1"/>
  <c r="AC1768" i="1"/>
  <c r="T1769" i="1"/>
  <c r="W1769" i="1"/>
  <c r="Z1769" i="1" s="1"/>
  <c r="AA1769" i="1"/>
  <c r="AC1769" i="1"/>
  <c r="T1770" i="1"/>
  <c r="W1770" i="1"/>
  <c r="Z1770" i="1" s="1"/>
  <c r="AA1770" i="1"/>
  <c r="AC1770" i="1"/>
  <c r="T1771" i="1"/>
  <c r="W1771" i="1"/>
  <c r="Z1771" i="1" s="1"/>
  <c r="AA1771" i="1"/>
  <c r="AC1771" i="1"/>
  <c r="T1772" i="1"/>
  <c r="W1772" i="1"/>
  <c r="Z1772" i="1" s="1"/>
  <c r="AA1772" i="1"/>
  <c r="AC1772" i="1"/>
  <c r="T1773" i="1"/>
  <c r="W1773" i="1"/>
  <c r="AA1773" i="1"/>
  <c r="AC1773" i="1"/>
  <c r="T1774" i="1"/>
  <c r="W1774" i="1"/>
  <c r="Z1774" i="1" s="1"/>
  <c r="AA1774" i="1"/>
  <c r="AC1774" i="1"/>
  <c r="T1775" i="1"/>
  <c r="W1775" i="1"/>
  <c r="Z1775" i="1" s="1"/>
  <c r="AA1775" i="1"/>
  <c r="AC1775" i="1"/>
  <c r="T1776" i="1"/>
  <c r="W1776" i="1"/>
  <c r="Z1776" i="1" s="1"/>
  <c r="AA1776" i="1"/>
  <c r="AC1776" i="1"/>
  <c r="T1777" i="1"/>
  <c r="W1777" i="1"/>
  <c r="AA1777" i="1"/>
  <c r="AC1777" i="1"/>
  <c r="T1778" i="1"/>
  <c r="W1778" i="1"/>
  <c r="Z1778" i="1" s="1"/>
  <c r="AA1778" i="1"/>
  <c r="AC1778" i="1"/>
  <c r="T1779" i="1"/>
  <c r="W1779" i="1"/>
  <c r="Z1779" i="1" s="1"/>
  <c r="AA1779" i="1"/>
  <c r="AC1779" i="1"/>
  <c r="T1780" i="1"/>
  <c r="W1780" i="1"/>
  <c r="Z1780" i="1" s="1"/>
  <c r="AA1780" i="1"/>
  <c r="AC1780" i="1"/>
  <c r="T1781" i="1"/>
  <c r="W1781" i="1"/>
  <c r="AA1781" i="1"/>
  <c r="AC1781" i="1"/>
  <c r="T1782" i="1"/>
  <c r="W1782" i="1"/>
  <c r="Z1782" i="1" s="1"/>
  <c r="AA1782" i="1"/>
  <c r="AC1782" i="1"/>
  <c r="T1783" i="1"/>
  <c r="W1783" i="1"/>
  <c r="Z1783" i="1" s="1"/>
  <c r="AA1783" i="1"/>
  <c r="AC1783" i="1"/>
  <c r="T1784" i="1"/>
  <c r="W1784" i="1"/>
  <c r="Z1784" i="1" s="1"/>
  <c r="AA1784" i="1"/>
  <c r="AC1784" i="1"/>
  <c r="T1785" i="1"/>
  <c r="W1785" i="1"/>
  <c r="Z1785" i="1" s="1"/>
  <c r="AA1785" i="1"/>
  <c r="AC1785" i="1"/>
  <c r="T1786" i="1"/>
  <c r="W1786" i="1"/>
  <c r="Z1786" i="1" s="1"/>
  <c r="AA1786" i="1"/>
  <c r="AC1786" i="1"/>
  <c r="T1787" i="1"/>
  <c r="W1787" i="1"/>
  <c r="Z1787" i="1" s="1"/>
  <c r="AA1787" i="1"/>
  <c r="AC1787" i="1"/>
  <c r="T1788" i="1"/>
  <c r="W1788" i="1"/>
  <c r="Z1788" i="1" s="1"/>
  <c r="AA1788" i="1"/>
  <c r="AC1788" i="1"/>
  <c r="T1789" i="1"/>
  <c r="W1789" i="1"/>
  <c r="Z1789" i="1" s="1"/>
  <c r="AA1789" i="1"/>
  <c r="AC1789" i="1"/>
  <c r="T1790" i="1"/>
  <c r="W1790" i="1"/>
  <c r="Z1790" i="1" s="1"/>
  <c r="AA1790" i="1"/>
  <c r="AC1790" i="1"/>
  <c r="T1791" i="1"/>
  <c r="W1791" i="1"/>
  <c r="Z1791" i="1" s="1"/>
  <c r="AA1791" i="1"/>
  <c r="AC1791" i="1"/>
  <c r="T1792" i="1"/>
  <c r="W1792" i="1"/>
  <c r="Z1792" i="1" s="1"/>
  <c r="AA1792" i="1"/>
  <c r="AC1792" i="1"/>
  <c r="T1793" i="1"/>
  <c r="W1793" i="1"/>
  <c r="AA1793" i="1"/>
  <c r="AC1793" i="1"/>
  <c r="T1794" i="1"/>
  <c r="W1794" i="1"/>
  <c r="Z1794" i="1" s="1"/>
  <c r="AA1794" i="1"/>
  <c r="AC1794" i="1"/>
  <c r="T1795" i="1"/>
  <c r="W1795" i="1"/>
  <c r="Z1795" i="1" s="1"/>
  <c r="AA1795" i="1"/>
  <c r="AC1795" i="1"/>
  <c r="T1796" i="1"/>
  <c r="W1796" i="1"/>
  <c r="Z1796" i="1" s="1"/>
  <c r="AA1796" i="1"/>
  <c r="AC1796" i="1"/>
  <c r="T1797" i="1"/>
  <c r="W1797" i="1"/>
  <c r="Z1797" i="1" s="1"/>
  <c r="AA1797" i="1"/>
  <c r="AC1797" i="1"/>
  <c r="T1798" i="1"/>
  <c r="W1798" i="1"/>
  <c r="Z1798" i="1" s="1"/>
  <c r="AA1798" i="1"/>
  <c r="AC1798" i="1"/>
  <c r="T1799" i="1"/>
  <c r="W1799" i="1"/>
  <c r="Z1799" i="1" s="1"/>
  <c r="AA1799" i="1"/>
  <c r="AC1799" i="1"/>
  <c r="T1800" i="1"/>
  <c r="W1800" i="1"/>
  <c r="Z1800" i="1" s="1"/>
  <c r="AA1800" i="1"/>
  <c r="AC1800" i="1"/>
  <c r="T1801" i="1"/>
  <c r="W1801" i="1"/>
  <c r="Z1801" i="1" s="1"/>
  <c r="AA1801" i="1"/>
  <c r="AC1801" i="1"/>
  <c r="T1802" i="1"/>
  <c r="W1802" i="1"/>
  <c r="Z1802" i="1" s="1"/>
  <c r="AA1802" i="1"/>
  <c r="AC1802" i="1"/>
  <c r="T1803" i="1"/>
  <c r="W1803" i="1"/>
  <c r="Z1803" i="1" s="1"/>
  <c r="AA1803" i="1"/>
  <c r="AC1803" i="1"/>
  <c r="T1804" i="1"/>
  <c r="W1804" i="1"/>
  <c r="Z1804" i="1" s="1"/>
  <c r="AA1804" i="1"/>
  <c r="AC1804" i="1"/>
  <c r="T1805" i="1"/>
  <c r="W1805" i="1"/>
  <c r="AA1805" i="1"/>
  <c r="AC1805" i="1"/>
  <c r="T1806" i="1"/>
  <c r="W1806" i="1"/>
  <c r="Z1806" i="1" s="1"/>
  <c r="AA1806" i="1"/>
  <c r="AC1806" i="1"/>
  <c r="T1807" i="1"/>
  <c r="W1807" i="1"/>
  <c r="Z1807" i="1" s="1"/>
  <c r="AA1807" i="1"/>
  <c r="AC1807" i="1"/>
  <c r="T1808" i="1"/>
  <c r="W1808" i="1"/>
  <c r="AA1808" i="1"/>
  <c r="AC1808" i="1"/>
  <c r="T1809" i="1"/>
  <c r="W1809" i="1"/>
  <c r="AA1809" i="1"/>
  <c r="AC1809" i="1"/>
  <c r="T1810" i="1"/>
  <c r="W1810" i="1"/>
  <c r="Z1810" i="1" s="1"/>
  <c r="AA1810" i="1"/>
  <c r="AC1810" i="1"/>
  <c r="T1811" i="1"/>
  <c r="W1811" i="1"/>
  <c r="AA1811" i="1"/>
  <c r="AC1811" i="1"/>
  <c r="T1812" i="1"/>
  <c r="W1812" i="1"/>
  <c r="Z1812" i="1" s="1"/>
  <c r="AA1812" i="1"/>
  <c r="AC1812" i="1"/>
  <c r="T1813" i="1"/>
  <c r="W1813" i="1"/>
  <c r="Z1813" i="1" s="1"/>
  <c r="AA1813" i="1"/>
  <c r="AC1813" i="1"/>
  <c r="T1814" i="1"/>
  <c r="W1814" i="1"/>
  <c r="AA1814" i="1"/>
  <c r="AC1814" i="1"/>
  <c r="T1815" i="1"/>
  <c r="W1815" i="1"/>
  <c r="Z1815" i="1" s="1"/>
  <c r="AA1815" i="1"/>
  <c r="AC1815" i="1"/>
  <c r="T1816" i="1"/>
  <c r="W1816" i="1"/>
  <c r="Z1816" i="1" s="1"/>
  <c r="AA1816" i="1"/>
  <c r="AC1816" i="1"/>
  <c r="T1817" i="1"/>
  <c r="W1817" i="1"/>
  <c r="Z1817" i="1" s="1"/>
  <c r="AA1817" i="1"/>
  <c r="AC1817" i="1"/>
  <c r="T1818" i="1"/>
  <c r="W1818" i="1"/>
  <c r="Z1818" i="1" s="1"/>
  <c r="AA1818" i="1"/>
  <c r="AC1818" i="1"/>
  <c r="T1819" i="1"/>
  <c r="W1819" i="1"/>
  <c r="Z1819" i="1" s="1"/>
  <c r="AA1819" i="1"/>
  <c r="AC1819" i="1"/>
  <c r="T1820" i="1"/>
  <c r="W1820" i="1"/>
  <c r="Z1820" i="1" s="1"/>
  <c r="AA1820" i="1"/>
  <c r="AC1820" i="1"/>
  <c r="T1821" i="1"/>
  <c r="W1821" i="1"/>
  <c r="AA1821" i="1"/>
  <c r="AC1821" i="1"/>
  <c r="T1822" i="1"/>
  <c r="W1822" i="1"/>
  <c r="AA1822" i="1"/>
  <c r="AC1822" i="1"/>
  <c r="T1823" i="1"/>
  <c r="W1823" i="1"/>
  <c r="AA1823" i="1"/>
  <c r="AC1823" i="1"/>
  <c r="T1824" i="1"/>
  <c r="W1824" i="1"/>
  <c r="AA1824" i="1"/>
  <c r="AC1824" i="1"/>
  <c r="T1825" i="1"/>
  <c r="W1825" i="1"/>
  <c r="AA1825" i="1"/>
  <c r="AC1825" i="1"/>
  <c r="T1826" i="1"/>
  <c r="W1826" i="1"/>
  <c r="Z1826" i="1" s="1"/>
  <c r="AA1826" i="1"/>
  <c r="AC1826" i="1"/>
  <c r="T1827" i="1"/>
  <c r="W1827" i="1"/>
  <c r="Z1827" i="1" s="1"/>
  <c r="AA1827" i="1"/>
  <c r="AC1827" i="1"/>
  <c r="T1828" i="1"/>
  <c r="W1828" i="1"/>
  <c r="Z1828" i="1" s="1"/>
  <c r="AA1828" i="1"/>
  <c r="AC1828" i="1"/>
  <c r="T1829" i="1"/>
  <c r="W1829" i="1"/>
  <c r="Z1829" i="1" s="1"/>
  <c r="AA1829" i="1"/>
  <c r="AC1829" i="1"/>
  <c r="T1830" i="1"/>
  <c r="W1830" i="1"/>
  <c r="Z1830" i="1" s="1"/>
  <c r="AA1830" i="1"/>
  <c r="AC1830" i="1"/>
  <c r="T1831" i="1"/>
  <c r="W1831" i="1"/>
  <c r="Z1831" i="1" s="1"/>
  <c r="AA1831" i="1"/>
  <c r="AC1831" i="1"/>
  <c r="T1832" i="1"/>
  <c r="W1832" i="1"/>
  <c r="Z1832" i="1" s="1"/>
  <c r="AA1832" i="1"/>
  <c r="AC1832" i="1"/>
  <c r="T1833" i="1"/>
  <c r="W1833" i="1"/>
  <c r="Z1833" i="1" s="1"/>
  <c r="AA1833" i="1"/>
  <c r="AC1833" i="1"/>
  <c r="T1834" i="1"/>
  <c r="W1834" i="1"/>
  <c r="Z1834" i="1" s="1"/>
  <c r="AA1834" i="1"/>
  <c r="AC1834" i="1"/>
  <c r="T1835" i="1"/>
  <c r="W1835" i="1"/>
  <c r="Z1835" i="1" s="1"/>
  <c r="AA1835" i="1"/>
  <c r="AC1835" i="1"/>
  <c r="T1836" i="1"/>
  <c r="W1836" i="1"/>
  <c r="AA1836" i="1"/>
  <c r="AC1836" i="1"/>
  <c r="T1837" i="1"/>
  <c r="W1837" i="1"/>
  <c r="Z1837" i="1" s="1"/>
  <c r="AA1837" i="1"/>
  <c r="AC1837" i="1"/>
  <c r="T1838" i="1"/>
  <c r="W1838" i="1"/>
  <c r="Z1838" i="1" s="1"/>
  <c r="AA1838" i="1"/>
  <c r="AC1838" i="1"/>
  <c r="T1839" i="1"/>
  <c r="W1839" i="1"/>
  <c r="AA1839" i="1"/>
  <c r="AC1839" i="1"/>
  <c r="T1840" i="1"/>
  <c r="W1840" i="1"/>
  <c r="Z1840" i="1" s="1"/>
  <c r="AA1840" i="1"/>
  <c r="AC1840" i="1"/>
  <c r="T1841" i="1"/>
  <c r="W1841" i="1"/>
  <c r="Z1841" i="1" s="1"/>
  <c r="AA1841" i="1"/>
  <c r="AC1841" i="1"/>
  <c r="T1842" i="1"/>
  <c r="W1842" i="1"/>
  <c r="Z1842" i="1" s="1"/>
  <c r="AA1842" i="1"/>
  <c r="AC1842" i="1"/>
  <c r="T1843" i="1"/>
  <c r="W1843" i="1"/>
  <c r="Z1843" i="1" s="1"/>
  <c r="AA1843" i="1"/>
  <c r="AC1843" i="1"/>
  <c r="T1844" i="1"/>
  <c r="W1844" i="1"/>
  <c r="Z1844" i="1" s="1"/>
  <c r="AA1844" i="1"/>
  <c r="AC1844" i="1"/>
  <c r="T1845" i="1"/>
  <c r="W1845" i="1"/>
  <c r="Z1845" i="1" s="1"/>
  <c r="AA1845" i="1"/>
  <c r="AC1845" i="1"/>
  <c r="T1846" i="1"/>
  <c r="W1846" i="1"/>
  <c r="AA1846" i="1"/>
  <c r="AC1846" i="1"/>
  <c r="T1847" i="1"/>
  <c r="W1847" i="1"/>
  <c r="Z1847" i="1" s="1"/>
  <c r="AA1847" i="1"/>
  <c r="AC1847" i="1"/>
  <c r="T1848" i="1"/>
  <c r="W1848" i="1"/>
  <c r="Z1848" i="1" s="1"/>
  <c r="AA1848" i="1"/>
  <c r="AC1848" i="1"/>
  <c r="T1849" i="1"/>
  <c r="W1849" i="1"/>
  <c r="Z1849" i="1" s="1"/>
  <c r="AA1849" i="1"/>
  <c r="AC1849" i="1"/>
  <c r="T1850" i="1"/>
  <c r="W1850" i="1"/>
  <c r="Z1850" i="1" s="1"/>
  <c r="AA1850" i="1"/>
  <c r="AC1850" i="1"/>
  <c r="T1851" i="1"/>
  <c r="W1851" i="1"/>
  <c r="Z1851" i="1" s="1"/>
  <c r="AA1851" i="1"/>
  <c r="AC1851" i="1"/>
  <c r="T1852" i="1"/>
  <c r="W1852" i="1"/>
  <c r="AA1852" i="1"/>
  <c r="AC1852" i="1"/>
  <c r="T1853" i="1"/>
  <c r="W1853" i="1"/>
  <c r="Z1853" i="1" s="1"/>
  <c r="AA1853" i="1"/>
  <c r="AC1853" i="1"/>
  <c r="T1854" i="1"/>
  <c r="W1854" i="1"/>
  <c r="AA1854" i="1"/>
  <c r="AC1854" i="1"/>
  <c r="T1855" i="1"/>
  <c r="W1855" i="1"/>
  <c r="Z1855" i="1" s="1"/>
  <c r="AA1855" i="1"/>
  <c r="AC1855" i="1"/>
  <c r="T1856" i="1"/>
  <c r="W1856" i="1"/>
  <c r="Z1856" i="1" s="1"/>
  <c r="AA1856" i="1"/>
  <c r="AC1856" i="1"/>
  <c r="T1857" i="1"/>
  <c r="W1857" i="1"/>
  <c r="Z1857" i="1" s="1"/>
  <c r="AA1857" i="1"/>
  <c r="AC1857" i="1"/>
  <c r="T1858" i="1"/>
  <c r="W1858" i="1"/>
  <c r="AA1858" i="1"/>
  <c r="AC1858" i="1"/>
  <c r="T1859" i="1"/>
  <c r="W1859" i="1"/>
  <c r="AA1859" i="1"/>
  <c r="AC1859" i="1"/>
  <c r="T1860" i="1"/>
  <c r="W1860" i="1"/>
  <c r="AA1860" i="1"/>
  <c r="AC1860" i="1"/>
  <c r="T1861" i="1"/>
  <c r="W1861" i="1"/>
  <c r="Z1861" i="1" s="1"/>
  <c r="AA1861" i="1"/>
  <c r="AC1861" i="1"/>
  <c r="T1862" i="1"/>
  <c r="W1862" i="1"/>
  <c r="AA1862" i="1"/>
  <c r="AC1862" i="1"/>
  <c r="T1863" i="1"/>
  <c r="W1863" i="1"/>
  <c r="AA1863" i="1"/>
  <c r="AC1863" i="1"/>
  <c r="T1864" i="1"/>
  <c r="W1864" i="1"/>
  <c r="Z1864" i="1" s="1"/>
  <c r="AA1864" i="1"/>
  <c r="AC1864" i="1"/>
  <c r="T1865" i="1"/>
  <c r="W1865" i="1"/>
  <c r="Z1865" i="1" s="1"/>
  <c r="AA1865" i="1"/>
  <c r="AC1865" i="1"/>
  <c r="T1866" i="1"/>
  <c r="W1866" i="1"/>
  <c r="Z1866" i="1" s="1"/>
  <c r="AA1866" i="1"/>
  <c r="AC1866" i="1"/>
  <c r="T1867" i="1"/>
  <c r="W1867" i="1"/>
  <c r="Z1867" i="1" s="1"/>
  <c r="AA1867" i="1"/>
  <c r="AC1867" i="1"/>
  <c r="T1868" i="1"/>
  <c r="W1868" i="1"/>
  <c r="Z1868" i="1" s="1"/>
  <c r="AA1868" i="1"/>
  <c r="AC1868" i="1"/>
  <c r="T1869" i="1"/>
  <c r="W1869" i="1"/>
  <c r="Z1869" i="1" s="1"/>
  <c r="AA1869" i="1"/>
  <c r="AC1869" i="1"/>
  <c r="T1870" i="1"/>
  <c r="W1870" i="1"/>
  <c r="AA1870" i="1"/>
  <c r="AC1870" i="1"/>
  <c r="T1871" i="1"/>
  <c r="W1871" i="1"/>
  <c r="Z1871" i="1" s="1"/>
  <c r="AA1871" i="1"/>
  <c r="AC1871" i="1"/>
  <c r="T1872" i="1"/>
  <c r="W1872" i="1"/>
  <c r="Z1872" i="1" s="1"/>
  <c r="AA1872" i="1"/>
  <c r="AC1872" i="1"/>
  <c r="T1873" i="1"/>
  <c r="W1873" i="1"/>
  <c r="Z1873" i="1" s="1"/>
  <c r="AA1873" i="1"/>
  <c r="AC1873" i="1"/>
  <c r="T1874" i="1"/>
  <c r="W1874" i="1"/>
  <c r="Z1874" i="1" s="1"/>
  <c r="AA1874" i="1"/>
  <c r="AC1874" i="1"/>
  <c r="T1875" i="1"/>
  <c r="W1875" i="1"/>
  <c r="AA1875" i="1"/>
  <c r="AC1875" i="1"/>
  <c r="T1876" i="1"/>
  <c r="W1876" i="1"/>
  <c r="AA1876" i="1"/>
  <c r="AC1876" i="1"/>
  <c r="T1877" i="1"/>
  <c r="W1877" i="1"/>
  <c r="Z1877" i="1" s="1"/>
  <c r="AA1877" i="1"/>
  <c r="AC1877" i="1"/>
  <c r="T1878" i="1"/>
  <c r="W1878" i="1"/>
  <c r="Z1878" i="1" s="1"/>
  <c r="AA1878" i="1"/>
  <c r="AC1878" i="1"/>
  <c r="T1879" i="1"/>
  <c r="W1879" i="1"/>
  <c r="AA1879" i="1"/>
  <c r="AC1879" i="1"/>
  <c r="T1880" i="1"/>
  <c r="W1880" i="1"/>
  <c r="Z1880" i="1" s="1"/>
  <c r="AA1880" i="1"/>
  <c r="AC1880" i="1"/>
  <c r="T1881" i="1"/>
  <c r="W1881" i="1"/>
  <c r="Z1881" i="1" s="1"/>
  <c r="AA1881" i="1"/>
  <c r="AC1881" i="1"/>
  <c r="T1882" i="1"/>
  <c r="W1882" i="1"/>
  <c r="Z1882" i="1" s="1"/>
  <c r="AA1882" i="1"/>
  <c r="AC1882" i="1"/>
  <c r="T1883" i="1"/>
  <c r="W1883" i="1"/>
  <c r="AA1883" i="1"/>
  <c r="AC1883" i="1"/>
  <c r="T1884" i="1"/>
  <c r="W1884" i="1"/>
  <c r="AA1884" i="1"/>
  <c r="AC1884" i="1"/>
  <c r="T1885" i="1"/>
  <c r="W1885" i="1"/>
  <c r="Z1885" i="1" s="1"/>
  <c r="AA1885" i="1"/>
  <c r="AC1885" i="1"/>
  <c r="T1886" i="1"/>
  <c r="W1886" i="1"/>
  <c r="AA1886" i="1"/>
  <c r="AC1886" i="1"/>
  <c r="T1887" i="1"/>
  <c r="W1887" i="1"/>
  <c r="Z1887" i="1" s="1"/>
  <c r="AA1887" i="1"/>
  <c r="AC1887" i="1"/>
  <c r="T1888" i="1"/>
  <c r="W1888" i="1"/>
  <c r="Z1888" i="1" s="1"/>
  <c r="AA1888" i="1"/>
  <c r="AC1888" i="1"/>
  <c r="T1889" i="1"/>
  <c r="W1889" i="1"/>
  <c r="Z1889" i="1" s="1"/>
  <c r="AA1889" i="1"/>
  <c r="AC1889" i="1"/>
  <c r="T1890" i="1"/>
  <c r="W1890" i="1"/>
  <c r="Z1890" i="1" s="1"/>
  <c r="AA1890" i="1"/>
  <c r="AC1890" i="1"/>
  <c r="T1891" i="1"/>
  <c r="W1891" i="1"/>
  <c r="AA1891" i="1"/>
  <c r="AC1891" i="1"/>
  <c r="T1892" i="1"/>
  <c r="W1892" i="1"/>
  <c r="Z1892" i="1" s="1"/>
  <c r="AA1892" i="1"/>
  <c r="AC1892" i="1"/>
  <c r="T1893" i="1"/>
  <c r="W1893" i="1"/>
  <c r="Z1893" i="1" s="1"/>
  <c r="AA1893" i="1"/>
  <c r="AC1893" i="1"/>
  <c r="T1894" i="1"/>
  <c r="W1894" i="1"/>
  <c r="Z1894" i="1" s="1"/>
  <c r="AA1894" i="1"/>
  <c r="AC1894" i="1"/>
  <c r="T1895" i="1"/>
  <c r="W1895" i="1"/>
  <c r="Z1895" i="1" s="1"/>
  <c r="AA1895" i="1"/>
  <c r="AC1895" i="1"/>
  <c r="T1896" i="1"/>
  <c r="W1896" i="1"/>
  <c r="Z1896" i="1" s="1"/>
  <c r="AA1896" i="1"/>
  <c r="AC1896" i="1"/>
  <c r="T1897" i="1"/>
  <c r="W1897" i="1"/>
  <c r="Z1897" i="1" s="1"/>
  <c r="AA1897" i="1"/>
  <c r="AC1897" i="1"/>
  <c r="T1898" i="1"/>
  <c r="W1898" i="1"/>
  <c r="Z1898" i="1" s="1"/>
  <c r="AA1898" i="1"/>
  <c r="AC1898" i="1"/>
  <c r="T1899" i="1"/>
  <c r="W1899" i="1"/>
  <c r="Z1899" i="1" s="1"/>
  <c r="AA1899" i="1"/>
  <c r="AC1899" i="1"/>
  <c r="T1900" i="1"/>
  <c r="W1900" i="1"/>
  <c r="AA1900" i="1"/>
  <c r="AC1900" i="1"/>
  <c r="T1901" i="1"/>
  <c r="W1901" i="1"/>
  <c r="Z1901" i="1" s="1"/>
  <c r="AA1901" i="1"/>
  <c r="AC1901" i="1"/>
  <c r="T1902" i="1"/>
  <c r="W1902" i="1"/>
  <c r="Z1902" i="1" s="1"/>
  <c r="AA1902" i="1"/>
  <c r="AC1902" i="1"/>
  <c r="T1903" i="1"/>
  <c r="W1903" i="1"/>
  <c r="Z1903" i="1" s="1"/>
  <c r="AA1903" i="1"/>
  <c r="AC1903" i="1"/>
  <c r="T1904" i="1"/>
  <c r="W1904" i="1"/>
  <c r="Z1904" i="1" s="1"/>
  <c r="AA1904" i="1"/>
  <c r="AC1904" i="1"/>
  <c r="T1905" i="1"/>
  <c r="W1905" i="1"/>
  <c r="Z1905" i="1" s="1"/>
  <c r="AA1905" i="1"/>
  <c r="AC1905" i="1"/>
  <c r="T1906" i="1"/>
  <c r="W1906" i="1"/>
  <c r="Z1906" i="1" s="1"/>
  <c r="AA1906" i="1"/>
  <c r="AC1906" i="1"/>
  <c r="T1907" i="1"/>
  <c r="W1907" i="1"/>
  <c r="Z1907" i="1" s="1"/>
  <c r="AA1907" i="1"/>
  <c r="AC1907" i="1"/>
  <c r="T1908" i="1"/>
  <c r="W1908" i="1"/>
  <c r="AA1908" i="1"/>
  <c r="AC1908" i="1"/>
  <c r="T1909" i="1"/>
  <c r="W1909" i="1"/>
  <c r="Z1909" i="1" s="1"/>
  <c r="AA1909" i="1"/>
  <c r="AC1909" i="1"/>
  <c r="T1910" i="1"/>
  <c r="W1910" i="1"/>
  <c r="Z1910" i="1" s="1"/>
  <c r="AA1910" i="1"/>
  <c r="AC1910" i="1"/>
  <c r="T1911" i="1"/>
  <c r="W1911" i="1"/>
  <c r="Z1911" i="1" s="1"/>
  <c r="AA1911" i="1"/>
  <c r="AC1911" i="1"/>
  <c r="T1912" i="1"/>
  <c r="W1912" i="1"/>
  <c r="AA1912" i="1"/>
  <c r="AC1912" i="1"/>
  <c r="T1913" i="1"/>
  <c r="W1913" i="1"/>
  <c r="Z1913" i="1" s="1"/>
  <c r="AA1913" i="1"/>
  <c r="AC1913" i="1"/>
  <c r="T1914" i="1"/>
  <c r="W1914" i="1"/>
  <c r="Z1914" i="1" s="1"/>
  <c r="AA1914" i="1"/>
  <c r="AC1914" i="1"/>
  <c r="T1915" i="1"/>
  <c r="W1915" i="1"/>
  <c r="Z1915" i="1" s="1"/>
  <c r="AA1915" i="1"/>
  <c r="AC1915" i="1"/>
  <c r="T1916" i="1"/>
  <c r="W1916" i="1"/>
  <c r="AA1916" i="1"/>
  <c r="AC1916" i="1"/>
  <c r="T1917" i="1"/>
  <c r="W1917" i="1"/>
  <c r="Z1917" i="1" s="1"/>
  <c r="AA1917" i="1"/>
  <c r="AC1917" i="1"/>
  <c r="T1918" i="1"/>
  <c r="W1918" i="1"/>
  <c r="Z1918" i="1" s="1"/>
  <c r="AA1918" i="1"/>
  <c r="AC1918" i="1"/>
  <c r="T1919" i="1"/>
  <c r="W1919" i="1"/>
  <c r="AA1919" i="1"/>
  <c r="AC1919" i="1"/>
  <c r="T1920" i="1"/>
  <c r="W1920" i="1"/>
  <c r="Z1920" i="1" s="1"/>
  <c r="AA1920" i="1"/>
  <c r="AC1920" i="1"/>
  <c r="T1921" i="1"/>
  <c r="W1921" i="1"/>
  <c r="Z1921" i="1" s="1"/>
  <c r="AA1921" i="1"/>
  <c r="AC1921" i="1"/>
  <c r="T1922" i="1"/>
  <c r="W1922" i="1"/>
  <c r="Z1922" i="1" s="1"/>
  <c r="AA1922" i="1"/>
  <c r="AC1922" i="1"/>
  <c r="T1923" i="1"/>
  <c r="W1923" i="1"/>
  <c r="Z1923" i="1" s="1"/>
  <c r="AA1923" i="1"/>
  <c r="AC1923" i="1"/>
  <c r="T1924" i="1"/>
  <c r="W1924" i="1"/>
  <c r="Z1924" i="1" s="1"/>
  <c r="AA1924" i="1"/>
  <c r="AC1924" i="1"/>
  <c r="T1925" i="1"/>
  <c r="W1925" i="1"/>
  <c r="Z1925" i="1" s="1"/>
  <c r="AA1925" i="1"/>
  <c r="AC1925" i="1"/>
  <c r="T1926" i="1"/>
  <c r="W1926" i="1"/>
  <c r="Z1926" i="1" s="1"/>
  <c r="AA1926" i="1"/>
  <c r="AC1926" i="1"/>
  <c r="T1927" i="1"/>
  <c r="W1927" i="1"/>
  <c r="AA1927" i="1"/>
  <c r="AC1927" i="1"/>
  <c r="T1928" i="1"/>
  <c r="W1928" i="1"/>
  <c r="Z1928" i="1" s="1"/>
  <c r="AA1928" i="1"/>
  <c r="AC1928" i="1"/>
  <c r="T1929" i="1"/>
  <c r="W1929" i="1"/>
  <c r="Z1929" i="1" s="1"/>
  <c r="AA1929" i="1"/>
  <c r="AC1929" i="1"/>
  <c r="T1930" i="1"/>
  <c r="W1930" i="1"/>
  <c r="Z1930" i="1" s="1"/>
  <c r="AA1930" i="1"/>
  <c r="AC1930" i="1"/>
  <c r="T1931" i="1"/>
  <c r="W1931" i="1"/>
  <c r="Z1931" i="1" s="1"/>
  <c r="AA1931" i="1"/>
  <c r="AC1931" i="1"/>
  <c r="T1932" i="1"/>
  <c r="W1932" i="1"/>
  <c r="Z1932" i="1" s="1"/>
  <c r="AA1932" i="1"/>
  <c r="AC1932" i="1"/>
  <c r="T1933" i="1"/>
  <c r="W1933" i="1"/>
  <c r="Z1933" i="1" s="1"/>
  <c r="AA1933" i="1"/>
  <c r="AC1933" i="1"/>
  <c r="T1934" i="1"/>
  <c r="W1934" i="1"/>
  <c r="Z1934" i="1" s="1"/>
  <c r="AA1934" i="1"/>
  <c r="AC1934" i="1"/>
  <c r="T1935" i="1"/>
  <c r="W1935" i="1"/>
  <c r="AA1935" i="1"/>
  <c r="AC1935" i="1"/>
  <c r="T1936" i="1"/>
  <c r="W1936" i="1"/>
  <c r="Z1936" i="1" s="1"/>
  <c r="AA1936" i="1"/>
  <c r="AC1936" i="1"/>
  <c r="T1937" i="1"/>
  <c r="W1937" i="1"/>
  <c r="Z1937" i="1" s="1"/>
  <c r="AA1937" i="1"/>
  <c r="AC1937" i="1"/>
  <c r="T1938" i="1"/>
  <c r="W1938" i="1"/>
  <c r="Z1938" i="1" s="1"/>
  <c r="AA1938" i="1"/>
  <c r="AC1938" i="1"/>
  <c r="T1939" i="1"/>
  <c r="W1939" i="1"/>
  <c r="Z1939" i="1" s="1"/>
  <c r="AA1939" i="1"/>
  <c r="AC1939" i="1"/>
  <c r="T1940" i="1"/>
  <c r="W1940" i="1"/>
  <c r="AA1940" i="1"/>
  <c r="AC1940" i="1"/>
  <c r="T1941" i="1"/>
  <c r="W1941" i="1"/>
  <c r="Z1941" i="1" s="1"/>
  <c r="AA1941" i="1"/>
  <c r="AC1941" i="1"/>
  <c r="T1942" i="1"/>
  <c r="W1942" i="1"/>
  <c r="Z1942" i="1" s="1"/>
  <c r="AA1942" i="1"/>
  <c r="AC1942" i="1"/>
  <c r="T1943" i="1"/>
  <c r="W1943" i="1"/>
  <c r="Z1943" i="1" s="1"/>
  <c r="AA1943" i="1"/>
  <c r="AC1943" i="1"/>
  <c r="T1944" i="1"/>
  <c r="W1944" i="1"/>
  <c r="AA1944" i="1"/>
  <c r="AC1944" i="1"/>
  <c r="T1945" i="1"/>
  <c r="W1945" i="1"/>
  <c r="Z1945" i="1" s="1"/>
  <c r="AA1945" i="1"/>
  <c r="AC1945" i="1"/>
  <c r="T1946" i="1"/>
  <c r="W1946" i="1"/>
  <c r="AA1946" i="1"/>
  <c r="AC1946" i="1"/>
  <c r="T1947" i="1"/>
  <c r="W1947" i="1"/>
  <c r="AA1947" i="1"/>
  <c r="AC1947" i="1"/>
  <c r="T1948" i="1"/>
  <c r="W1948" i="1"/>
  <c r="AA1948" i="1"/>
  <c r="AC1948" i="1"/>
  <c r="T1949" i="1"/>
  <c r="W1949" i="1"/>
  <c r="Z1949" i="1" s="1"/>
  <c r="AA1949" i="1"/>
  <c r="AC1949" i="1"/>
  <c r="T1950" i="1"/>
  <c r="W1950" i="1"/>
  <c r="Z1950" i="1" s="1"/>
  <c r="AA1950" i="1"/>
  <c r="AC1950" i="1"/>
  <c r="T1951" i="1"/>
  <c r="W1951" i="1"/>
  <c r="Z1951" i="1" s="1"/>
  <c r="AA1951" i="1"/>
  <c r="AC1951" i="1"/>
  <c r="T1952" i="1"/>
  <c r="W1952" i="1"/>
  <c r="Z1952" i="1" s="1"/>
  <c r="AA1952" i="1"/>
  <c r="AC1952" i="1"/>
  <c r="T1953" i="1"/>
  <c r="W1953" i="1"/>
  <c r="Z1953" i="1" s="1"/>
  <c r="AA1953" i="1"/>
  <c r="AC1953" i="1"/>
  <c r="T1954" i="1"/>
  <c r="W1954" i="1"/>
  <c r="Z1954" i="1" s="1"/>
  <c r="AA1954" i="1"/>
  <c r="AC1954" i="1"/>
  <c r="T1955" i="1"/>
  <c r="W1955" i="1"/>
  <c r="AA1955" i="1"/>
  <c r="AC1955" i="1"/>
  <c r="T1956" i="1"/>
  <c r="W1956" i="1"/>
  <c r="Z1956" i="1" s="1"/>
  <c r="AA1956" i="1"/>
  <c r="AC1956" i="1"/>
  <c r="T1957" i="1"/>
  <c r="W1957" i="1"/>
  <c r="Z1957" i="1" s="1"/>
  <c r="AA1957" i="1"/>
  <c r="AC1957" i="1"/>
  <c r="T1958" i="1"/>
  <c r="W1958" i="1"/>
  <c r="Z1958" i="1" s="1"/>
  <c r="AA1958" i="1"/>
  <c r="AC1958" i="1"/>
  <c r="T1959" i="1"/>
  <c r="W1959" i="1"/>
  <c r="Z1959" i="1" s="1"/>
  <c r="AA1959" i="1"/>
  <c r="AC1959" i="1"/>
  <c r="T1960" i="1"/>
  <c r="W1960" i="1"/>
  <c r="AA1960" i="1"/>
  <c r="AC1960" i="1"/>
  <c r="T1961" i="1"/>
  <c r="W1961" i="1"/>
  <c r="Z1961" i="1" s="1"/>
  <c r="AA1961" i="1"/>
  <c r="AC1961" i="1"/>
  <c r="T1962" i="1"/>
  <c r="W1962" i="1"/>
  <c r="Z1962" i="1" s="1"/>
  <c r="AA1962" i="1"/>
  <c r="AC1962" i="1"/>
  <c r="T1963" i="1"/>
  <c r="W1963" i="1"/>
  <c r="Z1963" i="1" s="1"/>
  <c r="AA1963" i="1"/>
  <c r="AC1963" i="1"/>
  <c r="T1964" i="1"/>
  <c r="W1964" i="1"/>
  <c r="Z1964" i="1" s="1"/>
  <c r="AA1964" i="1"/>
  <c r="AC1964" i="1"/>
  <c r="T1965" i="1"/>
  <c r="W1965" i="1"/>
  <c r="Z1965" i="1" s="1"/>
  <c r="AA1965" i="1"/>
  <c r="AC1965" i="1"/>
  <c r="T1966" i="1"/>
  <c r="W1966" i="1"/>
  <c r="Z1966" i="1" s="1"/>
  <c r="AA1966" i="1"/>
  <c r="AC1966" i="1"/>
  <c r="T1967" i="1"/>
  <c r="W1967" i="1"/>
  <c r="Z1967" i="1" s="1"/>
  <c r="AA1967" i="1"/>
  <c r="AC1967" i="1"/>
  <c r="T1968" i="1"/>
  <c r="W1968" i="1"/>
  <c r="Z1968" i="1" s="1"/>
  <c r="AA1968" i="1"/>
  <c r="AC1968" i="1"/>
  <c r="T1969" i="1"/>
  <c r="W1969" i="1"/>
  <c r="Z1969" i="1" s="1"/>
  <c r="AA1969" i="1"/>
  <c r="AC1969" i="1"/>
  <c r="AC11" i="1"/>
  <c r="U404" i="1"/>
  <c r="U994" i="1"/>
  <c r="U234" i="1"/>
  <c r="U167" i="1"/>
  <c r="U163" i="1"/>
  <c r="U71" i="1"/>
  <c r="U291" i="1"/>
  <c r="U223" i="1"/>
  <c r="U99" i="1"/>
  <c r="U83" i="1"/>
  <c r="U175" i="1"/>
  <c r="U195" i="1"/>
  <c r="U161" i="1"/>
  <c r="U151" i="1"/>
  <c r="U77" i="1"/>
  <c r="D24" i="5" l="1"/>
  <c r="D27" i="5"/>
  <c r="D35" i="5"/>
  <c r="D32" i="5"/>
  <c r="G15" i="10"/>
  <c r="F15" i="10" s="1"/>
  <c r="X171" i="1"/>
  <c r="X63" i="1"/>
  <c r="X719" i="1"/>
  <c r="X716" i="1"/>
  <c r="X96" i="1"/>
  <c r="X190" i="1"/>
  <c r="X187" i="1"/>
  <c r="X158" i="1"/>
  <c r="X116" i="1"/>
  <c r="X86" i="1"/>
  <c r="X83" i="1"/>
  <c r="X82" i="1"/>
  <c r="X77" i="1"/>
  <c r="X71" i="1"/>
  <c r="X68" i="1"/>
  <c r="X42" i="1"/>
  <c r="X35" i="1"/>
  <c r="U896" i="1"/>
  <c r="AE846" i="1"/>
  <c r="AE772" i="1"/>
  <c r="U736" i="1"/>
  <c r="AE660" i="1"/>
  <c r="U576" i="1"/>
  <c r="U563" i="1"/>
  <c r="U501" i="1"/>
  <c r="AE495" i="1"/>
  <c r="U441" i="1"/>
  <c r="U435" i="1"/>
  <c r="U318" i="1"/>
  <c r="U303" i="1"/>
  <c r="U302" i="1"/>
  <c r="U298" i="1"/>
  <c r="U293" i="1"/>
  <c r="U275" i="1"/>
  <c r="AE268" i="1"/>
  <c r="U251" i="1"/>
  <c r="U231" i="1"/>
  <c r="U229" i="1"/>
  <c r="U207" i="1"/>
  <c r="AE202" i="1"/>
  <c r="U197" i="1"/>
  <c r="U192" i="1"/>
  <c r="U189" i="1"/>
  <c r="AE184" i="1"/>
  <c r="U181" i="1"/>
  <c r="AE167" i="1"/>
  <c r="AE163" i="1"/>
  <c r="U157" i="1"/>
  <c r="U154" i="1"/>
  <c r="U152" i="1"/>
  <c r="U149" i="1"/>
  <c r="U131" i="1"/>
  <c r="U115" i="1"/>
  <c r="U98" i="1"/>
  <c r="U93" i="1"/>
  <c r="U91" i="1"/>
  <c r="U85" i="1"/>
  <c r="U81" i="1"/>
  <c r="U76" i="1"/>
  <c r="U65" i="1"/>
  <c r="U63" i="1"/>
  <c r="U60" i="1"/>
  <c r="U59" i="1"/>
  <c r="U58" i="1"/>
  <c r="AE68" i="1"/>
  <c r="X1033" i="1"/>
  <c r="X939" i="1"/>
  <c r="X868" i="1"/>
  <c r="X703" i="1"/>
  <c r="X523" i="1"/>
  <c r="X338" i="1"/>
  <c r="AE844" i="1"/>
  <c r="AE800" i="1"/>
  <c r="AE788" i="1"/>
  <c r="AE688" i="1"/>
  <c r="AE684" i="1"/>
  <c r="AE682" i="1"/>
  <c r="AE592" i="1"/>
  <c r="AE551" i="1"/>
  <c r="AE498" i="1"/>
  <c r="AE474" i="1"/>
  <c r="AE469" i="1"/>
  <c r="AE347" i="1"/>
  <c r="AE137" i="1"/>
  <c r="AE127" i="1"/>
  <c r="AE75" i="1"/>
  <c r="AE45" i="1"/>
  <c r="U966" i="1"/>
  <c r="U924" i="1"/>
  <c r="U820" i="1"/>
  <c r="U427" i="1"/>
  <c r="U385" i="1"/>
  <c r="U371" i="1"/>
  <c r="AE205" i="1"/>
  <c r="AE104" i="1"/>
  <c r="AE79" i="1"/>
  <c r="U1052" i="1"/>
  <c r="U570" i="1"/>
  <c r="U569" i="1"/>
  <c r="U531" i="1"/>
  <c r="U513" i="1"/>
  <c r="X227" i="1"/>
  <c r="X210" i="1"/>
  <c r="U964" i="1"/>
  <c r="U902" i="1"/>
  <c r="U877" i="1"/>
  <c r="U872" i="1"/>
  <c r="U838" i="1"/>
  <c r="U802" i="1"/>
  <c r="U766" i="1"/>
  <c r="U757" i="1"/>
  <c r="U752" i="1"/>
  <c r="U727" i="1"/>
  <c r="U708" i="1"/>
  <c r="U672" i="1"/>
  <c r="U656" i="1"/>
  <c r="U650" i="1"/>
  <c r="U617" i="1"/>
  <c r="U490" i="1"/>
  <c r="U482" i="1"/>
  <c r="U463" i="1"/>
  <c r="X518" i="1"/>
  <c r="X620" i="1"/>
  <c r="Z703" i="1"/>
  <c r="X840" i="1"/>
  <c r="X369" i="1"/>
  <c r="X735" i="1"/>
  <c r="AE1378" i="1"/>
  <c r="AE1376" i="1"/>
  <c r="AE1344" i="1"/>
  <c r="AE1328" i="1"/>
  <c r="AE1276" i="1"/>
  <c r="AE1045" i="1"/>
  <c r="AE1044" i="1"/>
  <c r="AE991" i="1"/>
  <c r="AE978" i="1"/>
  <c r="AE964" i="1"/>
  <c r="AE936" i="1"/>
  <c r="AE920" i="1"/>
  <c r="AE910" i="1"/>
  <c r="AE888" i="1"/>
  <c r="AE860" i="1"/>
  <c r="AE838" i="1"/>
  <c r="AE820" i="1"/>
  <c r="AE720" i="1"/>
  <c r="AE706" i="1"/>
  <c r="AE702" i="1"/>
  <c r="AE692" i="1"/>
  <c r="AE690" i="1"/>
  <c r="AE680" i="1"/>
  <c r="AE594" i="1"/>
  <c r="AE546" i="1"/>
  <c r="AE479" i="1"/>
  <c r="AE442" i="1"/>
  <c r="AE410" i="1"/>
  <c r="AE408" i="1"/>
  <c r="AE372" i="1"/>
  <c r="AE365" i="1"/>
  <c r="AE323" i="1"/>
  <c r="AE289" i="1"/>
  <c r="AE269" i="1"/>
  <c r="Z1240" i="1"/>
  <c r="X1240" i="1"/>
  <c r="Z327" i="1"/>
  <c r="X327" i="1"/>
  <c r="X283" i="1"/>
  <c r="Z283" i="1"/>
  <c r="Z250" i="1"/>
  <c r="X250" i="1"/>
  <c r="Z238" i="1"/>
  <c r="X238" i="1"/>
  <c r="Z161" i="1"/>
  <c r="X161" i="1"/>
  <c r="Z154" i="1"/>
  <c r="X154" i="1"/>
  <c r="Z142" i="1"/>
  <c r="X142" i="1"/>
  <c r="Z127" i="1"/>
  <c r="X127" i="1"/>
  <c r="Z122" i="1"/>
  <c r="X122" i="1"/>
  <c r="Z99" i="1"/>
  <c r="X99" i="1"/>
  <c r="Z87" i="1"/>
  <c r="X87" i="1"/>
  <c r="Z54" i="1"/>
  <c r="X54" i="1"/>
  <c r="Z51" i="1"/>
  <c r="X51" i="1"/>
  <c r="Z751" i="1"/>
  <c r="X751" i="1"/>
  <c r="Z749" i="1"/>
  <c r="X749" i="1"/>
  <c r="Z599" i="1"/>
  <c r="X599" i="1"/>
  <c r="Z555" i="1"/>
  <c r="X555" i="1"/>
  <c r="Z506" i="1"/>
  <c r="X506" i="1"/>
  <c r="Z427" i="1"/>
  <c r="X427" i="1"/>
  <c r="X486" i="1"/>
  <c r="X534" i="1"/>
  <c r="X539" i="1"/>
  <c r="X760" i="1"/>
  <c r="Z523" i="1"/>
  <c r="X704" i="1"/>
  <c r="X90" i="1"/>
  <c r="X62" i="1"/>
  <c r="X48" i="1"/>
  <c r="X74" i="1"/>
  <c r="X38" i="1"/>
  <c r="X337" i="1"/>
  <c r="X884" i="1"/>
  <c r="X75" i="1"/>
  <c r="X490" i="1"/>
  <c r="X502" i="1"/>
  <c r="X538" i="1"/>
  <c r="X460" i="1"/>
  <c r="X91" i="1"/>
  <c r="X150" i="1"/>
  <c r="X134" i="1"/>
  <c r="X566" i="1"/>
  <c r="X255" i="1"/>
  <c r="X64" i="1"/>
  <c r="X55" i="1"/>
  <c r="X111" i="1"/>
  <c r="Z939" i="1"/>
  <c r="X849" i="1"/>
  <c r="Z849" i="1"/>
  <c r="Z800" i="1"/>
  <c r="X800" i="1"/>
  <c r="Z616" i="1"/>
  <c r="X616" i="1"/>
  <c r="X498" i="1"/>
  <c r="Z498" i="1"/>
  <c r="Z398" i="1"/>
  <c r="X398" i="1"/>
  <c r="X562" i="1"/>
  <c r="Z868" i="1"/>
  <c r="X788" i="1"/>
  <c r="X107" i="1"/>
  <c r="X114" i="1"/>
  <c r="X59" i="1"/>
  <c r="X151" i="1"/>
  <c r="X759" i="1"/>
  <c r="X291" i="1"/>
  <c r="X303" i="1"/>
  <c r="X513" i="1"/>
  <c r="Z1033" i="1"/>
  <c r="X323" i="1"/>
  <c r="X141" i="1"/>
  <c r="X259" i="1"/>
  <c r="X119" i="1"/>
  <c r="X586" i="1"/>
  <c r="X443" i="1"/>
  <c r="U1312" i="1"/>
  <c r="U1260" i="1"/>
  <c r="U1224" i="1"/>
  <c r="X1213" i="1"/>
  <c r="U1180" i="1"/>
  <c r="X1137" i="1"/>
  <c r="X1120" i="1"/>
  <c r="U1070" i="1"/>
  <c r="U1058" i="1"/>
  <c r="X1051" i="1"/>
  <c r="U1042" i="1"/>
  <c r="U1032" i="1"/>
  <c r="U1026" i="1"/>
  <c r="X1024" i="1"/>
  <c r="U1022" i="1"/>
  <c r="U1002" i="1"/>
  <c r="U998" i="1"/>
  <c r="X979" i="1"/>
  <c r="U954" i="1"/>
  <c r="U944" i="1"/>
  <c r="U938" i="1"/>
  <c r="U934" i="1"/>
  <c r="U928" i="1"/>
  <c r="U926" i="1"/>
  <c r="X919" i="1"/>
  <c r="U916" i="1"/>
  <c r="X912" i="1"/>
  <c r="U909" i="1"/>
  <c r="U908" i="1"/>
  <c r="X902" i="1"/>
  <c r="X900" i="1"/>
  <c r="X899" i="1"/>
  <c r="X897" i="1"/>
  <c r="U890" i="1"/>
  <c r="X883" i="1"/>
  <c r="X881" i="1"/>
  <c r="U880" i="1"/>
  <c r="U875" i="1"/>
  <c r="X872" i="1"/>
  <c r="U864" i="1"/>
  <c r="U862" i="1"/>
  <c r="X858" i="1"/>
  <c r="U856" i="1"/>
  <c r="U850" i="1"/>
  <c r="U840" i="1"/>
  <c r="U836" i="1"/>
  <c r="X835" i="1"/>
  <c r="U834" i="1"/>
  <c r="U826" i="1"/>
  <c r="X818" i="1"/>
  <c r="X816" i="1"/>
  <c r="U810" i="1"/>
  <c r="X808" i="1"/>
  <c r="U804" i="1"/>
  <c r="X802" i="1"/>
  <c r="U800" i="1"/>
  <c r="X799" i="1"/>
  <c r="U798" i="1"/>
  <c r="X796" i="1"/>
  <c r="X792" i="1"/>
  <c r="X791" i="1"/>
  <c r="X787" i="1"/>
  <c r="U786" i="1"/>
  <c r="U784" i="1"/>
  <c r="X780" i="1"/>
  <c r="X775" i="1"/>
  <c r="U774" i="1"/>
  <c r="U770" i="1"/>
  <c r="U768" i="1"/>
  <c r="U760" i="1"/>
  <c r="U758" i="1"/>
  <c r="U754" i="1"/>
  <c r="X752" i="1"/>
  <c r="U750" i="1"/>
  <c r="X747" i="1"/>
  <c r="U746" i="1"/>
  <c r="U744" i="1"/>
  <c r="X743" i="1"/>
  <c r="X742" i="1"/>
  <c r="X740" i="1"/>
  <c r="U734" i="1"/>
  <c r="X731" i="1"/>
  <c r="X728" i="1"/>
  <c r="U726" i="1"/>
  <c r="U724" i="1"/>
  <c r="X723" i="1"/>
  <c r="U718" i="1"/>
  <c r="U714" i="1"/>
  <c r="U712" i="1"/>
  <c r="U710" i="1"/>
  <c r="X707" i="1"/>
  <c r="U704" i="1"/>
  <c r="U700" i="1"/>
  <c r="X699" i="1"/>
  <c r="U698" i="1"/>
  <c r="X697" i="1"/>
  <c r="X695" i="1"/>
  <c r="U694" i="1"/>
  <c r="U688" i="1"/>
  <c r="X684" i="1"/>
  <c r="X683" i="1"/>
  <c r="U682" i="1"/>
  <c r="U679" i="1"/>
  <c r="U678" i="1"/>
  <c r="X676" i="1"/>
  <c r="X671" i="1"/>
  <c r="U670" i="1"/>
  <c r="X668" i="1"/>
  <c r="X667" i="1"/>
  <c r="U662" i="1"/>
  <c r="U661" i="1"/>
  <c r="U660" i="1"/>
  <c r="U658" i="1"/>
  <c r="U653" i="1"/>
  <c r="U646" i="1"/>
  <c r="U644" i="1"/>
  <c r="U640" i="1"/>
  <c r="X639" i="1"/>
  <c r="X635" i="1"/>
  <c r="X633" i="1"/>
  <c r="U631" i="1"/>
  <c r="U629" i="1"/>
  <c r="X622" i="1"/>
  <c r="U608" i="1"/>
  <c r="X606" i="1"/>
  <c r="U601" i="1"/>
  <c r="U597" i="1"/>
  <c r="U596" i="1"/>
  <c r="X583" i="1"/>
  <c r="X575" i="1"/>
  <c r="U571" i="1"/>
  <c r="U565" i="1"/>
  <c r="U557" i="1"/>
  <c r="X556" i="1"/>
  <c r="U555" i="1"/>
  <c r="U554" i="1"/>
  <c r="U553" i="1"/>
  <c r="X547" i="1"/>
  <c r="X543" i="1"/>
  <c r="X542" i="1"/>
  <c r="X535" i="1"/>
  <c r="U525" i="1"/>
  <c r="X514" i="1"/>
  <c r="X511" i="1"/>
  <c r="U507" i="1"/>
  <c r="U506" i="1"/>
  <c r="X499" i="1"/>
  <c r="X495" i="1"/>
  <c r="X491" i="1"/>
  <c r="U489" i="1"/>
  <c r="X487" i="1"/>
  <c r="X482" i="1"/>
  <c r="X475" i="1"/>
  <c r="X474" i="1"/>
  <c r="X463" i="1"/>
  <c r="U459" i="1"/>
  <c r="X455" i="1"/>
  <c r="X439" i="1"/>
  <c r="X435" i="1"/>
  <c r="X434" i="1"/>
  <c r="X431" i="1"/>
  <c r="X430" i="1"/>
  <c r="X424" i="1"/>
  <c r="X423" i="1"/>
  <c r="U421" i="1"/>
  <c r="X411" i="1"/>
  <c r="U409" i="1"/>
  <c r="X406" i="1"/>
  <c r="U401" i="1"/>
  <c r="X400" i="1"/>
  <c r="U395" i="1"/>
  <c r="U393" i="1"/>
  <c r="X392" i="1"/>
  <c r="X390" i="1"/>
  <c r="X387" i="1"/>
  <c r="X383" i="1"/>
  <c r="X375" i="1"/>
  <c r="U369" i="1"/>
  <c r="X367" i="1"/>
  <c r="U366" i="1"/>
  <c r="X361" i="1"/>
  <c r="U359" i="1"/>
  <c r="X351" i="1"/>
  <c r="X343" i="1"/>
  <c r="U340" i="1"/>
  <c r="U339" i="1"/>
  <c r="U336" i="1"/>
  <c r="X335" i="1"/>
  <c r="X331" i="1"/>
  <c r="U330" i="1"/>
  <c r="X319" i="1"/>
  <c r="X318" i="1"/>
  <c r="X315" i="1"/>
  <c r="X311" i="1"/>
  <c r="U307" i="1"/>
  <c r="X306" i="1"/>
  <c r="X292" i="1"/>
  <c r="X287" i="1"/>
  <c r="X279" i="1"/>
  <c r="X273" i="1"/>
  <c r="X263" i="1"/>
  <c r="U253" i="1"/>
  <c r="X251" i="1"/>
  <c r="X247" i="1"/>
  <c r="X243" i="1"/>
  <c r="X239" i="1"/>
  <c r="X235" i="1"/>
  <c r="X231" i="1"/>
  <c r="U227" i="1"/>
  <c r="X226" i="1"/>
  <c r="U220" i="1"/>
  <c r="X219" i="1"/>
  <c r="X218" i="1"/>
  <c r="U217" i="1"/>
  <c r="X215" i="1"/>
  <c r="X209" i="1"/>
  <c r="X207" i="1"/>
  <c r="X203" i="1"/>
  <c r="X195" i="1"/>
  <c r="U187" i="1"/>
  <c r="U183" i="1"/>
  <c r="X182" i="1"/>
  <c r="X179" i="1"/>
  <c r="X175" i="1"/>
  <c r="U171" i="1"/>
  <c r="X167" i="1"/>
  <c r="U165" i="1"/>
  <c r="X159" i="1"/>
  <c r="X155" i="1"/>
  <c r="X143" i="1"/>
  <c r="X139" i="1"/>
  <c r="X135" i="1"/>
  <c r="U133" i="1"/>
  <c r="X130" i="1"/>
  <c r="U126" i="1"/>
  <c r="U125" i="1"/>
  <c r="X124" i="1"/>
  <c r="X123" i="1"/>
  <c r="X115" i="1"/>
  <c r="U109" i="1"/>
  <c r="X100" i="1"/>
  <c r="X88" i="1"/>
  <c r="U80" i="1"/>
  <c r="U53" i="1"/>
  <c r="X50" i="1"/>
  <c r="X47" i="1"/>
  <c r="X852" i="1"/>
  <c r="U852" i="1"/>
  <c r="U848" i="1"/>
  <c r="X848" i="1"/>
  <c r="U832" i="1"/>
  <c r="X832" i="1"/>
  <c r="X828" i="1"/>
  <c r="U828" i="1"/>
  <c r="U824" i="1"/>
  <c r="X824" i="1"/>
  <c r="X299" i="1"/>
  <c r="U299" i="1"/>
  <c r="X206" i="1"/>
  <c r="U206" i="1"/>
  <c r="U138" i="1"/>
  <c r="X138" i="1"/>
  <c r="AE424" i="1"/>
  <c r="AE750" i="1"/>
  <c r="U978" i="1"/>
  <c r="X507" i="1"/>
  <c r="U936" i="1"/>
  <c r="AE770" i="1"/>
  <c r="U830" i="1"/>
  <c r="X830" i="1"/>
  <c r="U511" i="1"/>
  <c r="U375" i="1"/>
  <c r="U720" i="1"/>
  <c r="U920" i="1"/>
  <c r="X944" i="1"/>
  <c r="U215" i="1"/>
  <c r="U676" i="1"/>
  <c r="U910" i="1"/>
  <c r="U912" i="1"/>
  <c r="AE832" i="1"/>
  <c r="U742" i="1"/>
  <c r="X908" i="1"/>
  <c r="U692" i="1"/>
  <c r="X934" i="1"/>
  <c r="X1032" i="1"/>
  <c r="AE1310" i="1"/>
  <c r="AE1182" i="1"/>
  <c r="AE1174" i="1"/>
  <c r="AE1162" i="1"/>
  <c r="AE1117" i="1"/>
  <c r="AE1102" i="1"/>
  <c r="AE1085" i="1"/>
  <c r="AE1054" i="1"/>
  <c r="AE1052" i="1"/>
  <c r="AE1038" i="1"/>
  <c r="AE1026" i="1"/>
  <c r="AE1020" i="1"/>
  <c r="AE1018" i="1"/>
  <c r="AE1016" i="1"/>
  <c r="AE1002" i="1"/>
  <c r="AE1000" i="1"/>
  <c r="AE988" i="1"/>
  <c r="AE984" i="1"/>
  <c r="AE951" i="1"/>
  <c r="AE948" i="1"/>
  <c r="AE947" i="1"/>
  <c r="AE938" i="1"/>
  <c r="AE937" i="1"/>
  <c r="AE934" i="1"/>
  <c r="AE932" i="1"/>
  <c r="AE922" i="1"/>
  <c r="AE919" i="1"/>
  <c r="AE908" i="1"/>
  <c r="AE904" i="1"/>
  <c r="AE900" i="1"/>
  <c r="AE898" i="1"/>
  <c r="AE896" i="1"/>
  <c r="AE892" i="1"/>
  <c r="AE890" i="1"/>
  <c r="AE884" i="1"/>
  <c r="AE876" i="1"/>
  <c r="AE874" i="1"/>
  <c r="AE870" i="1"/>
  <c r="AE868" i="1"/>
  <c r="AE840" i="1"/>
  <c r="AE834" i="1"/>
  <c r="AE828" i="1"/>
  <c r="AE824" i="1"/>
  <c r="AE822" i="1"/>
  <c r="AE816" i="1"/>
  <c r="AE814" i="1"/>
  <c r="AE812" i="1"/>
  <c r="AE808" i="1"/>
  <c r="AE804" i="1"/>
  <c r="AE802" i="1"/>
  <c r="AE796" i="1"/>
  <c r="AE794" i="1"/>
  <c r="AE792" i="1"/>
  <c r="AE790" i="1"/>
  <c r="AE786" i="1"/>
  <c r="AE784" i="1"/>
  <c r="AE776" i="1"/>
  <c r="AE774" i="1"/>
  <c r="AE767" i="1"/>
  <c r="AE764" i="1"/>
  <c r="AE760" i="1"/>
  <c r="AE754" i="1"/>
  <c r="AE752" i="1"/>
  <c r="AE747" i="1"/>
  <c r="AE743" i="1"/>
  <c r="AE741" i="1"/>
  <c r="AE740" i="1"/>
  <c r="AE738" i="1"/>
  <c r="AE732" i="1"/>
  <c r="AE728" i="1"/>
  <c r="AE724" i="1"/>
  <c r="AE723" i="1"/>
  <c r="AE722" i="1"/>
  <c r="AE716" i="1"/>
  <c r="AE704" i="1"/>
  <c r="AE700" i="1"/>
  <c r="AE696" i="1"/>
  <c r="AE695" i="1"/>
  <c r="AE694" i="1"/>
  <c r="AE689" i="1"/>
  <c r="AE686" i="1"/>
  <c r="AE679" i="1"/>
  <c r="AE678" i="1"/>
  <c r="AE674" i="1"/>
  <c r="AE670" i="1"/>
  <c r="AE668" i="1"/>
  <c r="AE666" i="1"/>
  <c r="AE664" i="1"/>
  <c r="AE656" i="1"/>
  <c r="AE654" i="1"/>
  <c r="AE652" i="1"/>
  <c r="AE651" i="1"/>
  <c r="AE650" i="1"/>
  <c r="AE648" i="1"/>
  <c r="AE641" i="1"/>
  <c r="AE628" i="1"/>
  <c r="AE626" i="1"/>
  <c r="AE619" i="1"/>
  <c r="AE612" i="1"/>
  <c r="AE580" i="1"/>
  <c r="AE572" i="1"/>
  <c r="AE561" i="1"/>
  <c r="AE557" i="1"/>
  <c r="AE555" i="1"/>
  <c r="AE550" i="1"/>
  <c r="AE544" i="1"/>
  <c r="AE543" i="1"/>
  <c r="AE525" i="1"/>
  <c r="AE519" i="1"/>
  <c r="AE517" i="1"/>
  <c r="AE513" i="1"/>
  <c r="AE503" i="1"/>
  <c r="AE502" i="1"/>
  <c r="AE501" i="1"/>
  <c r="AE489" i="1"/>
  <c r="AE441" i="1"/>
  <c r="AE434" i="1"/>
  <c r="AE427" i="1"/>
  <c r="AE421" i="1"/>
  <c r="AE407" i="1"/>
  <c r="AE403" i="1"/>
  <c r="AE400" i="1"/>
  <c r="AE375" i="1"/>
  <c r="AE371" i="1"/>
  <c r="AE369" i="1"/>
  <c r="AE368" i="1"/>
  <c r="AE363" i="1"/>
  <c r="AE357" i="1"/>
  <c r="AE348" i="1"/>
  <c r="AE340" i="1"/>
  <c r="AE339" i="1"/>
  <c r="AE327" i="1"/>
  <c r="AE319" i="1"/>
  <c r="AE318" i="1"/>
  <c r="AE315" i="1"/>
  <c r="AE307" i="1"/>
  <c r="AE303" i="1"/>
  <c r="AE291" i="1"/>
  <c r="AE285" i="1"/>
  <c r="AE280" i="1"/>
  <c r="AE277" i="1"/>
  <c r="AE273" i="1"/>
  <c r="AE271" i="1"/>
  <c r="AE255" i="1"/>
  <c r="AE253" i="1"/>
  <c r="AE245" i="1"/>
  <c r="AE231" i="1"/>
  <c r="AE227" i="1"/>
  <c r="AE198" i="1"/>
  <c r="AE193" i="1"/>
  <c r="AE191" i="1"/>
  <c r="AE189" i="1"/>
  <c r="AE181" i="1"/>
  <c r="AE180" i="1"/>
  <c r="AE175" i="1"/>
  <c r="AE174" i="1"/>
  <c r="AE173" i="1"/>
  <c r="AE149" i="1"/>
  <c r="AE129" i="1"/>
  <c r="AE124" i="1"/>
  <c r="AE123" i="1"/>
  <c r="AE119" i="1"/>
  <c r="AE109" i="1"/>
  <c r="AE107" i="1"/>
  <c r="AE97" i="1"/>
  <c r="AE93" i="1"/>
  <c r="AE87" i="1"/>
  <c r="AE83" i="1"/>
  <c r="AE81" i="1"/>
  <c r="AE70" i="1"/>
  <c r="AE67" i="1"/>
  <c r="AE63" i="1"/>
  <c r="AE59" i="1"/>
  <c r="AE55" i="1"/>
  <c r="AE50" i="1"/>
  <c r="AE49" i="1"/>
  <c r="AE47" i="1"/>
  <c r="AE43" i="1"/>
  <c r="AE41" i="1"/>
  <c r="X1768" i="1"/>
  <c r="X1568" i="1"/>
  <c r="U1592" i="1"/>
  <c r="X1580" i="1"/>
  <c r="X1464" i="1"/>
  <c r="X1408" i="1"/>
  <c r="U1402" i="1"/>
  <c r="X1817" i="1"/>
  <c r="X1713" i="1"/>
  <c r="X1701" i="1"/>
  <c r="X1693" i="1"/>
  <c r="X1689" i="1"/>
  <c r="X1673" i="1"/>
  <c r="X1665" i="1"/>
  <c r="X1641" i="1"/>
  <c r="AE1952" i="1"/>
  <c r="AE1924" i="1"/>
  <c r="U1890" i="1"/>
  <c r="AE1804" i="1"/>
  <c r="U1147" i="1"/>
  <c r="AE1021" i="1"/>
  <c r="AE969" i="1"/>
  <c r="U907" i="1"/>
  <c r="U775" i="1"/>
  <c r="X1617" i="1"/>
  <c r="X1593" i="1"/>
  <c r="X1541" i="1"/>
  <c r="X1256" i="1"/>
  <c r="T12" i="1"/>
  <c r="U12" i="1" s="1"/>
  <c r="X1339" i="1"/>
  <c r="X1303" i="1"/>
  <c r="X1056" i="1"/>
  <c r="X947" i="1"/>
  <c r="X863" i="1"/>
  <c r="X856" i="1"/>
  <c r="X836" i="1"/>
  <c r="X811" i="1"/>
  <c r="X783" i="1"/>
  <c r="X756" i="1"/>
  <c r="X755" i="1"/>
  <c r="X715" i="1"/>
  <c r="AE713" i="1"/>
  <c r="U695" i="1"/>
  <c r="X680" i="1"/>
  <c r="X679" i="1"/>
  <c r="X663" i="1"/>
  <c r="X651" i="1"/>
  <c r="X647" i="1"/>
  <c r="AE633" i="1"/>
  <c r="X631" i="1"/>
  <c r="AE625" i="1"/>
  <c r="X615" i="1"/>
  <c r="X607" i="1"/>
  <c r="AE589" i="1"/>
  <c r="X567" i="1"/>
  <c r="AE565" i="1"/>
  <c r="AE537" i="1"/>
  <c r="X531" i="1"/>
  <c r="U527" i="1"/>
  <c r="X519" i="1"/>
  <c r="AE509" i="1"/>
  <c r="X503" i="1"/>
  <c r="AE481" i="1"/>
  <c r="X471" i="1"/>
  <c r="X415" i="1"/>
  <c r="U411" i="1"/>
  <c r="X399" i="1"/>
  <c r="X359" i="1"/>
  <c r="U323" i="1"/>
  <c r="X307" i="1"/>
  <c r="AE297" i="1"/>
  <c r="U295" i="1"/>
  <c r="X275" i="1"/>
  <c r="X271" i="1"/>
  <c r="X267" i="1"/>
  <c r="X223" i="1"/>
  <c r="X211" i="1"/>
  <c r="X39" i="1"/>
  <c r="AE1431" i="1"/>
  <c r="AE1079" i="1"/>
  <c r="U993" i="1"/>
  <c r="AE843" i="1"/>
  <c r="AE771" i="1"/>
  <c r="U709" i="1"/>
  <c r="U581" i="1"/>
  <c r="U485" i="1"/>
  <c r="U445" i="1"/>
  <c r="U397" i="1"/>
  <c r="U341" i="1"/>
  <c r="U301" i="1"/>
  <c r="AE219" i="1"/>
  <c r="AE1942" i="1"/>
  <c r="AE1934" i="1"/>
  <c r="U1904" i="1"/>
  <c r="U1880" i="1"/>
  <c r="AE1850" i="1"/>
  <c r="U1844" i="1"/>
  <c r="AE1794" i="1"/>
  <c r="Z1216" i="1"/>
  <c r="X1216" i="1"/>
  <c r="Z1192" i="1"/>
  <c r="X1192" i="1"/>
  <c r="Z1172" i="1"/>
  <c r="X1172" i="1"/>
  <c r="Z1052" i="1"/>
  <c r="X1052" i="1"/>
  <c r="Z932" i="1"/>
  <c r="X932" i="1"/>
  <c r="Z896" i="1"/>
  <c r="X896" i="1"/>
  <c r="Z892" i="1"/>
  <c r="X892" i="1"/>
  <c r="Z860" i="1"/>
  <c r="X860" i="1"/>
  <c r="Z748" i="1"/>
  <c r="X748" i="1"/>
  <c r="Z732" i="1"/>
  <c r="X732" i="1"/>
  <c r="Z720" i="1"/>
  <c r="X720" i="1"/>
  <c r="X1656" i="1"/>
  <c r="X1232" i="1"/>
  <c r="X1224" i="1"/>
  <c r="X1252" i="1"/>
  <c r="X1532" i="1"/>
  <c r="X1156" i="1"/>
  <c r="Z1352" i="1"/>
  <c r="X1352" i="1"/>
  <c r="X1288" i="1"/>
  <c r="X1528" i="1"/>
  <c r="X1280" i="1"/>
  <c r="X1040" i="1"/>
  <c r="X1484" i="1"/>
  <c r="X1140" i="1"/>
  <c r="X1588" i="1"/>
  <c r="AE755" i="1"/>
  <c r="X1176" i="1"/>
  <c r="X876" i="1"/>
  <c r="X864" i="1"/>
  <c r="X1328" i="1"/>
  <c r="X1376" i="1"/>
  <c r="X1652" i="1"/>
  <c r="X664" i="1"/>
  <c r="Z1256" i="1"/>
  <c r="X744" i="1"/>
  <c r="X712" i="1"/>
  <c r="X804" i="1"/>
  <c r="U1681" i="1"/>
  <c r="X1521" i="1"/>
  <c r="U1501" i="1"/>
  <c r="X1441" i="1"/>
  <c r="X1429" i="1"/>
  <c r="U1429" i="1"/>
  <c r="X34" i="1"/>
  <c r="T11" i="1"/>
  <c r="D22" i="5" s="1"/>
  <c r="AE1831" i="1"/>
  <c r="U1831" i="1"/>
  <c r="AE1825" i="1"/>
  <c r="AE1819" i="1"/>
  <c r="U1813" i="1"/>
  <c r="AE1805" i="1"/>
  <c r="AE1803" i="1"/>
  <c r="AE1801" i="1"/>
  <c r="U1799" i="1"/>
  <c r="U1797" i="1"/>
  <c r="U1795" i="1"/>
  <c r="U1791" i="1"/>
  <c r="AE1785" i="1"/>
  <c r="AE1775" i="1"/>
  <c r="U1773" i="1"/>
  <c r="U1771" i="1"/>
  <c r="U1765" i="1"/>
  <c r="AE1757" i="1"/>
  <c r="AE1755" i="1"/>
  <c r="U1751" i="1"/>
  <c r="AE1749" i="1"/>
  <c r="AE1745" i="1"/>
  <c r="AE1741" i="1"/>
  <c r="AE1739" i="1"/>
  <c r="AE1733" i="1"/>
  <c r="AE1731" i="1"/>
  <c r="U1731" i="1"/>
  <c r="AE1727" i="1"/>
  <c r="AE1721" i="1"/>
  <c r="AE1717" i="1"/>
  <c r="U1707" i="1"/>
  <c r="U1705" i="1"/>
  <c r="U1703" i="1"/>
  <c r="AE1699" i="1"/>
  <c r="U1699" i="1"/>
  <c r="U1691" i="1"/>
  <c r="U1685" i="1"/>
  <c r="AE1681" i="1"/>
  <c r="U1661" i="1"/>
  <c r="AE1659" i="1"/>
  <c r="U1659" i="1"/>
  <c r="U1655" i="1"/>
  <c r="AE1645" i="1"/>
  <c r="U1639" i="1"/>
  <c r="AE1637" i="1"/>
  <c r="U1635" i="1"/>
  <c r="U1633" i="1"/>
  <c r="U1629" i="1"/>
  <c r="U1627" i="1"/>
  <c r="U1625" i="1"/>
  <c r="X1612" i="1"/>
  <c r="X1904" i="1"/>
  <c r="AE1621" i="1"/>
  <c r="U1615" i="1"/>
  <c r="AE1605" i="1"/>
  <c r="AE1601" i="1"/>
  <c r="U1597" i="1"/>
  <c r="U1591" i="1"/>
  <c r="AE1589" i="1"/>
  <c r="U1587" i="1"/>
  <c r="AE1585" i="1"/>
  <c r="U1583" i="1"/>
  <c r="U1581" i="1"/>
  <c r="U1575" i="1"/>
  <c r="U1573" i="1"/>
  <c r="U1571" i="1"/>
  <c r="U1565" i="1"/>
  <c r="U1561" i="1"/>
  <c r="AE1551" i="1"/>
  <c r="U1551" i="1"/>
  <c r="U1549" i="1"/>
  <c r="U1537" i="1"/>
  <c r="U1533" i="1"/>
  <c r="AE1531" i="1"/>
  <c r="AE1527" i="1"/>
  <c r="U1527" i="1"/>
  <c r="U1519" i="1"/>
  <c r="U1517" i="1"/>
  <c r="U1513" i="1"/>
  <c r="AE1511" i="1"/>
  <c r="U1511" i="1"/>
  <c r="U1509" i="1"/>
  <c r="AE1507" i="1"/>
  <c r="U1507" i="1"/>
  <c r="AE1501" i="1"/>
  <c r="AE1499" i="1"/>
  <c r="AE1495" i="1"/>
  <c r="AE1493" i="1"/>
  <c r="AE1485" i="1"/>
  <c r="AE1481" i="1"/>
  <c r="AE1475" i="1"/>
  <c r="AE1465" i="1"/>
  <c r="U1461" i="1"/>
  <c r="AE1459" i="1"/>
  <c r="U1459" i="1"/>
  <c r="U1455" i="1"/>
  <c r="AE1453" i="1"/>
  <c r="U1451" i="1"/>
  <c r="AE1449" i="1"/>
  <c r="U1447" i="1"/>
  <c r="AE1445" i="1"/>
  <c r="AE1443" i="1"/>
  <c r="U1443" i="1"/>
  <c r="AE1437" i="1"/>
  <c r="AE1423" i="1"/>
  <c r="AE1421" i="1"/>
  <c r="U1415" i="1"/>
  <c r="U1413" i="1"/>
  <c r="U1411" i="1"/>
  <c r="U1407" i="1"/>
  <c r="AE1405" i="1"/>
  <c r="AE1403" i="1"/>
  <c r="AE1399" i="1"/>
  <c r="U1399" i="1"/>
  <c r="AE1397" i="1"/>
  <c r="U1389" i="1"/>
  <c r="AE1383" i="1"/>
  <c r="U1383" i="1"/>
  <c r="U1381" i="1"/>
  <c r="U1379" i="1"/>
  <c r="AE1375" i="1"/>
  <c r="U1373" i="1"/>
  <c r="AE1371" i="1"/>
  <c r="U1369" i="1"/>
  <c r="U1363" i="1"/>
  <c r="AE1361" i="1"/>
  <c r="U1359" i="1"/>
  <c r="AE1355" i="1"/>
  <c r="AE1347" i="1"/>
  <c r="U1345" i="1"/>
  <c r="AE1343" i="1"/>
  <c r="AE1339" i="1"/>
  <c r="U1339" i="1"/>
  <c r="AE1331" i="1"/>
  <c r="U1331" i="1"/>
  <c r="AE1329" i="1"/>
  <c r="AE1327" i="1"/>
  <c r="AE1325" i="1"/>
  <c r="U1323" i="1"/>
  <c r="AE1315" i="1"/>
  <c r="AE1311" i="1"/>
  <c r="U1311" i="1"/>
  <c r="AE1309" i="1"/>
  <c r="AE1303" i="1"/>
  <c r="U1303" i="1"/>
  <c r="U1301" i="1"/>
  <c r="U1299" i="1"/>
  <c r="AE1293" i="1"/>
  <c r="AE1289" i="1"/>
  <c r="U1285" i="1"/>
  <c r="AE1279" i="1"/>
  <c r="U1275" i="1"/>
  <c r="AE1265" i="1"/>
  <c r="AE1253" i="1"/>
  <c r="U1251" i="1"/>
  <c r="AE1249" i="1"/>
  <c r="U1247" i="1"/>
  <c r="AE1239" i="1"/>
  <c r="AE1231" i="1"/>
  <c r="U1231" i="1"/>
  <c r="U1225" i="1"/>
  <c r="AE1219" i="1"/>
  <c r="AE1205" i="1"/>
  <c r="AE1189" i="1"/>
  <c r="U1185" i="1"/>
  <c r="AE1177" i="1"/>
  <c r="AE1175" i="1"/>
  <c r="AE1167" i="1"/>
  <c r="AE1165" i="1"/>
  <c r="U1163" i="1"/>
  <c r="AE1159" i="1"/>
  <c r="U1157" i="1"/>
  <c r="AE1153" i="1"/>
  <c r="AE1147" i="1"/>
  <c r="U1145" i="1"/>
  <c r="U1141" i="1"/>
  <c r="AE1139" i="1"/>
  <c r="AE1135" i="1"/>
  <c r="U1131" i="1"/>
  <c r="AE1127" i="1"/>
  <c r="U1127" i="1"/>
  <c r="AE1125" i="1"/>
  <c r="U1123" i="1"/>
  <c r="AE1121" i="1"/>
  <c r="U1117" i="1"/>
  <c r="U1115" i="1"/>
  <c r="AE1111" i="1"/>
  <c r="U1111" i="1"/>
  <c r="AE1105" i="1"/>
  <c r="U1103" i="1"/>
  <c r="AE1097" i="1"/>
  <c r="U1093" i="1"/>
  <c r="AE1091" i="1"/>
  <c r="U1091" i="1"/>
  <c r="AE1083" i="1"/>
  <c r="U1083" i="1"/>
  <c r="AE1081" i="1"/>
  <c r="U1079" i="1"/>
  <c r="AE1077" i="1"/>
  <c r="AE1075" i="1"/>
  <c r="AE1073" i="1"/>
  <c r="U1071" i="1"/>
  <c r="U1069" i="1"/>
  <c r="AE1065" i="1"/>
  <c r="U1063" i="1"/>
  <c r="AE1061" i="1"/>
  <c r="AE1055" i="1"/>
  <c r="U1055" i="1"/>
  <c r="AE1047" i="1"/>
  <c r="AE1043" i="1"/>
  <c r="U1043" i="1"/>
  <c r="U1039" i="1"/>
  <c r="AE1033" i="1"/>
  <c r="AE1025" i="1"/>
  <c r="U1023" i="1"/>
  <c r="AE1019" i="1"/>
  <c r="U1019" i="1"/>
  <c r="AE1017" i="1"/>
  <c r="AE1015" i="1"/>
  <c r="U1015" i="1"/>
  <c r="AE1013" i="1"/>
  <c r="AE1011" i="1"/>
  <c r="AE1007" i="1"/>
  <c r="U1007" i="1"/>
  <c r="AE1003" i="1"/>
  <c r="U1003" i="1"/>
  <c r="AE1001" i="1"/>
  <c r="AE999" i="1"/>
  <c r="U999" i="1"/>
  <c r="AE995" i="1"/>
  <c r="U995" i="1"/>
  <c r="AE993" i="1"/>
  <c r="U991" i="1"/>
  <c r="U987" i="1"/>
  <c r="AE983" i="1"/>
  <c r="U983" i="1"/>
  <c r="AE981" i="1"/>
  <c r="AE979" i="1"/>
  <c r="AE975" i="1"/>
  <c r="U975" i="1"/>
  <c r="AE971" i="1"/>
  <c r="U971" i="1"/>
  <c r="U969" i="1"/>
  <c r="AE967" i="1"/>
  <c r="AE963" i="1"/>
  <c r="U963" i="1"/>
  <c r="U961" i="1"/>
  <c r="AE959" i="1"/>
  <c r="U959" i="1"/>
  <c r="AE955" i="1"/>
  <c r="U955" i="1"/>
  <c r="U951" i="1"/>
  <c r="AE949" i="1"/>
  <c r="U947" i="1"/>
  <c r="U943" i="1"/>
  <c r="AE941" i="1"/>
  <c r="AE939" i="1"/>
  <c r="U939" i="1"/>
  <c r="U937" i="1"/>
  <c r="U935" i="1"/>
  <c r="AE933" i="1"/>
  <c r="U931" i="1"/>
  <c r="U927" i="1"/>
  <c r="U923" i="1"/>
  <c r="AE921" i="1"/>
  <c r="AE915" i="1"/>
  <c r="AE913" i="1"/>
  <c r="AE911" i="1"/>
  <c r="U911" i="1"/>
  <c r="AE907" i="1"/>
  <c r="AE905" i="1"/>
  <c r="AE897" i="1"/>
  <c r="AE895" i="1"/>
  <c r="U895" i="1"/>
  <c r="AE889" i="1"/>
  <c r="AE887" i="1"/>
  <c r="AE885" i="1"/>
  <c r="AE883" i="1"/>
  <c r="U883" i="1"/>
  <c r="U881" i="1"/>
  <c r="U867" i="1"/>
  <c r="U863" i="1"/>
  <c r="U855" i="1"/>
  <c r="AE853" i="1"/>
  <c r="U849" i="1"/>
  <c r="U847" i="1"/>
  <c r="U839" i="1"/>
  <c r="AE837" i="1"/>
  <c r="U831" i="1"/>
  <c r="U827" i="1"/>
  <c r="AE825" i="1"/>
  <c r="U823" i="1"/>
  <c r="AE819" i="1"/>
  <c r="AE815" i="1"/>
  <c r="AE813" i="1"/>
  <c r="AE811" i="1"/>
  <c r="AE807" i="1"/>
  <c r="AE805" i="1"/>
  <c r="AE803" i="1"/>
  <c r="U803" i="1"/>
  <c r="AE799" i="1"/>
  <c r="AE791" i="1"/>
  <c r="U791" i="1"/>
  <c r="AE787" i="1"/>
  <c r="U787" i="1"/>
  <c r="AE785" i="1"/>
  <c r="AE783" i="1"/>
  <c r="U783" i="1"/>
  <c r="AE779" i="1"/>
  <c r="AE669" i="1"/>
  <c r="X1355" i="1"/>
  <c r="X1323" i="1"/>
  <c r="X1055" i="1"/>
  <c r="X983" i="1"/>
  <c r="U1437" i="1"/>
  <c r="X1785" i="1"/>
  <c r="U1541" i="1"/>
  <c r="U1664" i="1"/>
  <c r="U1660" i="1"/>
  <c r="AE1640" i="1"/>
  <c r="AE1608" i="1"/>
  <c r="AE1602" i="1"/>
  <c r="AE1578" i="1"/>
  <c r="U1532" i="1"/>
  <c r="U1498" i="1"/>
  <c r="X1486" i="1"/>
  <c r="U1480" i="1"/>
  <c r="U1452" i="1"/>
  <c r="U1436" i="1"/>
  <c r="AE1424" i="1"/>
  <c r="AE1420" i="1"/>
  <c r="U1418" i="1"/>
  <c r="AE1410" i="1"/>
  <c r="U1406" i="1"/>
  <c r="U1398" i="1"/>
  <c r="U1394" i="1"/>
  <c r="AE1392" i="1"/>
  <c r="U1390" i="1"/>
  <c r="U1380" i="1"/>
  <c r="X1366" i="1"/>
  <c r="AE1364" i="1"/>
  <c r="U1364" i="1"/>
  <c r="U1362" i="1"/>
  <c r="AE1358" i="1"/>
  <c r="AE1356" i="1"/>
  <c r="U1356" i="1"/>
  <c r="U1352" i="1"/>
  <c r="AE1348" i="1"/>
  <c r="U1348" i="1"/>
  <c r="AE1346" i="1"/>
  <c r="U1340" i="1"/>
  <c r="AE1338" i="1"/>
  <c r="AE1336" i="1"/>
  <c r="U1332" i="1"/>
  <c r="AE1330" i="1"/>
  <c r="AE1318" i="1"/>
  <c r="AE1316" i="1"/>
  <c r="U1316" i="1"/>
  <c r="AE1314" i="1"/>
  <c r="AE1312" i="1"/>
  <c r="U1310" i="1"/>
  <c r="AE1308" i="1"/>
  <c r="U1306" i="1"/>
  <c r="AE1304" i="1"/>
  <c r="AE1300" i="1"/>
  <c r="AE1290" i="1"/>
  <c r="AE1288" i="1"/>
  <c r="U1288" i="1"/>
  <c r="U1286" i="1"/>
  <c r="U1280" i="1"/>
  <c r="AE1268" i="1"/>
  <c r="U1268" i="1"/>
  <c r="AE1266" i="1"/>
  <c r="U1258" i="1"/>
  <c r="AE1256" i="1"/>
  <c r="AE1693" i="1"/>
  <c r="AE1713" i="1"/>
  <c r="U1641" i="1"/>
  <c r="AE1661" i="1"/>
  <c r="AE1389" i="1"/>
  <c r="AE1597" i="1"/>
  <c r="U1256" i="1"/>
  <c r="AE1248" i="1"/>
  <c r="U1248" i="1"/>
  <c r="AE1244" i="1"/>
  <c r="U1244" i="1"/>
  <c r="AE1242" i="1"/>
  <c r="U1240" i="1"/>
  <c r="AE1238" i="1"/>
  <c r="U1236" i="1"/>
  <c r="U1234" i="1"/>
  <c r="AE1232" i="1"/>
  <c r="U1232" i="1"/>
  <c r="U1222" i="1"/>
  <c r="U1218" i="1"/>
  <c r="AE1216" i="1"/>
  <c r="U1214" i="1"/>
  <c r="U1210" i="1"/>
  <c r="AE1204" i="1"/>
  <c r="U1202" i="1"/>
  <c r="AE1198" i="1"/>
  <c r="AE1196" i="1"/>
  <c r="U1196" i="1"/>
  <c r="AE1184" i="1"/>
  <c r="AE1176" i="1"/>
  <c r="U1176" i="1"/>
  <c r="U1174" i="1"/>
  <c r="AE1172" i="1"/>
  <c r="U1170" i="1"/>
  <c r="AE1166" i="1"/>
  <c r="AE1160" i="1"/>
  <c r="AE1158" i="1"/>
  <c r="AE1156" i="1"/>
  <c r="AE1154" i="1"/>
  <c r="U1146" i="1"/>
  <c r="AE1144" i="1"/>
  <c r="AE1140" i="1"/>
  <c r="U1140" i="1"/>
  <c r="AE1136" i="1"/>
  <c r="U1134" i="1"/>
  <c r="AE1132" i="1"/>
  <c r="AE1128" i="1"/>
  <c r="AE1126" i="1"/>
  <c r="AE1122" i="1"/>
  <c r="U1120" i="1"/>
  <c r="U1118" i="1"/>
  <c r="AE1116" i="1"/>
  <c r="U1110" i="1"/>
  <c r="U1108" i="1"/>
  <c r="AE1098" i="1"/>
  <c r="U1096" i="1"/>
  <c r="AE1092" i="1"/>
  <c r="AE1090" i="1"/>
  <c r="AE1086" i="1"/>
  <c r="U1082" i="1"/>
  <c r="U1080" i="1"/>
  <c r="AE1074" i="1"/>
  <c r="AE1070" i="1"/>
  <c r="AE1066" i="1"/>
  <c r="AE1064" i="1"/>
  <c r="U1064" i="1"/>
  <c r="AE1056" i="1"/>
  <c r="U1050" i="1"/>
  <c r="U1046" i="1"/>
  <c r="U1044" i="1"/>
  <c r="AE1040" i="1"/>
  <c r="U1038" i="1"/>
  <c r="U1034" i="1"/>
  <c r="AE1030" i="1"/>
  <c r="AE1024" i="1"/>
  <c r="AE1022" i="1"/>
  <c r="U1018" i="1"/>
  <c r="U1016" i="1"/>
  <c r="U1014" i="1"/>
  <c r="AE1012" i="1"/>
  <c r="U1012" i="1"/>
  <c r="U1006" i="1"/>
  <c r="AE998" i="1"/>
  <c r="AE992" i="1"/>
  <c r="U990" i="1"/>
  <c r="AE986" i="1"/>
  <c r="U970" i="1"/>
  <c r="AE954" i="1"/>
  <c r="U950" i="1"/>
  <c r="AE944" i="1"/>
  <c r="U940" i="1"/>
  <c r="U349" i="1"/>
  <c r="U97" i="1"/>
  <c r="Z1891" i="1"/>
  <c r="X1891" i="1"/>
  <c r="Z1343" i="1"/>
  <c r="X1343" i="1"/>
  <c r="AE1326" i="1"/>
  <c r="U1326" i="1"/>
  <c r="U1282" i="1"/>
  <c r="AE1282" i="1"/>
  <c r="Z1415" i="1"/>
  <c r="X1415" i="1"/>
  <c r="Z1363" i="1"/>
  <c r="X1363" i="1"/>
  <c r="Z1151" i="1"/>
  <c r="X1151" i="1"/>
  <c r="Z1139" i="1"/>
  <c r="X1139" i="1"/>
  <c r="Z1119" i="1"/>
  <c r="X1119" i="1"/>
  <c r="Z1067" i="1"/>
  <c r="X1067" i="1"/>
  <c r="U1066" i="1"/>
  <c r="X1815" i="1"/>
  <c r="AE1406" i="1"/>
  <c r="X1523" i="1"/>
  <c r="X1059" i="1"/>
  <c r="AE1118" i="1"/>
  <c r="U1242" i="1"/>
  <c r="Z1355" i="1"/>
  <c r="Z1323" i="1"/>
  <c r="U1122" i="1"/>
  <c r="Z1639" i="1"/>
  <c r="X1639" i="1"/>
  <c r="Z1411" i="1"/>
  <c r="X1411" i="1"/>
  <c r="Z1239" i="1"/>
  <c r="X1239" i="1"/>
  <c r="AE1226" i="1"/>
  <c r="U1226" i="1"/>
  <c r="X1127" i="1"/>
  <c r="AE1234" i="1"/>
  <c r="U1366" i="1"/>
  <c r="U1954" i="1"/>
  <c r="AE1880" i="1"/>
  <c r="Z1175" i="1"/>
  <c r="X1175" i="1"/>
  <c r="Z1171" i="1"/>
  <c r="X1171" i="1"/>
  <c r="X1327" i="1"/>
  <c r="U1850" i="1"/>
  <c r="AE1050" i="1"/>
  <c r="X1531" i="1"/>
  <c r="X1491" i="1"/>
  <c r="X1403" i="1"/>
  <c r="X1602" i="1"/>
  <c r="X1393" i="1"/>
  <c r="X1353" i="1"/>
  <c r="X1349" i="1"/>
  <c r="X1333" i="1"/>
  <c r="X1317" i="1"/>
  <c r="X1246" i="1"/>
  <c r="X1206" i="1"/>
  <c r="X1133" i="1"/>
  <c r="X1085" i="1"/>
  <c r="X1057" i="1"/>
  <c r="X1053" i="1"/>
  <c r="X1045" i="1"/>
  <c r="X1029" i="1"/>
  <c r="X1009" i="1"/>
  <c r="X997" i="1"/>
  <c r="X909" i="1"/>
  <c r="X866" i="1"/>
  <c r="X857" i="1"/>
  <c r="X854" i="1"/>
  <c r="X850" i="1"/>
  <c r="AE1014" i="1"/>
  <c r="AE1006" i="1"/>
  <c r="U1789" i="1"/>
  <c r="U1785" i="1"/>
  <c r="AE1759" i="1"/>
  <c r="U1745" i="1"/>
  <c r="U1713" i="1"/>
  <c r="X1696" i="1"/>
  <c r="AE1683" i="1"/>
  <c r="AE1655" i="1"/>
  <c r="U1649" i="1"/>
  <c r="AE1639" i="1"/>
  <c r="X1604" i="1"/>
  <c r="X1596" i="1"/>
  <c r="X1592" i="1"/>
  <c r="U1589" i="1"/>
  <c r="X1559" i="1"/>
  <c r="U1545" i="1"/>
  <c r="AE1543" i="1"/>
  <c r="AE1491" i="1"/>
  <c r="X1483" i="1"/>
  <c r="AE1467" i="1"/>
  <c r="AE1447" i="1"/>
  <c r="U1421" i="1"/>
  <c r="X1404" i="1"/>
  <c r="X1395" i="1"/>
  <c r="X1383" i="1"/>
  <c r="X1379" i="1"/>
  <c r="AE1359" i="1"/>
  <c r="X1347" i="1"/>
  <c r="U1329" i="1"/>
  <c r="X1320" i="1"/>
  <c r="X1315" i="1"/>
  <c r="X1311" i="1"/>
  <c r="U1309" i="1"/>
  <c r="X1299" i="1"/>
  <c r="X1296" i="1"/>
  <c r="X1287" i="1"/>
  <c r="X1284" i="1"/>
  <c r="U1273" i="1"/>
  <c r="X1259" i="1"/>
  <c r="AE1255" i="1"/>
  <c r="X1248" i="1"/>
  <c r="X1244" i="1"/>
  <c r="X1243" i="1"/>
  <c r="X1231" i="1"/>
  <c r="X1228" i="1"/>
  <c r="X1183" i="1"/>
  <c r="X1167" i="1"/>
  <c r="X1155" i="1"/>
  <c r="X1147" i="1"/>
  <c r="X1144" i="1"/>
  <c r="X1143" i="1"/>
  <c r="X233" i="1"/>
  <c r="X1123" i="1"/>
  <c r="X1115" i="1"/>
  <c r="X1112" i="1"/>
  <c r="X1107" i="1"/>
  <c r="X1087" i="1"/>
  <c r="X1071" i="1"/>
  <c r="X1063" i="1"/>
  <c r="X1047" i="1"/>
  <c r="U1041" i="1"/>
  <c r="AE1039" i="1"/>
  <c r="X1031" i="1"/>
  <c r="X1007" i="1"/>
  <c r="X999" i="1"/>
  <c r="X975" i="1"/>
  <c r="X967" i="1"/>
  <c r="X955" i="1"/>
  <c r="X951" i="1"/>
  <c r="X931" i="1"/>
  <c r="X911" i="1"/>
  <c r="X907" i="1"/>
  <c r="X904" i="1"/>
  <c r="X887" i="1"/>
  <c r="X875" i="1"/>
  <c r="X871" i="1"/>
  <c r="X867" i="1"/>
  <c r="X851" i="1"/>
  <c r="X839" i="1"/>
  <c r="X827" i="1"/>
  <c r="X823" i="1"/>
  <c r="X815" i="1"/>
  <c r="X795" i="1"/>
  <c r="X784" i="1"/>
  <c r="X771" i="1"/>
  <c r="X767" i="1"/>
  <c r="X763" i="1"/>
  <c r="X739" i="1"/>
  <c r="U725" i="1"/>
  <c r="X724" i="1"/>
  <c r="X711" i="1"/>
  <c r="X691" i="1"/>
  <c r="X688" i="1"/>
  <c r="X687" i="1"/>
  <c r="X675" i="1"/>
  <c r="X672" i="1"/>
  <c r="AE667" i="1"/>
  <c r="X659" i="1"/>
  <c r="X656" i="1"/>
  <c r="X655" i="1"/>
  <c r="U645" i="1"/>
  <c r="X643" i="1"/>
  <c r="U633" i="1"/>
  <c r="X627" i="1"/>
  <c r="X623" i="1"/>
  <c r="X619" i="1"/>
  <c r="X611" i="1"/>
  <c r="X595" i="1"/>
  <c r="X591" i="1"/>
  <c r="X587" i="1"/>
  <c r="X579" i="1"/>
  <c r="AE573" i="1"/>
  <c r="X571" i="1"/>
  <c r="X563" i="1"/>
  <c r="X559" i="1"/>
  <c r="AE553" i="1"/>
  <c r="X551" i="1"/>
  <c r="X527" i="1"/>
  <c r="X515" i="1"/>
  <c r="X467" i="1"/>
  <c r="X459" i="1"/>
  <c r="X451" i="1"/>
  <c r="X447" i="1"/>
  <c r="X419" i="1"/>
  <c r="X407" i="1"/>
  <c r="X403" i="1"/>
  <c r="X395" i="1"/>
  <c r="X391" i="1"/>
  <c r="X379" i="1"/>
  <c r="X371" i="1"/>
  <c r="X363" i="1"/>
  <c r="X355" i="1"/>
  <c r="X347" i="1"/>
  <c r="X339" i="1"/>
  <c r="X163" i="1"/>
  <c r="X147" i="1"/>
  <c r="X131" i="1"/>
  <c r="X1474" i="1"/>
  <c r="U1621" i="1"/>
  <c r="X1330" i="1"/>
  <c r="X1605" i="1"/>
  <c r="Z1512" i="1"/>
  <c r="X1512" i="1"/>
  <c r="Z1392" i="1"/>
  <c r="X1392" i="1"/>
  <c r="Z1368" i="1"/>
  <c r="X1368" i="1"/>
  <c r="AE1773" i="1"/>
  <c r="AE1817" i="1"/>
  <c r="X1564" i="1"/>
  <c r="X1625" i="1"/>
  <c r="X941" i="1"/>
  <c r="X1406" i="1"/>
  <c r="X1410" i="1"/>
  <c r="X1146" i="1"/>
  <c r="X1196" i="1"/>
  <c r="X862" i="1"/>
  <c r="AE1063" i="1"/>
  <c r="X1302" i="1"/>
  <c r="AE1115" i="1"/>
  <c r="X1356" i="1"/>
  <c r="X1633" i="1"/>
  <c r="AE1381" i="1"/>
  <c r="X1336" i="1"/>
  <c r="Z1604" i="1"/>
  <c r="X1110" i="1"/>
  <c r="X1044" i="1"/>
  <c r="AE1145" i="1"/>
  <c r="AE1143" i="1"/>
  <c r="X916" i="1"/>
  <c r="X1264" i="1"/>
  <c r="X1548" i="1"/>
  <c r="X962" i="1"/>
  <c r="X1034" i="1"/>
  <c r="X920" i="1"/>
  <c r="Z1284" i="1"/>
  <c r="X1068" i="1"/>
  <c r="X1116" i="1"/>
  <c r="Z1879" i="1"/>
  <c r="X1879" i="1"/>
  <c r="Z1394" i="1"/>
  <c r="X1394" i="1"/>
  <c r="Z1350" i="1"/>
  <c r="X1350" i="1"/>
  <c r="U1233" i="1"/>
  <c r="X1233" i="1"/>
  <c r="AE1109" i="1"/>
  <c r="X1109" i="1"/>
  <c r="X1102" i="1"/>
  <c r="Z1102" i="1"/>
  <c r="X1098" i="1"/>
  <c r="Z1098" i="1"/>
  <c r="Z954" i="1"/>
  <c r="X954" i="1"/>
  <c r="Z926" i="1"/>
  <c r="X926" i="1"/>
  <c r="Z906" i="1"/>
  <c r="X906" i="1"/>
  <c r="AE769" i="1"/>
  <c r="X769" i="1"/>
  <c r="U1133" i="1"/>
  <c r="X894" i="1"/>
  <c r="X1168" i="1"/>
  <c r="X1828" i="1"/>
  <c r="X1447" i="1"/>
  <c r="AE1533" i="1"/>
  <c r="AE1813" i="1"/>
  <c r="U853" i="1"/>
  <c r="AE1285" i="1"/>
  <c r="X846" i="1"/>
  <c r="X1397" i="1"/>
  <c r="X1524" i="1"/>
  <c r="X1629" i="1"/>
  <c r="X1576" i="1"/>
  <c r="X928" i="1"/>
  <c r="X1608" i="1"/>
  <c r="Z1228" i="1"/>
  <c r="Z1244" i="1"/>
  <c r="AE1301" i="1"/>
  <c r="X1504" i="1"/>
  <c r="Z1320" i="1"/>
  <c r="X948" i="1"/>
  <c r="AE1629" i="1"/>
  <c r="X1589" i="1"/>
  <c r="AE1393" i="1"/>
  <c r="U1449" i="1"/>
  <c r="AE1633" i="1"/>
  <c r="U1289" i="1"/>
  <c r="AE1363" i="1"/>
  <c r="U1281" i="1"/>
  <c r="Z1276" i="1"/>
  <c r="X1276" i="1"/>
  <c r="AE1275" i="1"/>
  <c r="Z1204" i="1"/>
  <c r="X1204" i="1"/>
  <c r="Z1124" i="1"/>
  <c r="X1124" i="1"/>
  <c r="Z1072" i="1"/>
  <c r="X1072" i="1"/>
  <c r="Z1016" i="1"/>
  <c r="X1016" i="1"/>
  <c r="Z1012" i="1"/>
  <c r="X1012" i="1"/>
  <c r="Z988" i="1"/>
  <c r="X988" i="1"/>
  <c r="AE987" i="1"/>
  <c r="Z972" i="1"/>
  <c r="X972" i="1"/>
  <c r="AE943" i="1"/>
  <c r="X943" i="1"/>
  <c r="Z924" i="1"/>
  <c r="X924" i="1"/>
  <c r="Z844" i="1"/>
  <c r="X844" i="1"/>
  <c r="Z820" i="1"/>
  <c r="X820" i="1"/>
  <c r="Z812" i="1"/>
  <c r="X812" i="1"/>
  <c r="Z764" i="1"/>
  <c r="X764" i="1"/>
  <c r="Z700" i="1"/>
  <c r="X700" i="1"/>
  <c r="Z696" i="1"/>
  <c r="X696" i="1"/>
  <c r="Z692" i="1"/>
  <c r="X692" i="1"/>
  <c r="Z648" i="1"/>
  <c r="X648" i="1"/>
  <c r="X603" i="1"/>
  <c r="AE603" i="1"/>
  <c r="AE763" i="1"/>
  <c r="U763" i="1"/>
  <c r="AE759" i="1"/>
  <c r="U755" i="1"/>
  <c r="U751" i="1"/>
  <c r="AE749" i="1"/>
  <c r="U747" i="1"/>
  <c r="U743" i="1"/>
  <c r="AE735" i="1"/>
  <c r="AE731" i="1"/>
  <c r="AE719" i="1"/>
  <c r="AE715" i="1"/>
  <c r="AE711" i="1"/>
  <c r="U711" i="1"/>
  <c r="AE709" i="1"/>
  <c r="AE707" i="1"/>
  <c r="U707" i="1"/>
  <c r="AE703" i="1"/>
  <c r="AE701" i="1"/>
  <c r="AE699" i="1"/>
  <c r="U697" i="1"/>
  <c r="AE693" i="1"/>
  <c r="U691" i="1"/>
  <c r="AE687" i="1"/>
  <c r="AE685" i="1"/>
  <c r="AE683" i="1"/>
  <c r="AE675" i="1"/>
  <c r="AE671" i="1"/>
  <c r="U667" i="1"/>
  <c r="U665" i="1"/>
  <c r="AE661" i="1"/>
  <c r="AE659" i="1"/>
  <c r="U659" i="1"/>
  <c r="AE655" i="1"/>
  <c r="AE653" i="1"/>
  <c r="U651" i="1"/>
  <c r="AE647" i="1"/>
  <c r="AE643" i="1"/>
  <c r="U643" i="1"/>
  <c r="AE639" i="1"/>
  <c r="AE637" i="1"/>
  <c r="AE635" i="1"/>
  <c r="AE631" i="1"/>
  <c r="AE629" i="1"/>
  <c r="AE627" i="1"/>
  <c r="U625" i="1"/>
  <c r="AE623" i="1"/>
  <c r="AE617" i="1"/>
  <c r="AE615" i="1"/>
  <c r="AE613" i="1"/>
  <c r="AE611" i="1"/>
  <c r="U609" i="1"/>
  <c r="AE607" i="1"/>
  <c r="AE605" i="1"/>
  <c r="AE599" i="1"/>
  <c r="AE597" i="1"/>
  <c r="AE595" i="1"/>
  <c r="AE593" i="1"/>
  <c r="AE591" i="1"/>
  <c r="U589" i="1"/>
  <c r="AE587" i="1"/>
  <c r="AE585" i="1"/>
  <c r="AE583" i="1"/>
  <c r="AE579" i="1"/>
  <c r="AE575" i="1"/>
  <c r="U573" i="1"/>
  <c r="AE571" i="1"/>
  <c r="AE567" i="1"/>
  <c r="AE563" i="1"/>
  <c r="AE559" i="1"/>
  <c r="AE547" i="1"/>
  <c r="AE545" i="1"/>
  <c r="U543" i="1"/>
  <c r="AE541" i="1"/>
  <c r="U539" i="1"/>
  <c r="U537" i="1"/>
  <c r="U535" i="1"/>
  <c r="AE531" i="1"/>
  <c r="U523" i="1"/>
  <c r="U521" i="1"/>
  <c r="X512" i="1"/>
  <c r="U1960" i="1"/>
  <c r="U1956" i="1"/>
  <c r="AE1938" i="1"/>
  <c r="U1938" i="1"/>
  <c r="AE1930" i="1"/>
  <c r="U519" i="1"/>
  <c r="U517" i="1"/>
  <c r="U515" i="1"/>
  <c r="U509" i="1"/>
  <c r="AE507" i="1"/>
  <c r="U503" i="1"/>
  <c r="AE499" i="1"/>
  <c r="U499" i="1"/>
  <c r="AE497" i="1"/>
  <c r="U495" i="1"/>
  <c r="AE493" i="1"/>
  <c r="U491" i="1"/>
  <c r="AE487" i="1"/>
  <c r="U487" i="1"/>
  <c r="AE485" i="1"/>
  <c r="U483" i="1"/>
  <c r="U479" i="1"/>
  <c r="AE473" i="1"/>
  <c r="AE471" i="1"/>
  <c r="AE467" i="1"/>
  <c r="U467" i="1"/>
  <c r="AE465" i="1"/>
  <c r="AE463" i="1"/>
  <c r="AE461" i="1"/>
  <c r="AE459" i="1"/>
  <c r="AE457" i="1"/>
  <c r="AE455" i="1"/>
  <c r="AE453" i="1"/>
  <c r="AE451" i="1"/>
  <c r="U451" i="1"/>
  <c r="AE449" i="1"/>
  <c r="AE447" i="1"/>
  <c r="U447" i="1"/>
  <c r="AE443" i="1"/>
  <c r="U443" i="1"/>
  <c r="AE439" i="1"/>
  <c r="AE437" i="1"/>
  <c r="AE435" i="1"/>
  <c r="AE433" i="1"/>
  <c r="AE431" i="1"/>
  <c r="U431" i="1"/>
  <c r="AE429" i="1"/>
  <c r="AE423" i="1"/>
  <c r="AE419" i="1"/>
  <c r="AE417" i="1"/>
  <c r="AE415" i="1"/>
  <c r="AE409" i="1"/>
  <c r="AE399" i="1"/>
  <c r="AE393" i="1"/>
  <c r="U391" i="1"/>
  <c r="AE385" i="1"/>
  <c r="AE383" i="1"/>
  <c r="U381" i="1"/>
  <c r="AE367" i="1"/>
  <c r="U367" i="1"/>
  <c r="U365" i="1"/>
  <c r="U357" i="1"/>
  <c r="AE355" i="1"/>
  <c r="U353" i="1"/>
  <c r="U333" i="1"/>
  <c r="AE331" i="1"/>
  <c r="U327" i="1"/>
  <c r="Z326" i="1"/>
  <c r="X326" i="1"/>
  <c r="U317" i="1"/>
  <c r="U315" i="1"/>
  <c r="AE311" i="1"/>
  <c r="U311" i="1"/>
  <c r="U309" i="1"/>
  <c r="U297" i="1"/>
  <c r="AE295" i="1"/>
  <c r="Z290" i="1"/>
  <c r="X290" i="1"/>
  <c r="AE287" i="1"/>
  <c r="U287" i="1"/>
  <c r="U283" i="1"/>
  <c r="AE281" i="1"/>
  <c r="AE279" i="1"/>
  <c r="Z278" i="1"/>
  <c r="X278" i="1"/>
  <c r="Z266" i="1"/>
  <c r="X266" i="1"/>
  <c r="U265" i="1"/>
  <c r="AE263" i="1"/>
  <c r="U261" i="1"/>
  <c r="AE259" i="1"/>
  <c r="AE251" i="1"/>
  <c r="U249" i="1"/>
  <c r="AE247" i="1"/>
  <c r="U247" i="1"/>
  <c r="Z246" i="1"/>
  <c r="X246" i="1"/>
  <c r="U245" i="1"/>
  <c r="U1916" i="1"/>
  <c r="U1914" i="1"/>
  <c r="AE1912" i="1"/>
  <c r="U1906" i="1"/>
  <c r="U1896" i="1"/>
  <c r="U1886" i="1"/>
  <c r="U1870" i="1"/>
  <c r="U1866" i="1"/>
  <c r="AE1856" i="1"/>
  <c r="AE1846" i="1"/>
  <c r="AE1844" i="1"/>
  <c r="U1842" i="1"/>
  <c r="U1840" i="1"/>
  <c r="AE1838" i="1"/>
  <c r="X1832" i="1"/>
  <c r="Z296" i="1"/>
  <c r="X296" i="1"/>
  <c r="X1967" i="1"/>
  <c r="X1963" i="1"/>
  <c r="X1931" i="1"/>
  <c r="X1907" i="1"/>
  <c r="X1847" i="1"/>
  <c r="X1820" i="1"/>
  <c r="X1812" i="1"/>
  <c r="X1281" i="1"/>
  <c r="X1269" i="1"/>
  <c r="X1253" i="1"/>
  <c r="X1245" i="1"/>
  <c r="X1221" i="1"/>
  <c r="X1217" i="1"/>
  <c r="X1181" i="1"/>
  <c r="X1177" i="1"/>
  <c r="X1149" i="1"/>
  <c r="X1125" i="1"/>
  <c r="X1117" i="1"/>
  <c r="X1089" i="1"/>
  <c r="X989" i="1"/>
  <c r="X985" i="1"/>
  <c r="X945" i="1"/>
  <c r="X893" i="1"/>
  <c r="X885" i="1"/>
  <c r="X873" i="1"/>
  <c r="X869" i="1"/>
  <c r="X865" i="1"/>
  <c r="X841" i="1"/>
  <c r="X833" i="1"/>
  <c r="X821" i="1"/>
  <c r="X801" i="1"/>
  <c r="X797" i="1"/>
  <c r="X793" i="1"/>
  <c r="X781" i="1"/>
  <c r="X773" i="1"/>
  <c r="X761" i="1"/>
  <c r="X757" i="1"/>
  <c r="X754" i="1"/>
  <c r="X753" i="1"/>
  <c r="X737" i="1"/>
  <c r="X734" i="1"/>
  <c r="X729" i="1"/>
  <c r="X725" i="1"/>
  <c r="X721" i="1"/>
  <c r="X713" i="1"/>
  <c r="X677" i="1"/>
  <c r="X669" i="1"/>
  <c r="X666" i="1"/>
  <c r="X662" i="1"/>
  <c r="X657" i="1"/>
  <c r="X626" i="1"/>
  <c r="X533" i="1"/>
  <c r="X510" i="1"/>
  <c r="X425" i="1"/>
  <c r="X422" i="1"/>
  <c r="X418" i="1"/>
  <c r="X414" i="1"/>
  <c r="X394" i="1"/>
  <c r="X382" i="1"/>
  <c r="U373" i="1"/>
  <c r="X358" i="1"/>
  <c r="AE343" i="1"/>
  <c r="U343" i="1"/>
  <c r="U337" i="1"/>
  <c r="AE325" i="1"/>
  <c r="X305" i="1"/>
  <c r="U243" i="1"/>
  <c r="U241" i="1"/>
  <c r="AE239" i="1"/>
  <c r="U237" i="1"/>
  <c r="U235" i="1"/>
  <c r="U233" i="1"/>
  <c r="U225" i="1"/>
  <c r="U211" i="1"/>
  <c r="AE201" i="1"/>
  <c r="AE199" i="1"/>
  <c r="AE195" i="1"/>
  <c r="X178" i="1"/>
  <c r="AE169" i="1"/>
  <c r="AE159" i="1"/>
  <c r="AE155" i="1"/>
  <c r="AE153" i="1"/>
  <c r="AE147" i="1"/>
  <c r="U145" i="1"/>
  <c r="U141" i="1"/>
  <c r="U135" i="1"/>
  <c r="U117" i="1"/>
  <c r="U111" i="1"/>
  <c r="U105" i="1"/>
  <c r="X102" i="1"/>
  <c r="U101" i="1"/>
  <c r="AE89" i="1"/>
  <c r="U73" i="1"/>
  <c r="AE71" i="1"/>
  <c r="U69" i="1"/>
  <c r="AE65" i="1"/>
  <c r="AE51" i="1"/>
  <c r="U43" i="1"/>
  <c r="AE39" i="1"/>
  <c r="U35" i="1"/>
  <c r="X1450" i="1"/>
  <c r="Z1450" i="1"/>
  <c r="X1414" i="1"/>
  <c r="Z1414" i="1"/>
  <c r="X1365" i="1"/>
  <c r="U1365" i="1"/>
  <c r="AE1353" i="1"/>
  <c r="U1353" i="1"/>
  <c r="Z1346" i="1"/>
  <c r="X1346" i="1"/>
  <c r="Z1290" i="1"/>
  <c r="X1290" i="1"/>
  <c r="Z1242" i="1"/>
  <c r="X1242" i="1"/>
  <c r="Z1210" i="1"/>
  <c r="X1210" i="1"/>
  <c r="X1129" i="1"/>
  <c r="U1129" i="1"/>
  <c r="Z1126" i="1"/>
  <c r="X1126" i="1"/>
  <c r="Z1082" i="1"/>
  <c r="X1082" i="1"/>
  <c r="Z1030" i="1"/>
  <c r="X1030" i="1"/>
  <c r="Z714" i="1"/>
  <c r="X714" i="1"/>
  <c r="AE793" i="1"/>
  <c r="U941" i="1"/>
  <c r="U1717" i="1"/>
  <c r="AE1245" i="1"/>
  <c r="AE1373" i="1"/>
  <c r="AE1429" i="1"/>
  <c r="AE1345" i="1"/>
  <c r="X1537" i="1"/>
  <c r="X1621" i="1"/>
  <c r="AE1625" i="1"/>
  <c r="U1493" i="1"/>
  <c r="X709" i="1"/>
  <c r="X1389" i="1"/>
  <c r="U1393" i="1"/>
  <c r="U593" i="1"/>
  <c r="U1001" i="1"/>
  <c r="U1009" i="1"/>
  <c r="X1158" i="1"/>
  <c r="X1582" i="1"/>
  <c r="AE1093" i="1"/>
  <c r="X574" i="1"/>
  <c r="X853" i="1"/>
  <c r="X882" i="1"/>
  <c r="U637" i="1"/>
  <c r="U1445" i="1"/>
  <c r="U1465" i="1"/>
  <c r="U1397" i="1"/>
  <c r="X1637" i="1"/>
  <c r="AE1705" i="1"/>
  <c r="X1381" i="1"/>
  <c r="X478" i="1"/>
  <c r="AE521" i="1"/>
  <c r="X1362" i="1"/>
  <c r="Z1246" i="1"/>
  <c r="X1418" i="1"/>
  <c r="X614" i="1"/>
  <c r="X946" i="1"/>
  <c r="X978" i="1"/>
  <c r="X1022" i="1"/>
  <c r="X1046" i="1"/>
  <c r="X1078" i="1"/>
  <c r="U1217" i="1"/>
  <c r="X693" i="1"/>
  <c r="X610" i="1"/>
  <c r="Z414" i="1"/>
  <c r="X678" i="1"/>
  <c r="U761" i="1"/>
  <c r="AE869" i="1"/>
  <c r="Z754" i="1"/>
  <c r="Z1550" i="1"/>
  <c r="X1550" i="1"/>
  <c r="X1357" i="1"/>
  <c r="U1357" i="1"/>
  <c r="AE1357" i="1"/>
  <c r="X1342" i="1"/>
  <c r="Z1342" i="1"/>
  <c r="AE1333" i="1"/>
  <c r="U1333" i="1"/>
  <c r="Z1314" i="1"/>
  <c r="X1314" i="1"/>
  <c r="AE1305" i="1"/>
  <c r="X1305" i="1"/>
  <c r="Z1214" i="1"/>
  <c r="X1214" i="1"/>
  <c r="Z1190" i="1"/>
  <c r="X1190" i="1"/>
  <c r="Z1118" i="1"/>
  <c r="X1118" i="1"/>
  <c r="Z1086" i="1"/>
  <c r="X1086" i="1"/>
  <c r="Z1074" i="1"/>
  <c r="X1074" i="1"/>
  <c r="Z1066" i="1"/>
  <c r="X1066" i="1"/>
  <c r="Z1062" i="1"/>
  <c r="X1062" i="1"/>
  <c r="Z1054" i="1"/>
  <c r="X1054" i="1"/>
  <c r="Z1042" i="1"/>
  <c r="X1042" i="1"/>
  <c r="Z1038" i="1"/>
  <c r="X1038" i="1"/>
  <c r="Z1026" i="1"/>
  <c r="X1026" i="1"/>
  <c r="Z1018" i="1"/>
  <c r="X1018" i="1"/>
  <c r="Z1014" i="1"/>
  <c r="X1014" i="1"/>
  <c r="Z1002" i="1"/>
  <c r="X1002" i="1"/>
  <c r="Z994" i="1"/>
  <c r="X994" i="1"/>
  <c r="Z986" i="1"/>
  <c r="X986" i="1"/>
  <c r="X977" i="1"/>
  <c r="AE977" i="1"/>
  <c r="Z974" i="1"/>
  <c r="X974" i="1"/>
  <c r="Z966" i="1"/>
  <c r="X966" i="1"/>
  <c r="Z958" i="1"/>
  <c r="X958" i="1"/>
  <c r="X953" i="1"/>
  <c r="AE953" i="1"/>
  <c r="Z950" i="1"/>
  <c r="X950" i="1"/>
  <c r="Z942" i="1"/>
  <c r="X942" i="1"/>
  <c r="Z930" i="1"/>
  <c r="X930" i="1"/>
  <c r="X929" i="1"/>
  <c r="AE929" i="1"/>
  <c r="Z918" i="1"/>
  <c r="X918" i="1"/>
  <c r="Z890" i="1"/>
  <c r="X890" i="1"/>
  <c r="AE877" i="1"/>
  <c r="X877" i="1"/>
  <c r="X861" i="1"/>
  <c r="AE861" i="1"/>
  <c r="X845" i="1"/>
  <c r="AE845" i="1"/>
  <c r="U829" i="1"/>
  <c r="X829" i="1"/>
  <c r="AE829" i="1"/>
  <c r="X817" i="1"/>
  <c r="U817" i="1"/>
  <c r="Z814" i="1"/>
  <c r="X814" i="1"/>
  <c r="U809" i="1"/>
  <c r="X809" i="1"/>
  <c r="AE797" i="1"/>
  <c r="U797" i="1"/>
  <c r="U781" i="1"/>
  <c r="AE781" i="1"/>
  <c r="X777" i="1"/>
  <c r="U777" i="1"/>
  <c r="Z774" i="1"/>
  <c r="X774" i="1"/>
  <c r="AE765" i="1"/>
  <c r="U765" i="1"/>
  <c r="X765" i="1"/>
  <c r="Z758" i="1"/>
  <c r="X758" i="1"/>
  <c r="X746" i="1"/>
  <c r="Z746" i="1"/>
  <c r="U745" i="1"/>
  <c r="AE745" i="1"/>
  <c r="X745" i="1"/>
  <c r="U741" i="1"/>
  <c r="X741" i="1"/>
  <c r="X733" i="1"/>
  <c r="U733" i="1"/>
  <c r="AE733" i="1"/>
  <c r="U717" i="1"/>
  <c r="AE717" i="1"/>
  <c r="Z706" i="1"/>
  <c r="X706" i="1"/>
  <c r="U705" i="1"/>
  <c r="X705" i="1"/>
  <c r="Z694" i="1"/>
  <c r="X694" i="1"/>
  <c r="X689" i="1"/>
  <c r="U689" i="1"/>
  <c r="U681" i="1"/>
  <c r="X681" i="1"/>
  <c r="U673" i="1"/>
  <c r="X673" i="1"/>
  <c r="Z654" i="1"/>
  <c r="X654" i="1"/>
  <c r="X650" i="1"/>
  <c r="Z650" i="1"/>
  <c r="X649" i="1"/>
  <c r="U649" i="1"/>
  <c r="Z646" i="1"/>
  <c r="X646" i="1"/>
  <c r="Z642" i="1"/>
  <c r="X642" i="1"/>
  <c r="Z638" i="1"/>
  <c r="X638" i="1"/>
  <c r="Z634" i="1"/>
  <c r="X634" i="1"/>
  <c r="Z630" i="1"/>
  <c r="X630" i="1"/>
  <c r="Z618" i="1"/>
  <c r="X618" i="1"/>
  <c r="Z602" i="1"/>
  <c r="X602" i="1"/>
  <c r="Z598" i="1"/>
  <c r="X598" i="1"/>
  <c r="X594" i="1"/>
  <c r="Z594" i="1"/>
  <c r="Z582" i="1"/>
  <c r="X582" i="1"/>
  <c r="Z578" i="1"/>
  <c r="X578" i="1"/>
  <c r="AE577" i="1"/>
  <c r="U577" i="1"/>
  <c r="Z570" i="1"/>
  <c r="X570" i="1"/>
  <c r="Z558" i="1"/>
  <c r="X558" i="1"/>
  <c r="Z554" i="1"/>
  <c r="X554" i="1"/>
  <c r="Z550" i="1"/>
  <c r="X550" i="1"/>
  <c r="X546" i="1"/>
  <c r="Z546" i="1"/>
  <c r="X545" i="1"/>
  <c r="U545" i="1"/>
  <c r="Z530" i="1"/>
  <c r="X530" i="1"/>
  <c r="AE505" i="1"/>
  <c r="U505" i="1"/>
  <c r="U477" i="1"/>
  <c r="AE477" i="1"/>
  <c r="Z466" i="1"/>
  <c r="X466" i="1"/>
  <c r="Z462" i="1"/>
  <c r="X462" i="1"/>
  <c r="Z458" i="1"/>
  <c r="X458" i="1"/>
  <c r="Z454" i="1"/>
  <c r="X454" i="1"/>
  <c r="X446" i="1"/>
  <c r="Z446" i="1"/>
  <c r="Z442" i="1"/>
  <c r="X442" i="1"/>
  <c r="Z438" i="1"/>
  <c r="X438" i="1"/>
  <c r="Z410" i="1"/>
  <c r="X410" i="1"/>
  <c r="U405" i="1"/>
  <c r="X405" i="1"/>
  <c r="AE405" i="1"/>
  <c r="AE389" i="1"/>
  <c r="U389" i="1"/>
  <c r="X378" i="1"/>
  <c r="Z378" i="1"/>
  <c r="X377" i="1"/>
  <c r="AE377" i="1"/>
  <c r="Z374" i="1"/>
  <c r="X374" i="1"/>
  <c r="X370" i="1"/>
  <c r="Z370" i="1"/>
  <c r="X366" i="1"/>
  <c r="Z366" i="1"/>
  <c r="Z362" i="1"/>
  <c r="X362" i="1"/>
  <c r="U361" i="1"/>
  <c r="AE361" i="1"/>
  <c r="Z354" i="1"/>
  <c r="X354" i="1"/>
  <c r="Z350" i="1"/>
  <c r="X350" i="1"/>
  <c r="Z346" i="1"/>
  <c r="X346" i="1"/>
  <c r="X345" i="1"/>
  <c r="U345" i="1"/>
  <c r="Z342" i="1"/>
  <c r="X342" i="1"/>
  <c r="Z334" i="1"/>
  <c r="X334" i="1"/>
  <c r="Z330" i="1"/>
  <c r="X330" i="1"/>
  <c r="X329" i="1"/>
  <c r="U329" i="1"/>
  <c r="Z322" i="1"/>
  <c r="X322" i="1"/>
  <c r="U321" i="1"/>
  <c r="AE321" i="1"/>
  <c r="Z314" i="1"/>
  <c r="X314" i="1"/>
  <c r="Z310" i="1"/>
  <c r="X310" i="1"/>
  <c r="Z302" i="1"/>
  <c r="X302" i="1"/>
  <c r="Z298" i="1"/>
  <c r="X298" i="1"/>
  <c r="Z294" i="1"/>
  <c r="X294" i="1"/>
  <c r="Z286" i="1"/>
  <c r="X286" i="1"/>
  <c r="Z282" i="1"/>
  <c r="X282" i="1"/>
  <c r="Z274" i="1"/>
  <c r="X274" i="1"/>
  <c r="Z270" i="1"/>
  <c r="X270" i="1"/>
  <c r="Z262" i="1"/>
  <c r="X262" i="1"/>
  <c r="Z258" i="1"/>
  <c r="X258" i="1"/>
  <c r="U257" i="1"/>
  <c r="AE257" i="1"/>
  <c r="Z254" i="1"/>
  <c r="X254" i="1"/>
  <c r="Z242" i="1"/>
  <c r="X242" i="1"/>
  <c r="Z234" i="1"/>
  <c r="X234" i="1"/>
  <c r="Z230" i="1"/>
  <c r="X230" i="1"/>
  <c r="Z214" i="1"/>
  <c r="X214" i="1"/>
  <c r="Z198" i="1"/>
  <c r="X198" i="1"/>
  <c r="X194" i="1"/>
  <c r="Z194" i="1"/>
  <c r="Z174" i="1"/>
  <c r="X174" i="1"/>
  <c r="X173" i="1"/>
  <c r="U173" i="1"/>
  <c r="Z166" i="1"/>
  <c r="X166" i="1"/>
  <c r="Z162" i="1"/>
  <c r="X162" i="1"/>
  <c r="Z146" i="1"/>
  <c r="X146" i="1"/>
  <c r="U121" i="1"/>
  <c r="AE121" i="1"/>
  <c r="X110" i="1"/>
  <c r="Z110" i="1"/>
  <c r="Z106" i="1"/>
  <c r="X106" i="1"/>
  <c r="X98" i="1"/>
  <c r="Z98" i="1"/>
  <c r="Z94" i="1"/>
  <c r="X94" i="1"/>
  <c r="Z78" i="1"/>
  <c r="X78" i="1"/>
  <c r="Z58" i="1"/>
  <c r="X58" i="1"/>
  <c r="AE57" i="1"/>
  <c r="U57" i="1"/>
  <c r="U1313" i="1"/>
  <c r="AE1313" i="1"/>
  <c r="Z1266" i="1"/>
  <c r="X1266" i="1"/>
  <c r="X1258" i="1"/>
  <c r="Z1258" i="1"/>
  <c r="X1202" i="1"/>
  <c r="Z1202" i="1"/>
  <c r="Z1198" i="1"/>
  <c r="X1198" i="1"/>
  <c r="U1173" i="1"/>
  <c r="X1173" i="1"/>
  <c r="AE1161" i="1"/>
  <c r="U1161" i="1"/>
  <c r="Z1142" i="1"/>
  <c r="X1142" i="1"/>
  <c r="Z1134" i="1"/>
  <c r="X1134" i="1"/>
  <c r="Z1114" i="1"/>
  <c r="X1114" i="1"/>
  <c r="X1106" i="1"/>
  <c r="Z1106" i="1"/>
  <c r="X874" i="1"/>
  <c r="U1645" i="1"/>
  <c r="X1345" i="1"/>
  <c r="U1485" i="1"/>
  <c r="X1050" i="1"/>
  <c r="X898" i="1"/>
  <c r="X1122" i="1"/>
  <c r="AE1840" i="1"/>
  <c r="X766" i="1"/>
  <c r="U997" i="1"/>
  <c r="X834" i="1"/>
  <c r="AE1565" i="1"/>
  <c r="AE1149" i="1"/>
  <c r="AE1549" i="1"/>
  <c r="U1441" i="1"/>
  <c r="X522" i="1"/>
  <c r="X1238" i="1"/>
  <c r="X494" i="1"/>
  <c r="X717" i="1"/>
  <c r="X685" i="1"/>
  <c r="X1162" i="1"/>
  <c r="AE649" i="1"/>
  <c r="X1262" i="1"/>
  <c r="X822" i="1"/>
  <c r="X825" i="1"/>
  <c r="X938" i="1"/>
  <c r="X970" i="1"/>
  <c r="X1010" i="1"/>
  <c r="X450" i="1"/>
  <c r="X470" i="1"/>
  <c r="X426" i="1"/>
  <c r="Z1206" i="1"/>
  <c r="U377" i="1"/>
  <c r="Z418" i="1"/>
  <c r="Z382" i="1"/>
  <c r="Z662" i="1"/>
  <c r="AE11" i="1"/>
  <c r="X922" i="1"/>
  <c r="X826" i="1"/>
  <c r="X806" i="1"/>
  <c r="X798" i="1"/>
  <c r="X686" i="1"/>
  <c r="X670" i="1"/>
  <c r="X658" i="1"/>
  <c r="X1792" i="1"/>
  <c r="X1780" i="1"/>
  <c r="X1776" i="1"/>
  <c r="X1760" i="1"/>
  <c r="X1748" i="1"/>
  <c r="X1740" i="1"/>
  <c r="X1732" i="1"/>
  <c r="X1728" i="1"/>
  <c r="X1688" i="1"/>
  <c r="X1660" i="1"/>
  <c r="X1644" i="1"/>
  <c r="X1636" i="1"/>
  <c r="X1628" i="1"/>
  <c r="X1616" i="1"/>
  <c r="X1600" i="1"/>
  <c r="X1584" i="1"/>
  <c r="X1560" i="1"/>
  <c r="X1552" i="1"/>
  <c r="X1520" i="1"/>
  <c r="X1516" i="1"/>
  <c r="X1508" i="1"/>
  <c r="X1500" i="1"/>
  <c r="X1496" i="1"/>
  <c r="X1492" i="1"/>
  <c r="X1452" i="1"/>
  <c r="X1448" i="1"/>
  <c r="X1436" i="1"/>
  <c r="X1428" i="1"/>
  <c r="X1424" i="1"/>
  <c r="X1412" i="1"/>
  <c r="X1400" i="1"/>
  <c r="X1388" i="1"/>
  <c r="X1380" i="1"/>
  <c r="U1823" i="1"/>
  <c r="AE1701" i="1"/>
  <c r="X785" i="1"/>
  <c r="X1957" i="1"/>
  <c r="X1949" i="1"/>
  <c r="X1937" i="1"/>
  <c r="X1933" i="1"/>
  <c r="X1913" i="1"/>
  <c r="X1905" i="1"/>
  <c r="X1901" i="1"/>
  <c r="X1897" i="1"/>
  <c r="X1597" i="1"/>
  <c r="X1553" i="1"/>
  <c r="X1533" i="1"/>
  <c r="AE1524" i="1"/>
  <c r="AE1460" i="1"/>
  <c r="U1410" i="1"/>
  <c r="AE1404" i="1"/>
  <c r="U1374" i="1"/>
  <c r="U1358" i="1"/>
  <c r="AE1352" i="1"/>
  <c r="U1342" i="1"/>
  <c r="U1334" i="1"/>
  <c r="AE1320" i="1"/>
  <c r="U1314" i="1"/>
  <c r="U1294" i="1"/>
  <c r="U1246" i="1"/>
  <c r="U1238" i="1"/>
  <c r="AE1224" i="1"/>
  <c r="U1154" i="1"/>
  <c r="AE1124" i="1"/>
  <c r="U1098" i="1"/>
  <c r="U1078" i="1"/>
  <c r="U1030" i="1"/>
  <c r="U982" i="1"/>
  <c r="U962" i="1"/>
  <c r="U946" i="1"/>
  <c r="U914" i="1"/>
  <c r="U886" i="1"/>
  <c r="U874" i="1"/>
  <c r="U806" i="1"/>
  <c r="U778" i="1"/>
  <c r="U762" i="1"/>
  <c r="AE1071" i="1"/>
  <c r="U1011" i="1"/>
  <c r="U979" i="1"/>
  <c r="U1304" i="1"/>
  <c r="AE1258" i="1"/>
  <c r="AE1250" i="1"/>
  <c r="U1208" i="1"/>
  <c r="U1967" i="1"/>
  <c r="U1943" i="1"/>
  <c r="U1921" i="1"/>
  <c r="U1903" i="1"/>
  <c r="U1891" i="1"/>
  <c r="U1883" i="1"/>
  <c r="AE1873" i="1"/>
  <c r="AE1871" i="1"/>
  <c r="X1858" i="1"/>
  <c r="X1854" i="1"/>
  <c r="U1849" i="1"/>
  <c r="U1839" i="1"/>
  <c r="X1826" i="1"/>
  <c r="X1823" i="1"/>
  <c r="U1810" i="1"/>
  <c r="X1806" i="1"/>
  <c r="X1802" i="1"/>
  <c r="X1794" i="1"/>
  <c r="U1786" i="1"/>
  <c r="X1778" i="1"/>
  <c r="AE1776" i="1"/>
  <c r="X1770" i="1"/>
  <c r="X1766" i="1"/>
  <c r="U1734" i="1"/>
  <c r="AE1732" i="1"/>
  <c r="X1730" i="1"/>
  <c r="X1723" i="1"/>
  <c r="X1710" i="1"/>
  <c r="X1702" i="1"/>
  <c r="U1698" i="1"/>
  <c r="X1686" i="1"/>
  <c r="X1678" i="1"/>
  <c r="X1674" i="1"/>
  <c r="AE1664" i="1"/>
  <c r="U1656" i="1"/>
  <c r="X1650" i="1"/>
  <c r="AE1648" i="1"/>
  <c r="X1646" i="1"/>
  <c r="U1644" i="1"/>
  <c r="X1638" i="1"/>
  <c r="AE1636" i="1"/>
  <c r="X1634" i="1"/>
  <c r="AE1632" i="1"/>
  <c r="U1628" i="1"/>
  <c r="AE1626" i="1"/>
  <c r="X1615" i="1"/>
  <c r="AE1612" i="1"/>
  <c r="U1612" i="1"/>
  <c r="AE1610" i="1"/>
  <c r="AE1600" i="1"/>
  <c r="AE1598" i="1"/>
  <c r="X1594" i="1"/>
  <c r="U1590" i="1"/>
  <c r="U1588" i="1"/>
  <c r="X1586" i="1"/>
  <c r="AE1580" i="1"/>
  <c r="U1580" i="1"/>
  <c r="AE1574" i="1"/>
  <c r="U1570" i="1"/>
  <c r="X1566" i="1"/>
  <c r="AE1564" i="1"/>
  <c r="U1564" i="1"/>
  <c r="AE1562" i="1"/>
  <c r="X1554" i="1"/>
  <c r="X1546" i="1"/>
  <c r="X1526" i="1"/>
  <c r="X1522" i="1"/>
  <c r="X1507" i="1"/>
  <c r="X1506" i="1"/>
  <c r="X1494" i="1"/>
  <c r="X1482" i="1"/>
  <c r="X1475" i="1"/>
  <c r="X1471" i="1"/>
  <c r="X1459" i="1"/>
  <c r="X1438" i="1"/>
  <c r="X1426" i="1"/>
  <c r="X1423" i="1"/>
  <c r="X1407" i="1"/>
  <c r="X1402" i="1"/>
  <c r="X1391" i="1"/>
  <c r="X1390" i="1"/>
  <c r="X1387" i="1"/>
  <c r="X1382" i="1"/>
  <c r="X1378" i="1"/>
  <c r="U1962" i="1"/>
  <c r="AE1960" i="1"/>
  <c r="AE1956" i="1"/>
  <c r="U1952" i="1"/>
  <c r="AE1946" i="1"/>
  <c r="U1944" i="1"/>
  <c r="U1942" i="1"/>
  <c r="U1940" i="1"/>
  <c r="U1934" i="1"/>
  <c r="AE1932" i="1"/>
  <c r="U1926" i="1"/>
  <c r="U1924" i="1"/>
  <c r="AE1920" i="1"/>
  <c r="AE1916" i="1"/>
  <c r="AE1914" i="1"/>
  <c r="U1912" i="1"/>
  <c r="AE1904" i="1"/>
  <c r="U1902" i="1"/>
  <c r="U1900" i="1"/>
  <c r="U1898" i="1"/>
  <c r="U1892" i="1"/>
  <c r="AE1882" i="1"/>
  <c r="U1878" i="1"/>
  <c r="U1868" i="1"/>
  <c r="AE1862" i="1"/>
  <c r="U1846" i="1"/>
  <c r="AE1829" i="1"/>
  <c r="U1827" i="1"/>
  <c r="U1819" i="1"/>
  <c r="U1803" i="1"/>
  <c r="U1801" i="1"/>
  <c r="AE1799" i="1"/>
  <c r="AE1789" i="1"/>
  <c r="AE1787" i="1"/>
  <c r="U1787" i="1"/>
  <c r="AE1783" i="1"/>
  <c r="AE1781" i="1"/>
  <c r="AE1771" i="1"/>
  <c r="AE1769" i="1"/>
  <c r="U1767" i="1"/>
  <c r="AE1765" i="1"/>
  <c r="U1759" i="1"/>
  <c r="U1743" i="1"/>
  <c r="U1739" i="1"/>
  <c r="AE1735" i="1"/>
  <c r="U1715" i="1"/>
  <c r="AE1709" i="1"/>
  <c r="AE1703" i="1"/>
  <c r="AE1697" i="1"/>
  <c r="U1693" i="1"/>
  <c r="AE1687" i="1"/>
  <c r="AE1679" i="1"/>
  <c r="AE1627" i="1"/>
  <c r="AE1623" i="1"/>
  <c r="AE1619" i="1"/>
  <c r="AE1611" i="1"/>
  <c r="AE1599" i="1"/>
  <c r="AE1587" i="1"/>
  <c r="AE1581" i="1"/>
  <c r="AE1579" i="1"/>
  <c r="AE1569" i="1"/>
  <c r="AE1563" i="1"/>
  <c r="AE1555" i="1"/>
  <c r="AE1535" i="1"/>
  <c r="AE1525" i="1"/>
  <c r="AE1487" i="1"/>
  <c r="U1487" i="1"/>
  <c r="U1483" i="1"/>
  <c r="AE1477" i="1"/>
  <c r="AE1461" i="1"/>
  <c r="U1425" i="1"/>
  <c r="AE1415" i="1"/>
  <c r="AE1407" i="1"/>
  <c r="AE1395" i="1"/>
  <c r="U1387" i="1"/>
  <c r="AE1385" i="1"/>
  <c r="AE1379" i="1"/>
  <c r="U1355" i="1"/>
  <c r="U1319" i="1"/>
  <c r="U1317" i="1"/>
  <c r="AE1297" i="1"/>
  <c r="U1291" i="1"/>
  <c r="AE1281" i="1"/>
  <c r="U1257" i="1"/>
  <c r="AE1225" i="1"/>
  <c r="U1219" i="1"/>
  <c r="AE1199" i="1"/>
  <c r="U1195" i="1"/>
  <c r="AE1187" i="1"/>
  <c r="U1179" i="1"/>
  <c r="AE1151" i="1"/>
  <c r="AE1141" i="1"/>
  <c r="U1139" i="1"/>
  <c r="AE1131" i="1"/>
  <c r="U967" i="1"/>
  <c r="AE925" i="1"/>
  <c r="AE909" i="1"/>
  <c r="U899" i="1"/>
  <c r="AE893" i="1"/>
  <c r="U891" i="1"/>
  <c r="U887" i="1"/>
  <c r="AE881" i="1"/>
  <c r="U879" i="1"/>
  <c r="AE873" i="1"/>
  <c r="U871" i="1"/>
  <c r="AE865" i="1"/>
  <c r="U859" i="1"/>
  <c r="AE857" i="1"/>
  <c r="U851" i="1"/>
  <c r="AE849" i="1"/>
  <c r="U843" i="1"/>
  <c r="AE841" i="1"/>
  <c r="U835" i="1"/>
  <c r="AE833" i="1"/>
  <c r="AE827" i="1"/>
  <c r="AE821" i="1"/>
  <c r="U819" i="1"/>
  <c r="U813" i="1"/>
  <c r="U793" i="1"/>
  <c r="U785" i="1"/>
  <c r="U773" i="1"/>
  <c r="U769" i="1"/>
  <c r="U753" i="1"/>
  <c r="U749" i="1"/>
  <c r="U737" i="1"/>
  <c r="U729" i="1"/>
  <c r="U721" i="1"/>
  <c r="U713" i="1"/>
  <c r="U701" i="1"/>
  <c r="U693" i="1"/>
  <c r="U685" i="1"/>
  <c r="U677" i="1"/>
  <c r="U669" i="1"/>
  <c r="X1372" i="1"/>
  <c r="X1369" i="1"/>
  <c r="X1364" i="1"/>
  <c r="X1348" i="1"/>
  <c r="X1344" i="1"/>
  <c r="X1340" i="1"/>
  <c r="X1332" i="1"/>
  <c r="X1324" i="1"/>
  <c r="X1312" i="1"/>
  <c r="X1304" i="1"/>
  <c r="X1300" i="1"/>
  <c r="X1285" i="1"/>
  <c r="U1274" i="1"/>
  <c r="X1265" i="1"/>
  <c r="X1260" i="1"/>
  <c r="X1212" i="1"/>
  <c r="X1200" i="1"/>
  <c r="AE1192" i="1"/>
  <c r="X1180" i="1"/>
  <c r="U1178" i="1"/>
  <c r="X1145" i="1"/>
  <c r="X1092" i="1"/>
  <c r="X1084" i="1"/>
  <c r="X1069" i="1"/>
  <c r="X1061" i="1"/>
  <c r="X1060" i="1"/>
  <c r="X1000" i="1"/>
  <c r="X980" i="1"/>
  <c r="X964" i="1"/>
  <c r="X936" i="1"/>
  <c r="X768" i="1"/>
  <c r="X736" i="1"/>
  <c r="X640" i="1"/>
  <c r="X612" i="1"/>
  <c r="X596" i="1"/>
  <c r="X588" i="1"/>
  <c r="X584" i="1"/>
  <c r="X564" i="1"/>
  <c r="X560" i="1"/>
  <c r="X508" i="1"/>
  <c r="X504" i="1"/>
  <c r="X500" i="1"/>
  <c r="X476" i="1"/>
  <c r="X472" i="1"/>
  <c r="X468" i="1"/>
  <c r="X456" i="1"/>
  <c r="X444" i="1"/>
  <c r="X440" i="1"/>
  <c r="X436" i="1"/>
  <c r="X428" i="1"/>
  <c r="X420" i="1"/>
  <c r="X416" i="1"/>
  <c r="X408" i="1"/>
  <c r="X388" i="1"/>
  <c r="X376" i="1"/>
  <c r="X368" i="1"/>
  <c r="X364" i="1"/>
  <c r="X352" i="1"/>
  <c r="X348" i="1"/>
  <c r="X344" i="1"/>
  <c r="X340" i="1"/>
  <c r="X332" i="1"/>
  <c r="X280" i="1"/>
  <c r="X272" i="1"/>
  <c r="X268" i="1"/>
  <c r="X236" i="1"/>
  <c r="X220" i="1"/>
  <c r="X208" i="1"/>
  <c r="X192" i="1"/>
  <c r="X180" i="1"/>
  <c r="X152" i="1"/>
  <c r="X140" i="1"/>
  <c r="X128" i="1"/>
  <c r="X92" i="1"/>
  <c r="X84" i="1"/>
  <c r="X80" i="1"/>
  <c r="X76" i="1"/>
  <c r="X60" i="1"/>
  <c r="AE12" i="1"/>
  <c r="X1358" i="1"/>
  <c r="AE1342" i="1"/>
  <c r="X1338" i="1"/>
  <c r="U1336" i="1"/>
  <c r="X1326" i="1"/>
  <c r="X1318" i="1"/>
  <c r="X1306" i="1"/>
  <c r="X1298" i="1"/>
  <c r="X1278" i="1"/>
  <c r="X1179" i="1"/>
  <c r="X1178" i="1"/>
  <c r="X1170" i="1"/>
  <c r="X1159" i="1"/>
  <c r="X1154" i="1"/>
  <c r="X1150" i="1"/>
  <c r="X1130" i="1"/>
  <c r="X1099" i="1"/>
  <c r="X1095" i="1"/>
  <c r="X1091" i="1"/>
  <c r="X1079" i="1"/>
  <c r="U1076" i="1"/>
  <c r="X1070" i="1"/>
  <c r="X1058" i="1"/>
  <c r="U1048" i="1"/>
  <c r="X1023" i="1"/>
  <c r="X1015" i="1"/>
  <c r="X1006" i="1"/>
  <c r="U1000" i="1"/>
  <c r="X998" i="1"/>
  <c r="X991" i="1"/>
  <c r="X990" i="1"/>
  <c r="X982" i="1"/>
  <c r="X959" i="1"/>
  <c r="X722" i="1"/>
  <c r="X702" i="1"/>
  <c r="Z1707" i="1"/>
  <c r="X1707" i="1"/>
  <c r="Z1591" i="1"/>
  <c r="X1591" i="1"/>
  <c r="X1797" i="1"/>
  <c r="Z1912" i="1"/>
  <c r="X1912" i="1"/>
  <c r="Z1773" i="1"/>
  <c r="X1773" i="1"/>
  <c r="Z1745" i="1"/>
  <c r="X1745" i="1"/>
  <c r="Z1729" i="1"/>
  <c r="X1729" i="1"/>
  <c r="Z1601" i="1"/>
  <c r="X1601" i="1"/>
  <c r="AE1592" i="1"/>
  <c r="U1552" i="1"/>
  <c r="AE1536" i="1"/>
  <c r="AE1534" i="1"/>
  <c r="AE1532" i="1"/>
  <c r="U1524" i="1"/>
  <c r="AE1520" i="1"/>
  <c r="AE1514" i="1"/>
  <c r="U1502" i="1"/>
  <c r="U1500" i="1"/>
  <c r="AE1498" i="1"/>
  <c r="AE1476" i="1"/>
  <c r="U1468" i="1"/>
  <c r="U1450" i="1"/>
  <c r="AE1448" i="1"/>
  <c r="U1430" i="1"/>
  <c r="AE1414" i="1"/>
  <c r="AE1412" i="1"/>
  <c r="U1404" i="1"/>
  <c r="AE1400" i="1"/>
  <c r="AE1398" i="1"/>
  <c r="AE1394" i="1"/>
  <c r="AE1388" i="1"/>
  <c r="AE1384" i="1"/>
  <c r="AE1374" i="1"/>
  <c r="U1370" i="1"/>
  <c r="AE1368" i="1"/>
  <c r="AE1366" i="1"/>
  <c r="U1354" i="1"/>
  <c r="AE1350" i="1"/>
  <c r="U1344" i="1"/>
  <c r="AE1334" i="1"/>
  <c r="U1328" i="1"/>
  <c r="AE1302" i="1"/>
  <c r="AE1294" i="1"/>
  <c r="AE1262" i="1"/>
  <c r="U1252" i="1"/>
  <c r="AE1246" i="1"/>
  <c r="AE1222" i="1"/>
  <c r="AE1214" i="1"/>
  <c r="U1212" i="1"/>
  <c r="U1206" i="1"/>
  <c r="AE1202" i="1"/>
  <c r="AE1200" i="1"/>
  <c r="U1200" i="1"/>
  <c r="AE1194" i="1"/>
  <c r="U1156" i="1"/>
  <c r="U1144" i="1"/>
  <c r="U1136" i="1"/>
  <c r="X1135" i="1"/>
  <c r="Z1135" i="1"/>
  <c r="U1124" i="1"/>
  <c r="U1116" i="1"/>
  <c r="U1112" i="1"/>
  <c r="AE1104" i="1"/>
  <c r="U1104" i="1"/>
  <c r="U1100" i="1"/>
  <c r="U1094" i="1"/>
  <c r="AE1094" i="1"/>
  <c r="U1090" i="1"/>
  <c r="U1084" i="1"/>
  <c r="U1074" i="1"/>
  <c r="U1072" i="1"/>
  <c r="U1068" i="1"/>
  <c r="U1062" i="1"/>
  <c r="U1060" i="1"/>
  <c r="U1040" i="1"/>
  <c r="U1036" i="1"/>
  <c r="AE1034" i="1"/>
  <c r="U1020" i="1"/>
  <c r="U1008" i="1"/>
  <c r="U996" i="1"/>
  <c r="U986" i="1"/>
  <c r="U980" i="1"/>
  <c r="U972" i="1"/>
  <c r="AE970" i="1"/>
  <c r="AE962" i="1"/>
  <c r="U956" i="1"/>
  <c r="AE914" i="1"/>
  <c r="U898" i="1"/>
  <c r="U882" i="1"/>
  <c r="U878" i="1"/>
  <c r="U870" i="1"/>
  <c r="U858" i="1"/>
  <c r="Z855" i="1"/>
  <c r="X855" i="1"/>
  <c r="U846" i="1"/>
  <c r="Z843" i="1"/>
  <c r="X843" i="1"/>
  <c r="Z831" i="1"/>
  <c r="X831" i="1"/>
  <c r="Z819" i="1"/>
  <c r="X819" i="1"/>
  <c r="U818" i="1"/>
  <c r="U814" i="1"/>
  <c r="U794" i="1"/>
  <c r="Z779" i="1"/>
  <c r="X779" i="1"/>
  <c r="Z1273" i="1"/>
  <c r="X1273" i="1"/>
  <c r="Z1241" i="1"/>
  <c r="X1241" i="1"/>
  <c r="Z1201" i="1"/>
  <c r="X1201" i="1"/>
  <c r="Z1185" i="1"/>
  <c r="X1185" i="1"/>
  <c r="Z1081" i="1"/>
  <c r="X1081" i="1"/>
  <c r="Z1041" i="1"/>
  <c r="X1041" i="1"/>
  <c r="Z961" i="1"/>
  <c r="X961" i="1"/>
  <c r="Z925" i="1"/>
  <c r="X925" i="1"/>
  <c r="X1511" i="1"/>
  <c r="Z1475" i="1"/>
  <c r="X1551" i="1"/>
  <c r="AE1324" i="1"/>
  <c r="X1255" i="1"/>
  <c r="X1329" i="1"/>
  <c r="Z1423" i="1"/>
  <c r="X1222" i="1"/>
  <c r="X1250" i="1"/>
  <c r="X1294" i="1"/>
  <c r="X1371" i="1"/>
  <c r="AE1402" i="1"/>
  <c r="AE1306" i="1"/>
  <c r="Z1079" i="1"/>
  <c r="X1090" i="1"/>
  <c r="X1094" i="1"/>
  <c r="X1039" i="1"/>
  <c r="X1131" i="1"/>
  <c r="X1163" i="1"/>
  <c r="Z1179" i="1"/>
  <c r="X1445" i="1"/>
  <c r="Z1095" i="1"/>
  <c r="X923" i="1"/>
  <c r="X937" i="1"/>
  <c r="X969" i="1"/>
  <c r="X1073" i="1"/>
  <c r="X1101" i="1"/>
  <c r="X1205" i="1"/>
  <c r="X1261" i="1"/>
  <c r="X1230" i="1"/>
  <c r="X1174" i="1"/>
  <c r="X810" i="1"/>
  <c r="X782" i="1"/>
  <c r="X762" i="1"/>
  <c r="X1562" i="1"/>
  <c r="X1595" i="1"/>
  <c r="X1667" i="1"/>
  <c r="Z1723" i="1"/>
  <c r="AE1634" i="1"/>
  <c r="U1598" i="1"/>
  <c r="X1599" i="1"/>
  <c r="X1455" i="1"/>
  <c r="X1727" i="1"/>
  <c r="X1534" i="1"/>
  <c r="X1698" i="1"/>
  <c r="Z1507" i="1"/>
  <c r="AE1570" i="1"/>
  <c r="X1498" i="1"/>
  <c r="Z1459" i="1"/>
  <c r="X1514" i="1"/>
  <c r="X1779" i="1"/>
  <c r="AE1494" i="1"/>
  <c r="X1704" i="1"/>
  <c r="X1700" i="1"/>
  <c r="X1676" i="1"/>
  <c r="X1672" i="1"/>
  <c r="U1534" i="1"/>
  <c r="X1479" i="1"/>
  <c r="X1655" i="1"/>
  <c r="AE1506" i="1"/>
  <c r="X1651" i="1"/>
  <c r="Z1615" i="1"/>
  <c r="Z1647" i="1"/>
  <c r="X1647" i="1"/>
  <c r="Z1567" i="1"/>
  <c r="X1567" i="1"/>
  <c r="Z1435" i="1"/>
  <c r="X1435" i="1"/>
  <c r="Z1427" i="1"/>
  <c r="X1427" i="1"/>
  <c r="Z1367" i="1"/>
  <c r="X1367" i="1"/>
  <c r="Z1351" i="1"/>
  <c r="X1351" i="1"/>
  <c r="Z1307" i="1"/>
  <c r="X1307" i="1"/>
  <c r="X1270" i="1"/>
  <c r="U1270" i="1"/>
  <c r="AE1254" i="1"/>
  <c r="U1254" i="1"/>
  <c r="Z1211" i="1"/>
  <c r="X1211" i="1"/>
  <c r="Z1199" i="1"/>
  <c r="X1199" i="1"/>
  <c r="Z1187" i="1"/>
  <c r="X1187" i="1"/>
  <c r="AE1186" i="1"/>
  <c r="U1186" i="1"/>
  <c r="AE1114" i="1"/>
  <c r="U1114" i="1"/>
  <c r="X1759" i="1"/>
  <c r="X1771" i="1"/>
  <c r="X1874" i="1"/>
  <c r="X1703" i="1"/>
  <c r="Z1823" i="1"/>
  <c r="X1711" i="1"/>
  <c r="X1731" i="1"/>
  <c r="X1443" i="1"/>
  <c r="X1431" i="1"/>
  <c r="Z1391" i="1"/>
  <c r="X1399" i="1"/>
  <c r="X1467" i="1"/>
  <c r="X1810" i="1"/>
  <c r="X1965" i="1"/>
  <c r="Z1858" i="1"/>
  <c r="X1938" i="1"/>
  <c r="X1755" i="1"/>
  <c r="X1783" i="1"/>
  <c r="X1831" i="1"/>
  <c r="X1739" i="1"/>
  <c r="X1906" i="1"/>
  <c r="X1819" i="1"/>
  <c r="Z1854" i="1"/>
  <c r="X1827" i="1"/>
  <c r="X1563" i="1"/>
  <c r="X1803" i="1"/>
  <c r="X1495" i="1"/>
  <c r="X1543" i="1"/>
  <c r="X1902" i="1"/>
  <c r="X1627" i="1"/>
  <c r="X1659" i="1"/>
  <c r="X1598" i="1"/>
  <c r="X1635" i="1"/>
  <c r="X1359" i="1"/>
  <c r="X1331" i="1"/>
  <c r="X1775" i="1"/>
  <c r="X1735" i="1"/>
  <c r="X1419" i="1"/>
  <c r="AE1270" i="1"/>
  <c r="X1487" i="1"/>
  <c r="X1195" i="1"/>
  <c r="X1890" i="1"/>
  <c r="X1850" i="1"/>
  <c r="X1942" i="1"/>
  <c r="X1894" i="1"/>
  <c r="U1562" i="1"/>
  <c r="AE1382" i="1"/>
  <c r="X1747" i="1"/>
  <c r="X1439" i="1"/>
  <c r="U1414" i="1"/>
  <c r="X1335" i="1"/>
  <c r="X1893" i="1"/>
  <c r="X1754" i="1"/>
  <c r="X1746" i="1"/>
  <c r="X1694" i="1"/>
  <c r="X1670" i="1"/>
  <c r="X1630" i="1"/>
  <c r="X1606" i="1"/>
  <c r="X1502" i="1"/>
  <c r="X891" i="1"/>
  <c r="X903" i="1"/>
  <c r="X927" i="1"/>
  <c r="X935" i="1"/>
  <c r="Z1015" i="1"/>
  <c r="Z1023" i="1"/>
  <c r="U782" i="1"/>
  <c r="X847" i="1"/>
  <c r="X859" i="1"/>
  <c r="X879" i="1"/>
  <c r="X895" i="1"/>
  <c r="X915" i="1"/>
  <c r="X1968" i="1"/>
  <c r="X1872" i="1"/>
  <c r="X1848" i="1"/>
  <c r="X1649" i="1"/>
  <c r="X1573" i="1"/>
  <c r="X1421" i="1"/>
  <c r="X1413" i="1"/>
  <c r="X1361" i="1"/>
  <c r="X1325" i="1"/>
  <c r="X1313" i="1"/>
  <c r="X1309" i="1"/>
  <c r="X1301" i="1"/>
  <c r="X1289" i="1"/>
  <c r="X1249" i="1"/>
  <c r="X1229" i="1"/>
  <c r="X1197" i="1"/>
  <c r="X1165" i="1"/>
  <c r="X1161" i="1"/>
  <c r="X1157" i="1"/>
  <c r="X1153" i="1"/>
  <c r="X1093" i="1"/>
  <c r="X1049" i="1"/>
  <c r="X1037" i="1"/>
  <c r="X1873" i="1"/>
  <c r="X1945" i="1"/>
  <c r="AE1957" i="1"/>
  <c r="X1910" i="1"/>
  <c r="AE1762" i="1"/>
  <c r="U1748" i="1"/>
  <c r="AE1740" i="1"/>
  <c r="U1728" i="1"/>
  <c r="X1719" i="1"/>
  <c r="AE1654" i="1"/>
  <c r="AE1646" i="1"/>
  <c r="AE1638" i="1"/>
  <c r="U1636" i="1"/>
  <c r="U1626" i="1"/>
  <c r="AE1622" i="1"/>
  <c r="AE1618" i="1"/>
  <c r="U1616" i="1"/>
  <c r="AE1576" i="1"/>
  <c r="X1547" i="1"/>
  <c r="U1546" i="1"/>
  <c r="U1544" i="1"/>
  <c r="X1535" i="1"/>
  <c r="AE1526" i="1"/>
  <c r="AE1518" i="1"/>
  <c r="U1422" i="1"/>
  <c r="U1420" i="1"/>
  <c r="U1412" i="1"/>
  <c r="U1396" i="1"/>
  <c r="U1386" i="1"/>
  <c r="X1969" i="1"/>
  <c r="X1941" i="1"/>
  <c r="X1925" i="1"/>
  <c r="X1921" i="1"/>
  <c r="X1917" i="1"/>
  <c r="X1885" i="1"/>
  <c r="X1881" i="1"/>
  <c r="X1869" i="1"/>
  <c r="X1861" i="1"/>
  <c r="X1857" i="1"/>
  <c r="X1849" i="1"/>
  <c r="X1845" i="1"/>
  <c r="X1841" i="1"/>
  <c r="X1837" i="1"/>
  <c r="X1833" i="1"/>
  <c r="X1774" i="1"/>
  <c r="X1758" i="1"/>
  <c r="X1742" i="1"/>
  <c r="X1734" i="1"/>
  <c r="X1722" i="1"/>
  <c r="X1718" i="1"/>
  <c r="X1690" i="1"/>
  <c r="X1666" i="1"/>
  <c r="X1663" i="1"/>
  <c r="Z1663" i="1"/>
  <c r="X1662" i="1"/>
  <c r="X1610" i="1"/>
  <c r="Z1603" i="1"/>
  <c r="X1603" i="1"/>
  <c r="X1578" i="1"/>
  <c r="Z1750" i="1"/>
  <c r="X1750" i="1"/>
  <c r="AE1557" i="1"/>
  <c r="U1557" i="1"/>
  <c r="Z1254" i="1"/>
  <c r="X1254" i="1"/>
  <c r="X1865" i="1"/>
  <c r="AE1892" i="1"/>
  <c r="X1909" i="1"/>
  <c r="AE1848" i="1"/>
  <c r="U1920" i="1"/>
  <c r="U1525" i="1"/>
  <c r="X1454" i="1"/>
  <c r="X1542" i="1"/>
  <c r="X1782" i="1"/>
  <c r="X1953" i="1"/>
  <c r="X1961" i="1"/>
  <c r="X1830" i="1"/>
  <c r="X1614" i="1"/>
  <c r="X1470" i="1"/>
  <c r="X1510" i="1"/>
  <c r="X1706" i="1"/>
  <c r="X1434" i="1"/>
  <c r="X1762" i="1"/>
  <c r="Z1754" i="1"/>
  <c r="X1538" i="1"/>
  <c r="X1322" i="1"/>
  <c r="X1310" i="1"/>
  <c r="X1282" i="1"/>
  <c r="AE1969" i="1"/>
  <c r="AE1967" i="1"/>
  <c r="AE1965" i="1"/>
  <c r="AE1963" i="1"/>
  <c r="X1960" i="1"/>
  <c r="AE1959" i="1"/>
  <c r="AE1953" i="1"/>
  <c r="U1953" i="1"/>
  <c r="U1951" i="1"/>
  <c r="AE1949" i="1"/>
  <c r="U1949" i="1"/>
  <c r="AE1947" i="1"/>
  <c r="U1945" i="1"/>
  <c r="AE1941" i="1"/>
  <c r="U1937" i="1"/>
  <c r="U1935" i="1"/>
  <c r="AE1933" i="1"/>
  <c r="U1933" i="1"/>
  <c r="U1931" i="1"/>
  <c r="AE1929" i="1"/>
  <c r="X1928" i="1"/>
  <c r="U1925" i="1"/>
  <c r="U1923" i="1"/>
  <c r="U1919" i="1"/>
  <c r="AE1917" i="1"/>
  <c r="U1917" i="1"/>
  <c r="U1915" i="1"/>
  <c r="U1913" i="1"/>
  <c r="AE1911" i="1"/>
  <c r="AE1903" i="1"/>
  <c r="AE1901" i="1"/>
  <c r="AE1897" i="1"/>
  <c r="U1897" i="1"/>
  <c r="AE1893" i="1"/>
  <c r="U1893" i="1"/>
  <c r="AE1891" i="1"/>
  <c r="U1889" i="1"/>
  <c r="U1887" i="1"/>
  <c r="U1885" i="1"/>
  <c r="X1884" i="1"/>
  <c r="AE1879" i="1"/>
  <c r="AE1877" i="1"/>
  <c r="U1877" i="1"/>
  <c r="U1875" i="1"/>
  <c r="U1871" i="1"/>
  <c r="AE1869" i="1"/>
  <c r="AE1865" i="1"/>
  <c r="U1865" i="1"/>
  <c r="AE1863" i="1"/>
  <c r="AE1861" i="1"/>
  <c r="AE1859" i="1"/>
  <c r="AE1857" i="1"/>
  <c r="U1857" i="1"/>
  <c r="AE1855" i="1"/>
  <c r="AE1853" i="1"/>
  <c r="AE1851" i="1"/>
  <c r="AE1849" i="1"/>
  <c r="AE1845" i="1"/>
  <c r="AE1843" i="1"/>
  <c r="AE1841" i="1"/>
  <c r="U1841" i="1"/>
  <c r="AE1839" i="1"/>
  <c r="AE1837" i="1"/>
  <c r="U1837" i="1"/>
  <c r="U1835" i="1"/>
  <c r="AE1833" i="1"/>
  <c r="U1830" i="1"/>
  <c r="U1828" i="1"/>
  <c r="AE1826" i="1"/>
  <c r="U1826" i="1"/>
  <c r="AE1824" i="1"/>
  <c r="AE1820" i="1"/>
  <c r="AE1818" i="1"/>
  <c r="U1818" i="1"/>
  <c r="AE1814" i="1"/>
  <c r="U1814" i="1"/>
  <c r="U1812" i="1"/>
  <c r="X1809" i="1"/>
  <c r="AE1806" i="1"/>
  <c r="U1804" i="1"/>
  <c r="AE1802" i="1"/>
  <c r="U1802" i="1"/>
  <c r="AE1800" i="1"/>
  <c r="U1796" i="1"/>
  <c r="U1794" i="1"/>
  <c r="X1793" i="1"/>
  <c r="X1777" i="1"/>
  <c r="X1717" i="1"/>
  <c r="X1661" i="1"/>
  <c r="AE1660" i="1"/>
  <c r="X1645" i="1"/>
  <c r="U1638" i="1"/>
  <c r="AE1604" i="1"/>
  <c r="U1522" i="1"/>
  <c r="U1512" i="1"/>
  <c r="U1510" i="1"/>
  <c r="AE1508" i="1"/>
  <c r="X1505" i="1"/>
  <c r="U1504" i="1"/>
  <c r="AE1502" i="1"/>
  <c r="AE1500" i="1"/>
  <c r="AE1490" i="1"/>
  <c r="U1486" i="1"/>
  <c r="AE1484" i="1"/>
  <c r="AE1482" i="1"/>
  <c r="U1482" i="1"/>
  <c r="AE1480" i="1"/>
  <c r="AE1478" i="1"/>
  <c r="U1478" i="1"/>
  <c r="U1476" i="1"/>
  <c r="U1474" i="1"/>
  <c r="U1472" i="1"/>
  <c r="AE1470" i="1"/>
  <c r="AE1468" i="1"/>
  <c r="AE1464" i="1"/>
  <c r="AE1462" i="1"/>
  <c r="U1462" i="1"/>
  <c r="U1460" i="1"/>
  <c r="AE1458" i="1"/>
  <c r="U1456" i="1"/>
  <c r="U1454" i="1"/>
  <c r="AE1450" i="1"/>
  <c r="U1446" i="1"/>
  <c r="AE1442" i="1"/>
  <c r="U1442" i="1"/>
  <c r="AE1440" i="1"/>
  <c r="AE1438" i="1"/>
  <c r="U1438" i="1"/>
  <c r="U1434" i="1"/>
  <c r="U1432" i="1"/>
  <c r="U1428" i="1"/>
  <c r="U1426" i="1"/>
  <c r="U1416" i="1"/>
  <c r="U1392" i="1"/>
  <c r="U1388" i="1"/>
  <c r="AE1386" i="1"/>
  <c r="X1451" i="1"/>
  <c r="AE1157" i="1"/>
  <c r="X1194" i="1"/>
  <c r="X1186" i="1"/>
  <c r="U1958" i="1"/>
  <c r="AE1948" i="1"/>
  <c r="U1946" i="1"/>
  <c r="AE1940" i="1"/>
  <c r="AE1936" i="1"/>
  <c r="U1928" i="1"/>
  <c r="U1384" i="1"/>
  <c r="U1376" i="1"/>
  <c r="U1372" i="1"/>
  <c r="U1360" i="1"/>
  <c r="U1024" i="1"/>
  <c r="AE1010" i="1"/>
  <c r="U1010" i="1"/>
  <c r="U992" i="1"/>
  <c r="U988" i="1"/>
  <c r="U948" i="1"/>
  <c r="AE946" i="1"/>
  <c r="AE930" i="1"/>
  <c r="U894" i="1"/>
  <c r="U854" i="1"/>
  <c r="U842" i="1"/>
  <c r="U822" i="1"/>
  <c r="AE642" i="1"/>
  <c r="AE638" i="1"/>
  <c r="U638" i="1"/>
  <c r="AE636" i="1"/>
  <c r="AE634" i="1"/>
  <c r="U632" i="1"/>
  <c r="U628" i="1"/>
  <c r="U626" i="1"/>
  <c r="AE624" i="1"/>
  <c r="AE622" i="1"/>
  <c r="U620" i="1"/>
  <c r="AE618" i="1"/>
  <c r="U618" i="1"/>
  <c r="AE616" i="1"/>
  <c r="AE614" i="1"/>
  <c r="AE610" i="1"/>
  <c r="AE608" i="1"/>
  <c r="AE606" i="1"/>
  <c r="U606" i="1"/>
  <c r="AE604" i="1"/>
  <c r="AE602" i="1"/>
  <c r="U600" i="1"/>
  <c r="AE598" i="1"/>
  <c r="U598" i="1"/>
  <c r="U594" i="1"/>
  <c r="U592" i="1"/>
  <c r="AE590" i="1"/>
  <c r="U590" i="1"/>
  <c r="AE586" i="1"/>
  <c r="U586" i="1"/>
  <c r="AE582" i="1"/>
  <c r="U580" i="1"/>
  <c r="AE578" i="1"/>
  <c r="AE576" i="1"/>
  <c r="AE574" i="1"/>
  <c r="U572" i="1"/>
  <c r="AE570" i="1"/>
  <c r="AE568" i="1"/>
  <c r="AE566" i="1"/>
  <c r="U566" i="1"/>
  <c r="AE562" i="1"/>
  <c r="AE558" i="1"/>
  <c r="U558" i="1"/>
  <c r="AE556" i="1"/>
  <c r="AE552" i="1"/>
  <c r="U548" i="1"/>
  <c r="U546" i="1"/>
  <c r="AE542" i="1"/>
  <c r="U542" i="1"/>
  <c r="AE540" i="1"/>
  <c r="AE538" i="1"/>
  <c r="U538" i="1"/>
  <c r="AE534" i="1"/>
  <c r="U534" i="1"/>
  <c r="AE530" i="1"/>
  <c r="AE528" i="1"/>
  <c r="AE526" i="1"/>
  <c r="U526" i="1"/>
  <c r="U524" i="1"/>
  <c r="U522" i="1"/>
  <c r="U520" i="1"/>
  <c r="U518" i="1"/>
  <c r="U514" i="1"/>
  <c r="U512" i="1"/>
  <c r="AE510" i="1"/>
  <c r="U510" i="1"/>
  <c r="AE506" i="1"/>
  <c r="U502" i="1"/>
  <c r="U498" i="1"/>
  <c r="AE494" i="1"/>
  <c r="AE490" i="1"/>
  <c r="U488" i="1"/>
  <c r="AE486" i="1"/>
  <c r="U486" i="1"/>
  <c r="U484" i="1"/>
  <c r="AE482" i="1"/>
  <c r="U480" i="1"/>
  <c r="AE478" i="1"/>
  <c r="U474" i="1"/>
  <c r="AE470" i="1"/>
  <c r="AE466" i="1"/>
  <c r="AE462" i="1"/>
  <c r="U462" i="1"/>
  <c r="U460" i="1"/>
  <c r="AE458" i="1"/>
  <c r="AE454" i="1"/>
  <c r="AE452" i="1"/>
  <c r="AE450" i="1"/>
  <c r="AE446" i="1"/>
  <c r="U442" i="1"/>
  <c r="AE438" i="1"/>
  <c r="U434" i="1"/>
  <c r="U432" i="1"/>
  <c r="AE430" i="1"/>
  <c r="U430" i="1"/>
  <c r="AE426" i="1"/>
  <c r="U426" i="1"/>
  <c r="AE422" i="1"/>
  <c r="AE418" i="1"/>
  <c r="U414" i="1"/>
  <c r="U410" i="1"/>
  <c r="U406" i="1"/>
  <c r="AE402" i="1"/>
  <c r="U402" i="1"/>
  <c r="U400" i="1"/>
  <c r="AE398" i="1"/>
  <c r="U398" i="1"/>
  <c r="AE394" i="1"/>
  <c r="U394" i="1"/>
  <c r="AE392" i="1"/>
  <c r="AE390" i="1"/>
  <c r="U390" i="1"/>
  <c r="AE386" i="1"/>
  <c r="U386" i="1"/>
  <c r="AE384" i="1"/>
  <c r="U382" i="1"/>
  <c r="AE380" i="1"/>
  <c r="U378" i="1"/>
  <c r="U374" i="1"/>
  <c r="U372" i="1"/>
  <c r="AE370" i="1"/>
  <c r="U370" i="1"/>
  <c r="U362" i="1"/>
  <c r="AE360" i="1"/>
  <c r="U358" i="1"/>
  <c r="AE356" i="1"/>
  <c r="AE354" i="1"/>
  <c r="U354" i="1"/>
  <c r="AE350" i="1"/>
  <c r="U350" i="1"/>
  <c r="U346" i="1"/>
  <c r="U342" i="1"/>
  <c r="AE338" i="1"/>
  <c r="U338" i="1"/>
  <c r="AE336" i="1"/>
  <c r="U334" i="1"/>
  <c r="U326" i="1"/>
  <c r="AE322" i="1"/>
  <c r="U322" i="1"/>
  <c r="AE320" i="1"/>
  <c r="AE314" i="1"/>
  <c r="U306" i="1"/>
  <c r="AE304" i="1"/>
  <c r="AE298" i="1"/>
  <c r="AE292" i="1"/>
  <c r="U290" i="1"/>
  <c r="U286" i="1"/>
  <c r="U282" i="1"/>
  <c r="AE274" i="1"/>
  <c r="U270" i="1"/>
  <c r="U266" i="1"/>
  <c r="AE264" i="1"/>
  <c r="AE262" i="1"/>
  <c r="U262" i="1"/>
  <c r="U1267" i="1"/>
  <c r="U1263" i="1"/>
  <c r="AE1259" i="1"/>
  <c r="U1243" i="1"/>
  <c r="U1235" i="1"/>
  <c r="U1227" i="1"/>
  <c r="U1215" i="1"/>
  <c r="U1211" i="1"/>
  <c r="U1203" i="1"/>
  <c r="U1199" i="1"/>
  <c r="U1183" i="1"/>
  <c r="AE1179" i="1"/>
  <c r="U1171" i="1"/>
  <c r="U1167" i="1"/>
  <c r="U1155" i="1"/>
  <c r="U1151" i="1"/>
  <c r="U1135" i="1"/>
  <c r="U1119" i="1"/>
  <c r="U1107" i="1"/>
  <c r="U1099" i="1"/>
  <c r="U1095" i="1"/>
  <c r="U1087" i="1"/>
  <c r="U1075" i="1"/>
  <c r="U1067" i="1"/>
  <c r="U1059" i="1"/>
  <c r="U1051" i="1"/>
  <c r="U1047" i="1"/>
  <c r="U1035" i="1"/>
  <c r="U1031" i="1"/>
  <c r="U1027" i="1"/>
  <c r="AE260" i="1"/>
  <c r="U258" i="1"/>
  <c r="AE256" i="1"/>
  <c r="U254" i="1"/>
  <c r="AE252" i="1"/>
  <c r="U250" i="1"/>
  <c r="AE248" i="1"/>
  <c r="U246" i="1"/>
  <c r="AE242" i="1"/>
  <c r="AE238" i="1"/>
  <c r="U232" i="1"/>
  <c r="AE230" i="1"/>
  <c r="U228" i="1"/>
  <c r="U226" i="1"/>
  <c r="U224" i="1"/>
  <c r="AE222" i="1"/>
  <c r="AE218" i="1"/>
  <c r="U216" i="1"/>
  <c r="AE214" i="1"/>
  <c r="U214" i="1"/>
  <c r="AE210" i="1"/>
  <c r="AE204" i="1"/>
  <c r="U198" i="1"/>
  <c r="U196" i="1"/>
  <c r="U194" i="1"/>
  <c r="AE190" i="1"/>
  <c r="U190" i="1"/>
  <c r="AE186" i="1"/>
  <c r="U184" i="1"/>
  <c r="AE182" i="1"/>
  <c r="U178" i="1"/>
  <c r="U176" i="1"/>
  <c r="U172" i="1"/>
  <c r="AE170" i="1"/>
  <c r="U168" i="1"/>
  <c r="AE166" i="1"/>
  <c r="AE164" i="1"/>
  <c r="AE162" i="1"/>
  <c r="U162" i="1"/>
  <c r="AE160" i="1"/>
  <c r="AE158" i="1"/>
  <c r="U158" i="1"/>
  <c r="AE156" i="1"/>
  <c r="AE150" i="1"/>
  <c r="U148" i="1"/>
  <c r="AE144" i="1"/>
  <c r="U142" i="1"/>
  <c r="AE134" i="1"/>
  <c r="AE130" i="1"/>
  <c r="U120" i="1"/>
  <c r="U118" i="1"/>
  <c r="U116" i="1"/>
  <c r="U114" i="1"/>
  <c r="AE108" i="1"/>
  <c r="AE106" i="1"/>
  <c r="AE102" i="1"/>
  <c r="U102" i="1"/>
  <c r="U100" i="1"/>
  <c r="U96" i="1"/>
  <c r="AE94" i="1"/>
  <c r="U94" i="1"/>
  <c r="AE90" i="1"/>
  <c r="U88" i="1"/>
  <c r="AE86" i="1"/>
  <c r="U86" i="1"/>
  <c r="AE82" i="1"/>
  <c r="AE78" i="1"/>
  <c r="U78" i="1"/>
  <c r="AE74" i="1"/>
  <c r="U74" i="1"/>
  <c r="AE72" i="1"/>
  <c r="U70" i="1"/>
  <c r="U68" i="1"/>
  <c r="U66" i="1"/>
  <c r="U64" i="1"/>
  <c r="AE62" i="1"/>
  <c r="U56" i="1"/>
  <c r="AE54" i="1"/>
  <c r="U52" i="1"/>
  <c r="U48" i="1"/>
  <c r="U42" i="1"/>
  <c r="U40" i="1"/>
  <c r="U38" i="1"/>
  <c r="U36" i="1"/>
  <c r="U34" i="1"/>
  <c r="Z1946" i="1"/>
  <c r="X1946" i="1"/>
  <c r="AE1913" i="1"/>
  <c r="AE1889" i="1"/>
  <c r="Z1886" i="1"/>
  <c r="X1886" i="1"/>
  <c r="Z1862" i="1"/>
  <c r="X1862" i="1"/>
  <c r="Z1846" i="1"/>
  <c r="X1846" i="1"/>
  <c r="AE1830" i="1"/>
  <c r="Z1811" i="1"/>
  <c r="X1811" i="1"/>
  <c r="X1936" i="1"/>
  <c r="Z1944" i="1"/>
  <c r="X1944" i="1"/>
  <c r="X1899" i="1"/>
  <c r="AE1899" i="1"/>
  <c r="U1895" i="1"/>
  <c r="X1895" i="1"/>
  <c r="X1867" i="1"/>
  <c r="AE1867" i="1"/>
  <c r="U1408" i="1"/>
  <c r="U1324" i="1"/>
  <c r="U1302" i="1"/>
  <c r="U1296" i="1"/>
  <c r="AE1292" i="1"/>
  <c r="AE1286" i="1"/>
  <c r="AE1278" i="1"/>
  <c r="U1188" i="1"/>
  <c r="U1184" i="1"/>
  <c r="U1172" i="1"/>
  <c r="U1168" i="1"/>
  <c r="AE1152" i="1"/>
  <c r="U1152" i="1"/>
  <c r="U1148" i="1"/>
  <c r="U1132" i="1"/>
  <c r="U1128" i="1"/>
  <c r="U1088" i="1"/>
  <c r="U1056" i="1"/>
  <c r="X1626" i="1"/>
  <c r="AE1538" i="1"/>
  <c r="X1571" i="1"/>
  <c r="X1618" i="1"/>
  <c r="X1384" i="1"/>
  <c r="X1385" i="1"/>
  <c r="X1463" i="1"/>
  <c r="AE1790" i="1"/>
  <c r="U1790" i="1"/>
  <c r="U1788" i="1"/>
  <c r="AE1786" i="1"/>
  <c r="AE1784" i="1"/>
  <c r="AE1782" i="1"/>
  <c r="U1782" i="1"/>
  <c r="AE1778" i="1"/>
  <c r="U1778" i="1"/>
  <c r="AE1774" i="1"/>
  <c r="AE1772" i="1"/>
  <c r="AE1770" i="1"/>
  <c r="U1770" i="1"/>
  <c r="AE1768" i="1"/>
  <c r="U1766" i="1"/>
  <c r="U1762" i="1"/>
  <c r="U1760" i="1"/>
  <c r="U1758" i="1"/>
  <c r="AE1756" i="1"/>
  <c r="AE1754" i="1"/>
  <c r="U1752" i="1"/>
  <c r="AE1750" i="1"/>
  <c r="U1750" i="1"/>
  <c r="AE1746" i="1"/>
  <c r="AE1744" i="1"/>
  <c r="AE1742" i="1"/>
  <c r="AE1736" i="1"/>
  <c r="AE1730" i="1"/>
  <c r="U1730" i="1"/>
  <c r="AE1726" i="1"/>
  <c r="AE1722" i="1"/>
  <c r="U1722" i="1"/>
  <c r="U1716" i="1"/>
  <c r="AE1714" i="1"/>
  <c r="AE1712" i="1"/>
  <c r="U1710" i="1"/>
  <c r="AE1706" i="1"/>
  <c r="AE1702" i="1"/>
  <c r="U1696" i="1"/>
  <c r="AE1694" i="1"/>
  <c r="U1694" i="1"/>
  <c r="U1692" i="1"/>
  <c r="AE1690" i="1"/>
  <c r="AE1686" i="1"/>
  <c r="U1686" i="1"/>
  <c r="AE1684" i="1"/>
  <c r="AE1682" i="1"/>
  <c r="U1682" i="1"/>
  <c r="U1680" i="1"/>
  <c r="AE1678" i="1"/>
  <c r="AE1674" i="1"/>
  <c r="U1674" i="1"/>
  <c r="AE1670" i="1"/>
  <c r="AE1666" i="1"/>
  <c r="AE1662" i="1"/>
  <c r="U1652" i="1"/>
  <c r="AE1650" i="1"/>
  <c r="U1640" i="1"/>
  <c r="AE1630" i="1"/>
  <c r="U1620" i="1"/>
  <c r="U1618" i="1"/>
  <c r="U1596" i="1"/>
  <c r="AE1594" i="1"/>
  <c r="AE1590" i="1"/>
  <c r="AE1586" i="1"/>
  <c r="U1584" i="1"/>
  <c r="AE1582" i="1"/>
  <c r="U1572" i="1"/>
  <c r="U1568" i="1"/>
  <c r="AE1558" i="1"/>
  <c r="AE1554" i="1"/>
  <c r="AE1552" i="1"/>
  <c r="AE1550" i="1"/>
  <c r="U1548" i="1"/>
  <c r="AE1546" i="1"/>
  <c r="AE1542" i="1"/>
  <c r="AE1540" i="1"/>
  <c r="AE1522" i="1"/>
  <c r="U1520" i="1"/>
  <c r="U1516" i="1"/>
  <c r="Z1293" i="1"/>
  <c r="X1293" i="1"/>
  <c r="Z1257" i="1"/>
  <c r="X1257" i="1"/>
  <c r="Z1237" i="1"/>
  <c r="X1237" i="1"/>
  <c r="Z1209" i="1"/>
  <c r="X1209" i="1"/>
  <c r="Z1193" i="1"/>
  <c r="X1193" i="1"/>
  <c r="X1189" i="1"/>
  <c r="Z1189" i="1"/>
  <c r="Z1169" i="1"/>
  <c r="X1169" i="1"/>
  <c r="Z1121" i="1"/>
  <c r="X1121" i="1"/>
  <c r="Z1113" i="1"/>
  <c r="X1113" i="1"/>
  <c r="Z1105" i="1"/>
  <c r="X1105" i="1"/>
  <c r="Z1097" i="1"/>
  <c r="X1097" i="1"/>
  <c r="Z1077" i="1"/>
  <c r="X1077" i="1"/>
  <c r="Z1065" i="1"/>
  <c r="X1065" i="1"/>
  <c r="Z913" i="1"/>
  <c r="X913" i="1"/>
  <c r="X1555" i="1"/>
  <c r="X1607" i="1"/>
  <c r="AE1788" i="1"/>
  <c r="U1508" i="1"/>
  <c r="X1557" i="1"/>
  <c r="X1525" i="1"/>
  <c r="X1954" i="1"/>
  <c r="X1950" i="1"/>
  <c r="X1934" i="1"/>
  <c r="X1930" i="1"/>
  <c r="X1926" i="1"/>
  <c r="X1922" i="1"/>
  <c r="Z1020" i="1"/>
  <c r="X1020" i="1"/>
  <c r="Z992" i="1"/>
  <c r="X992" i="1"/>
  <c r="U989" i="1"/>
  <c r="U965" i="1"/>
  <c r="U957" i="1"/>
  <c r="Z956" i="1"/>
  <c r="X956" i="1"/>
  <c r="U945" i="1"/>
  <c r="Z940" i="1"/>
  <c r="X940" i="1"/>
  <c r="X1271" i="1"/>
  <c r="X1268" i="1"/>
  <c r="X1247" i="1"/>
  <c r="X1236" i="1"/>
  <c r="X1219" i="1"/>
  <c r="X1160" i="1"/>
  <c r="X1148" i="1"/>
  <c r="X1136" i="1"/>
  <c r="X1128" i="1"/>
  <c r="X1111" i="1"/>
  <c r="X1103" i="1"/>
  <c r="X1100" i="1"/>
  <c r="X1008" i="1"/>
  <c r="X1005" i="1"/>
  <c r="X996" i="1"/>
  <c r="X921" i="1"/>
  <c r="X905" i="1"/>
  <c r="X805" i="1"/>
  <c r="X786" i="1"/>
  <c r="X778" i="1"/>
  <c r="X738" i="1"/>
  <c r="X730" i="1"/>
  <c r="X718" i="1"/>
  <c r="X698" i="1"/>
  <c r="X682" i="1"/>
  <c r="X1818" i="1"/>
  <c r="X1790" i="1"/>
  <c r="U1491" i="1"/>
  <c r="U1479" i="1"/>
  <c r="U1475" i="1"/>
  <c r="AE1473" i="1"/>
  <c r="U1471" i="1"/>
  <c r="U1469" i="1"/>
  <c r="U1467" i="1"/>
  <c r="U1463" i="1"/>
  <c r="AE1451" i="1"/>
  <c r="AE1433" i="1"/>
  <c r="U1427" i="1"/>
  <c r="X1425" i="1"/>
  <c r="AE1417" i="1"/>
  <c r="U1403" i="1"/>
  <c r="U1401" i="1"/>
  <c r="AE1387" i="1"/>
  <c r="U1375" i="1"/>
  <c r="X1373" i="1"/>
  <c r="X1370" i="1"/>
  <c r="AE1367" i="1"/>
  <c r="U1367" i="1"/>
  <c r="X1354" i="1"/>
  <c r="U1351" i="1"/>
  <c r="U1343" i="1"/>
  <c r="X1341" i="1"/>
  <c r="X1337" i="1"/>
  <c r="AE1335" i="1"/>
  <c r="U1335" i="1"/>
  <c r="U1327" i="1"/>
  <c r="U1315" i="1"/>
  <c r="U1307" i="1"/>
  <c r="X1297" i="1"/>
  <c r="U1287" i="1"/>
  <c r="U1279" i="1"/>
  <c r="X1277" i="1"/>
  <c r="X1613" i="1"/>
  <c r="X1509" i="1"/>
  <c r="X1489" i="1"/>
  <c r="X1473" i="1"/>
  <c r="X1469" i="1"/>
  <c r="X1433" i="1"/>
  <c r="X1405" i="1"/>
  <c r="U1863" i="1"/>
  <c r="U1859" i="1"/>
  <c r="X1235" i="1"/>
  <c r="U1950" i="1"/>
  <c r="X1923" i="1"/>
  <c r="Z1809" i="1"/>
  <c r="X541" i="1"/>
  <c r="X529" i="1"/>
  <c r="X501" i="1"/>
  <c r="X493" i="1"/>
  <c r="X489" i="1"/>
  <c r="X481" i="1"/>
  <c r="X401" i="1"/>
  <c r="X385" i="1"/>
  <c r="X357" i="1"/>
  <c r="X353" i="1"/>
  <c r="X349" i="1"/>
  <c r="X293" i="1"/>
  <c r="X285" i="1"/>
  <c r="X265" i="1"/>
  <c r="X261" i="1"/>
  <c r="X93" i="1"/>
  <c r="X85" i="1"/>
  <c r="X65" i="1"/>
  <c r="X41" i="1"/>
  <c r="AE1910" i="1"/>
  <c r="AE1908" i="1"/>
  <c r="AE1900" i="1"/>
  <c r="X1898" i="1"/>
  <c r="AE1896" i="1"/>
  <c r="AE1890" i="1"/>
  <c r="AE1888" i="1"/>
  <c r="U1888" i="1"/>
  <c r="AE1884" i="1"/>
  <c r="U1882" i="1"/>
  <c r="X1878" i="1"/>
  <c r="AE1876" i="1"/>
  <c r="AE1872" i="1"/>
  <c r="U1872" i="1"/>
  <c r="X1866" i="1"/>
  <c r="U1860" i="1"/>
  <c r="AE1854" i="1"/>
  <c r="AE1852" i="1"/>
  <c r="U1838" i="1"/>
  <c r="AE1836" i="1"/>
  <c r="U1836" i="1"/>
  <c r="AE1827" i="1"/>
  <c r="AE1823" i="1"/>
  <c r="AE1821" i="1"/>
  <c r="AE1811" i="1"/>
  <c r="X1807" i="1"/>
  <c r="X1800" i="1"/>
  <c r="X1799" i="1"/>
  <c r="X1795" i="1"/>
  <c r="AE1791" i="1"/>
  <c r="AE1779" i="1"/>
  <c r="AE1751" i="1"/>
  <c r="AE1747" i="1"/>
  <c r="AE1743" i="1"/>
  <c r="U1741" i="1"/>
  <c r="AE1723" i="1"/>
  <c r="U1721" i="1"/>
  <c r="X1715" i="1"/>
  <c r="U1711" i="1"/>
  <c r="AE1707" i="1"/>
  <c r="X1699" i="1"/>
  <c r="U1697" i="1"/>
  <c r="U1689" i="1"/>
  <c r="AE1685" i="1"/>
  <c r="AE1675" i="1"/>
  <c r="AE1673" i="1"/>
  <c r="AE1671" i="1"/>
  <c r="U1667" i="1"/>
  <c r="AE1653" i="1"/>
  <c r="U1653" i="1"/>
  <c r="AE1641" i="1"/>
  <c r="X1640" i="1"/>
  <c r="X1623" i="1"/>
  <c r="X1619" i="1"/>
  <c r="X1611" i="1"/>
  <c r="AE1609" i="1"/>
  <c r="AE1607" i="1"/>
  <c r="AE1603" i="1"/>
  <c r="U1599" i="1"/>
  <c r="AE1595" i="1"/>
  <c r="AE1593" i="1"/>
  <c r="U1593" i="1"/>
  <c r="X1583" i="1"/>
  <c r="X1579" i="1"/>
  <c r="AE1577" i="1"/>
  <c r="AE1575" i="1"/>
  <c r="AE1571" i="1"/>
  <c r="AE1567" i="1"/>
  <c r="AE1559" i="1"/>
  <c r="AE1553" i="1"/>
  <c r="U1553" i="1"/>
  <c r="AE1547" i="1"/>
  <c r="AE1545" i="1"/>
  <c r="U1535" i="1"/>
  <c r="AE1523" i="1"/>
  <c r="AE1521" i="1"/>
  <c r="U1521" i="1"/>
  <c r="AE1505" i="1"/>
  <c r="X1499" i="1"/>
  <c r="U657" i="1"/>
  <c r="U429" i="1"/>
  <c r="U363" i="1"/>
  <c r="U351" i="1"/>
  <c r="Z1948" i="1"/>
  <c r="X1948" i="1"/>
  <c r="Z1940" i="1"/>
  <c r="X1940" i="1"/>
  <c r="Z1836" i="1"/>
  <c r="X1836" i="1"/>
  <c r="Z1825" i="1"/>
  <c r="X1825" i="1"/>
  <c r="Z1733" i="1"/>
  <c r="X1733" i="1"/>
  <c r="U1708" i="1"/>
  <c r="AE1708" i="1"/>
  <c r="AE1668" i="1"/>
  <c r="U1668" i="1"/>
  <c r="X1497" i="1"/>
  <c r="Z1497" i="1"/>
  <c r="X1488" i="1"/>
  <c r="AE1488" i="1"/>
  <c r="X1481" i="1"/>
  <c r="Z1481" i="1"/>
  <c r="Z1955" i="1"/>
  <c r="X1955" i="1"/>
  <c r="Z1947" i="1"/>
  <c r="X1947" i="1"/>
  <c r="Z1927" i="1"/>
  <c r="X1927" i="1"/>
  <c r="X1919" i="1"/>
  <c r="Z1919" i="1"/>
  <c r="Z1883" i="1"/>
  <c r="X1883" i="1"/>
  <c r="Z1863" i="1"/>
  <c r="X1863" i="1"/>
  <c r="Z1859" i="1"/>
  <c r="X1859" i="1"/>
  <c r="AE1842" i="1"/>
  <c r="X1842" i="1"/>
  <c r="X1839" i="1"/>
  <c r="Z1839" i="1"/>
  <c r="AE1834" i="1"/>
  <c r="U1834" i="1"/>
  <c r="X1834" i="1"/>
  <c r="Z1824" i="1"/>
  <c r="X1824" i="1"/>
  <c r="Z1808" i="1"/>
  <c r="X1808" i="1"/>
  <c r="AE1763" i="1"/>
  <c r="X1763" i="1"/>
  <c r="Z1744" i="1"/>
  <c r="X1744" i="1"/>
  <c r="U1719" i="1"/>
  <c r="AE1719" i="1"/>
  <c r="Z1716" i="1"/>
  <c r="X1716" i="1"/>
  <c r="X1695" i="1"/>
  <c r="AE1695" i="1"/>
  <c r="Z1692" i="1"/>
  <c r="X1692" i="1"/>
  <c r="Z1680" i="1"/>
  <c r="X1680" i="1"/>
  <c r="X1664" i="1"/>
  <c r="Z1664" i="1"/>
  <c r="AE1663" i="1"/>
  <c r="U1663" i="1"/>
  <c r="Z1648" i="1"/>
  <c r="X1648" i="1"/>
  <c r="AE1643" i="1"/>
  <c r="X1643" i="1"/>
  <c r="U1631" i="1"/>
  <c r="AE1631" i="1"/>
  <c r="X1631" i="1"/>
  <c r="Z1624" i="1"/>
  <c r="X1624" i="1"/>
  <c r="Z1572" i="1"/>
  <c r="X1572" i="1"/>
  <c r="Z1544" i="1"/>
  <c r="X1544" i="1"/>
  <c r="Z1540" i="1"/>
  <c r="X1540" i="1"/>
  <c r="U1539" i="1"/>
  <c r="X1539" i="1"/>
  <c r="Z1536" i="1"/>
  <c r="X1536" i="1"/>
  <c r="AE1515" i="1"/>
  <c r="X1515" i="1"/>
  <c r="U1503" i="1"/>
  <c r="X1503" i="1"/>
  <c r="AE1503" i="1"/>
  <c r="X121" i="1"/>
  <c r="X257" i="1"/>
  <c r="AE1492" i="1"/>
  <c r="U1732" i="1"/>
  <c r="X1844" i="1"/>
  <c r="AE1452" i="1"/>
  <c r="X1432" i="1"/>
  <c r="X1843" i="1"/>
  <c r="AE60" i="1"/>
  <c r="AE192" i="1"/>
  <c r="X224" i="1"/>
  <c r="U236" i="1"/>
  <c r="X304" i="1"/>
  <c r="AE332" i="1"/>
  <c r="U436" i="1"/>
  <c r="U500" i="1"/>
  <c r="U504" i="1"/>
  <c r="Z529" i="1"/>
  <c r="AE1436" i="1"/>
  <c r="X1449" i="1"/>
  <c r="U1712" i="1"/>
  <c r="Z1717" i="1"/>
  <c r="X1725" i="1"/>
  <c r="U1776" i="1"/>
  <c r="U1907" i="1"/>
  <c r="X1924" i="1"/>
  <c r="AE56" i="1"/>
  <c r="X341" i="1"/>
  <c r="AE436" i="1"/>
  <c r="X641" i="1"/>
  <c r="U1879" i="1"/>
  <c r="X1956" i="1"/>
  <c r="U476" i="1"/>
  <c r="U456" i="1"/>
  <c r="U348" i="1"/>
  <c r="X452" i="1"/>
  <c r="AE344" i="1"/>
  <c r="X1753" i="1"/>
  <c r="X201" i="1"/>
  <c r="X176" i="1"/>
  <c r="U144" i="1"/>
  <c r="U72" i="1"/>
  <c r="X61" i="1"/>
  <c r="X129" i="1"/>
  <c r="X205" i="1"/>
  <c r="X49" i="1"/>
  <c r="X548" i="1"/>
  <c r="X625" i="1"/>
  <c r="AE588" i="1"/>
  <c r="AE1716" i="1"/>
  <c r="U1899" i="1"/>
  <c r="AE1923" i="1"/>
  <c r="X580" i="1"/>
  <c r="X1951" i="1"/>
  <c r="X1697" i="1"/>
  <c r="U1959" i="1"/>
  <c r="X1468" i="1"/>
  <c r="Z1489" i="1"/>
  <c r="X372" i="1"/>
  <c r="X480" i="1"/>
  <c r="U508" i="1"/>
  <c r="X256" i="1"/>
  <c r="X1796" i="1"/>
  <c r="U1963" i="1"/>
  <c r="U1867" i="1"/>
  <c r="U1820" i="1"/>
  <c r="AE1895" i="1"/>
  <c r="W12" i="1"/>
  <c r="Z12" i="1" s="1"/>
  <c r="AE84" i="1"/>
  <c r="X204" i="1"/>
  <c r="X260" i="1"/>
  <c r="U560" i="1"/>
  <c r="Z357" i="1"/>
  <c r="X356" i="1"/>
  <c r="AE512" i="1"/>
  <c r="AE584" i="1"/>
  <c r="Z489" i="1"/>
  <c r="Z265" i="1"/>
  <c r="X277" i="1"/>
  <c r="X380" i="1"/>
  <c r="X1684" i="1"/>
  <c r="AE1456" i="1"/>
  <c r="X1864" i="1"/>
  <c r="X1668" i="1"/>
  <c r="Z1793" i="1"/>
  <c r="X145" i="1"/>
  <c r="X177" i="1"/>
  <c r="U248" i="1"/>
  <c r="X320" i="1"/>
  <c r="AE232" i="1"/>
  <c r="X449" i="1"/>
  <c r="X488" i="1"/>
  <c r="X1935" i="1"/>
  <c r="X1875" i="1"/>
  <c r="X1804" i="1"/>
  <c r="X1752" i="1"/>
  <c r="Z1900" i="1"/>
  <c r="X1900" i="1"/>
  <c r="Z1860" i="1"/>
  <c r="X1860" i="1"/>
  <c r="Z1852" i="1"/>
  <c r="X1852" i="1"/>
  <c r="Z1781" i="1"/>
  <c r="X1781" i="1"/>
  <c r="X1757" i="1"/>
  <c r="Z1757" i="1"/>
  <c r="X1721" i="1"/>
  <c r="Z1721" i="1"/>
  <c r="Z1709" i="1"/>
  <c r="X1709" i="1"/>
  <c r="Z1669" i="1"/>
  <c r="X1669" i="1"/>
  <c r="Z1461" i="1"/>
  <c r="X1461" i="1"/>
  <c r="Z1453" i="1"/>
  <c r="X1453" i="1"/>
  <c r="U540" i="1"/>
  <c r="X540" i="1"/>
  <c r="Z537" i="1"/>
  <c r="X537" i="1"/>
  <c r="AE536" i="1"/>
  <c r="U536" i="1"/>
  <c r="U532" i="1"/>
  <c r="AE532" i="1"/>
  <c r="Z525" i="1"/>
  <c r="X525" i="1"/>
  <c r="Z517" i="1"/>
  <c r="X517" i="1"/>
  <c r="X496" i="1"/>
  <c r="U496" i="1"/>
  <c r="Z477" i="1"/>
  <c r="X477" i="1"/>
  <c r="Z469" i="1"/>
  <c r="X469" i="1"/>
  <c r="Z465" i="1"/>
  <c r="X465" i="1"/>
  <c r="Z457" i="1"/>
  <c r="X457" i="1"/>
  <c r="Z453" i="1"/>
  <c r="X453" i="1"/>
  <c r="X448" i="1"/>
  <c r="AE448" i="1"/>
  <c r="Z445" i="1"/>
  <c r="X445" i="1"/>
  <c r="Z437" i="1"/>
  <c r="X437" i="1"/>
  <c r="Z433" i="1"/>
  <c r="X433" i="1"/>
  <c r="Z429" i="1"/>
  <c r="X429" i="1"/>
  <c r="Z417" i="1"/>
  <c r="X417" i="1"/>
  <c r="X412" i="1"/>
  <c r="AE412" i="1"/>
  <c r="U412" i="1"/>
  <c r="X404" i="1"/>
  <c r="AE404" i="1"/>
  <c r="X396" i="1"/>
  <c r="U396" i="1"/>
  <c r="X381" i="1"/>
  <c r="Z381" i="1"/>
  <c r="X328" i="1"/>
  <c r="AE328" i="1"/>
  <c r="X324" i="1"/>
  <c r="AE324" i="1"/>
  <c r="Z317" i="1"/>
  <c r="X317" i="1"/>
  <c r="AE316" i="1"/>
  <c r="X316" i="1"/>
  <c r="X312" i="1"/>
  <c r="AE312" i="1"/>
  <c r="X308" i="1"/>
  <c r="AE308" i="1"/>
  <c r="X301" i="1"/>
  <c r="Z301" i="1"/>
  <c r="AE300" i="1"/>
  <c r="X300" i="1"/>
  <c r="X288" i="1"/>
  <c r="AE288" i="1"/>
  <c r="X284" i="1"/>
  <c r="AE284" i="1"/>
  <c r="AE276" i="1"/>
  <c r="X276" i="1"/>
  <c r="X269" i="1"/>
  <c r="Z269" i="1"/>
  <c r="Z249" i="1"/>
  <c r="X249" i="1"/>
  <c r="Z245" i="1"/>
  <c r="X245" i="1"/>
  <c r="AE244" i="1"/>
  <c r="U244" i="1"/>
  <c r="Z241" i="1"/>
  <c r="X241" i="1"/>
  <c r="U240" i="1"/>
  <c r="X240" i="1"/>
  <c r="X237" i="1"/>
  <c r="Z237" i="1"/>
  <c r="Z229" i="1"/>
  <c r="X229" i="1"/>
  <c r="Z225" i="1"/>
  <c r="X225" i="1"/>
  <c r="Z221" i="1"/>
  <c r="X221" i="1"/>
  <c r="X217" i="1"/>
  <c r="Z217" i="1"/>
  <c r="U212" i="1"/>
  <c r="X212" i="1"/>
  <c r="Z197" i="1"/>
  <c r="X197" i="1"/>
  <c r="Z193" i="1"/>
  <c r="X193" i="1"/>
  <c r="U188" i="1"/>
  <c r="X188" i="1"/>
  <c r="X181" i="1"/>
  <c r="Z181" i="1"/>
  <c r="Z165" i="1"/>
  <c r="X165" i="1"/>
  <c r="U164" i="1"/>
  <c r="X164" i="1"/>
  <c r="Z157" i="1"/>
  <c r="X157" i="1"/>
  <c r="X149" i="1"/>
  <c r="Z149" i="1"/>
  <c r="Z133" i="1"/>
  <c r="X133" i="1"/>
  <c r="U132" i="1"/>
  <c r="AE132" i="1"/>
  <c r="Z125" i="1"/>
  <c r="X125" i="1"/>
  <c r="X117" i="1"/>
  <c r="Z117" i="1"/>
  <c r="AE112" i="1"/>
  <c r="U112" i="1"/>
  <c r="Z101" i="1"/>
  <c r="X101" i="1"/>
  <c r="Z97" i="1"/>
  <c r="X97" i="1"/>
  <c r="X89" i="1"/>
  <c r="Z89" i="1"/>
  <c r="Z69" i="1"/>
  <c r="X69" i="1"/>
  <c r="Z37" i="1"/>
  <c r="X37" i="1"/>
  <c r="X40" i="1"/>
  <c r="X156" i="1"/>
  <c r="U180" i="1"/>
  <c r="AE388" i="1"/>
  <c r="X569" i="1"/>
  <c r="X1801" i="1"/>
  <c r="X1952" i="1"/>
  <c r="AE1828" i="1"/>
  <c r="X1477" i="1"/>
  <c r="AE1696" i="1"/>
  <c r="AE1760" i="1"/>
  <c r="X1784" i="1"/>
  <c r="X1871" i="1"/>
  <c r="X1681" i="1"/>
  <c r="U1736" i="1"/>
  <c r="AE224" i="1"/>
  <c r="X228" i="1"/>
  <c r="AE236" i="1"/>
  <c r="U332" i="1"/>
  <c r="X421" i="1"/>
  <c r="X524" i="1"/>
  <c r="X1437" i="1"/>
  <c r="X1460" i="1"/>
  <c r="X1480" i="1"/>
  <c r="Z1777" i="1"/>
  <c r="AE1907" i="1"/>
  <c r="AE168" i="1"/>
  <c r="U556" i="1"/>
  <c r="U1947" i="1"/>
  <c r="Z1960" i="1"/>
  <c r="AE640" i="1"/>
  <c r="AE564" i="1"/>
  <c r="U364" i="1"/>
  <c r="X113" i="1"/>
  <c r="X52" i="1"/>
  <c r="U156" i="1"/>
  <c r="Z93" i="1"/>
  <c r="X264" i="1"/>
  <c r="AE352" i="1"/>
  <c r="AE632" i="1"/>
  <c r="AE1472" i="1"/>
  <c r="U1676" i="1"/>
  <c r="X1737" i="1"/>
  <c r="X589" i="1"/>
  <c r="X1959" i="1"/>
  <c r="Z1884" i="1"/>
  <c r="AE480" i="1"/>
  <c r="X1788" i="1"/>
  <c r="U356" i="1"/>
  <c r="AE596" i="1"/>
  <c r="AE620" i="1"/>
  <c r="X409" i="1"/>
  <c r="X281" i="1"/>
  <c r="U1910" i="1"/>
  <c r="X1855" i="1"/>
  <c r="X1915" i="1"/>
  <c r="X536" i="1"/>
  <c r="X1887" i="1"/>
  <c r="AE196" i="1"/>
  <c r="AE148" i="1"/>
  <c r="X365" i="1"/>
  <c r="X309" i="1"/>
  <c r="X384" i="1"/>
  <c r="AE1715" i="1"/>
  <c r="X1851" i="1"/>
  <c r="U1851" i="1"/>
  <c r="X1476" i="1"/>
  <c r="X1769" i="1"/>
  <c r="X1896" i="1"/>
  <c r="X432" i="1"/>
  <c r="X1840" i="1"/>
  <c r="X1675" i="1"/>
  <c r="X108" i="1"/>
  <c r="Z85" i="1"/>
  <c r="X73" i="1"/>
  <c r="Z541" i="1"/>
  <c r="X509" i="1"/>
  <c r="AE520" i="1"/>
  <c r="X505" i="1"/>
  <c r="Z1433" i="1"/>
  <c r="Z1916" i="1"/>
  <c r="X1916" i="1"/>
  <c r="X1908" i="1"/>
  <c r="Z1908" i="1"/>
  <c r="Z1876" i="1"/>
  <c r="X1876" i="1"/>
  <c r="U1792" i="1"/>
  <c r="AE1792" i="1"/>
  <c r="U1764" i="1"/>
  <c r="AE1764" i="1"/>
  <c r="Z1761" i="1"/>
  <c r="X1761" i="1"/>
  <c r="U1720" i="1"/>
  <c r="AE1720" i="1"/>
  <c r="X585" i="1"/>
  <c r="Z585" i="1"/>
  <c r="U544" i="1"/>
  <c r="X544" i="1"/>
  <c r="U528" i="1"/>
  <c r="X528" i="1"/>
  <c r="Z521" i="1"/>
  <c r="X521" i="1"/>
  <c r="X516" i="1"/>
  <c r="U516" i="1"/>
  <c r="Z497" i="1"/>
  <c r="X497" i="1"/>
  <c r="X492" i="1"/>
  <c r="U492" i="1"/>
  <c r="Z473" i="1"/>
  <c r="X473" i="1"/>
  <c r="X464" i="1"/>
  <c r="AE464" i="1"/>
  <c r="X253" i="1"/>
  <c r="U384" i="1"/>
  <c r="AE496" i="1"/>
  <c r="U636" i="1"/>
  <c r="AE1752" i="1"/>
  <c r="U1440" i="1"/>
  <c r="X1813" i="1"/>
  <c r="X1705" i="1"/>
  <c r="X1736" i="1"/>
  <c r="X1712" i="1"/>
  <c r="X441" i="1"/>
  <c r="X1493" i="1"/>
  <c r="AE64" i="1"/>
  <c r="AE92" i="1"/>
  <c r="X289" i="1"/>
  <c r="AE376" i="1"/>
  <c r="AE440" i="1"/>
  <c r="X1856" i="1"/>
  <c r="X321" i="1"/>
  <c r="AE364" i="1"/>
  <c r="U344" i="1"/>
  <c r="X1932" i="1"/>
  <c r="X137" i="1"/>
  <c r="X196" i="1"/>
  <c r="X36" i="1"/>
  <c r="U448" i="1"/>
  <c r="U444" i="1"/>
  <c r="X632" i="1"/>
  <c r="X1472" i="1"/>
  <c r="AE1676" i="1"/>
  <c r="X1880" i="1"/>
  <c r="X1892" i="1"/>
  <c r="X393" i="1"/>
  <c r="X389" i="1"/>
  <c r="U264" i="1"/>
  <c r="AE1432" i="1"/>
  <c r="X1756" i="1"/>
  <c r="X1903" i="1"/>
  <c r="U256" i="1"/>
  <c r="X373" i="1"/>
  <c r="X397" i="1"/>
  <c r="X485" i="1"/>
  <c r="Z349" i="1"/>
  <c r="X413" i="1"/>
  <c r="X216" i="1"/>
  <c r="Z293" i="1"/>
  <c r="AE416" i="1"/>
  <c r="U464" i="1"/>
  <c r="X1943" i="1"/>
  <c r="X1888" i="1"/>
  <c r="X1868" i="1"/>
  <c r="Z501" i="1"/>
  <c r="AE1692" i="1"/>
  <c r="X1835" i="1"/>
  <c r="Z1875" i="1"/>
  <c r="Z1935" i="1"/>
  <c r="X1720" i="1"/>
  <c r="X1882" i="1"/>
  <c r="Z65" i="1"/>
  <c r="X120" i="1"/>
  <c r="X105" i="1"/>
  <c r="U92" i="1"/>
  <c r="X81" i="1"/>
  <c r="AE228" i="1"/>
  <c r="X461" i="1"/>
  <c r="X532" i="1"/>
  <c r="X484" i="1"/>
  <c r="Z1469" i="1"/>
  <c r="X1446" i="1"/>
  <c r="X1319" i="1"/>
  <c r="X1422" i="1"/>
  <c r="X1417" i="1"/>
  <c r="AE1425" i="1"/>
  <c r="X1458" i="1"/>
  <c r="X1517" i="1"/>
  <c r="X1401" i="1"/>
  <c r="X1549" i="1"/>
  <c r="U1278" i="1"/>
  <c r="AE1469" i="1"/>
  <c r="Z1136" i="1"/>
  <c r="X1275" i="1"/>
  <c r="Z1370" i="1"/>
  <c r="X1021" i="1"/>
  <c r="X1080" i="1"/>
  <c r="X1108" i="1"/>
  <c r="X1215" i="1"/>
  <c r="X1267" i="1"/>
  <c r="Z1128" i="1"/>
  <c r="U1271" i="1"/>
  <c r="X1577" i="1"/>
  <c r="X1295" i="1"/>
  <c r="X1585" i="1"/>
  <c r="Z1585" i="1"/>
  <c r="X1529" i="1"/>
  <c r="Z1529" i="1"/>
  <c r="X1501" i="1"/>
  <c r="Z1501" i="1"/>
  <c r="X1490" i="1"/>
  <c r="Z1490" i="1"/>
  <c r="Z1462" i="1"/>
  <c r="X1462" i="1"/>
  <c r="Z1386" i="1"/>
  <c r="X1386" i="1"/>
  <c r="Z1374" i="1"/>
  <c r="X1374" i="1"/>
  <c r="X1291" i="1"/>
  <c r="Z1291" i="1"/>
  <c r="Z1283" i="1"/>
  <c r="X1283" i="1"/>
  <c r="Z1279" i="1"/>
  <c r="X1279" i="1"/>
  <c r="Z1220" i="1"/>
  <c r="X1220" i="1"/>
  <c r="Z1132" i="1"/>
  <c r="X1132" i="1"/>
  <c r="X1104" i="1"/>
  <c r="Z1104" i="1"/>
  <c r="Z1096" i="1"/>
  <c r="X1096" i="1"/>
  <c r="Z1088" i="1"/>
  <c r="X1088" i="1"/>
  <c r="Z1076" i="1"/>
  <c r="X1076" i="1"/>
  <c r="Z1064" i="1"/>
  <c r="X1064" i="1"/>
  <c r="Z1048" i="1"/>
  <c r="X1048" i="1"/>
  <c r="Z1036" i="1"/>
  <c r="X1036" i="1"/>
  <c r="Z1028" i="1"/>
  <c r="X1028" i="1"/>
  <c r="Z1025" i="1"/>
  <c r="X1025" i="1"/>
  <c r="Z1017" i="1"/>
  <c r="X1017" i="1"/>
  <c r="Z1013" i="1"/>
  <c r="X1013" i="1"/>
  <c r="X1004" i="1"/>
  <c r="U1004" i="1"/>
  <c r="Z1001" i="1"/>
  <c r="X1001" i="1"/>
  <c r="Z993" i="1"/>
  <c r="X993" i="1"/>
  <c r="X984" i="1"/>
  <c r="U984" i="1"/>
  <c r="Z981" i="1"/>
  <c r="X981" i="1"/>
  <c r="X976" i="1"/>
  <c r="U976" i="1"/>
  <c r="Z973" i="1"/>
  <c r="X973" i="1"/>
  <c r="X968" i="1"/>
  <c r="U968" i="1"/>
  <c r="Z965" i="1"/>
  <c r="X965" i="1"/>
  <c r="X960" i="1"/>
  <c r="U960" i="1"/>
  <c r="Z957" i="1"/>
  <c r="X957" i="1"/>
  <c r="X952" i="1"/>
  <c r="U952" i="1"/>
  <c r="Z949" i="1"/>
  <c r="X949" i="1"/>
  <c r="Z933" i="1"/>
  <c r="X933" i="1"/>
  <c r="X917" i="1"/>
  <c r="AE917" i="1"/>
  <c r="Z914" i="1"/>
  <c r="X914" i="1"/>
  <c r="X901" i="1"/>
  <c r="AE901" i="1"/>
  <c r="Z794" i="1"/>
  <c r="X794" i="1"/>
  <c r="Z790" i="1"/>
  <c r="X790" i="1"/>
  <c r="U789" i="1"/>
  <c r="X789" i="1"/>
  <c r="Z750" i="1"/>
  <c r="X750" i="1"/>
  <c r="X726" i="1"/>
  <c r="Z726" i="1"/>
  <c r="X710" i="1"/>
  <c r="Z710" i="1"/>
  <c r="Z690" i="1"/>
  <c r="X690" i="1"/>
  <c r="Z674" i="1"/>
  <c r="X674" i="1"/>
  <c r="X1485" i="1"/>
  <c r="U1540" i="1"/>
  <c r="X1561" i="1"/>
  <c r="X1164" i="1"/>
  <c r="Z1100" i="1"/>
  <c r="X1609" i="1"/>
  <c r="Z1405" i="1"/>
  <c r="X1191" i="1"/>
  <c r="X1207" i="1"/>
  <c r="X1227" i="1"/>
  <c r="X1263" i="1"/>
  <c r="X1416" i="1"/>
  <c r="X1360" i="1"/>
  <c r="AE1832" i="1"/>
  <c r="U1829" i="1"/>
  <c r="U1821" i="1"/>
  <c r="U1815" i="1"/>
  <c r="AE1809" i="1"/>
  <c r="AE1807" i="1"/>
  <c r="U1781" i="1"/>
  <c r="U1775" i="1"/>
  <c r="X1741" i="1"/>
  <c r="AE1496" i="1"/>
  <c r="U1496" i="1"/>
  <c r="X1334" i="1"/>
  <c r="AE1252" i="1"/>
  <c r="U1092" i="1"/>
  <c r="AE1078" i="1"/>
  <c r="AE1060" i="1"/>
  <c r="X1203" i="1"/>
  <c r="X1223" i="1"/>
  <c r="X1251" i="1"/>
  <c r="X1377" i="1"/>
  <c r="AE1931" i="1"/>
  <c r="AE1875" i="1"/>
  <c r="U1873" i="1"/>
  <c r="U1197" i="1"/>
  <c r="U1169" i="1"/>
  <c r="AE940" i="1"/>
  <c r="U925" i="1"/>
  <c r="U921" i="1"/>
  <c r="U917" i="1"/>
  <c r="U893" i="1"/>
  <c r="U889" i="1"/>
  <c r="U683" i="1"/>
  <c r="U284" i="1"/>
  <c r="U50" i="1"/>
  <c r="AE40" i="1"/>
  <c r="U1724" i="1"/>
  <c r="U1706" i="1"/>
  <c r="U1554" i="1"/>
  <c r="U1550" i="1"/>
  <c r="AE1391" i="1"/>
  <c r="AE1332" i="1"/>
  <c r="U1025" i="1"/>
  <c r="U974" i="1"/>
  <c r="U885" i="1"/>
  <c r="U825" i="1"/>
  <c r="U294" i="1"/>
  <c r="AE266" i="1"/>
  <c r="U260" i="1"/>
  <c r="AE258" i="1"/>
  <c r="U230" i="1"/>
  <c r="U1966" i="1"/>
  <c r="U1683" i="1"/>
  <c r="U1619" i="1"/>
  <c r="U1547" i="1"/>
  <c r="U1543" i="1"/>
  <c r="AE1541" i="1"/>
  <c r="AE1537" i="1"/>
  <c r="U1531" i="1"/>
  <c r="AE1408" i="1"/>
  <c r="U1400" i="1"/>
  <c r="U1253" i="1"/>
  <c r="AE1251" i="1"/>
  <c r="U684" i="1"/>
  <c r="U619" i="1"/>
  <c r="U603" i="1"/>
  <c r="U403" i="1"/>
  <c r="AE381" i="1"/>
  <c r="AE243" i="1"/>
  <c r="U205" i="1"/>
  <c r="AE203" i="1"/>
  <c r="AE85" i="1"/>
  <c r="U79" i="1"/>
  <c r="U75" i="1"/>
  <c r="AE61" i="1"/>
  <c r="U1855" i="1"/>
  <c r="U1337" i="1"/>
  <c r="X79" i="1"/>
  <c r="U1816" i="1"/>
  <c r="X1518" i="1"/>
  <c r="X597" i="1"/>
  <c r="X549" i="1"/>
  <c r="AE178" i="1"/>
  <c r="U160" i="1"/>
  <c r="U89" i="1"/>
  <c r="U87" i="1"/>
  <c r="U1965" i="1"/>
  <c r="AE1885" i="1"/>
  <c r="U1657" i="1"/>
  <c r="AE1428" i="1"/>
  <c r="AE1416" i="1"/>
  <c r="AE1377" i="1"/>
  <c r="AE1365" i="1"/>
  <c r="X995" i="1"/>
  <c r="X813" i="1"/>
  <c r="U587" i="1"/>
  <c r="U583" i="1"/>
  <c r="U408" i="1"/>
  <c r="AE406" i="1"/>
  <c r="U335" i="1"/>
  <c r="U62" i="1"/>
  <c r="AE53" i="1"/>
  <c r="U49" i="1"/>
  <c r="U1948" i="1"/>
  <c r="AE1688" i="1"/>
  <c r="AE1584" i="1"/>
  <c r="U1578" i="1"/>
  <c r="U1558" i="1"/>
  <c r="U1518" i="1"/>
  <c r="AE1512" i="1"/>
  <c r="AE1489" i="1"/>
  <c r="AE1441" i="1"/>
  <c r="U1433" i="1"/>
  <c r="U1431" i="1"/>
  <c r="X1430" i="1"/>
  <c r="AE1427" i="1"/>
  <c r="U1409" i="1"/>
  <c r="AE1380" i="1"/>
  <c r="U1378" i="1"/>
  <c r="X1375" i="1"/>
  <c r="AE1372" i="1"/>
  <c r="U1330" i="1"/>
  <c r="U1061" i="1"/>
  <c r="AE1009" i="1"/>
  <c r="U772" i="1"/>
  <c r="U652" i="1"/>
  <c r="U614" i="1"/>
  <c r="X11" i="1"/>
  <c r="AE1858" i="1"/>
  <c r="U1777" i="1"/>
  <c r="X1685" i="1"/>
  <c r="AE1945" i="1"/>
  <c r="U1941" i="1"/>
  <c r="X1772" i="1"/>
  <c r="AE1556" i="1"/>
  <c r="U1555" i="1"/>
  <c r="AE1241" i="1"/>
  <c r="U868" i="1"/>
  <c r="AE850" i="1"/>
  <c r="U844" i="1"/>
  <c r="U706" i="1"/>
  <c r="X577" i="1"/>
  <c r="X576" i="1"/>
  <c r="U574" i="1"/>
  <c r="X552" i="1"/>
  <c r="AE194" i="1"/>
  <c r="U84" i="1"/>
  <c r="X66" i="1"/>
  <c r="U1757" i="1"/>
  <c r="AE1725" i="1"/>
  <c r="U1538" i="1"/>
  <c r="U1241" i="1"/>
  <c r="X1225" i="1"/>
  <c r="X1141" i="1"/>
  <c r="AE974" i="1"/>
  <c r="U953" i="1"/>
  <c r="U949" i="1"/>
  <c r="U807" i="1"/>
  <c r="U748" i="1"/>
  <c r="U627" i="1"/>
  <c r="U203" i="1"/>
  <c r="X202" i="1"/>
  <c r="AE179" i="1"/>
  <c r="U179" i="1"/>
  <c r="U159" i="1"/>
  <c r="AE139" i="1"/>
  <c r="U139" i="1"/>
  <c r="U137" i="1"/>
  <c r="AE113" i="1"/>
  <c r="AE99" i="1"/>
  <c r="U90" i="1"/>
  <c r="U1869" i="1"/>
  <c r="U1861" i="1"/>
  <c r="X1787" i="1"/>
  <c r="U1295" i="1"/>
  <c r="AE1134" i="1"/>
  <c r="U1126" i="1"/>
  <c r="AE1106" i="1"/>
  <c r="AE972" i="1"/>
  <c r="X1765" i="1"/>
  <c r="X1724" i="1"/>
  <c r="X1708" i="1"/>
  <c r="U1688" i="1"/>
  <c r="X1657" i="1"/>
  <c r="U1654" i="1"/>
  <c r="U1650" i="1"/>
  <c r="U1574" i="1"/>
  <c r="AE1509" i="1"/>
  <c r="U1484" i="1"/>
  <c r="U1470" i="1"/>
  <c r="U1458" i="1"/>
  <c r="AE1291" i="1"/>
  <c r="AE1287" i="1"/>
  <c r="AE1283" i="1"/>
  <c r="U1283" i="1"/>
  <c r="U1250" i="1"/>
  <c r="AE1237" i="1"/>
  <c r="AE1229" i="1"/>
  <c r="U1223" i="1"/>
  <c r="AE1217" i="1"/>
  <c r="AE1191" i="1"/>
  <c r="U1189" i="1"/>
  <c r="U1187" i="1"/>
  <c r="U1175" i="1"/>
  <c r="AE1173" i="1"/>
  <c r="U1165" i="1"/>
  <c r="AE1155" i="1"/>
  <c r="X1152" i="1"/>
  <c r="AE1101" i="1"/>
  <c r="U1101" i="1"/>
  <c r="U1073" i="1"/>
  <c r="U1065" i="1"/>
  <c r="AE989" i="1"/>
  <c r="X971" i="1"/>
  <c r="U812" i="1"/>
  <c r="AE798" i="1"/>
  <c r="U759" i="1"/>
  <c r="AE757" i="1"/>
  <c r="U739" i="1"/>
  <c r="U735" i="1"/>
  <c r="X708" i="1"/>
  <c r="AE705" i="1"/>
  <c r="X661" i="1"/>
  <c r="U623" i="1"/>
  <c r="U613" i="1"/>
  <c r="X609" i="1"/>
  <c r="U595" i="1"/>
  <c r="X593" i="1"/>
  <c r="X581" i="1"/>
  <c r="U552" i="1"/>
  <c r="U549" i="1"/>
  <c r="U547" i="1"/>
  <c r="AE539" i="1"/>
  <c r="AE518" i="1"/>
  <c r="AE504" i="1"/>
  <c r="X402" i="1"/>
  <c r="U380" i="1"/>
  <c r="AE378" i="1"/>
  <c r="U238" i="1"/>
  <c r="X189" i="1"/>
  <c r="AE187" i="1"/>
  <c r="AE88" i="1"/>
  <c r="U61" i="1"/>
  <c r="AE1937" i="1"/>
  <c r="AE1906" i="1"/>
  <c r="AE1881" i="1"/>
  <c r="U1854" i="1"/>
  <c r="U1808" i="1"/>
  <c r="U1617" i="1"/>
  <c r="AE1583" i="1"/>
  <c r="X1574" i="1"/>
  <c r="AE1573" i="1"/>
  <c r="U1569" i="1"/>
  <c r="U1497" i="1"/>
  <c r="AE1483" i="1"/>
  <c r="X1396" i="1"/>
  <c r="U1308" i="1"/>
  <c r="U1298" i="1"/>
  <c r="U1292" i="1"/>
  <c r="U1290" i="1"/>
  <c r="X1272" i="1"/>
  <c r="AE1230" i="1"/>
  <c r="U1216" i="1"/>
  <c r="AE1210" i="1"/>
  <c r="AE1170" i="1"/>
  <c r="U1166" i="1"/>
  <c r="AE1164" i="1"/>
  <c r="U1162" i="1"/>
  <c r="AE1146" i="1"/>
  <c r="X1075" i="1"/>
  <c r="U977" i="1"/>
  <c r="AE965" i="1"/>
  <c r="AE950" i="1"/>
  <c r="U805" i="1"/>
  <c r="AE801" i="1"/>
  <c r="AE789" i="1"/>
  <c r="AE778" i="1"/>
  <c r="AE756" i="1"/>
  <c r="AE748" i="1"/>
  <c r="U732" i="1"/>
  <c r="U722" i="1"/>
  <c r="Z708" i="1"/>
  <c r="X701" i="1"/>
  <c r="U696" i="1"/>
  <c r="U654" i="1"/>
  <c r="AE554" i="1"/>
  <c r="U551" i="1"/>
  <c r="AE548" i="1"/>
  <c r="AE535" i="1"/>
  <c r="U529" i="1"/>
  <c r="AE515" i="1"/>
  <c r="U497" i="1"/>
  <c r="U478" i="1"/>
  <c r="AE476" i="1"/>
  <c r="U331" i="1"/>
  <c r="U273" i="1"/>
  <c r="U271" i="1"/>
  <c r="AE267" i="1"/>
  <c r="AE237" i="1"/>
  <c r="X232" i="1"/>
  <c r="AE154" i="1"/>
  <c r="AE76" i="1"/>
  <c r="X1966" i="1"/>
  <c r="AE1921" i="1"/>
  <c r="X1911" i="1"/>
  <c r="U1876" i="1"/>
  <c r="AE1870" i="1"/>
  <c r="X1853" i="1"/>
  <c r="X1838" i="1"/>
  <c r="AE1528" i="1"/>
  <c r="U1528" i="1"/>
  <c r="U1526" i="1"/>
  <c r="U1490" i="1"/>
  <c r="X1308" i="1"/>
  <c r="X1292" i="1"/>
  <c r="X652" i="1"/>
  <c r="U607" i="1"/>
  <c r="U1936" i="1"/>
  <c r="U1853" i="1"/>
  <c r="U1832" i="1"/>
  <c r="AE1798" i="1"/>
  <c r="U1755" i="1"/>
  <c r="U1733" i="1"/>
  <c r="U1723" i="1"/>
  <c r="AE1704" i="1"/>
  <c r="U1704" i="1"/>
  <c r="AE1700" i="1"/>
  <c r="X1654" i="1"/>
  <c r="AE1651" i="1"/>
  <c r="U1651" i="1"/>
  <c r="AE1649" i="1"/>
  <c r="X1642" i="1"/>
  <c r="U1623" i="1"/>
  <c r="AE1616" i="1"/>
  <c r="U1606" i="1"/>
  <c r="AE1596" i="1"/>
  <c r="U1586" i="1"/>
  <c r="U1576" i="1"/>
  <c r="X1575" i="1"/>
  <c r="AE1572" i="1"/>
  <c r="AE1568" i="1"/>
  <c r="X1478" i="1"/>
  <c r="X1456" i="1"/>
  <c r="U1448" i="1"/>
  <c r="AE1446" i="1"/>
  <c r="X1442" i="1"/>
  <c r="AE1430" i="1"/>
  <c r="AE1426" i="1"/>
  <c r="AE1396" i="1"/>
  <c r="U1347" i="1"/>
  <c r="U1237" i="1"/>
  <c r="AE1235" i="1"/>
  <c r="U1229" i="1"/>
  <c r="AE1223" i="1"/>
  <c r="U1221" i="1"/>
  <c r="AE1215" i="1"/>
  <c r="AE1207" i="1"/>
  <c r="AE1185" i="1"/>
  <c r="U1181" i="1"/>
  <c r="X1166" i="1"/>
  <c r="AE1129" i="1"/>
  <c r="U1125" i="1"/>
  <c r="U1057" i="1"/>
  <c r="U1049" i="1"/>
  <c r="U1045" i="1"/>
  <c r="X1035" i="1"/>
  <c r="AE1028" i="1"/>
  <c r="X963" i="1"/>
  <c r="AE957" i="1"/>
  <c r="U933" i="1"/>
  <c r="AE916" i="1"/>
  <c r="U900" i="1"/>
  <c r="X889" i="1"/>
  <c r="AE871" i="1"/>
  <c r="AE809" i="1"/>
  <c r="U779" i="1"/>
  <c r="AE777" i="1"/>
  <c r="AE775" i="1"/>
  <c r="AE768" i="1"/>
  <c r="AE744" i="1"/>
  <c r="AE730" i="1"/>
  <c r="AE726" i="1"/>
  <c r="U723" i="1"/>
  <c r="AE721" i="1"/>
  <c r="AE691" i="1"/>
  <c r="U687" i="1"/>
  <c r="Z652" i="1"/>
  <c r="X645" i="1"/>
  <c r="U642" i="1"/>
  <c r="AE569" i="1"/>
  <c r="U567" i="1"/>
  <c r="U559" i="1"/>
  <c r="X553" i="1"/>
  <c r="AE475" i="1"/>
  <c r="U471" i="1"/>
  <c r="U399" i="1"/>
  <c r="AE397" i="1"/>
  <c r="U387" i="1"/>
  <c r="U383" i="1"/>
  <c r="U379" i="1"/>
  <c r="AE373" i="1"/>
  <c r="AE358" i="1"/>
  <c r="U347" i="1"/>
  <c r="AE330" i="1"/>
  <c r="U328" i="1"/>
  <c r="U324" i="1"/>
  <c r="U316" i="1"/>
  <c r="U312" i="1"/>
  <c r="U308" i="1"/>
  <c r="U300" i="1"/>
  <c r="U296" i="1"/>
  <c r="AE294" i="1"/>
  <c r="U292" i="1"/>
  <c r="U280" i="1"/>
  <c r="U278" i="1"/>
  <c r="U276" i="1"/>
  <c r="U263" i="1"/>
  <c r="AE240" i="1"/>
  <c r="U186" i="1"/>
  <c r="U182" i="1"/>
  <c r="AE171" i="1"/>
  <c r="U150" i="1"/>
  <c r="U119" i="1"/>
  <c r="U113" i="1"/>
  <c r="U47" i="1"/>
  <c r="U1858" i="1"/>
  <c r="AE1935" i="1"/>
  <c r="AE1915" i="1"/>
  <c r="U1911" i="1"/>
  <c r="AE1866" i="1"/>
  <c r="U1856" i="1"/>
  <c r="U1852" i="1"/>
  <c r="U1848" i="1"/>
  <c r="U1845" i="1"/>
  <c r="U1833" i="1"/>
  <c r="X1791" i="1"/>
  <c r="AE1777" i="1"/>
  <c r="X1764" i="1"/>
  <c r="X1749" i="1"/>
  <c r="U1742" i="1"/>
  <c r="AE1728" i="1"/>
  <c r="AE1710" i="1"/>
  <c r="X1682" i="1"/>
  <c r="U1672" i="1"/>
  <c r="AE1658" i="1"/>
  <c r="AE1656" i="1"/>
  <c r="U1630" i="1"/>
  <c r="U1605" i="1"/>
  <c r="U1595" i="1"/>
  <c r="U1585" i="1"/>
  <c r="AE1561" i="1"/>
  <c r="U1559" i="1"/>
  <c r="U1515" i="1"/>
  <c r="U1499" i="1"/>
  <c r="AE1497" i="1"/>
  <c r="AE1479" i="1"/>
  <c r="AE1463" i="1"/>
  <c r="AE1457" i="1"/>
  <c r="AE1455" i="1"/>
  <c r="U1417" i="1"/>
  <c r="AE1362" i="1"/>
  <c r="U1322" i="1"/>
  <c r="U1259" i="1"/>
  <c r="U1255" i="1"/>
  <c r="AE1247" i="1"/>
  <c r="AE1236" i="1"/>
  <c r="U1230" i="1"/>
  <c r="AE1228" i="1"/>
  <c r="AE1220" i="1"/>
  <c r="U1198" i="1"/>
  <c r="U1192" i="1"/>
  <c r="AE1190" i="1"/>
  <c r="AE1178" i="1"/>
  <c r="AE1108" i="1"/>
  <c r="AE1080" i="1"/>
  <c r="AE1031" i="1"/>
  <c r="AE1029" i="1"/>
  <c r="U1029" i="1"/>
  <c r="X1019" i="1"/>
  <c r="X987" i="1"/>
  <c r="AE945" i="1"/>
  <c r="U915" i="1"/>
  <c r="U901" i="1"/>
  <c r="AE878" i="1"/>
  <c r="AE867" i="1"/>
  <c r="U865" i="1"/>
  <c r="AE863" i="1"/>
  <c r="AE859" i="1"/>
  <c r="U816" i="1"/>
  <c r="U808" i="1"/>
  <c r="X772" i="1"/>
  <c r="U767" i="1"/>
  <c r="AE762" i="1"/>
  <c r="AE758" i="1"/>
  <c r="AE742" i="1"/>
  <c r="U686" i="1"/>
  <c r="U639" i="1"/>
  <c r="U615" i="1"/>
  <c r="U612" i="1"/>
  <c r="X573" i="1"/>
  <c r="X561" i="1"/>
  <c r="U550" i="1"/>
  <c r="U472" i="1"/>
  <c r="U468" i="1"/>
  <c r="U452" i="1"/>
  <c r="AE432" i="1"/>
  <c r="U407" i="1"/>
  <c r="U392" i="1"/>
  <c r="AE382" i="1"/>
  <c r="AE374" i="1"/>
  <c r="AE351" i="1"/>
  <c r="AE333" i="1"/>
  <c r="AE305" i="1"/>
  <c r="AE301" i="1"/>
  <c r="AE293" i="1"/>
  <c r="AE283" i="1"/>
  <c r="U279" i="1"/>
  <c r="U277" i="1"/>
  <c r="U239" i="1"/>
  <c r="AE229" i="1"/>
  <c r="X200" i="1"/>
  <c r="AE197" i="1"/>
  <c r="U170" i="1"/>
  <c r="U166" i="1"/>
  <c r="X144" i="1"/>
  <c r="AE141" i="1"/>
  <c r="U124" i="1"/>
  <c r="AE118" i="1"/>
  <c r="AE114" i="1"/>
  <c r="U110" i="1"/>
  <c r="U106" i="1"/>
  <c r="U104" i="1"/>
  <c r="U67" i="1"/>
  <c r="X53" i="1"/>
  <c r="AE46" i="1"/>
  <c r="U46" i="1"/>
  <c r="U1809" i="1"/>
  <c r="AE1922" i="1"/>
  <c r="X1914" i="1"/>
  <c r="AE1887" i="1"/>
  <c r="AE1864" i="1"/>
  <c r="AE1847" i="1"/>
  <c r="AE1808" i="1"/>
  <c r="X1726" i="1"/>
  <c r="AE1724" i="1"/>
  <c r="X1691" i="1"/>
  <c r="U1690" i="1"/>
  <c r="X1620" i="1"/>
  <c r="AE1617" i="1"/>
  <c r="X1565" i="1"/>
  <c r="X1527" i="1"/>
  <c r="X1519" i="1"/>
  <c r="X1513" i="1"/>
  <c r="X1316" i="1"/>
  <c r="AE1295" i="1"/>
  <c r="X1234" i="1"/>
  <c r="X1184" i="1"/>
  <c r="AE1169" i="1"/>
  <c r="X1138" i="1"/>
  <c r="AE1107" i="1"/>
  <c r="U815" i="1"/>
  <c r="X807" i="1"/>
  <c r="U764" i="1"/>
  <c r="U664" i="1"/>
  <c r="X637" i="1"/>
  <c r="AE549" i="1"/>
  <c r="X160" i="1"/>
  <c r="X46" i="1"/>
  <c r="U1955" i="1"/>
  <c r="AE1868" i="1"/>
  <c r="X1751" i="1"/>
  <c r="Z1575" i="1"/>
  <c r="X1570" i="1"/>
  <c r="U1523" i="1"/>
  <c r="AE1471" i="1"/>
  <c r="X1457" i="1"/>
  <c r="U1439" i="1"/>
  <c r="X1420" i="1"/>
  <c r="Z1225" i="1"/>
  <c r="X1218" i="1"/>
  <c r="X1188" i="1"/>
  <c r="X1083" i="1"/>
  <c r="X1043" i="1"/>
  <c r="Z889" i="1"/>
  <c r="AE886" i="1"/>
  <c r="U884" i="1"/>
  <c r="AE882" i="1"/>
  <c r="X878" i="1"/>
  <c r="U873" i="1"/>
  <c r="U869" i="1"/>
  <c r="AE864" i="1"/>
  <c r="AE842" i="1"/>
  <c r="AE830" i="1"/>
  <c r="U790" i="1"/>
  <c r="AE782" i="1"/>
  <c r="U776" i="1"/>
  <c r="AE766" i="1"/>
  <c r="AE751" i="1"/>
  <c r="U740" i="1"/>
  <c r="U738" i="1"/>
  <c r="AE736" i="1"/>
  <c r="AE725" i="1"/>
  <c r="AE718" i="1"/>
  <c r="U690" i="1"/>
  <c r="U671" i="1"/>
  <c r="X665" i="1"/>
  <c r="AE657" i="1"/>
  <c r="U655" i="1"/>
  <c r="X629" i="1"/>
  <c r="U604" i="1"/>
  <c r="U602" i="1"/>
  <c r="U585" i="1"/>
  <c r="U575" i="1"/>
  <c r="X565" i="1"/>
  <c r="AE516" i="1"/>
  <c r="U473" i="1"/>
  <c r="U469" i="1"/>
  <c r="U465" i="1"/>
  <c r="U461" i="1"/>
  <c r="U457" i="1"/>
  <c r="U453" i="1"/>
  <c r="U449" i="1"/>
  <c r="U437" i="1"/>
  <c r="U433" i="1"/>
  <c r="U417" i="1"/>
  <c r="AE391" i="1"/>
  <c r="X386" i="1"/>
  <c r="U368" i="1"/>
  <c r="AE366" i="1"/>
  <c r="AE345" i="1"/>
  <c r="AE341" i="1"/>
  <c r="AE337" i="1"/>
  <c r="AE335" i="1"/>
  <c r="U288" i="1"/>
  <c r="AE286" i="1"/>
  <c r="AE282" i="1"/>
  <c r="AE278" i="1"/>
  <c r="U274" i="1"/>
  <c r="U272" i="1"/>
  <c r="AE270" i="1"/>
  <c r="U267" i="1"/>
  <c r="X252" i="1"/>
  <c r="AE152" i="1"/>
  <c r="X148" i="1"/>
  <c r="U129" i="1"/>
  <c r="X126" i="1"/>
  <c r="X118" i="1"/>
  <c r="AE110" i="1"/>
  <c r="X109" i="1"/>
  <c r="X95" i="1"/>
  <c r="X72" i="1"/>
  <c r="AE66" i="1"/>
  <c r="X57" i="1"/>
  <c r="U1968" i="1"/>
  <c r="AE1966" i="1"/>
  <c r="AE1954" i="1"/>
  <c r="U1932" i="1"/>
  <c r="AE1926" i="1"/>
  <c r="U1922" i="1"/>
  <c r="U1862" i="1"/>
  <c r="AE1815" i="1"/>
  <c r="U1793" i="1"/>
  <c r="U1763" i="1"/>
  <c r="AE1761" i="1"/>
  <c r="U1756" i="1"/>
  <c r="U1737" i="1"/>
  <c r="U1735" i="1"/>
  <c r="U1729" i="1"/>
  <c r="U1702" i="1"/>
  <c r="AE1672" i="1"/>
  <c r="U1666" i="1"/>
  <c r="U1658" i="1"/>
  <c r="AE1652" i="1"/>
  <c r="U1648" i="1"/>
  <c r="AE1644" i="1"/>
  <c r="U1643" i="1"/>
  <c r="U1637" i="1"/>
  <c r="U1608" i="1"/>
  <c r="U1604" i="1"/>
  <c r="U1582" i="1"/>
  <c r="U1567" i="1"/>
  <c r="U1556" i="1"/>
  <c r="U1542" i="1"/>
  <c r="U1536" i="1"/>
  <c r="U1494" i="1"/>
  <c r="AE1466" i="1"/>
  <c r="U1466" i="1"/>
  <c r="U1464" i="1"/>
  <c r="U1457" i="1"/>
  <c r="U1377" i="1"/>
  <c r="U1371" i="1"/>
  <c r="U1338" i="1"/>
  <c r="U1320" i="1"/>
  <c r="AE1307" i="1"/>
  <c r="AE1269" i="1"/>
  <c r="U1269" i="1"/>
  <c r="AE1243" i="1"/>
  <c r="AE1240" i="1"/>
  <c r="AE1221" i="1"/>
  <c r="U1207" i="1"/>
  <c r="AE1203" i="1"/>
  <c r="U1190" i="1"/>
  <c r="AE1188" i="1"/>
  <c r="AE1168" i="1"/>
  <c r="AE1133" i="1"/>
  <c r="U1105" i="1"/>
  <c r="U1077" i="1"/>
  <c r="AE1072" i="1"/>
  <c r="AE1068" i="1"/>
  <c r="AE1004" i="1"/>
  <c r="AE973" i="1"/>
  <c r="AE952" i="1"/>
  <c r="AE928" i="1"/>
  <c r="AE923" i="1"/>
  <c r="U892" i="1"/>
  <c r="AE872" i="1"/>
  <c r="X870" i="1"/>
  <c r="U860" i="1"/>
  <c r="AE854" i="1"/>
  <c r="AE847" i="1"/>
  <c r="X842" i="1"/>
  <c r="U841" i="1"/>
  <c r="AE839" i="1"/>
  <c r="U833" i="1"/>
  <c r="U799" i="1"/>
  <c r="X776" i="1"/>
  <c r="X770" i="1"/>
  <c r="AE761" i="1"/>
  <c r="AE746" i="1"/>
  <c r="AE737" i="1"/>
  <c r="U731" i="1"/>
  <c r="U728" i="1"/>
  <c r="U719" i="1"/>
  <c r="AE708" i="1"/>
  <c r="U663" i="1"/>
  <c r="X653" i="1"/>
  <c r="X644" i="1"/>
  <c r="U641" i="1"/>
  <c r="U634" i="1"/>
  <c r="U624" i="1"/>
  <c r="U611" i="1"/>
  <c r="X608" i="1"/>
  <c r="AE601" i="1"/>
  <c r="U599" i="1"/>
  <c r="U562" i="1"/>
  <c r="X520" i="1"/>
  <c r="U470" i="1"/>
  <c r="U458" i="1"/>
  <c r="AE444" i="1"/>
  <c r="AE428" i="1"/>
  <c r="U376" i="1"/>
  <c r="U355" i="1"/>
  <c r="U320" i="1"/>
  <c r="U289" i="1"/>
  <c r="U281" i="1"/>
  <c r="U268" i="1"/>
  <c r="AE261" i="1"/>
  <c r="AE250" i="1"/>
  <c r="U193" i="1"/>
  <c r="AE177" i="1"/>
  <c r="AE157" i="1"/>
  <c r="U155" i="1"/>
  <c r="U134" i="1"/>
  <c r="U130" i="1"/>
  <c r="AE77" i="1"/>
  <c r="U54" i="1"/>
  <c r="X1920" i="1"/>
  <c r="X1821" i="1"/>
  <c r="X1798" i="1"/>
  <c r="AE1734" i="1"/>
  <c r="U1726" i="1"/>
  <c r="U1718" i="1"/>
  <c r="X1714" i="1"/>
  <c r="U1701" i="1"/>
  <c r="U1673" i="1"/>
  <c r="U1669" i="1"/>
  <c r="AE1667" i="1"/>
  <c r="AE1665" i="1"/>
  <c r="X1658" i="1"/>
  <c r="AE1657" i="1"/>
  <c r="AE1647" i="1"/>
  <c r="AE1642" i="1"/>
  <c r="U1642" i="1"/>
  <c r="U1634" i="1"/>
  <c r="U1632" i="1"/>
  <c r="U1622" i="1"/>
  <c r="U1613" i="1"/>
  <c r="AE1566" i="1"/>
  <c r="AE1539" i="1"/>
  <c r="U1529" i="1"/>
  <c r="X1466" i="1"/>
  <c r="X1465" i="1"/>
  <c r="AE1409" i="1"/>
  <c r="X1409" i="1"/>
  <c r="AE1341" i="1"/>
  <c r="AE1337" i="1"/>
  <c r="U1321" i="1"/>
  <c r="AE1319" i="1"/>
  <c r="U1284" i="1"/>
  <c r="AE1273" i="1"/>
  <c r="U1239" i="1"/>
  <c r="X1226" i="1"/>
  <c r="AE1206" i="1"/>
  <c r="U1204" i="1"/>
  <c r="AE1201" i="1"/>
  <c r="U1201" i="1"/>
  <c r="AE1197" i="1"/>
  <c r="U1191" i="1"/>
  <c r="U1158" i="1"/>
  <c r="U1109" i="1"/>
  <c r="U1097" i="1"/>
  <c r="AE1095" i="1"/>
  <c r="U1089" i="1"/>
  <c r="AE1087" i="1"/>
  <c r="AE1076" i="1"/>
  <c r="AE1069" i="1"/>
  <c r="AE1042" i="1"/>
  <c r="U1037" i="1"/>
  <c r="X1003" i="1"/>
  <c r="AE996" i="1"/>
  <c r="AE976" i="1"/>
  <c r="AE961" i="1"/>
  <c r="U929" i="1"/>
  <c r="AE927" i="1"/>
  <c r="AE899" i="1"/>
  <c r="U888" i="1"/>
  <c r="X628" i="1"/>
  <c r="X613" i="1"/>
  <c r="AE379" i="1"/>
  <c r="X313" i="1"/>
  <c r="X199" i="1"/>
  <c r="X191" i="1"/>
  <c r="X170" i="1"/>
  <c r="X153" i="1"/>
  <c r="X136" i="1"/>
  <c r="X132" i="1"/>
  <c r="U123" i="1"/>
  <c r="AE105" i="1"/>
  <c r="X104" i="1"/>
  <c r="AE101" i="1"/>
  <c r="X56" i="1"/>
  <c r="U41" i="1"/>
  <c r="AE1961" i="1"/>
  <c r="U1961" i="1"/>
  <c r="X1958" i="1"/>
  <c r="U1957" i="1"/>
  <c r="AE1944" i="1"/>
  <c r="X1929" i="1"/>
  <c r="AE1928" i="1"/>
  <c r="AE1883" i="1"/>
  <c r="U1881" i="1"/>
  <c r="AE1860" i="1"/>
  <c r="U1847" i="1"/>
  <c r="U1825" i="1"/>
  <c r="Z1822" i="1"/>
  <c r="X1822" i="1"/>
  <c r="U1774" i="1"/>
  <c r="U1769" i="1"/>
  <c r="AE1767" i="1"/>
  <c r="U1761" i="1"/>
  <c r="U1754" i="1"/>
  <c r="U1964" i="1"/>
  <c r="AE1964" i="1"/>
  <c r="AE1962" i="1"/>
  <c r="AE1958" i="1"/>
  <c r="AE1951" i="1"/>
  <c r="U1939" i="1"/>
  <c r="AE1939" i="1"/>
  <c r="U1929" i="1"/>
  <c r="AE1927" i="1"/>
  <c r="U1927" i="1"/>
  <c r="AE1919" i="1"/>
  <c r="U1908" i="1"/>
  <c r="AE1902" i="1"/>
  <c r="AE1898" i="1"/>
  <c r="AE1894" i="1"/>
  <c r="U1894" i="1"/>
  <c r="AE1874" i="1"/>
  <c r="U1874" i="1"/>
  <c r="AE1822" i="1"/>
  <c r="U1822" i="1"/>
  <c r="AE1816" i="1"/>
  <c r="AE1812" i="1"/>
  <c r="AE1810" i="1"/>
  <c r="U1806" i="1"/>
  <c r="Z1805" i="1"/>
  <c r="X1805" i="1"/>
  <c r="U1800" i="1"/>
  <c r="AE1797" i="1"/>
  <c r="AE1795" i="1"/>
  <c r="U1784" i="1"/>
  <c r="AE1780" i="1"/>
  <c r="U1780" i="1"/>
  <c r="AE1766" i="1"/>
  <c r="AE1748" i="1"/>
  <c r="U1746" i="1"/>
  <c r="U1744" i="1"/>
  <c r="AE1738" i="1"/>
  <c r="U1738" i="1"/>
  <c r="U1727" i="1"/>
  <c r="U1714" i="1"/>
  <c r="U1709" i="1"/>
  <c r="U1700" i="1"/>
  <c r="U1695" i="1"/>
  <c r="U1687" i="1"/>
  <c r="U1679" i="1"/>
  <c r="AE1677" i="1"/>
  <c r="U1677" i="1"/>
  <c r="U1671" i="1"/>
  <c r="U1665" i="1"/>
  <c r="U1647" i="1"/>
  <c r="AE1635" i="1"/>
  <c r="AE1628" i="1"/>
  <c r="AE1624" i="1"/>
  <c r="U1624" i="1"/>
  <c r="AE1614" i="1"/>
  <c r="U1614" i="1"/>
  <c r="U1610" i="1"/>
  <c r="U1603" i="1"/>
  <c r="U1601" i="1"/>
  <c r="AE1591" i="1"/>
  <c r="U1579" i="1"/>
  <c r="U1577" i="1"/>
  <c r="U1566" i="1"/>
  <c r="U1563" i="1"/>
  <c r="AE1560" i="1"/>
  <c r="U1560" i="1"/>
  <c r="AE1548" i="1"/>
  <c r="AE1544" i="1"/>
  <c r="AE1530" i="1"/>
  <c r="U1530" i="1"/>
  <c r="AE1516" i="1"/>
  <c r="U1514" i="1"/>
  <c r="U1506" i="1"/>
  <c r="AE1504" i="1"/>
  <c r="U1492" i="1"/>
  <c r="U1488" i="1"/>
  <c r="AE1474" i="1"/>
  <c r="AE1454" i="1"/>
  <c r="AE1444" i="1"/>
  <c r="U1444" i="1"/>
  <c r="AE1435" i="1"/>
  <c r="U1435" i="1"/>
  <c r="U1424" i="1"/>
  <c r="AE1422" i="1"/>
  <c r="AE1419" i="1"/>
  <c r="U1419" i="1"/>
  <c r="AE1413" i="1"/>
  <c r="AE1411" i="1"/>
  <c r="U1395" i="1"/>
  <c r="AE1390" i="1"/>
  <c r="AE1370" i="1"/>
  <c r="U1368" i="1"/>
  <c r="AE1360" i="1"/>
  <c r="AE1351" i="1"/>
  <c r="AE1349" i="1"/>
  <c r="U1349" i="1"/>
  <c r="AE1340" i="1"/>
  <c r="U1325" i="1"/>
  <c r="U1318" i="1"/>
  <c r="U1305" i="1"/>
  <c r="AE1299" i="1"/>
  <c r="U1297" i="1"/>
  <c r="U1293" i="1"/>
  <c r="AE1277" i="1"/>
  <c r="U1277" i="1"/>
  <c r="AE1274" i="1"/>
  <c r="AE1271" i="1"/>
  <c r="AE1267" i="1"/>
  <c r="U1265" i="1"/>
  <c r="AE1263" i="1"/>
  <c r="AE1261" i="1"/>
  <c r="U1261" i="1"/>
  <c r="AE1257" i="1"/>
  <c r="U1249" i="1"/>
  <c r="AE1227" i="1"/>
  <c r="U1220" i="1"/>
  <c r="AE1212" i="1"/>
  <c r="AE1208" i="1"/>
  <c r="U1194" i="1"/>
  <c r="U1182" i="1"/>
  <c r="AE1180" i="1"/>
  <c r="AE1171" i="1"/>
  <c r="AE1163" i="1"/>
  <c r="U1159" i="1"/>
  <c r="U1153" i="1"/>
  <c r="U1149" i="1"/>
  <c r="AE1142" i="1"/>
  <c r="U1142" i="1"/>
  <c r="AE1120" i="1"/>
  <c r="AE1112" i="1"/>
  <c r="AE1103" i="1"/>
  <c r="AE1100" i="1"/>
  <c r="AE1096" i="1"/>
  <c r="AE1084" i="1"/>
  <c r="AE1082" i="1"/>
  <c r="AE1058" i="1"/>
  <c r="AE1041" i="1"/>
  <c r="AE1036" i="1"/>
  <c r="X1027" i="1"/>
  <c r="AE1027" i="1"/>
  <c r="U1013" i="1"/>
  <c r="AE997" i="1"/>
  <c r="U973" i="1"/>
  <c r="AE942" i="1"/>
  <c r="U1969" i="1"/>
  <c r="X1964" i="1"/>
  <c r="X1962" i="1"/>
  <c r="AE1950" i="1"/>
  <c r="AE1943" i="1"/>
  <c r="X1939" i="1"/>
  <c r="U1930" i="1"/>
  <c r="AE1925" i="1"/>
  <c r="U1918" i="1"/>
  <c r="AE1909" i="1"/>
  <c r="U1909" i="1"/>
  <c r="AE1905" i="1"/>
  <c r="U1905" i="1"/>
  <c r="U1901" i="1"/>
  <c r="AE1886" i="1"/>
  <c r="U1884" i="1"/>
  <c r="AE1878" i="1"/>
  <c r="X1870" i="1"/>
  <c r="U1864" i="1"/>
  <c r="U1843" i="1"/>
  <c r="AE1835" i="1"/>
  <c r="U1824" i="1"/>
  <c r="U1817" i="1"/>
  <c r="X1816" i="1"/>
  <c r="X1814" i="1"/>
  <c r="U1811" i="1"/>
  <c r="U1807" i="1"/>
  <c r="U1805" i="1"/>
  <c r="U1798" i="1"/>
  <c r="AE1796" i="1"/>
  <c r="X1786" i="1"/>
  <c r="U1783" i="1"/>
  <c r="U1779" i="1"/>
  <c r="U1772" i="1"/>
  <c r="U1768" i="1"/>
  <c r="X1767" i="1"/>
  <c r="AE1758" i="1"/>
  <c r="AE1753" i="1"/>
  <c r="U1753" i="1"/>
  <c r="U1749" i="1"/>
  <c r="U1747" i="1"/>
  <c r="X1743" i="1"/>
  <c r="U1740" i="1"/>
  <c r="X1738" i="1"/>
  <c r="AE1729" i="1"/>
  <c r="U1725" i="1"/>
  <c r="AE1711" i="1"/>
  <c r="AE1698" i="1"/>
  <c r="AE1691" i="1"/>
  <c r="AE1689" i="1"/>
  <c r="X1687" i="1"/>
  <c r="U1684" i="1"/>
  <c r="AE1680" i="1"/>
  <c r="X1679" i="1"/>
  <c r="U1678" i="1"/>
  <c r="X1677" i="1"/>
  <c r="U1675" i="1"/>
  <c r="X1671" i="1"/>
  <c r="U1670" i="1"/>
  <c r="U1662" i="1"/>
  <c r="X1653" i="1"/>
  <c r="U1646" i="1"/>
  <c r="AE1620" i="1"/>
  <c r="AE1615" i="1"/>
  <c r="U1611" i="1"/>
  <c r="U1609" i="1"/>
  <c r="U1607" i="1"/>
  <c r="U1602" i="1"/>
  <c r="U1600" i="1"/>
  <c r="U1594" i="1"/>
  <c r="AE1588" i="1"/>
  <c r="X1558" i="1"/>
  <c r="X1556" i="1"/>
  <c r="X1545" i="1"/>
  <c r="X1530" i="1"/>
  <c r="AE1519" i="1"/>
  <c r="AE1517" i="1"/>
  <c r="AE1513" i="1"/>
  <c r="AE1510" i="1"/>
  <c r="U1505" i="1"/>
  <c r="U1495" i="1"/>
  <c r="U1489" i="1"/>
  <c r="AE1486" i="1"/>
  <c r="U1481" i="1"/>
  <c r="U1477" i="1"/>
  <c r="U1473" i="1"/>
  <c r="U1453" i="1"/>
  <c r="X1444" i="1"/>
  <c r="AE1439" i="1"/>
  <c r="AE1434" i="1"/>
  <c r="U1423" i="1"/>
  <c r="AE1418" i="1"/>
  <c r="U1405" i="1"/>
  <c r="AE1401" i="1"/>
  <c r="X1398" i="1"/>
  <c r="U1391" i="1"/>
  <c r="U1385" i="1"/>
  <c r="U1382" i="1"/>
  <c r="AE1369" i="1"/>
  <c r="U1361" i="1"/>
  <c r="AE1354" i="1"/>
  <c r="U1350" i="1"/>
  <c r="U1346" i="1"/>
  <c r="U1341" i="1"/>
  <c r="AE1323" i="1"/>
  <c r="AE1321" i="1"/>
  <c r="X1321" i="1"/>
  <c r="AE1317" i="1"/>
  <c r="U1300" i="1"/>
  <c r="AE1296" i="1"/>
  <c r="AE1280" i="1"/>
  <c r="U1276" i="1"/>
  <c r="X1274" i="1"/>
  <c r="AE1272" i="1"/>
  <c r="U1272" i="1"/>
  <c r="U1266" i="1"/>
  <c r="AE1264" i="1"/>
  <c r="U1264" i="1"/>
  <c r="U1262" i="1"/>
  <c r="AE1260" i="1"/>
  <c r="U1245" i="1"/>
  <c r="AE1233" i="1"/>
  <c r="U1228" i="1"/>
  <c r="AE1218" i="1"/>
  <c r="AE1213" i="1"/>
  <c r="U1213" i="1"/>
  <c r="AE1211" i="1"/>
  <c r="AE1209" i="1"/>
  <c r="U1209" i="1"/>
  <c r="X1208" i="1"/>
  <c r="U1205" i="1"/>
  <c r="AE1195" i="1"/>
  <c r="AE1193" i="1"/>
  <c r="U1193" i="1"/>
  <c r="AE1183" i="1"/>
  <c r="X1182" i="1"/>
  <c r="AE1181" i="1"/>
  <c r="U1177" i="1"/>
  <c r="U1164" i="1"/>
  <c r="U1160" i="1"/>
  <c r="AE1150" i="1"/>
  <c r="U1150" i="1"/>
  <c r="AE1148" i="1"/>
  <c r="U1143" i="1"/>
  <c r="AE1123" i="1"/>
  <c r="AE1119" i="1"/>
  <c r="AE1113" i="1"/>
  <c r="AE1110" i="1"/>
  <c r="U1106" i="1"/>
  <c r="U1102" i="1"/>
  <c r="U1081" i="1"/>
  <c r="AE1048" i="1"/>
  <c r="AE1046" i="1"/>
  <c r="AE1035" i="1"/>
  <c r="U1033" i="1"/>
  <c r="U1028" i="1"/>
  <c r="U1021" i="1"/>
  <c r="U985" i="1"/>
  <c r="AE985" i="1"/>
  <c r="U981" i="1"/>
  <c r="U942" i="1"/>
  <c r="AE935" i="1"/>
  <c r="AE931" i="1"/>
  <c r="AE918" i="1"/>
  <c r="AE912" i="1"/>
  <c r="AE902" i="1"/>
  <c r="U897" i="1"/>
  <c r="X886" i="1"/>
  <c r="U876" i="1"/>
  <c r="AE852" i="1"/>
  <c r="U756" i="1"/>
  <c r="AE734" i="1"/>
  <c r="AE729" i="1"/>
  <c r="AE727" i="1"/>
  <c r="U715" i="1"/>
  <c r="AE712" i="1"/>
  <c r="U702" i="1"/>
  <c r="U699" i="1"/>
  <c r="AE697" i="1"/>
  <c r="U680" i="1"/>
  <c r="AE676" i="1"/>
  <c r="U674" i="1"/>
  <c r="AE672" i="1"/>
  <c r="U668" i="1"/>
  <c r="AE658" i="1"/>
  <c r="U630" i="1"/>
  <c r="AE630" i="1"/>
  <c r="U605" i="1"/>
  <c r="U584" i="1"/>
  <c r="U582" i="1"/>
  <c r="U578" i="1"/>
  <c r="U568" i="1"/>
  <c r="U564" i="1"/>
  <c r="AE560" i="1"/>
  <c r="U541" i="1"/>
  <c r="AE533" i="1"/>
  <c r="U533" i="1"/>
  <c r="AE527" i="1"/>
  <c r="AE523" i="1"/>
  <c r="U494" i="1"/>
  <c r="AE492" i="1"/>
  <c r="AE488" i="1"/>
  <c r="AE483" i="1"/>
  <c r="U481" i="1"/>
  <c r="U466" i="1"/>
  <c r="AE460" i="1"/>
  <c r="AE456" i="1"/>
  <c r="U454" i="1"/>
  <c r="U450" i="1"/>
  <c r="U446" i="1"/>
  <c r="U440" i="1"/>
  <c r="U438" i="1"/>
  <c r="U428" i="1"/>
  <c r="AE1099" i="1"/>
  <c r="AE1089" i="1"/>
  <c r="U1085" i="1"/>
  <c r="AE1059" i="1"/>
  <c r="AE1053" i="1"/>
  <c r="AE1049" i="1"/>
  <c r="AE1037" i="1"/>
  <c r="AE1032" i="1"/>
  <c r="AE1023" i="1"/>
  <c r="U1017" i="1"/>
  <c r="X1011" i="1"/>
  <c r="AE1008" i="1"/>
  <c r="AE1005" i="1"/>
  <c r="AE994" i="1"/>
  <c r="AE990" i="1"/>
  <c r="AE982" i="1"/>
  <c r="AE980" i="1"/>
  <c r="AE968" i="1"/>
  <c r="AE966" i="1"/>
  <c r="AE960" i="1"/>
  <c r="AE958" i="1"/>
  <c r="U958" i="1"/>
  <c r="AE956" i="1"/>
  <c r="U932" i="1"/>
  <c r="U930" i="1"/>
  <c r="AE926" i="1"/>
  <c r="U919" i="1"/>
  <c r="X910" i="1"/>
  <c r="AE894" i="1"/>
  <c r="Z886" i="1"/>
  <c r="AE862" i="1"/>
  <c r="AE851" i="1"/>
  <c r="AE848" i="1"/>
  <c r="AE835" i="1"/>
  <c r="AE823" i="1"/>
  <c r="AE810" i="1"/>
  <c r="X803" i="1"/>
  <c r="U801" i="1"/>
  <c r="AE773" i="1"/>
  <c r="AE753" i="1"/>
  <c r="U730" i="1"/>
  <c r="X727" i="1"/>
  <c r="U716" i="1"/>
  <c r="AE714" i="1"/>
  <c r="AE710" i="1"/>
  <c r="U703" i="1"/>
  <c r="AE698" i="1"/>
  <c r="AE681" i="1"/>
  <c r="AE677" i="1"/>
  <c r="U675" i="1"/>
  <c r="AE673" i="1"/>
  <c r="U666" i="1"/>
  <c r="AE662" i="1"/>
  <c r="U648" i="1"/>
  <c r="AE646" i="1"/>
  <c r="U635" i="1"/>
  <c r="AE621" i="1"/>
  <c r="U621" i="1"/>
  <c r="U616" i="1"/>
  <c r="U610" i="1"/>
  <c r="X601" i="1"/>
  <c r="AE600" i="1"/>
  <c r="X590" i="1"/>
  <c r="Z590" i="1"/>
  <c r="AE581" i="1"/>
  <c r="AE514" i="1"/>
  <c r="AE508" i="1"/>
  <c r="U425" i="1"/>
  <c r="AE425" i="1"/>
  <c r="AE665" i="1"/>
  <c r="AE663" i="1"/>
  <c r="X660" i="1"/>
  <c r="U647" i="1"/>
  <c r="X636" i="1"/>
  <c r="U622" i="1"/>
  <c r="X621" i="1"/>
  <c r="X617" i="1"/>
  <c r="AE609" i="1"/>
  <c r="X605" i="1"/>
  <c r="X600" i="1"/>
  <c r="X592" i="1"/>
  <c r="U591" i="1"/>
  <c r="U588" i="1"/>
  <c r="U579" i="1"/>
  <c r="X572" i="1"/>
  <c r="X568" i="1"/>
  <c r="U561" i="1"/>
  <c r="X557" i="1"/>
  <c r="U530" i="1"/>
  <c r="AE524" i="1"/>
  <c r="AE522" i="1"/>
  <c r="AE511" i="1"/>
  <c r="AE500" i="1"/>
  <c r="U493" i="1"/>
  <c r="AE491" i="1"/>
  <c r="AE484" i="1"/>
  <c r="X483" i="1"/>
  <c r="X479" i="1"/>
  <c r="U475" i="1"/>
  <c r="U455" i="1"/>
  <c r="AE445" i="1"/>
  <c r="U439" i="1"/>
  <c r="U424" i="1"/>
  <c r="U422" i="1"/>
  <c r="U419" i="1"/>
  <c r="AE413" i="1"/>
  <c r="AE401" i="1"/>
  <c r="AE387" i="1"/>
  <c r="U352" i="1"/>
  <c r="AE349" i="1"/>
  <c r="X336" i="1"/>
  <c r="AE334" i="1"/>
  <c r="X333" i="1"/>
  <c r="AE317" i="1"/>
  <c r="X295" i="1"/>
  <c r="AE275" i="1"/>
  <c r="U269" i="1"/>
  <c r="AE265" i="1"/>
  <c r="U259" i="1"/>
  <c r="AE254" i="1"/>
  <c r="U252" i="1"/>
  <c r="AE246" i="1"/>
  <c r="AE234" i="1"/>
  <c r="X222" i="1"/>
  <c r="AE221" i="1"/>
  <c r="U221" i="1"/>
  <c r="U219" i="1"/>
  <c r="AE208" i="1"/>
  <c r="U204" i="1"/>
  <c r="U199" i="1"/>
  <c r="U191" i="1"/>
  <c r="U177" i="1"/>
  <c r="U153" i="1"/>
  <c r="AE146" i="1"/>
  <c r="U146" i="1"/>
  <c r="U423" i="1"/>
  <c r="AE420" i="1"/>
  <c r="U420" i="1"/>
  <c r="U418" i="1"/>
  <c r="U416" i="1"/>
  <c r="AE395" i="1"/>
  <c r="U388" i="1"/>
  <c r="AE353" i="1"/>
  <c r="AE306" i="1"/>
  <c r="U305" i="1"/>
  <c r="AE302" i="1"/>
  <c r="AE299" i="1"/>
  <c r="U285" i="1"/>
  <c r="U222" i="1"/>
  <c r="U174" i="1"/>
  <c r="AE172" i="1"/>
  <c r="U169" i="1"/>
  <c r="AE165" i="1"/>
  <c r="AE161" i="1"/>
  <c r="U147" i="1"/>
  <c r="AE145" i="1"/>
  <c r="AE143" i="1"/>
  <c r="AE133" i="1"/>
  <c r="AE131" i="1"/>
  <c r="U127" i="1"/>
  <c r="AE125" i="1"/>
  <c r="AE117" i="1"/>
  <c r="AE115" i="1"/>
  <c r="U107" i="1"/>
  <c r="AE103" i="1"/>
  <c r="U103" i="1"/>
  <c r="AE96" i="1"/>
  <c r="AE80" i="1"/>
  <c r="U55" i="1"/>
  <c r="U51" i="1"/>
  <c r="AE35" i="1"/>
  <c r="U255" i="1"/>
  <c r="X244" i="1"/>
  <c r="AE241" i="1"/>
  <c r="AE225" i="1"/>
  <c r="AE223" i="1"/>
  <c r="AE220" i="1"/>
  <c r="AE216" i="1"/>
  <c r="AE211" i="1"/>
  <c r="AE209" i="1"/>
  <c r="AE207" i="1"/>
  <c r="U202" i="1"/>
  <c r="X186" i="1"/>
  <c r="X184" i="1"/>
  <c r="AE176" i="1"/>
  <c r="X172" i="1"/>
  <c r="X169" i="1"/>
  <c r="X168" i="1"/>
  <c r="AE151" i="1"/>
  <c r="AE142" i="1"/>
  <c r="AE140" i="1"/>
  <c r="AE138" i="1"/>
  <c r="AE136" i="1"/>
  <c r="AE128" i="1"/>
  <c r="U128" i="1"/>
  <c r="AE126" i="1"/>
  <c r="AE122" i="1"/>
  <c r="U122" i="1"/>
  <c r="AE111" i="1"/>
  <c r="AE100" i="1"/>
  <c r="AE91" i="1"/>
  <c r="AE69" i="1"/>
  <c r="AE58" i="1"/>
  <c r="X43" i="1"/>
  <c r="AE42" i="1"/>
  <c r="AE38" i="1"/>
  <c r="AE36" i="1"/>
  <c r="AE34" i="1"/>
  <c r="AE135" i="1"/>
  <c r="AE116" i="1"/>
  <c r="X112" i="1"/>
  <c r="U108" i="1"/>
  <c r="X103" i="1"/>
  <c r="AE98" i="1"/>
  <c r="AE95" i="1"/>
  <c r="U95" i="1"/>
  <c r="U82" i="1"/>
  <c r="AE73" i="1"/>
  <c r="X70" i="1"/>
  <c r="X67" i="1"/>
  <c r="AE52" i="1"/>
  <c r="AE48" i="1"/>
  <c r="X45" i="1"/>
  <c r="AE44" i="1"/>
  <c r="AE37" i="1"/>
  <c r="U37" i="1"/>
  <c r="Z1870" i="1"/>
  <c r="Z1814" i="1"/>
  <c r="Z1821" i="1"/>
  <c r="X1877" i="1"/>
  <c r="AE1968" i="1"/>
  <c r="AE1955" i="1"/>
  <c r="AE1918" i="1"/>
  <c r="X1889" i="1"/>
  <c r="X1829" i="1"/>
  <c r="AE1793" i="1"/>
  <c r="X1789" i="1"/>
  <c r="AE1737" i="1"/>
  <c r="AE1718" i="1"/>
  <c r="X1683" i="1"/>
  <c r="AE1669" i="1"/>
  <c r="X1632" i="1"/>
  <c r="AE1613" i="1"/>
  <c r="AE1606" i="1"/>
  <c r="X1590" i="1"/>
  <c r="X1587" i="1"/>
  <c r="X1581" i="1"/>
  <c r="X1569" i="1"/>
  <c r="AE1529" i="1"/>
  <c r="X1440" i="1"/>
  <c r="AE1322" i="1"/>
  <c r="AE1298" i="1"/>
  <c r="X1286" i="1"/>
  <c r="AE1284" i="1"/>
  <c r="AE1138" i="1"/>
  <c r="U1138" i="1"/>
  <c r="AE1130" i="1"/>
  <c r="U1130" i="1"/>
  <c r="U1086" i="1"/>
  <c r="U1053" i="1"/>
  <c r="X1918" i="1"/>
  <c r="X1622" i="1"/>
  <c r="AE1137" i="1"/>
  <c r="U1137" i="1"/>
  <c r="U1121" i="1"/>
  <c r="U1113" i="1"/>
  <c r="AE1088" i="1"/>
  <c r="AE1067" i="1"/>
  <c r="AE1062" i="1"/>
  <c r="AE1057" i="1"/>
  <c r="U1054" i="1"/>
  <c r="AE1051" i="1"/>
  <c r="U1005" i="1"/>
  <c r="AE924" i="1"/>
  <c r="U922" i="1"/>
  <c r="U918" i="1"/>
  <c r="AE906" i="1"/>
  <c r="U906" i="1"/>
  <c r="U905" i="1"/>
  <c r="AE903" i="1"/>
  <c r="U903" i="1"/>
  <c r="AE875" i="1"/>
  <c r="AE866" i="1"/>
  <c r="U866" i="1"/>
  <c r="U861" i="1"/>
  <c r="U857" i="1"/>
  <c r="AE855" i="1"/>
  <c r="U845" i="1"/>
  <c r="Z838" i="1"/>
  <c r="X838" i="1"/>
  <c r="U837" i="1"/>
  <c r="AE831" i="1"/>
  <c r="AE826" i="1"/>
  <c r="AE818" i="1"/>
  <c r="U811" i="1"/>
  <c r="U796" i="1"/>
  <c r="AE780" i="1"/>
  <c r="U780" i="1"/>
  <c r="U913" i="1"/>
  <c r="U904" i="1"/>
  <c r="AE891" i="1"/>
  <c r="X888" i="1"/>
  <c r="X880" i="1"/>
  <c r="AE880" i="1"/>
  <c r="AE879" i="1"/>
  <c r="AE858" i="1"/>
  <c r="AE856" i="1"/>
  <c r="X837" i="1"/>
  <c r="AE836" i="1"/>
  <c r="U821" i="1"/>
  <c r="AE817" i="1"/>
  <c r="AE806" i="1"/>
  <c r="AE795" i="1"/>
  <c r="U795" i="1"/>
  <c r="U792" i="1"/>
  <c r="U788" i="1"/>
  <c r="U771" i="1"/>
  <c r="AE739" i="1"/>
  <c r="AE645" i="1"/>
  <c r="AE644" i="1"/>
  <c r="X624" i="1"/>
  <c r="X604" i="1"/>
  <c r="AE529" i="1"/>
  <c r="X526" i="1"/>
  <c r="AE472" i="1"/>
  <c r="AE468" i="1"/>
  <c r="U415" i="1"/>
  <c r="U413" i="1"/>
  <c r="U360" i="1"/>
  <c r="AE329" i="1"/>
  <c r="AE326" i="1"/>
  <c r="X325" i="1"/>
  <c r="AE313" i="1"/>
  <c r="U313" i="1"/>
  <c r="AE309" i="1"/>
  <c r="U304" i="1"/>
  <c r="X297" i="1"/>
  <c r="AE296" i="1"/>
  <c r="AE290" i="1"/>
  <c r="AE272" i="1"/>
  <c r="AE249" i="1"/>
  <c r="X248" i="1"/>
  <c r="AE235" i="1"/>
  <c r="AE233" i="1"/>
  <c r="AE226" i="1"/>
  <c r="AE217" i="1"/>
  <c r="AE215" i="1"/>
  <c r="X213" i="1"/>
  <c r="AE212" i="1"/>
  <c r="U210" i="1"/>
  <c r="U208" i="1"/>
  <c r="AE206" i="1"/>
  <c r="AE200" i="1"/>
  <c r="U200" i="1"/>
  <c r="AE185" i="1"/>
  <c r="U185" i="1"/>
  <c r="AE183" i="1"/>
  <c r="AE414" i="1"/>
  <c r="AE411" i="1"/>
  <c r="AE396" i="1"/>
  <c r="AE362" i="1"/>
  <c r="Z360" i="1"/>
  <c r="X360" i="1"/>
  <c r="AE359" i="1"/>
  <c r="AE346" i="1"/>
  <c r="AE342" i="1"/>
  <c r="U325" i="1"/>
  <c r="U319" i="1"/>
  <c r="U314" i="1"/>
  <c r="AE310" i="1"/>
  <c r="U310" i="1"/>
  <c r="U242" i="1"/>
  <c r="U218" i="1"/>
  <c r="AE213" i="1"/>
  <c r="U213" i="1"/>
  <c r="U209" i="1"/>
  <c r="U201" i="1"/>
  <c r="AE188" i="1"/>
  <c r="X185" i="1"/>
  <c r="X183" i="1"/>
  <c r="U140" i="1"/>
  <c r="U136" i="1"/>
  <c r="AE120" i="1"/>
  <c r="U143" i="1"/>
  <c r="U44" i="1"/>
  <c r="U39" i="1"/>
  <c r="U45" i="1"/>
  <c r="X44" i="1"/>
  <c r="D23" i="5" l="1"/>
  <c r="O2" i="1"/>
  <c r="D29" i="5"/>
  <c r="Q2" i="1"/>
  <c r="D26" i="5"/>
  <c r="D8" i="5"/>
  <c r="D7" i="5"/>
  <c r="H15" i="10"/>
  <c r="D16" i="10" s="1"/>
  <c r="E16" i="10" s="1"/>
  <c r="U11" i="1"/>
  <c r="D49" i="5"/>
  <c r="D47" i="5"/>
  <c r="D54" i="5"/>
  <c r="D34" i="5"/>
  <c r="D51" i="5"/>
  <c r="D45" i="5"/>
  <c r="D53" i="5"/>
  <c r="D31" i="5"/>
  <c r="E60" i="5"/>
  <c r="D48" i="5"/>
  <c r="D44" i="5"/>
  <c r="D52" i="5"/>
  <c r="E59" i="5"/>
  <c r="D50" i="5"/>
  <c r="D46" i="5"/>
  <c r="D43" i="5"/>
  <c r="H6" i="4"/>
  <c r="H3" i="4"/>
  <c r="H35" i="4"/>
  <c r="G30" i="4"/>
  <c r="H34" i="4"/>
  <c r="H13" i="4"/>
  <c r="G8" i="4"/>
  <c r="G2" i="4"/>
  <c r="F32" i="4"/>
  <c r="H28" i="4"/>
  <c r="G21" i="4"/>
  <c r="F15" i="4"/>
  <c r="F30" i="4"/>
  <c r="F29" i="4"/>
  <c r="H31" i="4"/>
  <c r="G26" i="4"/>
  <c r="F18" i="4"/>
  <c r="H14" i="4"/>
  <c r="G7" i="4"/>
  <c r="G39" i="4"/>
  <c r="F33" i="4"/>
  <c r="H17" i="4"/>
  <c r="G12" i="4"/>
  <c r="F4" i="4"/>
  <c r="F36" i="4"/>
  <c r="H32" i="4"/>
  <c r="G25" i="4"/>
  <c r="F19" i="4"/>
  <c r="F14" i="4"/>
  <c r="F5" i="4"/>
  <c r="F38" i="4"/>
  <c r="F11" i="4"/>
  <c r="H11" i="4"/>
  <c r="G6" i="4"/>
  <c r="F6" i="4"/>
  <c r="G27" i="4"/>
  <c r="H21" i="4"/>
  <c r="G16" i="4"/>
  <c r="F8" i="4"/>
  <c r="H4" i="4"/>
  <c r="H36" i="4"/>
  <c r="G29" i="4"/>
  <c r="F23" i="4"/>
  <c r="H18" i="4"/>
  <c r="H7" i="4"/>
  <c r="H39" i="4"/>
  <c r="G34" i="4"/>
  <c r="F26" i="4"/>
  <c r="H22" i="4"/>
  <c r="G15" i="4"/>
  <c r="F9" i="4"/>
  <c r="G19" i="4"/>
  <c r="H25" i="4"/>
  <c r="G20" i="4"/>
  <c r="F12" i="4"/>
  <c r="H8" i="4"/>
  <c r="H2" i="4"/>
  <c r="G33" i="4"/>
  <c r="F27" i="4"/>
  <c r="F37" i="4"/>
  <c r="H19" i="4"/>
  <c r="G14" i="4"/>
  <c r="F22" i="4"/>
  <c r="F21" i="4"/>
  <c r="H29" i="4"/>
  <c r="G24" i="4"/>
  <c r="F16" i="4"/>
  <c r="H12" i="4"/>
  <c r="G5" i="4"/>
  <c r="G37" i="4"/>
  <c r="F31" i="4"/>
  <c r="G3" i="4"/>
  <c r="H15" i="4"/>
  <c r="G10" i="4"/>
  <c r="F2" i="4"/>
  <c r="F34" i="4"/>
  <c r="H30" i="4"/>
  <c r="G23" i="4"/>
  <c r="F17" i="4"/>
  <c r="F13" i="4"/>
  <c r="H33" i="4"/>
  <c r="G28" i="4"/>
  <c r="F20" i="4"/>
  <c r="H16" i="4"/>
  <c r="G9" i="4"/>
  <c r="F3" i="4"/>
  <c r="F35" i="4"/>
  <c r="H26" i="4"/>
  <c r="G17" i="4"/>
  <c r="G11" i="4"/>
  <c r="H27" i="4"/>
  <c r="G22" i="4"/>
  <c r="H10" i="4"/>
  <c r="H5" i="4"/>
  <c r="H37" i="4"/>
  <c r="G32" i="4"/>
  <c r="F24" i="4"/>
  <c r="H20" i="4"/>
  <c r="G13" i="4"/>
  <c r="F7" i="4"/>
  <c r="F39" i="4"/>
  <c r="G35" i="4"/>
  <c r="H23" i="4"/>
  <c r="G18" i="4"/>
  <c r="F10" i="4"/>
  <c r="H38" i="4"/>
  <c r="G31" i="4"/>
  <c r="F25" i="4"/>
  <c r="H9" i="4"/>
  <c r="G4" i="4"/>
  <c r="G36" i="4"/>
  <c r="F28" i="4"/>
  <c r="H24" i="4"/>
  <c r="G38" i="4"/>
  <c r="Z11" i="1"/>
  <c r="D15" i="5"/>
  <c r="D13" i="5"/>
  <c r="D14" i="5" s="1"/>
  <c r="AD11" i="1"/>
  <c r="S11" i="1"/>
  <c r="X12" i="1"/>
  <c r="D9" i="5" l="1"/>
  <c r="Y11" i="1"/>
  <c r="G16" i="10"/>
  <c r="F16" i="10" s="1"/>
  <c r="AD12" i="1"/>
  <c r="S12" i="1"/>
  <c r="S13" i="1" s="1"/>
  <c r="S14" i="1" s="1"/>
  <c r="S15" i="1" s="1"/>
  <c r="S16" i="1" s="1"/>
  <c r="S17" i="1" s="1"/>
  <c r="S18" i="1" s="1"/>
  <c r="S19" i="1" s="1"/>
  <c r="S20" i="1" s="1"/>
  <c r="S21" i="1" s="1"/>
  <c r="V11" i="1"/>
  <c r="D16" i="5"/>
  <c r="H16" i="10" l="1"/>
  <c r="D17" i="10" s="1"/>
  <c r="E17" i="10" s="1"/>
  <c r="AD22" i="1"/>
  <c r="S22" i="1"/>
  <c r="AD13" i="1"/>
  <c r="V12" i="1"/>
  <c r="AD21" i="1"/>
  <c r="Y12" i="1"/>
  <c r="V21" i="1"/>
  <c r="Y21" i="1"/>
  <c r="Y13" i="1"/>
  <c r="V13" i="1"/>
  <c r="AD14" i="1"/>
  <c r="G17" i="10" l="1"/>
  <c r="F17" i="10" s="1"/>
  <c r="V22" i="1"/>
  <c r="AD23" i="1"/>
  <c r="S23" i="1"/>
  <c r="Y22" i="1"/>
  <c r="AD15" i="1"/>
  <c r="V14" i="1"/>
  <c r="Y14" i="1"/>
  <c r="H17" i="10" l="1"/>
  <c r="D18" i="10" s="1"/>
  <c r="AD24" i="1"/>
  <c r="S24" i="1"/>
  <c r="Y23" i="1"/>
  <c r="V23" i="1"/>
  <c r="AD16" i="1"/>
  <c r="Y15" i="1"/>
  <c r="V15" i="1"/>
  <c r="E18" i="10" l="1"/>
  <c r="S25" i="1"/>
  <c r="V24" i="1"/>
  <c r="Y24" i="1"/>
  <c r="AD25" i="1"/>
  <c r="AD17" i="1"/>
  <c r="Y16" i="1"/>
  <c r="V16" i="1"/>
  <c r="G18" i="10" l="1"/>
  <c r="V25" i="1"/>
  <c r="AD26" i="1"/>
  <c r="Y25" i="1"/>
  <c r="S26" i="1"/>
  <c r="V17" i="1"/>
  <c r="AD18" i="1"/>
  <c r="Y17" i="1"/>
  <c r="F18" i="10" l="1"/>
  <c r="H18" i="10" s="1"/>
  <c r="D19" i="10" s="1"/>
  <c r="S27" i="1"/>
  <c r="V26" i="1"/>
  <c r="AD27" i="1"/>
  <c r="Y26" i="1"/>
  <c r="Y18" i="1"/>
  <c r="AD19" i="1"/>
  <c r="V18" i="1"/>
  <c r="E19" i="10" l="1"/>
  <c r="S28" i="1"/>
  <c r="V27" i="1"/>
  <c r="Y27" i="1"/>
  <c r="AD28" i="1"/>
  <c r="AD20" i="1"/>
  <c r="V19" i="1"/>
  <c r="Y19" i="1"/>
  <c r="G19" i="10" l="1"/>
  <c r="V28" i="1"/>
  <c r="Y28" i="1"/>
  <c r="S29" i="1"/>
  <c r="AD29" i="1"/>
  <c r="V20" i="1"/>
  <c r="Y20" i="1"/>
  <c r="F19" i="10" l="1"/>
  <c r="H19" i="10" s="1"/>
  <c r="D20" i="10" s="1"/>
  <c r="S30" i="1"/>
  <c r="Y29" i="1"/>
  <c r="AD30" i="1"/>
  <c r="V29" i="1"/>
  <c r="E20" i="10" l="1"/>
  <c r="S31" i="1"/>
  <c r="V30" i="1"/>
  <c r="AD31" i="1"/>
  <c r="Y30" i="1"/>
  <c r="G20" i="10" l="1"/>
  <c r="F20" i="10" s="1"/>
  <c r="AD32" i="1"/>
  <c r="Y31" i="1"/>
  <c r="S32" i="1"/>
  <c r="V31" i="1"/>
  <c r="H20" i="10" l="1"/>
  <c r="D21" i="10" s="1"/>
  <c r="E21" i="10" s="1"/>
  <c r="V32" i="1"/>
  <c r="Y32" i="1"/>
  <c r="S33" i="1"/>
  <c r="AD33" i="1"/>
  <c r="G21" i="10" l="1"/>
  <c r="F21" i="10" s="1"/>
  <c r="AD34" i="1"/>
  <c r="Y33" i="1"/>
  <c r="V33" i="1"/>
  <c r="S34" i="1"/>
  <c r="H21" i="10" l="1"/>
  <c r="D22" i="10" s="1"/>
  <c r="AD35" i="1"/>
  <c r="Y34" i="1"/>
  <c r="V34" i="1"/>
  <c r="S35" i="1"/>
  <c r="E22" i="10" l="1"/>
  <c r="V35" i="1"/>
  <c r="AD36" i="1"/>
  <c r="Y35" i="1"/>
  <c r="S36" i="1"/>
  <c r="G22" i="10" l="1"/>
  <c r="V36" i="1"/>
  <c r="Y36" i="1"/>
  <c r="AD37" i="1"/>
  <c r="S37" i="1"/>
  <c r="F22" i="10" l="1"/>
  <c r="H22" i="10" s="1"/>
  <c r="D23" i="10" s="1"/>
  <c r="Y37" i="1"/>
  <c r="S38" i="1"/>
  <c r="V37" i="1"/>
  <c r="AD38" i="1"/>
  <c r="E23" i="10" l="1"/>
  <c r="V38" i="1"/>
  <c r="AD39" i="1"/>
  <c r="Y38" i="1"/>
  <c r="S39" i="1"/>
  <c r="G23" i="10" l="1"/>
  <c r="F23" i="10" s="1"/>
  <c r="Y39" i="1"/>
  <c r="V39" i="1"/>
  <c r="AD40" i="1"/>
  <c r="S40" i="1"/>
  <c r="H23" i="10" l="1"/>
  <c r="D24" i="10" s="1"/>
  <c r="E24" i="10" s="1"/>
  <c r="Y40" i="1"/>
  <c r="AD41" i="1"/>
  <c r="V40" i="1"/>
  <c r="S41" i="1"/>
  <c r="G24" i="10" l="1"/>
  <c r="V41" i="1"/>
  <c r="Y41" i="1"/>
  <c r="AD42" i="1"/>
  <c r="S42" i="1"/>
  <c r="F24" i="10" l="1"/>
  <c r="H24" i="10" s="1"/>
  <c r="D25" i="10" s="1"/>
  <c r="Y42" i="1"/>
  <c r="AD43" i="1"/>
  <c r="S43" i="1"/>
  <c r="V42" i="1"/>
  <c r="E25" i="10" l="1"/>
  <c r="AD44" i="1"/>
  <c r="V43" i="1"/>
  <c r="Y43" i="1"/>
  <c r="S44" i="1"/>
  <c r="G25" i="10" l="1"/>
  <c r="F25" i="10" s="1"/>
  <c r="Y44" i="1"/>
  <c r="AD45" i="1"/>
  <c r="V44" i="1"/>
  <c r="S45" i="1"/>
  <c r="H25" i="10" l="1"/>
  <c r="D26" i="10" s="1"/>
  <c r="Y45" i="1"/>
  <c r="V45" i="1"/>
  <c r="S46" i="1"/>
  <c r="AD46" i="1"/>
  <c r="E26" i="10" l="1"/>
  <c r="V46" i="1"/>
  <c r="AD47" i="1"/>
  <c r="S47" i="1"/>
  <c r="Y46" i="1"/>
  <c r="G26" i="10" l="1"/>
  <c r="V47" i="1"/>
  <c r="Y47" i="1"/>
  <c r="S48" i="1"/>
  <c r="AD48" i="1"/>
  <c r="F26" i="10" l="1"/>
  <c r="H26" i="10" s="1"/>
  <c r="D27" i="10" s="1"/>
  <c r="AD49" i="1"/>
  <c r="V48" i="1"/>
  <c r="Y48" i="1"/>
  <c r="S49" i="1"/>
  <c r="E27" i="10" l="1"/>
  <c r="V49" i="1"/>
  <c r="AD50" i="1"/>
  <c r="Y49" i="1"/>
  <c r="S50" i="1"/>
  <c r="G27" i="10" l="1"/>
  <c r="V50" i="1"/>
  <c r="Y50" i="1"/>
  <c r="S51" i="1"/>
  <c r="AD51" i="1"/>
  <c r="F27" i="10" l="1"/>
  <c r="H27" i="10" s="1"/>
  <c r="D28" i="10" s="1"/>
  <c r="AD52" i="1"/>
  <c r="V51" i="1"/>
  <c r="Y51" i="1"/>
  <c r="S52" i="1"/>
  <c r="E28" i="10" l="1"/>
  <c r="Y52" i="1"/>
  <c r="AD53" i="1"/>
  <c r="V52" i="1"/>
  <c r="S53" i="1"/>
  <c r="G28" i="10" l="1"/>
  <c r="F28" i="10" s="1"/>
  <c r="AD54" i="1"/>
  <c r="Y53" i="1"/>
  <c r="V53" i="1"/>
  <c r="S54" i="1"/>
  <c r="H28" i="10" l="1"/>
  <c r="D29" i="10" s="1"/>
  <c r="E29" i="10" s="1"/>
  <c r="V54" i="1"/>
  <c r="Y54" i="1"/>
  <c r="S55" i="1"/>
  <c r="AD55" i="1"/>
  <c r="G29" i="10" l="1"/>
  <c r="Y55" i="1"/>
  <c r="AD56" i="1"/>
  <c r="V55" i="1"/>
  <c r="S56" i="1"/>
  <c r="F29" i="10" l="1"/>
  <c r="H29" i="10" s="1"/>
  <c r="D30" i="10" s="1"/>
  <c r="V56" i="1"/>
  <c r="Y56" i="1"/>
  <c r="AD57" i="1"/>
  <c r="S57" i="1"/>
  <c r="E30" i="10" l="1"/>
  <c r="AD58" i="1"/>
  <c r="V57" i="1"/>
  <c r="Y57" i="1"/>
  <c r="S58" i="1"/>
  <c r="G30" i="10" l="1"/>
  <c r="V58" i="1"/>
  <c r="AD59" i="1"/>
  <c r="Y58" i="1"/>
  <c r="S59" i="1"/>
  <c r="F30" i="10" l="1"/>
  <c r="H30" i="10" s="1"/>
  <c r="D31" i="10" s="1"/>
  <c r="AD60" i="1"/>
  <c r="Y59" i="1"/>
  <c r="V59" i="1"/>
  <c r="S60" i="1"/>
  <c r="E31" i="10" l="1"/>
  <c r="V60" i="1"/>
  <c r="Y60" i="1"/>
  <c r="AD61" i="1"/>
  <c r="S61" i="1"/>
  <c r="G31" i="10" l="1"/>
  <c r="AD62" i="1"/>
  <c r="V61" i="1"/>
  <c r="Y61" i="1"/>
  <c r="S62" i="1"/>
  <c r="F31" i="10" l="1"/>
  <c r="H31" i="10" s="1"/>
  <c r="D32" i="10" s="1"/>
  <c r="Y62" i="1"/>
  <c r="V62" i="1"/>
  <c r="AD63" i="1"/>
  <c r="S63" i="1"/>
  <c r="E32" i="10" l="1"/>
  <c r="Y63" i="1"/>
  <c r="V63" i="1"/>
  <c r="AD64" i="1"/>
  <c r="S64" i="1"/>
  <c r="G32" i="10" l="1"/>
  <c r="F32" i="10" s="1"/>
  <c r="V64" i="1"/>
  <c r="AD65" i="1"/>
  <c r="Y64" i="1"/>
  <c r="S65" i="1"/>
  <c r="H32" i="10" l="1"/>
  <c r="D33" i="10" s="1"/>
  <c r="E33" i="10" s="1"/>
  <c r="AD66" i="1"/>
  <c r="V65" i="1"/>
  <c r="S66" i="1"/>
  <c r="Y65" i="1"/>
  <c r="G33" i="10" l="1"/>
  <c r="F33" i="10" s="1"/>
  <c r="Y66" i="1"/>
  <c r="AD67" i="1"/>
  <c r="V66" i="1"/>
  <c r="S67" i="1"/>
  <c r="H33" i="10" l="1"/>
  <c r="D34" i="10" s="1"/>
  <c r="V67" i="1"/>
  <c r="AD68" i="1"/>
  <c r="Y67" i="1"/>
  <c r="S68" i="1"/>
  <c r="E34" i="10" l="1"/>
  <c r="V68" i="1"/>
  <c r="Y68" i="1"/>
  <c r="S69" i="1"/>
  <c r="AD69" i="1"/>
  <c r="G34" i="10" l="1"/>
  <c r="Y69" i="1"/>
  <c r="AD70" i="1"/>
  <c r="S70" i="1"/>
  <c r="V69" i="1"/>
  <c r="F34" i="10" l="1"/>
  <c r="H34" i="10" s="1"/>
  <c r="D35" i="10" s="1"/>
  <c r="V70" i="1"/>
  <c r="AD71" i="1"/>
  <c r="S71" i="1"/>
  <c r="Y70" i="1"/>
  <c r="E35" i="10" l="1"/>
  <c r="AD72" i="1"/>
  <c r="V71" i="1"/>
  <c r="Y71" i="1"/>
  <c r="S72" i="1"/>
  <c r="G35" i="10" l="1"/>
  <c r="V72" i="1"/>
  <c r="AD73" i="1"/>
  <c r="S73" i="1"/>
  <c r="Y72" i="1"/>
  <c r="F35" i="10" l="1"/>
  <c r="H35" i="10" s="1"/>
  <c r="D36" i="10" s="1"/>
  <c r="Y73" i="1"/>
  <c r="AD74" i="1"/>
  <c r="V73" i="1"/>
  <c r="S74" i="1"/>
  <c r="E36" i="10" l="1"/>
  <c r="Y74" i="1"/>
  <c r="V74" i="1"/>
  <c r="AD75" i="1"/>
  <c r="S75" i="1"/>
  <c r="G36" i="10" l="1"/>
  <c r="F36" i="10" s="1"/>
  <c r="V75" i="1"/>
  <c r="Y75" i="1"/>
  <c r="AD76" i="1"/>
  <c r="S76" i="1"/>
  <c r="H36" i="10" l="1"/>
  <c r="D37" i="10" s="1"/>
  <c r="AD77" i="1"/>
  <c r="Y76" i="1"/>
  <c r="V76" i="1"/>
  <c r="S77" i="1"/>
  <c r="E37" i="10" l="1"/>
  <c r="Y77" i="1"/>
  <c r="AD78" i="1"/>
  <c r="V77" i="1"/>
  <c r="S78" i="1"/>
  <c r="G37" i="10" l="1"/>
  <c r="V78" i="1"/>
  <c r="AD79" i="1"/>
  <c r="Y78" i="1"/>
  <c r="S79" i="1"/>
  <c r="F37" i="10" l="1"/>
  <c r="H37" i="10" s="1"/>
  <c r="D38" i="10" s="1"/>
  <c r="Y79" i="1"/>
  <c r="V79" i="1"/>
  <c r="S80" i="1"/>
  <c r="AD80" i="1"/>
  <c r="E38" i="10" l="1"/>
  <c r="AD81" i="1"/>
  <c r="V80" i="1"/>
  <c r="Y80" i="1"/>
  <c r="S81" i="1"/>
  <c r="G38" i="10" l="1"/>
  <c r="V81" i="1"/>
  <c r="Y81" i="1"/>
  <c r="AD82" i="1"/>
  <c r="S82" i="1"/>
  <c r="F38" i="10" l="1"/>
  <c r="H38" i="10" s="1"/>
  <c r="D39" i="10" s="1"/>
  <c r="AD83" i="1"/>
  <c r="V82" i="1"/>
  <c r="Y82" i="1"/>
  <c r="S83" i="1"/>
  <c r="E39" i="10" l="1"/>
  <c r="V83" i="1"/>
  <c r="AD84" i="1"/>
  <c r="S84" i="1"/>
  <c r="Y83" i="1"/>
  <c r="G39" i="10" l="1"/>
  <c r="Y84" i="1"/>
  <c r="V84" i="1"/>
  <c r="S85" i="1"/>
  <c r="AD85" i="1"/>
  <c r="F39" i="10" l="1"/>
  <c r="H39" i="10" s="1"/>
  <c r="D40" i="10" s="1"/>
  <c r="AD86" i="1"/>
  <c r="Y85" i="1"/>
  <c r="S86" i="1"/>
  <c r="V85" i="1"/>
  <c r="E40" i="10" l="1"/>
  <c r="Y86" i="1"/>
  <c r="AD87" i="1"/>
  <c r="S87" i="1"/>
  <c r="V86" i="1"/>
  <c r="G40" i="10" l="1"/>
  <c r="F40" i="10" s="1"/>
  <c r="V87" i="1"/>
  <c r="Y87" i="1"/>
  <c r="AD88" i="1"/>
  <c r="S88" i="1"/>
  <c r="H40" i="10" l="1"/>
  <c r="D41" i="10" s="1"/>
  <c r="E41" i="10" s="1"/>
  <c r="AD89" i="1"/>
  <c r="V88" i="1"/>
  <c r="Y88" i="1"/>
  <c r="S89" i="1"/>
  <c r="G41" i="10" l="1"/>
  <c r="F41" i="10" s="1"/>
  <c r="Y89" i="1"/>
  <c r="AD90" i="1"/>
  <c r="S90" i="1"/>
  <c r="V89" i="1"/>
  <c r="H41" i="10" l="1"/>
  <c r="D42" i="10" s="1"/>
  <c r="AD91" i="1"/>
  <c r="Y90" i="1"/>
  <c r="S91" i="1"/>
  <c r="V90" i="1"/>
  <c r="E42" i="10" l="1"/>
  <c r="AD92" i="1"/>
  <c r="V91" i="1"/>
  <c r="S92" i="1"/>
  <c r="Y91" i="1"/>
  <c r="G42" i="10" l="1"/>
  <c r="AD93" i="1"/>
  <c r="Y92" i="1"/>
  <c r="S93" i="1"/>
  <c r="V92" i="1"/>
  <c r="F42" i="10" l="1"/>
  <c r="H42" i="10" s="1"/>
  <c r="D43" i="10" s="1"/>
  <c r="Y93" i="1"/>
  <c r="V93" i="1"/>
  <c r="AD94" i="1"/>
  <c r="S94" i="1"/>
  <c r="E43" i="10" l="1"/>
  <c r="V94" i="1"/>
  <c r="AD95" i="1"/>
  <c r="Y94" i="1"/>
  <c r="S95" i="1"/>
  <c r="G43" i="10" l="1"/>
  <c r="F43" i="10" s="1"/>
  <c r="Y95" i="1"/>
  <c r="AD96" i="1"/>
  <c r="V95" i="1"/>
  <c r="S96" i="1"/>
  <c r="H43" i="10" l="1"/>
  <c r="D44" i="10" s="1"/>
  <c r="E44" i="10" s="1"/>
  <c r="AD97" i="1"/>
  <c r="Y96" i="1"/>
  <c r="S97" i="1"/>
  <c r="V96" i="1"/>
  <c r="G44" i="10" l="1"/>
  <c r="F44" i="10" s="1"/>
  <c r="V97" i="1"/>
  <c r="AD98" i="1"/>
  <c r="Y97" i="1"/>
  <c r="S98" i="1"/>
  <c r="H44" i="10" l="1"/>
  <c r="D45" i="10" s="1"/>
  <c r="E45" i="10" s="1"/>
  <c r="V98" i="1"/>
  <c r="Y98" i="1"/>
  <c r="S99" i="1"/>
  <c r="AD99" i="1"/>
  <c r="G45" i="10" l="1"/>
  <c r="V99" i="1"/>
  <c r="AD100" i="1"/>
  <c r="Y99" i="1"/>
  <c r="S100" i="1"/>
  <c r="F45" i="10" l="1"/>
  <c r="H45" i="10" s="1"/>
  <c r="D46" i="10" s="1"/>
  <c r="AD101" i="1"/>
  <c r="S101" i="1"/>
  <c r="Y100" i="1"/>
  <c r="V100" i="1"/>
  <c r="E46" i="10" l="1"/>
  <c r="AD102" i="1"/>
  <c r="Y101" i="1"/>
  <c r="V101" i="1"/>
  <c r="S102" i="1"/>
  <c r="G46" i="10" l="1"/>
  <c r="V102" i="1"/>
  <c r="Y102" i="1"/>
  <c r="S103" i="1"/>
  <c r="AD103" i="1"/>
  <c r="F46" i="10" l="1"/>
  <c r="H46" i="10" s="1"/>
  <c r="D47" i="10" s="1"/>
  <c r="V103" i="1"/>
  <c r="AD104" i="1"/>
  <c r="Y103" i="1"/>
  <c r="S104" i="1"/>
  <c r="E47" i="10" l="1"/>
  <c r="Y104" i="1"/>
  <c r="AD105" i="1"/>
  <c r="S105" i="1"/>
  <c r="V104" i="1"/>
  <c r="G47" i="10" l="1"/>
  <c r="F47" i="10" s="1"/>
  <c r="Y105" i="1"/>
  <c r="V105" i="1"/>
  <c r="AD106" i="1"/>
  <c r="S106" i="1"/>
  <c r="H47" i="10" l="1"/>
  <c r="D48" i="10" s="1"/>
  <c r="E48" i="10" s="1"/>
  <c r="Y106" i="1"/>
  <c r="AD107" i="1"/>
  <c r="S107" i="1"/>
  <c r="V106" i="1"/>
  <c r="G48" i="10" l="1"/>
  <c r="V107" i="1"/>
  <c r="Y107" i="1"/>
  <c r="AD108" i="1"/>
  <c r="S108" i="1"/>
  <c r="F48" i="10" l="1"/>
  <c r="H48" i="10" s="1"/>
  <c r="D49" i="10" s="1"/>
  <c r="Y108" i="1"/>
  <c r="V108" i="1"/>
  <c r="AD109" i="1"/>
  <c r="S109" i="1"/>
  <c r="E49" i="10" l="1"/>
  <c r="Y109" i="1"/>
  <c r="V109" i="1"/>
  <c r="S110" i="1"/>
  <c r="AD110" i="1"/>
  <c r="G49" i="10" l="1"/>
  <c r="F49" i="10" s="1"/>
  <c r="V110" i="1"/>
  <c r="AD111" i="1"/>
  <c r="Y110" i="1"/>
  <c r="S111" i="1"/>
  <c r="H49" i="10" l="1"/>
  <c r="D50" i="10" s="1"/>
  <c r="V111" i="1"/>
  <c r="Y111" i="1"/>
  <c r="AD112" i="1"/>
  <c r="S112" i="1"/>
  <c r="E50" i="10" l="1"/>
  <c r="AD113" i="1"/>
  <c r="Y112" i="1"/>
  <c r="V112" i="1"/>
  <c r="S113" i="1"/>
  <c r="G50" i="10" l="1"/>
  <c r="Y113" i="1"/>
  <c r="V113" i="1"/>
  <c r="AD114" i="1"/>
  <c r="S114" i="1"/>
  <c r="F50" i="10" l="1"/>
  <c r="H50" i="10" s="1"/>
  <c r="D51" i="10" s="1"/>
  <c r="Y114" i="1"/>
  <c r="V114" i="1"/>
  <c r="AD115" i="1"/>
  <c r="S115" i="1"/>
  <c r="E51" i="10" l="1"/>
  <c r="Y115" i="1"/>
  <c r="AD116" i="1"/>
  <c r="V115" i="1"/>
  <c r="S116" i="1"/>
  <c r="G51" i="10" l="1"/>
  <c r="F51" i="10" s="1"/>
  <c r="V116" i="1"/>
  <c r="Y116" i="1"/>
  <c r="AD117" i="1"/>
  <c r="S117" i="1"/>
  <c r="H51" i="10" l="1"/>
  <c r="D52" i="10" s="1"/>
  <c r="E52" i="10" s="1"/>
  <c r="AD118" i="1"/>
  <c r="Y117" i="1"/>
  <c r="S118" i="1"/>
  <c r="V117" i="1"/>
  <c r="G52" i="10" l="1"/>
  <c r="F52" i="10" s="1"/>
  <c r="Y118" i="1"/>
  <c r="AD119" i="1"/>
  <c r="S119" i="1"/>
  <c r="V118" i="1"/>
  <c r="H52" i="10" l="1"/>
  <c r="D53" i="10" s="1"/>
  <c r="E53" i="10" s="1"/>
  <c r="AD120" i="1"/>
  <c r="V119" i="1"/>
  <c r="Y119" i="1"/>
  <c r="S120" i="1"/>
  <c r="G53" i="10" l="1"/>
  <c r="V120" i="1"/>
  <c r="AD121" i="1"/>
  <c r="Y120" i="1"/>
  <c r="S121" i="1"/>
  <c r="F53" i="10" l="1"/>
  <c r="H53" i="10" s="1"/>
  <c r="D54" i="10" s="1"/>
  <c r="Y121" i="1"/>
  <c r="V121" i="1"/>
  <c r="AD122" i="1"/>
  <c r="S122" i="1"/>
  <c r="E54" i="10" l="1"/>
  <c r="Y122" i="1"/>
  <c r="V122" i="1"/>
  <c r="S123" i="1"/>
  <c r="AD123" i="1"/>
  <c r="G54" i="10" l="1"/>
  <c r="Y123" i="1"/>
  <c r="V123" i="1"/>
  <c r="AD124" i="1"/>
  <c r="S124" i="1"/>
  <c r="F54" i="10" l="1"/>
  <c r="H54" i="10" s="1"/>
  <c r="D55" i="10" s="1"/>
  <c r="AD125" i="1"/>
  <c r="Y124" i="1"/>
  <c r="S125" i="1"/>
  <c r="V124" i="1"/>
  <c r="E55" i="10" l="1"/>
  <c r="Y125" i="1"/>
  <c r="V125" i="1"/>
  <c r="AD126" i="1"/>
  <c r="S126" i="1"/>
  <c r="G55" i="10" l="1"/>
  <c r="F55" i="10" s="1"/>
  <c r="Y126" i="1"/>
  <c r="AD127" i="1"/>
  <c r="V126" i="1"/>
  <c r="S127" i="1"/>
  <c r="H55" i="10" l="1"/>
  <c r="D56" i="10" s="1"/>
  <c r="E56" i="10" s="1"/>
  <c r="V127" i="1"/>
  <c r="Y127" i="1"/>
  <c r="AD128" i="1"/>
  <c r="S128" i="1"/>
  <c r="G56" i="10" l="1"/>
  <c r="Y128" i="1"/>
  <c r="V128" i="1"/>
  <c r="AD129" i="1"/>
  <c r="S129" i="1"/>
  <c r="F56" i="10" l="1"/>
  <c r="H56" i="10" s="1"/>
  <c r="D57" i="10" s="1"/>
  <c r="AD130" i="1"/>
  <c r="Y129" i="1"/>
  <c r="V129" i="1"/>
  <c r="S130" i="1"/>
  <c r="E57" i="10" l="1"/>
  <c r="AD131" i="1"/>
  <c r="Y130" i="1"/>
  <c r="S131" i="1"/>
  <c r="V130" i="1"/>
  <c r="G57" i="10" l="1"/>
  <c r="F57" i="10" s="1"/>
  <c r="H57" i="10" s="1"/>
  <c r="D58" i="10" s="1"/>
  <c r="V131" i="1"/>
  <c r="Y131" i="1"/>
  <c r="AD132" i="1"/>
  <c r="S132" i="1"/>
  <c r="E58" i="10" l="1"/>
  <c r="V132" i="1"/>
  <c r="Y132" i="1"/>
  <c r="AD133" i="1"/>
  <c r="S133" i="1"/>
  <c r="G58" i="10" l="1"/>
  <c r="V133" i="1"/>
  <c r="AD134" i="1"/>
  <c r="Y133" i="1"/>
  <c r="S134" i="1"/>
  <c r="F58" i="10" l="1"/>
  <c r="H58" i="10" s="1"/>
  <c r="D59" i="10" s="1"/>
  <c r="AD135" i="1"/>
  <c r="V134" i="1"/>
  <c r="Y134" i="1"/>
  <c r="S135" i="1"/>
  <c r="E59" i="10" l="1"/>
  <c r="AD136" i="1"/>
  <c r="V135" i="1"/>
  <c r="Y135" i="1"/>
  <c r="S136" i="1"/>
  <c r="G59" i="10" l="1"/>
  <c r="F59" i="10" s="1"/>
  <c r="AD137" i="1"/>
  <c r="Y136" i="1"/>
  <c r="V136" i="1"/>
  <c r="S137" i="1"/>
  <c r="H59" i="10" l="1"/>
  <c r="D60" i="10" s="1"/>
  <c r="E60" i="10" s="1"/>
  <c r="V137" i="1"/>
  <c r="Y137" i="1"/>
  <c r="AD138" i="1"/>
  <c r="S138" i="1"/>
  <c r="G60" i="10" l="1"/>
  <c r="F60" i="10" s="1"/>
  <c r="AD139" i="1"/>
  <c r="Y138" i="1"/>
  <c r="S139" i="1"/>
  <c r="V138" i="1"/>
  <c r="H60" i="10" l="1"/>
  <c r="D61" i="10" s="1"/>
  <c r="E61" i="10" s="1"/>
  <c r="Y139" i="1"/>
  <c r="AD140" i="1"/>
  <c r="S140" i="1"/>
  <c r="V139" i="1"/>
  <c r="G61" i="10" l="1"/>
  <c r="V140" i="1"/>
  <c r="Y140" i="1"/>
  <c r="S141" i="1"/>
  <c r="AD141" i="1"/>
  <c r="F61" i="10" l="1"/>
  <c r="H61" i="10" s="1"/>
  <c r="D62" i="10" s="1"/>
  <c r="AD142" i="1"/>
  <c r="Y141" i="1"/>
  <c r="S142" i="1"/>
  <c r="V141" i="1"/>
  <c r="E62" i="10" l="1"/>
  <c r="Y142" i="1"/>
  <c r="V142" i="1"/>
  <c r="S143" i="1"/>
  <c r="AD143" i="1"/>
  <c r="G62" i="10" l="1"/>
  <c r="V143" i="1"/>
  <c r="Y143" i="1"/>
  <c r="AD144" i="1"/>
  <c r="S144" i="1"/>
  <c r="F62" i="10" l="1"/>
  <c r="H62" i="10" s="1"/>
  <c r="D63" i="10" s="1"/>
  <c r="V144" i="1"/>
  <c r="AD145" i="1"/>
  <c r="Y144" i="1"/>
  <c r="S145" i="1"/>
  <c r="E63" i="10" l="1"/>
  <c r="AD146" i="1"/>
  <c r="Y145" i="1"/>
  <c r="V145" i="1"/>
  <c r="S146" i="1"/>
  <c r="G63" i="10" l="1"/>
  <c r="Y146" i="1"/>
  <c r="V146" i="1"/>
  <c r="S147" i="1"/>
  <c r="AD147" i="1"/>
  <c r="F63" i="10" l="1"/>
  <c r="H63" i="10" s="1"/>
  <c r="D64" i="10" s="1"/>
  <c r="AD148" i="1"/>
  <c r="Y147" i="1"/>
  <c r="S148" i="1"/>
  <c r="V147" i="1"/>
  <c r="E64" i="10" l="1"/>
  <c r="Y148" i="1"/>
  <c r="V148" i="1"/>
  <c r="AD149" i="1"/>
  <c r="S149" i="1"/>
  <c r="G64" i="10" l="1"/>
  <c r="F64" i="10" s="1"/>
  <c r="V149" i="1"/>
  <c r="AD150" i="1"/>
  <c r="Y149" i="1"/>
  <c r="S150" i="1"/>
  <c r="H64" i="10" l="1"/>
  <c r="D65" i="10" s="1"/>
  <c r="E65" i="10" s="1"/>
  <c r="V150" i="1"/>
  <c r="AD151" i="1"/>
  <c r="Y150" i="1"/>
  <c r="S151" i="1"/>
  <c r="G65" i="10" l="1"/>
  <c r="F65" i="10" s="1"/>
  <c r="V151" i="1"/>
  <c r="Y151" i="1"/>
  <c r="S152" i="1"/>
  <c r="AD152" i="1"/>
  <c r="H65" i="10" l="1"/>
  <c r="D66" i="10" s="1"/>
  <c r="Y152" i="1"/>
  <c r="AD153" i="1"/>
  <c r="V152" i="1"/>
  <c r="S153" i="1"/>
  <c r="E66" i="10" l="1"/>
  <c r="Y153" i="1"/>
  <c r="V153" i="1"/>
  <c r="AD154" i="1"/>
  <c r="S154" i="1"/>
  <c r="G66" i="10" l="1"/>
  <c r="Y154" i="1"/>
  <c r="AD155" i="1"/>
  <c r="V154" i="1"/>
  <c r="S155" i="1"/>
  <c r="F66" i="10" l="1"/>
  <c r="H66" i="10" s="1"/>
  <c r="D67" i="10" s="1"/>
  <c r="V155" i="1"/>
  <c r="AD156" i="1"/>
  <c r="S156" i="1"/>
  <c r="Y155" i="1"/>
  <c r="E67" i="10" l="1"/>
  <c r="V156" i="1"/>
  <c r="AD157" i="1"/>
  <c r="Y156" i="1"/>
  <c r="S157" i="1"/>
  <c r="G67" i="10" l="1"/>
  <c r="F67" i="10" s="1"/>
  <c r="Y157" i="1"/>
  <c r="V157" i="1"/>
  <c r="AD158" i="1"/>
  <c r="S158" i="1"/>
  <c r="H67" i="10" l="1"/>
  <c r="D68" i="10" s="1"/>
  <c r="E68" i="10" s="1"/>
  <c r="Y158" i="1"/>
  <c r="V158" i="1"/>
  <c r="S159" i="1"/>
  <c r="AD159" i="1"/>
  <c r="G68" i="10" l="1"/>
  <c r="V159" i="1"/>
  <c r="Y159" i="1"/>
  <c r="S160" i="1"/>
  <c r="AD160" i="1"/>
  <c r="F68" i="10" l="1"/>
  <c r="H68" i="10" s="1"/>
  <c r="D69" i="10" s="1"/>
  <c r="V160" i="1"/>
  <c r="Y160" i="1"/>
  <c r="AD161" i="1"/>
  <c r="S161" i="1"/>
  <c r="E69" i="10" l="1"/>
  <c r="AD162" i="1"/>
  <c r="V161" i="1"/>
  <c r="Y161" i="1"/>
  <c r="S162" i="1"/>
  <c r="G69" i="10" l="1"/>
  <c r="AD163" i="1"/>
  <c r="V162" i="1"/>
  <c r="Y162" i="1"/>
  <c r="S163" i="1"/>
  <c r="F69" i="10" l="1"/>
  <c r="H69" i="10" s="1"/>
  <c r="D70" i="10" s="1"/>
  <c r="Y163" i="1"/>
  <c r="AD164" i="1"/>
  <c r="S164" i="1"/>
  <c r="V163" i="1"/>
  <c r="E70" i="10" l="1"/>
  <c r="AD165" i="1"/>
  <c r="Y164" i="1"/>
  <c r="V164" i="1"/>
  <c r="S165" i="1"/>
  <c r="G70" i="10" l="1"/>
  <c r="AD166" i="1"/>
  <c r="Y165" i="1"/>
  <c r="S166" i="1"/>
  <c r="V165" i="1"/>
  <c r="F70" i="10" l="1"/>
  <c r="H70" i="10" s="1"/>
  <c r="D71" i="10" s="1"/>
  <c r="V166" i="1"/>
  <c r="Y166" i="1"/>
  <c r="AD167" i="1"/>
  <c r="S167" i="1"/>
  <c r="E71" i="10" l="1"/>
  <c r="V167" i="1"/>
  <c r="AD168" i="1"/>
  <c r="S168" i="1"/>
  <c r="Y167" i="1"/>
  <c r="G71" i="10" l="1"/>
  <c r="F71" i="10" s="1"/>
  <c r="Y168" i="1"/>
  <c r="V168" i="1"/>
  <c r="AD169" i="1"/>
  <c r="S169" i="1"/>
  <c r="H71" i="10" l="1"/>
  <c r="D72" i="10" s="1"/>
  <c r="E72" i="10" s="1"/>
  <c r="AD170" i="1"/>
  <c r="Y169" i="1"/>
  <c r="S170" i="1"/>
  <c r="V169" i="1"/>
  <c r="G72" i="10" l="1"/>
  <c r="AD171" i="1"/>
  <c r="V170" i="1"/>
  <c r="S171" i="1"/>
  <c r="Y170" i="1"/>
  <c r="F72" i="10" l="1"/>
  <c r="H72" i="10" s="1"/>
  <c r="D73" i="10" s="1"/>
  <c r="AD172" i="1"/>
  <c r="V171" i="1"/>
  <c r="Y171" i="1"/>
  <c r="S172" i="1"/>
  <c r="E73" i="10" l="1"/>
  <c r="AD173" i="1"/>
  <c r="V172" i="1"/>
  <c r="S173" i="1"/>
  <c r="Y172" i="1"/>
  <c r="G73" i="10" l="1"/>
  <c r="F73" i="10" s="1"/>
  <c r="V173" i="1"/>
  <c r="AD174" i="1"/>
  <c r="S174" i="1"/>
  <c r="Y173" i="1"/>
  <c r="H73" i="10" l="1"/>
  <c r="D74" i="10" s="1"/>
  <c r="V174" i="1"/>
  <c r="AD175" i="1"/>
  <c r="S175" i="1"/>
  <c r="Y174" i="1"/>
  <c r="E74" i="10" l="1"/>
  <c r="AD176" i="1"/>
  <c r="V175" i="1"/>
  <c r="Y175" i="1"/>
  <c r="S176" i="1"/>
  <c r="G74" i="10" l="1"/>
  <c r="AD177" i="1"/>
  <c r="Y176" i="1"/>
  <c r="V176" i="1"/>
  <c r="S177" i="1"/>
  <c r="F74" i="10" l="1"/>
  <c r="H74" i="10" s="1"/>
  <c r="D75" i="10" s="1"/>
  <c r="V177" i="1"/>
  <c r="AD178" i="1"/>
  <c r="Y177" i="1"/>
  <c r="S178" i="1"/>
  <c r="E75" i="10" l="1"/>
  <c r="AD179" i="1"/>
  <c r="Y178" i="1"/>
  <c r="V178" i="1"/>
  <c r="S179" i="1"/>
  <c r="G75" i="10" l="1"/>
  <c r="V179" i="1"/>
  <c r="Y179" i="1"/>
  <c r="AD180" i="1"/>
  <c r="S180" i="1"/>
  <c r="F75" i="10" l="1"/>
  <c r="H75" i="10" s="1"/>
  <c r="D76" i="10" s="1"/>
  <c r="V180" i="1"/>
  <c r="AD181" i="1"/>
  <c r="S181" i="1"/>
  <c r="Y180" i="1"/>
  <c r="E76" i="10" l="1"/>
  <c r="Y181" i="1"/>
  <c r="V181" i="1"/>
  <c r="AD182" i="1"/>
  <c r="S182" i="1"/>
  <c r="G76" i="10" l="1"/>
  <c r="F76" i="10" s="1"/>
  <c r="Y182" i="1"/>
  <c r="V182" i="1"/>
  <c r="AD183" i="1"/>
  <c r="S183" i="1"/>
  <c r="H76" i="10" l="1"/>
  <c r="D77" i="10" s="1"/>
  <c r="E77" i="10" s="1"/>
  <c r="Y183" i="1"/>
  <c r="AD184" i="1"/>
  <c r="V183" i="1"/>
  <c r="S184" i="1"/>
  <c r="G77" i="10" l="1"/>
  <c r="AD185" i="1"/>
  <c r="Y184" i="1"/>
  <c r="S185" i="1"/>
  <c r="V184" i="1"/>
  <c r="F77" i="10" l="1"/>
  <c r="H77" i="10" s="1"/>
  <c r="D78" i="10" s="1"/>
  <c r="AD186" i="1"/>
  <c r="Y185" i="1"/>
  <c r="V185" i="1"/>
  <c r="S186" i="1"/>
  <c r="E78" i="10" l="1"/>
  <c r="Y186" i="1"/>
  <c r="V186" i="1"/>
  <c r="AD187" i="1"/>
  <c r="S187" i="1"/>
  <c r="G78" i="10" l="1"/>
  <c r="AD188" i="1"/>
  <c r="V187" i="1"/>
  <c r="Y187" i="1"/>
  <c r="S188" i="1"/>
  <c r="F78" i="10" l="1"/>
  <c r="H78" i="10" s="1"/>
  <c r="D79" i="10" s="1"/>
  <c r="AD189" i="1"/>
  <c r="V188" i="1"/>
  <c r="Y188" i="1"/>
  <c r="S189" i="1"/>
  <c r="E79" i="10" l="1"/>
  <c r="Y189" i="1"/>
  <c r="AD190" i="1"/>
  <c r="V189" i="1"/>
  <c r="S190" i="1"/>
  <c r="G79" i="10" l="1"/>
  <c r="Y190" i="1"/>
  <c r="V190" i="1"/>
  <c r="AD191" i="1"/>
  <c r="S191" i="1"/>
  <c r="F79" i="10" l="1"/>
  <c r="H79" i="10" s="1"/>
  <c r="D80" i="10" s="1"/>
  <c r="V191" i="1"/>
  <c r="AD192" i="1"/>
  <c r="S192" i="1"/>
  <c r="Y191" i="1"/>
  <c r="E80" i="10" l="1"/>
  <c r="V192" i="1"/>
  <c r="AD193" i="1"/>
  <c r="Y192" i="1"/>
  <c r="S193" i="1"/>
  <c r="G80" i="10" l="1"/>
  <c r="AD194" i="1"/>
  <c r="Y193" i="1"/>
  <c r="S194" i="1"/>
  <c r="V193" i="1"/>
  <c r="F80" i="10" l="1"/>
  <c r="H80" i="10" s="1"/>
  <c r="D81" i="10" s="1"/>
  <c r="AD195" i="1"/>
  <c r="V194" i="1"/>
  <c r="Y194" i="1"/>
  <c r="S195" i="1"/>
  <c r="E81" i="10" l="1"/>
  <c r="AD196" i="1"/>
  <c r="V195" i="1"/>
  <c r="S196" i="1"/>
  <c r="Y195" i="1"/>
  <c r="G81" i="10" l="1"/>
  <c r="F81" i="10" s="1"/>
  <c r="Y196" i="1"/>
  <c r="AD197" i="1"/>
  <c r="V196" i="1"/>
  <c r="S197" i="1"/>
  <c r="H81" i="10" l="1"/>
  <c r="D82" i="10" s="1"/>
  <c r="Y197" i="1"/>
  <c r="AD198" i="1"/>
  <c r="S198" i="1"/>
  <c r="V197" i="1"/>
  <c r="E82" i="10" l="1"/>
  <c r="V198" i="1"/>
  <c r="Y198" i="1"/>
  <c r="S199" i="1"/>
  <c r="AD199" i="1"/>
  <c r="G82" i="10" l="1"/>
  <c r="Y199" i="1"/>
  <c r="AD200" i="1"/>
  <c r="S200" i="1"/>
  <c r="V199" i="1"/>
  <c r="F82" i="10" l="1"/>
  <c r="H82" i="10" s="1"/>
  <c r="D83" i="10" s="1"/>
  <c r="Y200" i="1"/>
  <c r="AD201" i="1"/>
  <c r="V200" i="1"/>
  <c r="S201" i="1"/>
  <c r="E83" i="10" l="1"/>
  <c r="Y201" i="1"/>
  <c r="V201" i="1"/>
  <c r="AD202" i="1"/>
  <c r="S202" i="1"/>
  <c r="G83" i="10" l="1"/>
  <c r="F83" i="10" s="1"/>
  <c r="Y202" i="1"/>
  <c r="V202" i="1"/>
  <c r="S203" i="1"/>
  <c r="AD203" i="1"/>
  <c r="H83" i="10" l="1"/>
  <c r="D84" i="10" s="1"/>
  <c r="E84" i="10" s="1"/>
  <c r="AD204" i="1"/>
  <c r="V203" i="1"/>
  <c r="S204" i="1"/>
  <c r="Y203" i="1"/>
  <c r="G84" i="10" l="1"/>
  <c r="V204" i="1"/>
  <c r="AD205" i="1"/>
  <c r="Y204" i="1"/>
  <c r="S205" i="1"/>
  <c r="F84" i="10" l="1"/>
  <c r="H84" i="10" s="1"/>
  <c r="D85" i="10" s="1"/>
  <c r="Y205" i="1"/>
  <c r="V205" i="1"/>
  <c r="S206" i="1"/>
  <c r="AD206" i="1"/>
  <c r="E85" i="10" l="1"/>
  <c r="AD207" i="1"/>
  <c r="V206" i="1"/>
  <c r="Y206" i="1"/>
  <c r="S207" i="1"/>
  <c r="G85" i="10" l="1"/>
  <c r="F85" i="10" s="1"/>
  <c r="Y207" i="1"/>
  <c r="V207" i="1"/>
  <c r="S208" i="1"/>
  <c r="AD208" i="1"/>
  <c r="H85" i="10" l="1"/>
  <c r="D86" i="10" s="1"/>
  <c r="Y208" i="1"/>
  <c r="V208" i="1"/>
  <c r="AD209" i="1"/>
  <c r="S209" i="1"/>
  <c r="E86" i="10" l="1"/>
  <c r="AD210" i="1"/>
  <c r="Y209" i="1"/>
  <c r="S210" i="1"/>
  <c r="V209" i="1"/>
  <c r="G86" i="10" l="1"/>
  <c r="V210" i="1"/>
  <c r="Y210" i="1"/>
  <c r="S211" i="1"/>
  <c r="AD211" i="1"/>
  <c r="F86" i="10" l="1"/>
  <c r="H86" i="10" s="1"/>
  <c r="D87" i="10" s="1"/>
  <c r="V211" i="1"/>
  <c r="AD212" i="1"/>
  <c r="Y211" i="1"/>
  <c r="S212" i="1"/>
  <c r="E87" i="10" l="1"/>
  <c r="V212" i="1"/>
  <c r="Y212" i="1"/>
  <c r="AD213" i="1"/>
  <c r="S213" i="1"/>
  <c r="G87" i="10" l="1"/>
  <c r="V213" i="1"/>
  <c r="Y213" i="1"/>
  <c r="AD214" i="1"/>
  <c r="S214" i="1"/>
  <c r="F87" i="10" l="1"/>
  <c r="H87" i="10" s="1"/>
  <c r="D88" i="10" s="1"/>
  <c r="V214" i="1"/>
  <c r="AD215" i="1"/>
  <c r="S215" i="1"/>
  <c r="Y214" i="1"/>
  <c r="E88" i="10" l="1"/>
  <c r="V215" i="1"/>
  <c r="AD216" i="1"/>
  <c r="Y215" i="1"/>
  <c r="S216" i="1"/>
  <c r="G88" i="10" l="1"/>
  <c r="Y216" i="1"/>
  <c r="AD217" i="1"/>
  <c r="S217" i="1"/>
  <c r="V216" i="1"/>
  <c r="F88" i="10" l="1"/>
  <c r="H88" i="10" s="1"/>
  <c r="D89" i="10" s="1"/>
  <c r="V217" i="1"/>
  <c r="Y217" i="1"/>
  <c r="S218" i="1"/>
  <c r="AD218" i="1"/>
  <c r="E89" i="10" l="1"/>
  <c r="V218" i="1"/>
  <c r="Y218" i="1"/>
  <c r="S219" i="1"/>
  <c r="AD219" i="1"/>
  <c r="G89" i="10" l="1"/>
  <c r="F89" i="10" s="1"/>
  <c r="AD220" i="1"/>
  <c r="V219" i="1"/>
  <c r="Y219" i="1"/>
  <c r="S220" i="1"/>
  <c r="H89" i="10" l="1"/>
  <c r="D90" i="10" s="1"/>
  <c r="Y220" i="1"/>
  <c r="V220" i="1"/>
  <c r="AD221" i="1"/>
  <c r="S221" i="1"/>
  <c r="E90" i="10" l="1"/>
  <c r="AD222" i="1"/>
  <c r="V221" i="1"/>
  <c r="Y221" i="1"/>
  <c r="S222" i="1"/>
  <c r="G90" i="10" l="1"/>
  <c r="Y222" i="1"/>
  <c r="V222" i="1"/>
  <c r="S223" i="1"/>
  <c r="AD223" i="1"/>
  <c r="F90" i="10" l="1"/>
  <c r="H90" i="10" s="1"/>
  <c r="D91" i="10" s="1"/>
  <c r="AD224" i="1"/>
  <c r="V223" i="1"/>
  <c r="Y223" i="1"/>
  <c r="S224" i="1"/>
  <c r="E91" i="10" l="1"/>
  <c r="AD225" i="1"/>
  <c r="Y224" i="1"/>
  <c r="V224" i="1"/>
  <c r="S225" i="1"/>
  <c r="G91" i="10" l="1"/>
  <c r="F91" i="10" s="1"/>
  <c r="AD226" i="1"/>
  <c r="V225" i="1"/>
  <c r="Y225" i="1"/>
  <c r="S226" i="1"/>
  <c r="H91" i="10" l="1"/>
  <c r="D92" i="10" s="1"/>
  <c r="E92" i="10" s="1"/>
  <c r="V226" i="1"/>
  <c r="AD227" i="1"/>
  <c r="S227" i="1"/>
  <c r="Y226" i="1"/>
  <c r="G92" i="10" l="1"/>
  <c r="F92" i="10" s="1"/>
  <c r="Y227" i="1"/>
  <c r="V227" i="1"/>
  <c r="AD228" i="1"/>
  <c r="S228" i="1"/>
  <c r="H92" i="10" l="1"/>
  <c r="D93" i="10" s="1"/>
  <c r="E93" i="10" s="1"/>
  <c r="V228" i="1"/>
  <c r="Y228" i="1"/>
  <c r="AD229" i="1"/>
  <c r="S229" i="1"/>
  <c r="G93" i="10" l="1"/>
  <c r="V229" i="1"/>
  <c r="Y229" i="1"/>
  <c r="AD230" i="1"/>
  <c r="S230" i="1"/>
  <c r="F93" i="10" l="1"/>
  <c r="H93" i="10" s="1"/>
  <c r="D94" i="10" s="1"/>
  <c r="V230" i="1"/>
  <c r="AD231" i="1"/>
  <c r="S231" i="1"/>
  <c r="Y230" i="1"/>
  <c r="E94" i="10" l="1"/>
  <c r="V231" i="1"/>
  <c r="Y231" i="1"/>
  <c r="S232" i="1"/>
  <c r="AD232" i="1"/>
  <c r="G94" i="10" l="1"/>
  <c r="F94" i="10" s="1"/>
  <c r="AD233" i="1"/>
  <c r="Y232" i="1"/>
  <c r="V232" i="1"/>
  <c r="S233" i="1"/>
  <c r="H94" i="10" l="1"/>
  <c r="D95" i="10" s="1"/>
  <c r="AD234" i="1"/>
  <c r="Y233" i="1"/>
  <c r="S234" i="1"/>
  <c r="V233" i="1"/>
  <c r="E95" i="10" l="1"/>
  <c r="V234" i="1"/>
  <c r="Y234" i="1"/>
  <c r="S235" i="1"/>
  <c r="AD235" i="1"/>
  <c r="G95" i="10" l="1"/>
  <c r="F95" i="10" s="1"/>
  <c r="AD236" i="1"/>
  <c r="V235" i="1"/>
  <c r="S236" i="1"/>
  <c r="Y235" i="1"/>
  <c r="H95" i="10" l="1"/>
  <c r="D96" i="10" s="1"/>
  <c r="E96" i="10" s="1"/>
  <c r="AD237" i="1"/>
  <c r="V236" i="1"/>
  <c r="S237" i="1"/>
  <c r="Y236" i="1"/>
  <c r="G96" i="10" l="1"/>
  <c r="F96" i="10" s="1"/>
  <c r="Y237" i="1"/>
  <c r="V237" i="1"/>
  <c r="AD238" i="1"/>
  <c r="S238" i="1"/>
  <c r="H96" i="10" l="1"/>
  <c r="D97" i="10" s="1"/>
  <c r="E97" i="10" s="1"/>
  <c r="AD239" i="1"/>
  <c r="Y238" i="1"/>
  <c r="S239" i="1"/>
  <c r="V238" i="1"/>
  <c r="G97" i="10" l="1"/>
  <c r="F97" i="10" s="1"/>
  <c r="Y239" i="1"/>
  <c r="AD240" i="1"/>
  <c r="S240" i="1"/>
  <c r="V239" i="1"/>
  <c r="H97" i="10" l="1"/>
  <c r="D98" i="10" s="1"/>
  <c r="AD241" i="1"/>
  <c r="V240" i="1"/>
  <c r="S241" i="1"/>
  <c r="Y240" i="1"/>
  <c r="E98" i="10" l="1"/>
  <c r="Y241" i="1"/>
  <c r="V241" i="1"/>
  <c r="AD242" i="1"/>
  <c r="S242" i="1"/>
  <c r="G98" i="10" l="1"/>
  <c r="F98" i="10" s="1"/>
  <c r="AD243" i="1"/>
  <c r="V242" i="1"/>
  <c r="S243" i="1"/>
  <c r="Y242" i="1"/>
  <c r="H98" i="10" l="1"/>
  <c r="D99" i="10" s="1"/>
  <c r="V243" i="1"/>
  <c r="Y243" i="1"/>
  <c r="AD244" i="1"/>
  <c r="S244" i="1"/>
  <c r="E99" i="10" l="1"/>
  <c r="Y244" i="1"/>
  <c r="V244" i="1"/>
  <c r="S245" i="1"/>
  <c r="AD245" i="1"/>
  <c r="G99" i="10" l="1"/>
  <c r="Y245" i="1"/>
  <c r="AD246" i="1"/>
  <c r="V245" i="1"/>
  <c r="S246" i="1"/>
  <c r="F99" i="10" l="1"/>
  <c r="H99" i="10" s="1"/>
  <c r="D100" i="10" s="1"/>
  <c r="AD247" i="1"/>
  <c r="Y246" i="1"/>
  <c r="S247" i="1"/>
  <c r="V246" i="1"/>
  <c r="E100" i="10" l="1"/>
  <c r="AD248" i="1"/>
  <c r="Y247" i="1"/>
  <c r="V247" i="1"/>
  <c r="S248" i="1"/>
  <c r="G100" i="10" l="1"/>
  <c r="F100" i="10" s="1"/>
  <c r="Y248" i="1"/>
  <c r="V248" i="1"/>
  <c r="AD249" i="1"/>
  <c r="S249" i="1"/>
  <c r="H100" i="10" l="1"/>
  <c r="D101" i="10" s="1"/>
  <c r="E101" i="10" s="1"/>
  <c r="V249" i="1"/>
  <c r="AD250" i="1"/>
  <c r="Y249" i="1"/>
  <c r="S250" i="1"/>
  <c r="G101" i="10" l="1"/>
  <c r="Y250" i="1"/>
  <c r="AD251" i="1"/>
  <c r="S251" i="1"/>
  <c r="V250" i="1"/>
  <c r="F101" i="10" l="1"/>
  <c r="H101" i="10" s="1"/>
  <c r="D102" i="10" s="1"/>
  <c r="V251" i="1"/>
  <c r="AD252" i="1"/>
  <c r="S252" i="1"/>
  <c r="Y251" i="1"/>
  <c r="E102" i="10" l="1"/>
  <c r="V252" i="1"/>
  <c r="AD253" i="1"/>
  <c r="S253" i="1"/>
  <c r="Y252" i="1"/>
  <c r="G102" i="10" l="1"/>
  <c r="Y253" i="1"/>
  <c r="V253" i="1"/>
  <c r="AD254" i="1"/>
  <c r="S254" i="1"/>
  <c r="F102" i="10" l="1"/>
  <c r="H102" i="10" s="1"/>
  <c r="D103" i="10" s="1"/>
  <c r="V254" i="1"/>
  <c r="Y254" i="1"/>
  <c r="S255" i="1"/>
  <c r="AD255" i="1"/>
  <c r="E103" i="10" l="1"/>
  <c r="AD256" i="1"/>
  <c r="V255" i="1"/>
  <c r="Y255" i="1"/>
  <c r="S256" i="1"/>
  <c r="G103" i="10" l="1"/>
  <c r="F103" i="10" s="1"/>
  <c r="Y256" i="1"/>
  <c r="V256" i="1"/>
  <c r="S257" i="1"/>
  <c r="AD257" i="1"/>
  <c r="H103" i="10" l="1"/>
  <c r="D104" i="10" s="1"/>
  <c r="E104" i="10" s="1"/>
  <c r="Y257" i="1"/>
  <c r="AD258" i="1"/>
  <c r="V257" i="1"/>
  <c r="S258" i="1"/>
  <c r="G104" i="10" l="1"/>
  <c r="V258" i="1"/>
  <c r="Y258" i="1"/>
  <c r="S259" i="1"/>
  <c r="AD259" i="1"/>
  <c r="F104" i="10" l="1"/>
  <c r="H104" i="10" s="1"/>
  <c r="D105" i="10" s="1"/>
  <c r="AD260" i="1"/>
  <c r="Y259" i="1"/>
  <c r="V259" i="1"/>
  <c r="S260" i="1"/>
  <c r="E105" i="10" l="1"/>
  <c r="Y260" i="1"/>
  <c r="V260" i="1"/>
  <c r="S261" i="1"/>
  <c r="AD261" i="1"/>
  <c r="G105" i="10" l="1"/>
  <c r="F105" i="10" s="1"/>
  <c r="H105" i="10" s="1"/>
  <c r="D106" i="10" s="1"/>
  <c r="AD262" i="1"/>
  <c r="Y261" i="1"/>
  <c r="V261" i="1"/>
  <c r="S262" i="1"/>
  <c r="E106" i="10" l="1"/>
  <c r="Y262" i="1"/>
  <c r="V262" i="1"/>
  <c r="S263" i="1"/>
  <c r="AD263" i="1"/>
  <c r="G106" i="10" l="1"/>
  <c r="Y263" i="1"/>
  <c r="V263" i="1"/>
  <c r="AD264" i="1"/>
  <c r="S264" i="1"/>
  <c r="F106" i="10" l="1"/>
  <c r="H106" i="10" s="1"/>
  <c r="D107" i="10" s="1"/>
  <c r="V264" i="1"/>
  <c r="Y264" i="1"/>
  <c r="AD265" i="1"/>
  <c r="S265" i="1"/>
  <c r="E107" i="10" l="1"/>
  <c r="AD266" i="1"/>
  <c r="V265" i="1"/>
  <c r="Y265" i="1"/>
  <c r="S266" i="1"/>
  <c r="G107" i="10" l="1"/>
  <c r="F107" i="10" s="1"/>
  <c r="AD267" i="1"/>
  <c r="V266" i="1"/>
  <c r="Y266" i="1"/>
  <c r="S267" i="1"/>
  <c r="H107" i="10" l="1"/>
  <c r="D108" i="10" s="1"/>
  <c r="Y267" i="1"/>
  <c r="V267" i="1"/>
  <c r="S268" i="1"/>
  <c r="AD268" i="1"/>
  <c r="E108" i="10" l="1"/>
  <c r="V268" i="1"/>
  <c r="Y268" i="1"/>
  <c r="S269" i="1"/>
  <c r="AD269" i="1"/>
  <c r="G108" i="10" l="1"/>
  <c r="V269" i="1"/>
  <c r="AD270" i="1"/>
  <c r="Y269" i="1"/>
  <c r="S270" i="1"/>
  <c r="F108" i="10" l="1"/>
  <c r="H108" i="10" s="1"/>
  <c r="D109" i="10" s="1"/>
  <c r="Y270" i="1"/>
  <c r="AD271" i="1"/>
  <c r="S271" i="1"/>
  <c r="V270" i="1"/>
  <c r="E109" i="10" l="1"/>
  <c r="Y271" i="1"/>
  <c r="V271" i="1"/>
  <c r="AD272" i="1"/>
  <c r="S272" i="1"/>
  <c r="G109" i="10" l="1"/>
  <c r="F109" i="10" s="1"/>
  <c r="H109" i="10" s="1"/>
  <c r="D110" i="10" s="1"/>
  <c r="AD273" i="1"/>
  <c r="Y272" i="1"/>
  <c r="S273" i="1"/>
  <c r="V272" i="1"/>
  <c r="E110" i="10" l="1"/>
  <c r="Y273" i="1"/>
  <c r="V273" i="1"/>
  <c r="AD274" i="1"/>
  <c r="S274" i="1"/>
  <c r="G110" i="10" l="1"/>
  <c r="AD275" i="1"/>
  <c r="V274" i="1"/>
  <c r="Y274" i="1"/>
  <c r="S275" i="1"/>
  <c r="F110" i="10" l="1"/>
  <c r="H110" i="10" s="1"/>
  <c r="D111" i="10" s="1"/>
  <c r="V275" i="1"/>
  <c r="AD276" i="1"/>
  <c r="S276" i="1"/>
  <c r="Y275" i="1"/>
  <c r="E111" i="10" l="1"/>
  <c r="Y276" i="1"/>
  <c r="AD277" i="1"/>
  <c r="V276" i="1"/>
  <c r="S277" i="1"/>
  <c r="G111" i="10" l="1"/>
  <c r="F111" i="10" s="1"/>
  <c r="Y277" i="1"/>
  <c r="AD278" i="1"/>
  <c r="S278" i="1"/>
  <c r="V277" i="1"/>
  <c r="H111" i="10" l="1"/>
  <c r="D112" i="10" s="1"/>
  <c r="Y278" i="1"/>
  <c r="V278" i="1"/>
  <c r="S279" i="1"/>
  <c r="AD279" i="1"/>
  <c r="E112" i="10" l="1"/>
  <c r="V279" i="1"/>
  <c r="Y279" i="1"/>
  <c r="AD280" i="1"/>
  <c r="S280" i="1"/>
  <c r="G112" i="10" l="1"/>
  <c r="F112" i="10" s="1"/>
  <c r="V280" i="1"/>
  <c r="AD281" i="1"/>
  <c r="Y280" i="1"/>
  <c r="S281" i="1"/>
  <c r="H112" i="10" l="1"/>
  <c r="D113" i="10" s="1"/>
  <c r="E113" i="10" s="1"/>
  <c r="Y281" i="1"/>
  <c r="V281" i="1"/>
  <c r="AD282" i="1"/>
  <c r="S282" i="1"/>
  <c r="G113" i="10" l="1"/>
  <c r="F113" i="10" s="1"/>
  <c r="H113" i="10" s="1"/>
  <c r="D114" i="10" s="1"/>
  <c r="V282" i="1"/>
  <c r="Y282" i="1"/>
  <c r="S283" i="1"/>
  <c r="AD283" i="1"/>
  <c r="E114" i="10" l="1"/>
  <c r="Y283" i="1"/>
  <c r="V283" i="1"/>
  <c r="AD284" i="1"/>
  <c r="S284" i="1"/>
  <c r="G114" i="10" l="1"/>
  <c r="Y284" i="1"/>
  <c r="V284" i="1"/>
  <c r="S285" i="1"/>
  <c r="AD285" i="1"/>
  <c r="F114" i="10" l="1"/>
  <c r="H114" i="10" s="1"/>
  <c r="D115" i="10" s="1"/>
  <c r="V285" i="1"/>
  <c r="Y285" i="1"/>
  <c r="AD286" i="1"/>
  <c r="S286" i="1"/>
  <c r="E115" i="10" l="1"/>
  <c r="Y286" i="1"/>
  <c r="V286" i="1"/>
  <c r="AD287" i="1"/>
  <c r="S287" i="1"/>
  <c r="G115" i="10" l="1"/>
  <c r="F115" i="10" s="1"/>
  <c r="Y287" i="1"/>
  <c r="V287" i="1"/>
  <c r="AD288" i="1"/>
  <c r="S288" i="1"/>
  <c r="H115" i="10" l="1"/>
  <c r="D116" i="10" s="1"/>
  <c r="Y288" i="1"/>
  <c r="V288" i="1"/>
  <c r="S289" i="1"/>
  <c r="AD289" i="1"/>
  <c r="E116" i="10" l="1"/>
  <c r="V289" i="1"/>
  <c r="AD290" i="1"/>
  <c r="S290" i="1"/>
  <c r="Y289" i="1"/>
  <c r="G116" i="10" l="1"/>
  <c r="V290" i="1"/>
  <c r="Y290" i="1"/>
  <c r="AD291" i="1"/>
  <c r="S291" i="1"/>
  <c r="F116" i="10" l="1"/>
  <c r="H116" i="10" s="1"/>
  <c r="D117" i="10" s="1"/>
  <c r="E117" i="10" s="1"/>
  <c r="Y291" i="1"/>
  <c r="V291" i="1"/>
  <c r="S292" i="1"/>
  <c r="AD292" i="1"/>
  <c r="G117" i="10" l="1"/>
  <c r="F117" i="10" s="1"/>
  <c r="AD293" i="1"/>
  <c r="Y292" i="1"/>
  <c r="V292" i="1"/>
  <c r="S293" i="1"/>
  <c r="H117" i="10" l="1"/>
  <c r="D118" i="10" s="1"/>
  <c r="V293" i="1"/>
  <c r="Y293" i="1"/>
  <c r="S294" i="1"/>
  <c r="AD294" i="1"/>
  <c r="E118" i="10" l="1"/>
  <c r="AD295" i="1"/>
  <c r="V294" i="1"/>
  <c r="Y294" i="1"/>
  <c r="S295" i="1"/>
  <c r="G118" i="10" l="1"/>
  <c r="V295" i="1"/>
  <c r="Y295" i="1"/>
  <c r="S296" i="1"/>
  <c r="AD296" i="1"/>
  <c r="F118" i="10" l="1"/>
  <c r="H118" i="10" s="1"/>
  <c r="D119" i="10" s="1"/>
  <c r="Y296" i="1"/>
  <c r="V296" i="1"/>
  <c r="AD297" i="1"/>
  <c r="S297" i="1"/>
  <c r="E119" i="10" l="1"/>
  <c r="AD298" i="1"/>
  <c r="Y297" i="1"/>
  <c r="V297" i="1"/>
  <c r="S298" i="1"/>
  <c r="G119" i="10" l="1"/>
  <c r="F119" i="10" s="1"/>
  <c r="Y298" i="1"/>
  <c r="AD299" i="1"/>
  <c r="V298" i="1"/>
  <c r="S299" i="1"/>
  <c r="H119" i="10" l="1"/>
  <c r="D120" i="10" s="1"/>
  <c r="V299" i="1"/>
  <c r="AD300" i="1"/>
  <c r="Y299" i="1"/>
  <c r="S300" i="1"/>
  <c r="E120" i="10" l="1"/>
  <c r="V300" i="1"/>
  <c r="Y300" i="1"/>
  <c r="S301" i="1"/>
  <c r="AD301" i="1"/>
  <c r="G120" i="10" l="1"/>
  <c r="Y301" i="1"/>
  <c r="AD302" i="1"/>
  <c r="V301" i="1"/>
  <c r="S302" i="1"/>
  <c r="F120" i="10" l="1"/>
  <c r="H120" i="10" s="1"/>
  <c r="D121" i="10" s="1"/>
  <c r="AD303" i="1"/>
  <c r="Y302" i="1"/>
  <c r="S303" i="1"/>
  <c r="V302" i="1"/>
  <c r="E121" i="10" l="1"/>
  <c r="Y303" i="1"/>
  <c r="V303" i="1"/>
  <c r="S304" i="1"/>
  <c r="AD304" i="1"/>
  <c r="G121" i="10" l="1"/>
  <c r="F121" i="10" s="1"/>
  <c r="V304" i="1"/>
  <c r="AD305" i="1"/>
  <c r="Y304" i="1"/>
  <c r="S305" i="1"/>
  <c r="H121" i="10" l="1"/>
  <c r="D122" i="10" s="1"/>
  <c r="Y305" i="1"/>
  <c r="V305" i="1"/>
  <c r="AD306" i="1"/>
  <c r="S306" i="1"/>
  <c r="E122" i="10" l="1"/>
  <c r="V306" i="1"/>
  <c r="AD307" i="1"/>
  <c r="Y306" i="1"/>
  <c r="S307" i="1"/>
  <c r="G122" i="10" l="1"/>
  <c r="V307" i="1"/>
  <c r="AD308" i="1"/>
  <c r="Y307" i="1"/>
  <c r="S308" i="1"/>
  <c r="F122" i="10" l="1"/>
  <c r="H122" i="10" s="1"/>
  <c r="D123" i="10" s="1"/>
  <c r="AD309" i="1"/>
  <c r="Y308" i="1"/>
  <c r="V308" i="1"/>
  <c r="S309" i="1"/>
  <c r="E123" i="10" l="1"/>
  <c r="V309" i="1"/>
  <c r="AD310" i="1"/>
  <c r="Y309" i="1"/>
  <c r="S310" i="1"/>
  <c r="G123" i="10" l="1"/>
  <c r="F123" i="10" s="1"/>
  <c r="V310" i="1"/>
  <c r="Y310" i="1"/>
  <c r="AD311" i="1"/>
  <c r="S311" i="1"/>
  <c r="H123" i="10" l="1"/>
  <c r="D124" i="10" s="1"/>
  <c r="Y311" i="1"/>
  <c r="AD312" i="1"/>
  <c r="S312" i="1"/>
  <c r="V311" i="1"/>
  <c r="E124" i="10" l="1"/>
  <c r="V312" i="1"/>
  <c r="Y312" i="1"/>
  <c r="S313" i="1"/>
  <c r="AD313" i="1"/>
  <c r="G124" i="10" l="1"/>
  <c r="Y313" i="1"/>
  <c r="V313" i="1"/>
  <c r="AD314" i="1"/>
  <c r="S314" i="1"/>
  <c r="F124" i="10" l="1"/>
  <c r="H124" i="10" s="1"/>
  <c r="D125" i="10" s="1"/>
  <c r="V314" i="1"/>
  <c r="Y314" i="1"/>
  <c r="AD315" i="1"/>
  <c r="S315" i="1"/>
  <c r="E125" i="10" l="1"/>
  <c r="Y315" i="1"/>
  <c r="V315" i="1"/>
  <c r="AD316" i="1"/>
  <c r="S316" i="1"/>
  <c r="G125" i="10" l="1"/>
  <c r="F125" i="10" s="1"/>
  <c r="AD317" i="1"/>
  <c r="V316" i="1"/>
  <c r="S317" i="1"/>
  <c r="Y316" i="1"/>
  <c r="H125" i="10" l="1"/>
  <c r="D126" i="10" s="1"/>
  <c r="Y317" i="1"/>
  <c r="AD318" i="1"/>
  <c r="S318" i="1"/>
  <c r="V317" i="1"/>
  <c r="E126" i="10" l="1"/>
  <c r="Y318" i="1"/>
  <c r="V318" i="1"/>
  <c r="S319" i="1"/>
  <c r="AD319" i="1"/>
  <c r="G126" i="10" l="1"/>
  <c r="Y319" i="1"/>
  <c r="V319" i="1"/>
  <c r="S320" i="1"/>
  <c r="AD320" i="1"/>
  <c r="F126" i="10" l="1"/>
  <c r="H126" i="10" s="1"/>
  <c r="D127" i="10" s="1"/>
  <c r="AD321" i="1"/>
  <c r="Y320" i="1"/>
  <c r="S321" i="1"/>
  <c r="V320" i="1"/>
  <c r="E127" i="10" l="1"/>
  <c r="V321" i="1"/>
  <c r="Y321" i="1"/>
  <c r="AD322" i="1"/>
  <c r="S322" i="1"/>
  <c r="G127" i="10" l="1"/>
  <c r="F127" i="10" s="1"/>
  <c r="AD323" i="1"/>
  <c r="V322" i="1"/>
  <c r="S323" i="1"/>
  <c r="Y322" i="1"/>
  <c r="H127" i="10" l="1"/>
  <c r="D128" i="10" s="1"/>
  <c r="AD324" i="1"/>
  <c r="V323" i="1"/>
  <c r="S324" i="1"/>
  <c r="Y323" i="1"/>
  <c r="E128" i="10" l="1"/>
  <c r="V324" i="1"/>
  <c r="AD325" i="1"/>
  <c r="S325" i="1"/>
  <c r="Y324" i="1"/>
  <c r="G128" i="10" l="1"/>
  <c r="F128" i="10" s="1"/>
  <c r="V325" i="1"/>
  <c r="Y325" i="1"/>
  <c r="AD326" i="1"/>
  <c r="S326" i="1"/>
  <c r="H128" i="10" l="1"/>
  <c r="V326" i="1"/>
  <c r="Y326" i="1"/>
  <c r="AD327" i="1"/>
  <c r="S327" i="1"/>
  <c r="V327" i="1" l="1"/>
  <c r="Y327" i="1"/>
  <c r="S328" i="1"/>
  <c r="AD328" i="1"/>
  <c r="V328" i="1" l="1"/>
  <c r="AD329" i="1"/>
  <c r="S329" i="1"/>
  <c r="Y328" i="1"/>
  <c r="Y329" i="1" l="1"/>
  <c r="V329" i="1"/>
  <c r="AD330" i="1"/>
  <c r="S330" i="1"/>
  <c r="V330" i="1" l="1"/>
  <c r="Y330" i="1"/>
  <c r="S331" i="1"/>
  <c r="AD331" i="1"/>
  <c r="AD332" i="1" l="1"/>
  <c r="Y331" i="1"/>
  <c r="S332" i="1"/>
  <c r="V331" i="1"/>
  <c r="V332" i="1" l="1"/>
  <c r="AD333" i="1"/>
  <c r="S333" i="1"/>
  <c r="Y332" i="1"/>
  <c r="V333" i="1" l="1"/>
  <c r="AD334" i="1"/>
  <c r="S334" i="1"/>
  <c r="Y333" i="1"/>
  <c r="V334" i="1" l="1"/>
  <c r="Y334" i="1"/>
  <c r="AD335" i="1"/>
  <c r="S335" i="1"/>
  <c r="Y335" i="1" l="1"/>
  <c r="V335" i="1"/>
  <c r="AD336" i="1"/>
  <c r="S336" i="1"/>
  <c r="V336" i="1" l="1"/>
  <c r="AD337" i="1"/>
  <c r="S337" i="1"/>
  <c r="Y336" i="1"/>
  <c r="V337" i="1" l="1"/>
  <c r="AD338" i="1"/>
  <c r="Y337" i="1"/>
  <c r="S338" i="1"/>
  <c r="AD339" i="1" l="1"/>
  <c r="Y338" i="1"/>
  <c r="V338" i="1"/>
  <c r="S339" i="1"/>
  <c r="Y339" i="1" l="1"/>
  <c r="AD340" i="1"/>
  <c r="V339" i="1"/>
  <c r="S340" i="1"/>
  <c r="Y340" i="1" l="1"/>
  <c r="AD341" i="1"/>
  <c r="S341" i="1"/>
  <c r="V340" i="1"/>
  <c r="Y341" i="1" l="1"/>
  <c r="V341" i="1"/>
  <c r="AD342" i="1"/>
  <c r="S342" i="1"/>
  <c r="AD343" i="1" l="1"/>
  <c r="Y342" i="1"/>
  <c r="V342" i="1"/>
  <c r="S343" i="1"/>
  <c r="AD344" i="1" l="1"/>
  <c r="V343" i="1"/>
  <c r="Y343" i="1"/>
  <c r="S344" i="1"/>
  <c r="V344" i="1" l="1"/>
  <c r="AD345" i="1"/>
  <c r="S345" i="1"/>
  <c r="Y344" i="1"/>
  <c r="AD346" i="1" l="1"/>
  <c r="Y345" i="1"/>
  <c r="S346" i="1"/>
  <c r="V345" i="1"/>
  <c r="AD347" i="1" l="1"/>
  <c r="V346" i="1"/>
  <c r="S347" i="1"/>
  <c r="Y346" i="1"/>
  <c r="V347" i="1" l="1"/>
  <c r="AD348" i="1"/>
  <c r="S348" i="1"/>
  <c r="Y347" i="1"/>
  <c r="Y348" i="1" l="1"/>
  <c r="V348" i="1"/>
  <c r="AD349" i="1"/>
  <c r="S349" i="1"/>
  <c r="Y349" i="1" l="1"/>
  <c r="V349" i="1"/>
  <c r="S350" i="1"/>
  <c r="AD350" i="1"/>
  <c r="AD351" i="1" l="1"/>
  <c r="Y350" i="1"/>
  <c r="V350" i="1"/>
  <c r="S351" i="1"/>
  <c r="AD352" i="1" l="1"/>
  <c r="Y351" i="1"/>
  <c r="V351" i="1"/>
  <c r="S352" i="1"/>
  <c r="AD353" i="1" l="1"/>
  <c r="V352" i="1"/>
  <c r="S353" i="1"/>
  <c r="Y352" i="1"/>
  <c r="AD354" i="1" l="1"/>
  <c r="V353" i="1"/>
  <c r="S354" i="1"/>
  <c r="Y353" i="1"/>
  <c r="AD355" i="1" l="1"/>
  <c r="V354" i="1"/>
  <c r="Y354" i="1"/>
  <c r="S355" i="1"/>
  <c r="Y355" i="1" l="1"/>
  <c r="AD356" i="1"/>
  <c r="V355" i="1"/>
  <c r="S356" i="1"/>
  <c r="AD357" i="1" l="1"/>
  <c r="V356" i="1"/>
  <c r="Y356" i="1"/>
  <c r="S357" i="1"/>
  <c r="Y357" i="1" l="1"/>
  <c r="AD358" i="1"/>
  <c r="S358" i="1"/>
  <c r="V357" i="1"/>
  <c r="V358" i="1" l="1"/>
  <c r="Y358" i="1"/>
  <c r="S359" i="1"/>
  <c r="AD359" i="1"/>
  <c r="AD360" i="1" l="1"/>
  <c r="V359" i="1"/>
  <c r="S360" i="1"/>
  <c r="Y359" i="1"/>
  <c r="V360" i="1" l="1"/>
  <c r="AD361" i="1"/>
  <c r="Y360" i="1"/>
  <c r="S361" i="1"/>
  <c r="V361" i="1" l="1"/>
  <c r="AD362" i="1"/>
  <c r="Y361" i="1"/>
  <c r="S362" i="1"/>
  <c r="V362" i="1" l="1"/>
  <c r="AD363" i="1"/>
  <c r="S363" i="1"/>
  <c r="Y362" i="1"/>
  <c r="V363" i="1" l="1"/>
  <c r="Y363" i="1"/>
  <c r="S364" i="1"/>
  <c r="AD364" i="1"/>
  <c r="V364" i="1" l="1"/>
  <c r="Y364" i="1"/>
  <c r="S365" i="1"/>
  <c r="AD365" i="1"/>
  <c r="AD366" i="1" l="1"/>
  <c r="V365" i="1"/>
  <c r="Y365" i="1"/>
  <c r="S366" i="1"/>
  <c r="Y366" i="1" l="1"/>
  <c r="V366" i="1"/>
  <c r="AD367" i="1"/>
  <c r="S367" i="1"/>
  <c r="V367" i="1" l="1"/>
  <c r="Y367" i="1"/>
  <c r="S368" i="1"/>
  <c r="AD368" i="1"/>
  <c r="Y368" i="1" l="1"/>
  <c r="AD369" i="1"/>
  <c r="S369" i="1"/>
  <c r="V368" i="1"/>
  <c r="V369" i="1" l="1"/>
  <c r="Y369" i="1"/>
  <c r="S370" i="1"/>
  <c r="AD370" i="1"/>
  <c r="AD371" i="1" l="1"/>
  <c r="Y370" i="1"/>
  <c r="S371" i="1"/>
  <c r="V370" i="1"/>
  <c r="V371" i="1" l="1"/>
  <c r="AD372" i="1"/>
  <c r="S372" i="1"/>
  <c r="Y371" i="1"/>
  <c r="V372" i="1" l="1"/>
  <c r="Y372" i="1"/>
  <c r="S373" i="1"/>
  <c r="AD373" i="1"/>
  <c r="V373" i="1" l="1"/>
  <c r="AD374" i="1"/>
  <c r="S374" i="1"/>
  <c r="Y373" i="1"/>
  <c r="AD375" i="1" l="1"/>
  <c r="V374" i="1"/>
  <c r="S375" i="1"/>
  <c r="Y374" i="1"/>
  <c r="V375" i="1" l="1"/>
  <c r="AD376" i="1"/>
  <c r="Y375" i="1"/>
  <c r="S376" i="1"/>
  <c r="Y376" i="1" l="1"/>
  <c r="AD377" i="1"/>
  <c r="S377" i="1"/>
  <c r="V376" i="1"/>
  <c r="V377" i="1" l="1"/>
  <c r="AD378" i="1"/>
  <c r="S378" i="1"/>
  <c r="Y377" i="1"/>
  <c r="AD379" i="1" l="1"/>
  <c r="V378" i="1"/>
  <c r="S379" i="1"/>
  <c r="Y378" i="1"/>
  <c r="Y379" i="1" l="1"/>
  <c r="V379" i="1"/>
  <c r="AD380" i="1"/>
  <c r="S380" i="1"/>
  <c r="AD381" i="1" l="1"/>
  <c r="V380" i="1"/>
  <c r="S381" i="1"/>
  <c r="Y380" i="1"/>
  <c r="AD382" i="1" l="1"/>
  <c r="V381" i="1"/>
  <c r="Y381" i="1"/>
  <c r="S382" i="1"/>
  <c r="AD383" i="1" l="1"/>
  <c r="V382" i="1"/>
  <c r="S383" i="1"/>
  <c r="Y382" i="1"/>
  <c r="V383" i="1" l="1"/>
  <c r="AD384" i="1"/>
  <c r="Y383" i="1"/>
  <c r="S384" i="1"/>
  <c r="Y384" i="1" l="1"/>
  <c r="AD385" i="1"/>
  <c r="V384" i="1"/>
  <c r="S385" i="1"/>
  <c r="V385" i="1" l="1"/>
  <c r="AD386" i="1"/>
  <c r="Y385" i="1"/>
  <c r="S386" i="1"/>
  <c r="V386" i="1" l="1"/>
  <c r="AD387" i="1"/>
  <c r="S387" i="1"/>
  <c r="Y386" i="1"/>
  <c r="Y387" i="1" l="1"/>
  <c r="AD388" i="1"/>
  <c r="V387" i="1"/>
  <c r="S388" i="1"/>
  <c r="V388" i="1" l="1"/>
  <c r="AD389" i="1"/>
  <c r="Y388" i="1"/>
  <c r="S389" i="1"/>
  <c r="AD390" i="1" l="1"/>
  <c r="V389" i="1"/>
  <c r="Y389" i="1"/>
  <c r="S390" i="1"/>
  <c r="AD391" i="1" l="1"/>
  <c r="Y390" i="1"/>
  <c r="S391" i="1"/>
  <c r="V390" i="1"/>
  <c r="Y391" i="1" l="1"/>
  <c r="V391" i="1"/>
  <c r="AD392" i="1"/>
  <c r="S392" i="1"/>
  <c r="V392" i="1" l="1"/>
  <c r="AD393" i="1"/>
  <c r="Y392" i="1"/>
  <c r="S393" i="1"/>
  <c r="Y393" i="1" l="1"/>
  <c r="V393" i="1"/>
  <c r="AD394" i="1"/>
  <c r="S394" i="1"/>
  <c r="Y394" i="1" l="1"/>
  <c r="AD395" i="1"/>
  <c r="V394" i="1"/>
  <c r="S395" i="1"/>
  <c r="Y395" i="1" l="1"/>
  <c r="V395" i="1"/>
  <c r="AD396" i="1"/>
  <c r="S396" i="1"/>
  <c r="AD397" i="1" l="1"/>
  <c r="V396" i="1"/>
  <c r="S397" i="1"/>
  <c r="Y396" i="1"/>
  <c r="Y397" i="1" l="1"/>
  <c r="AD398" i="1"/>
  <c r="S398" i="1"/>
  <c r="V397" i="1"/>
  <c r="AD399" i="1" l="1"/>
  <c r="V398" i="1"/>
  <c r="S399" i="1"/>
  <c r="Y398" i="1"/>
  <c r="Y399" i="1" l="1"/>
  <c r="V399" i="1"/>
  <c r="AD400" i="1"/>
  <c r="S400" i="1"/>
  <c r="AD401" i="1" l="1"/>
  <c r="V400" i="1"/>
  <c r="S401" i="1"/>
  <c r="Y400" i="1"/>
  <c r="Y401" i="1" l="1"/>
  <c r="V401" i="1"/>
  <c r="AD402" i="1"/>
  <c r="S402" i="1"/>
  <c r="V402" i="1" l="1"/>
  <c r="Y402" i="1"/>
  <c r="S403" i="1"/>
  <c r="AD403" i="1"/>
  <c r="AD404" i="1" l="1"/>
  <c r="V403" i="1"/>
  <c r="Y403" i="1"/>
  <c r="S404" i="1"/>
  <c r="AD405" i="1" l="1"/>
  <c r="V404" i="1"/>
  <c r="S405" i="1"/>
  <c r="Y404" i="1"/>
  <c r="V405" i="1" l="1"/>
  <c r="AD406" i="1"/>
  <c r="Y405" i="1"/>
  <c r="S406" i="1"/>
  <c r="Y406" i="1" l="1"/>
  <c r="V406" i="1"/>
  <c r="S407" i="1"/>
  <c r="AD407" i="1"/>
  <c r="Y407" i="1" l="1"/>
  <c r="V407" i="1"/>
  <c r="AD408" i="1"/>
  <c r="S408" i="1"/>
  <c r="AD409" i="1" l="1"/>
  <c r="V408" i="1"/>
  <c r="S409" i="1"/>
  <c r="Y408" i="1"/>
  <c r="V409" i="1" l="1"/>
  <c r="AD410" i="1"/>
  <c r="Y409" i="1"/>
  <c r="S410" i="1"/>
  <c r="Y410" i="1" l="1"/>
  <c r="AD411" i="1"/>
  <c r="S411" i="1"/>
  <c r="V410" i="1"/>
  <c r="V411" i="1" l="1"/>
  <c r="Y411" i="1"/>
  <c r="S412" i="1"/>
  <c r="AD412" i="1"/>
  <c r="Y412" i="1" l="1"/>
  <c r="V412" i="1"/>
  <c r="S413" i="1"/>
  <c r="AD413" i="1"/>
  <c r="Y413" i="1" l="1"/>
  <c r="V413" i="1"/>
  <c r="S414" i="1"/>
  <c r="AD414" i="1"/>
  <c r="AD415" i="1" l="1"/>
  <c r="Y414" i="1"/>
  <c r="V414" i="1"/>
  <c r="S415" i="1"/>
  <c r="Y415" i="1" l="1"/>
  <c r="V415" i="1"/>
  <c r="AD416" i="1"/>
  <c r="S416" i="1"/>
  <c r="Y416" i="1" l="1"/>
  <c r="AD417" i="1"/>
  <c r="V416" i="1"/>
  <c r="S417" i="1"/>
  <c r="Y417" i="1" l="1"/>
  <c r="V417" i="1"/>
  <c r="S418" i="1"/>
  <c r="AD418" i="1"/>
  <c r="V418" i="1" l="1"/>
  <c r="Y418" i="1"/>
  <c r="S419" i="1"/>
  <c r="AD419" i="1"/>
  <c r="Y419" i="1" l="1"/>
  <c r="V419" i="1"/>
  <c r="AD420" i="1"/>
  <c r="S420" i="1"/>
  <c r="V420" i="1" l="1"/>
  <c r="Y420" i="1"/>
  <c r="S421" i="1"/>
  <c r="AD421" i="1"/>
  <c r="Y421" i="1" l="1"/>
  <c r="V421" i="1"/>
  <c r="AD422" i="1"/>
  <c r="S422" i="1"/>
  <c r="AD423" i="1" l="1"/>
  <c r="Y422" i="1"/>
  <c r="S423" i="1"/>
  <c r="V422" i="1"/>
  <c r="Y423" i="1" l="1"/>
  <c r="V423" i="1"/>
  <c r="AD424" i="1"/>
  <c r="S424" i="1"/>
  <c r="AD425" i="1" l="1"/>
  <c r="Y424" i="1"/>
  <c r="V424" i="1"/>
  <c r="S425" i="1"/>
  <c r="V425" i="1" l="1"/>
  <c r="Y425" i="1"/>
  <c r="AD426" i="1"/>
  <c r="S426" i="1"/>
  <c r="V426" i="1" l="1"/>
  <c r="Y426" i="1"/>
  <c r="AD427" i="1"/>
  <c r="S427" i="1"/>
  <c r="Y427" i="1" l="1"/>
  <c r="AD428" i="1"/>
  <c r="V427" i="1"/>
  <c r="S428" i="1"/>
  <c r="V428" i="1" l="1"/>
  <c r="AD429" i="1"/>
  <c r="Y428" i="1"/>
  <c r="S429" i="1"/>
  <c r="AD430" i="1" l="1"/>
  <c r="Y429" i="1"/>
  <c r="V429" i="1"/>
  <c r="S430" i="1"/>
  <c r="V430" i="1" l="1"/>
  <c r="AD431" i="1"/>
  <c r="S431" i="1"/>
  <c r="Y430" i="1"/>
  <c r="Y431" i="1" l="1"/>
  <c r="V431" i="1"/>
  <c r="AD432" i="1"/>
  <c r="S432" i="1"/>
  <c r="V432" i="1" l="1"/>
  <c r="Y432" i="1"/>
  <c r="AD433" i="1"/>
  <c r="S433" i="1"/>
  <c r="Y433" i="1" l="1"/>
  <c r="AD434" i="1"/>
  <c r="V433" i="1"/>
  <c r="S434" i="1"/>
  <c r="AD435" i="1" l="1"/>
  <c r="Y434" i="1"/>
  <c r="S435" i="1"/>
  <c r="V434" i="1"/>
  <c r="AD436" i="1" l="1"/>
  <c r="V435" i="1"/>
  <c r="Y435" i="1"/>
  <c r="S436" i="1"/>
  <c r="AD437" i="1" l="1"/>
  <c r="V436" i="1"/>
  <c r="Y436" i="1"/>
  <c r="S437" i="1"/>
  <c r="Y437" i="1" l="1"/>
  <c r="V437" i="1"/>
  <c r="AD438" i="1"/>
  <c r="S438" i="1"/>
  <c r="Y438" i="1" l="1"/>
  <c r="V438" i="1"/>
  <c r="S439" i="1"/>
  <c r="AD439" i="1"/>
  <c r="AD440" i="1" l="1"/>
  <c r="Y439" i="1"/>
  <c r="S440" i="1"/>
  <c r="V439" i="1"/>
  <c r="V440" i="1" l="1"/>
  <c r="AD441" i="1"/>
  <c r="S441" i="1"/>
  <c r="Y440" i="1"/>
  <c r="Y441" i="1" l="1"/>
  <c r="V441" i="1"/>
  <c r="S442" i="1"/>
  <c r="AD442" i="1"/>
  <c r="Y442" i="1" l="1"/>
  <c r="V442" i="1"/>
  <c r="AD443" i="1"/>
  <c r="S443" i="1"/>
  <c r="V443" i="1" l="1"/>
  <c r="Y443" i="1"/>
  <c r="S444" i="1"/>
  <c r="AD444" i="1"/>
  <c r="V444" i="1" l="1"/>
  <c r="AD445" i="1"/>
  <c r="Y444" i="1"/>
  <c r="S445" i="1"/>
  <c r="V445" i="1" l="1"/>
  <c r="AD446" i="1"/>
  <c r="Y445" i="1"/>
  <c r="S446" i="1"/>
  <c r="Y446" i="1" l="1"/>
  <c r="V446" i="1"/>
  <c r="AD447" i="1"/>
  <c r="S447" i="1"/>
  <c r="AD448" i="1" l="1"/>
  <c r="Y447" i="1"/>
  <c r="S448" i="1"/>
  <c r="V447" i="1"/>
  <c r="V448" i="1" l="1"/>
  <c r="AD449" i="1"/>
  <c r="S449" i="1"/>
  <c r="Y448" i="1"/>
  <c r="Y449" i="1" l="1"/>
  <c r="V449" i="1"/>
  <c r="S450" i="1"/>
  <c r="AD450" i="1"/>
  <c r="AD451" i="1" l="1"/>
  <c r="V450" i="1"/>
  <c r="Y450" i="1"/>
  <c r="S451" i="1"/>
  <c r="AD452" i="1" l="1"/>
  <c r="Y451" i="1"/>
  <c r="S452" i="1"/>
  <c r="V451" i="1"/>
  <c r="Y452" i="1" l="1"/>
  <c r="AD453" i="1"/>
  <c r="V452" i="1"/>
  <c r="S453" i="1"/>
  <c r="V453" i="1" l="1"/>
  <c r="Y453" i="1"/>
  <c r="AD454" i="1"/>
  <c r="S454" i="1"/>
  <c r="Y454" i="1" l="1"/>
  <c r="V454" i="1"/>
  <c r="S455" i="1"/>
  <c r="AD455" i="1"/>
  <c r="AD456" i="1" l="1"/>
  <c r="V455" i="1"/>
  <c r="Y455" i="1"/>
  <c r="S456" i="1"/>
  <c r="AD457" i="1" l="1"/>
  <c r="Y456" i="1"/>
  <c r="V456" i="1"/>
  <c r="S457" i="1"/>
  <c r="Y457" i="1" l="1"/>
  <c r="V457" i="1"/>
  <c r="AD458" i="1"/>
  <c r="S458" i="1"/>
  <c r="AD459" i="1" l="1"/>
  <c r="Y458" i="1"/>
  <c r="V458" i="1"/>
  <c r="S459" i="1"/>
  <c r="AD460" i="1" l="1"/>
  <c r="V459" i="1"/>
  <c r="S460" i="1"/>
  <c r="Y459" i="1"/>
  <c r="V460" i="1" l="1"/>
  <c r="AD461" i="1"/>
  <c r="Y460" i="1"/>
  <c r="S461" i="1"/>
  <c r="AD462" i="1" l="1"/>
  <c r="Y461" i="1"/>
  <c r="V461" i="1"/>
  <c r="S462" i="1"/>
  <c r="V462" i="1" l="1"/>
  <c r="AD463" i="1"/>
  <c r="Y462" i="1"/>
  <c r="S463" i="1"/>
  <c r="V463" i="1" l="1"/>
  <c r="Y463" i="1"/>
  <c r="S464" i="1"/>
  <c r="AD464" i="1"/>
  <c r="V464" i="1" l="1"/>
  <c r="AD465" i="1"/>
  <c r="S465" i="1"/>
  <c r="Y464" i="1"/>
  <c r="Y465" i="1" l="1"/>
  <c r="V465" i="1"/>
  <c r="S466" i="1"/>
  <c r="AD466" i="1"/>
  <c r="AD467" i="1" l="1"/>
  <c r="Y466" i="1"/>
  <c r="V466" i="1"/>
  <c r="S467" i="1"/>
  <c r="AD468" i="1" l="1"/>
  <c r="Y467" i="1"/>
  <c r="S468" i="1"/>
  <c r="V467" i="1"/>
  <c r="Y468" i="1" l="1"/>
  <c r="V468" i="1"/>
  <c r="S469" i="1"/>
  <c r="AD469" i="1"/>
  <c r="Y469" i="1" l="1"/>
  <c r="V469" i="1"/>
  <c r="AD470" i="1"/>
  <c r="S470" i="1"/>
  <c r="V470" i="1" l="1"/>
  <c r="AD471" i="1"/>
  <c r="Y470" i="1"/>
  <c r="S471" i="1"/>
  <c r="AD472" i="1" l="1"/>
  <c r="Y471" i="1"/>
  <c r="S472" i="1"/>
  <c r="V471" i="1"/>
  <c r="V472" i="1" l="1"/>
  <c r="Y472" i="1"/>
  <c r="S473" i="1"/>
  <c r="AD473" i="1"/>
  <c r="AD474" i="1" l="1"/>
  <c r="V473" i="1"/>
  <c r="S474" i="1"/>
  <c r="Y473" i="1"/>
  <c r="V474" i="1" l="1"/>
  <c r="AD475" i="1"/>
  <c r="Y474" i="1"/>
  <c r="S475" i="1"/>
  <c r="Y475" i="1" l="1"/>
  <c r="AD476" i="1"/>
  <c r="S476" i="1"/>
  <c r="V475" i="1"/>
  <c r="AD477" i="1" l="1"/>
  <c r="V476" i="1"/>
  <c r="Y476" i="1"/>
  <c r="S477" i="1"/>
  <c r="Y477" i="1" l="1"/>
  <c r="AD478" i="1"/>
  <c r="S478" i="1"/>
  <c r="V477" i="1"/>
  <c r="Y478" i="1" l="1"/>
  <c r="V478" i="1"/>
  <c r="AD479" i="1"/>
  <c r="S479" i="1"/>
  <c r="Y479" i="1" l="1"/>
  <c r="AD480" i="1"/>
  <c r="V479" i="1"/>
  <c r="S480" i="1"/>
  <c r="AD481" i="1" l="1"/>
  <c r="Y480" i="1"/>
  <c r="V480" i="1"/>
  <c r="S481" i="1"/>
  <c r="AD482" i="1" l="1"/>
  <c r="Y481" i="1"/>
  <c r="S482" i="1"/>
  <c r="V481" i="1"/>
  <c r="Y482" i="1" l="1"/>
  <c r="V482" i="1"/>
  <c r="AD483" i="1"/>
  <c r="S483" i="1"/>
  <c r="Y483" i="1" l="1"/>
  <c r="V483" i="1"/>
  <c r="AD484" i="1"/>
  <c r="S484" i="1"/>
  <c r="Y484" i="1" l="1"/>
  <c r="AD485" i="1"/>
  <c r="V484" i="1"/>
  <c r="S485" i="1"/>
  <c r="V485" i="1" l="1"/>
  <c r="AD486" i="1"/>
  <c r="Y485" i="1"/>
  <c r="S486" i="1"/>
  <c r="AD487" i="1" l="1"/>
  <c r="V486" i="1"/>
  <c r="S487" i="1"/>
  <c r="Y486" i="1"/>
  <c r="V487" i="1" l="1"/>
  <c r="AD488" i="1"/>
  <c r="Y487" i="1"/>
  <c r="S488" i="1"/>
  <c r="Y488" i="1" l="1"/>
  <c r="AD489" i="1"/>
  <c r="V488" i="1"/>
  <c r="S489" i="1"/>
  <c r="Y489" i="1" l="1"/>
  <c r="V489" i="1"/>
  <c r="AD490" i="1"/>
  <c r="S490" i="1"/>
  <c r="V490" i="1" l="1"/>
  <c r="Y490" i="1"/>
  <c r="S491" i="1"/>
  <c r="AD491" i="1"/>
  <c r="Y491" i="1" l="1"/>
  <c r="V491" i="1"/>
  <c r="AD492" i="1"/>
  <c r="S492" i="1"/>
  <c r="Y492" i="1" l="1"/>
  <c r="V492" i="1"/>
  <c r="AD493" i="1"/>
  <c r="S493" i="1"/>
  <c r="V493" i="1" l="1"/>
  <c r="AD494" i="1"/>
  <c r="Y493" i="1"/>
  <c r="S494" i="1"/>
  <c r="Y494" i="1" l="1"/>
  <c r="AD495" i="1"/>
  <c r="S495" i="1"/>
  <c r="V494" i="1"/>
  <c r="AD496" i="1" l="1"/>
  <c r="V495" i="1"/>
  <c r="Y495" i="1"/>
  <c r="S496" i="1"/>
  <c r="AD497" i="1" l="1"/>
  <c r="V496" i="1"/>
  <c r="Y496" i="1"/>
  <c r="S497" i="1"/>
  <c r="V497" i="1" l="1"/>
  <c r="Y497" i="1"/>
  <c r="AD498" i="1"/>
  <c r="S498" i="1"/>
  <c r="Y498" i="1" l="1"/>
  <c r="AD499" i="1"/>
  <c r="S499" i="1"/>
  <c r="V498" i="1"/>
  <c r="V499" i="1" l="1"/>
  <c r="Y499" i="1"/>
  <c r="AD500" i="1"/>
  <c r="S500" i="1"/>
  <c r="Y500" i="1" l="1"/>
  <c r="AD501" i="1"/>
  <c r="V500" i="1"/>
  <c r="S501" i="1"/>
  <c r="V501" i="1" l="1"/>
  <c r="Y501" i="1"/>
  <c r="AD502" i="1"/>
  <c r="S502" i="1"/>
  <c r="AD503" i="1" l="1"/>
  <c r="V502" i="1"/>
  <c r="S503" i="1"/>
  <c r="Y502" i="1"/>
  <c r="Y503" i="1" l="1"/>
  <c r="AD504" i="1"/>
  <c r="S504" i="1"/>
  <c r="V503" i="1"/>
  <c r="V504" i="1" l="1"/>
  <c r="Y504" i="1"/>
  <c r="S505" i="1"/>
  <c r="AD505" i="1"/>
  <c r="Y505" i="1" l="1"/>
  <c r="AD506" i="1"/>
  <c r="V505" i="1"/>
  <c r="S506" i="1"/>
  <c r="V506" i="1" l="1"/>
  <c r="Y506" i="1"/>
  <c r="S507" i="1"/>
  <c r="AD507" i="1"/>
  <c r="Y507" i="1" l="1"/>
  <c r="V507" i="1"/>
  <c r="AD508" i="1"/>
  <c r="S508" i="1"/>
  <c r="AD509" i="1" l="1"/>
  <c r="V508" i="1"/>
  <c r="Y508" i="1"/>
  <c r="S509" i="1"/>
  <c r="AD510" i="1" l="1"/>
  <c r="V509" i="1"/>
  <c r="Y509" i="1"/>
  <c r="S510" i="1"/>
  <c r="AD511" i="1" l="1"/>
  <c r="V510" i="1"/>
  <c r="Y510" i="1"/>
  <c r="S511" i="1"/>
  <c r="AD512" i="1" l="1"/>
  <c r="V511" i="1"/>
  <c r="Y511" i="1"/>
  <c r="S512" i="1"/>
  <c r="AD513" i="1" l="1"/>
  <c r="Y512" i="1"/>
  <c r="S513" i="1"/>
  <c r="V512" i="1"/>
  <c r="V513" i="1" l="1"/>
  <c r="AD514" i="1"/>
  <c r="S514" i="1"/>
  <c r="Y513" i="1"/>
  <c r="Y514" i="1" l="1"/>
  <c r="AD515" i="1"/>
  <c r="S515" i="1"/>
  <c r="V514" i="1"/>
  <c r="AD516" i="1" l="1"/>
  <c r="Y515" i="1"/>
  <c r="S516" i="1"/>
  <c r="V515" i="1"/>
  <c r="AD517" i="1" l="1"/>
  <c r="V516" i="1"/>
  <c r="S517" i="1"/>
  <c r="Y516" i="1"/>
  <c r="V517" i="1" l="1"/>
  <c r="AD518" i="1"/>
  <c r="Y517" i="1"/>
  <c r="S518" i="1"/>
  <c r="Y518" i="1" l="1"/>
  <c r="V518" i="1"/>
  <c r="S519" i="1"/>
  <c r="AD519" i="1"/>
  <c r="Y519" i="1" l="1"/>
  <c r="V519" i="1"/>
  <c r="AD520" i="1"/>
  <c r="S520" i="1"/>
  <c r="V520" i="1" l="1"/>
  <c r="Y520" i="1"/>
  <c r="S521" i="1"/>
  <c r="AD521" i="1"/>
  <c r="AD522" i="1" l="1"/>
  <c r="Y521" i="1"/>
  <c r="V521" i="1"/>
  <c r="S522" i="1"/>
  <c r="V522" i="1" l="1"/>
  <c r="AD523" i="1"/>
  <c r="S523" i="1"/>
  <c r="Y522" i="1"/>
  <c r="Y523" i="1" l="1"/>
  <c r="AD524" i="1"/>
  <c r="S524" i="1"/>
  <c r="V523" i="1"/>
  <c r="Y524" i="1" l="1"/>
  <c r="V524" i="1"/>
  <c r="S525" i="1"/>
  <c r="AD525" i="1"/>
  <c r="Y525" i="1" l="1"/>
  <c r="V525" i="1"/>
  <c r="S526" i="1"/>
  <c r="AD526" i="1"/>
  <c r="Y526" i="1" l="1"/>
  <c r="V526" i="1"/>
  <c r="AD527" i="1"/>
  <c r="S527" i="1"/>
  <c r="Y527" i="1" l="1"/>
  <c r="AD528" i="1"/>
  <c r="S528" i="1"/>
  <c r="V527" i="1"/>
  <c r="Y528" i="1" l="1"/>
  <c r="V528" i="1"/>
  <c r="AD529" i="1"/>
  <c r="S529" i="1"/>
  <c r="Y529" i="1" l="1"/>
  <c r="V529" i="1"/>
  <c r="S530" i="1"/>
  <c r="AD530" i="1"/>
  <c r="Y530" i="1" l="1"/>
  <c r="V530" i="1"/>
  <c r="AD531" i="1"/>
  <c r="S531" i="1"/>
  <c r="AD532" i="1" l="1"/>
  <c r="V531" i="1"/>
  <c r="Y531" i="1"/>
  <c r="S532" i="1"/>
  <c r="Y532" i="1" l="1"/>
  <c r="AD533" i="1"/>
  <c r="S533" i="1"/>
  <c r="V532" i="1"/>
  <c r="Y533" i="1" l="1"/>
  <c r="AD534" i="1"/>
  <c r="V533" i="1"/>
  <c r="S534" i="1"/>
  <c r="AD535" i="1" l="1"/>
  <c r="Y534" i="1"/>
  <c r="V534" i="1"/>
  <c r="S535" i="1"/>
  <c r="V535" i="1" l="1"/>
  <c r="Y535" i="1"/>
  <c r="AD536" i="1"/>
  <c r="S536" i="1"/>
  <c r="Y536" i="1" l="1"/>
  <c r="V536" i="1"/>
  <c r="AD537" i="1"/>
  <c r="S537" i="1"/>
  <c r="V537" i="1" l="1"/>
  <c r="Y537" i="1"/>
  <c r="AD538" i="1"/>
  <c r="S538" i="1"/>
  <c r="Y538" i="1" l="1"/>
  <c r="AD539" i="1"/>
  <c r="V538" i="1"/>
  <c r="S539" i="1"/>
  <c r="AD540" i="1" l="1"/>
  <c r="Y539" i="1"/>
  <c r="V539" i="1"/>
  <c r="S540" i="1"/>
  <c r="Y540" i="1" l="1"/>
  <c r="AD541" i="1"/>
  <c r="V540" i="1"/>
  <c r="S541" i="1"/>
  <c r="Y541" i="1" l="1"/>
  <c r="AD542" i="1"/>
  <c r="V541" i="1"/>
  <c r="S542" i="1"/>
  <c r="Y542" i="1" l="1"/>
  <c r="AD543" i="1"/>
  <c r="V542" i="1"/>
  <c r="S543" i="1"/>
  <c r="AD544" i="1" l="1"/>
  <c r="Y543" i="1"/>
  <c r="V543" i="1"/>
  <c r="S544" i="1"/>
  <c r="Y544" i="1" l="1"/>
  <c r="V544" i="1"/>
  <c r="AD545" i="1"/>
  <c r="S545" i="1"/>
  <c r="V545" i="1" l="1"/>
  <c r="AD546" i="1"/>
  <c r="S546" i="1"/>
  <c r="Y545" i="1"/>
  <c r="V546" i="1" l="1"/>
  <c r="Y546" i="1"/>
  <c r="S547" i="1"/>
  <c r="AD547" i="1"/>
  <c r="Y547" i="1" l="1"/>
  <c r="AD548" i="1"/>
  <c r="V547" i="1"/>
  <c r="S548" i="1"/>
  <c r="V548" i="1" l="1"/>
  <c r="Y548" i="1"/>
  <c r="S549" i="1"/>
  <c r="AD549" i="1"/>
  <c r="AD550" i="1" l="1"/>
  <c r="Y549" i="1"/>
  <c r="S550" i="1"/>
  <c r="V549" i="1"/>
  <c r="Y550" i="1" l="1"/>
  <c r="AD551" i="1"/>
  <c r="S551" i="1"/>
  <c r="V550" i="1"/>
  <c r="Y551" i="1" l="1"/>
  <c r="V551" i="1"/>
  <c r="AD552" i="1"/>
  <c r="S552" i="1"/>
  <c r="AD553" i="1" l="1"/>
  <c r="V552" i="1"/>
  <c r="Y552" i="1"/>
  <c r="S553" i="1"/>
  <c r="AD554" i="1" l="1"/>
  <c r="V553" i="1"/>
  <c r="S554" i="1"/>
  <c r="Y553" i="1"/>
  <c r="AD555" i="1" l="1"/>
  <c r="Y554" i="1"/>
  <c r="V554" i="1"/>
  <c r="S555" i="1"/>
  <c r="V555" i="1" l="1"/>
  <c r="Y555" i="1"/>
  <c r="AD556" i="1"/>
  <c r="S556" i="1"/>
  <c r="V556" i="1" l="1"/>
  <c r="Y556" i="1"/>
  <c r="AD557" i="1"/>
  <c r="S557" i="1"/>
  <c r="V557" i="1" l="1"/>
  <c r="AD558" i="1"/>
  <c r="S558" i="1"/>
  <c r="Y557" i="1"/>
  <c r="Y558" i="1" l="1"/>
  <c r="AD559" i="1"/>
  <c r="S559" i="1"/>
  <c r="V558" i="1"/>
  <c r="Y559" i="1" l="1"/>
  <c r="AD560" i="1"/>
  <c r="V559" i="1"/>
  <c r="S560" i="1"/>
  <c r="Y560" i="1" l="1"/>
  <c r="AD561" i="1"/>
  <c r="S561" i="1"/>
  <c r="V560" i="1"/>
  <c r="AD562" i="1" l="1"/>
  <c r="V561" i="1"/>
  <c r="S562" i="1"/>
  <c r="Y561" i="1"/>
  <c r="V562" i="1" l="1"/>
  <c r="AD563" i="1"/>
  <c r="S563" i="1"/>
  <c r="Y562" i="1"/>
  <c r="V563" i="1" l="1"/>
  <c r="Y563" i="1"/>
  <c r="AD564" i="1"/>
  <c r="S564" i="1"/>
  <c r="Y564" i="1" l="1"/>
  <c r="V564" i="1"/>
  <c r="S565" i="1"/>
  <c r="AD565" i="1"/>
  <c r="V565" i="1" l="1"/>
  <c r="AD566" i="1"/>
  <c r="S566" i="1"/>
  <c r="Y565" i="1"/>
  <c r="AD567" i="1" l="1"/>
  <c r="V566" i="1"/>
  <c r="Y566" i="1"/>
  <c r="S567" i="1"/>
  <c r="AD568" i="1" l="1"/>
  <c r="Y567" i="1"/>
  <c r="V567" i="1"/>
  <c r="S568" i="1"/>
  <c r="V568" i="1" l="1"/>
  <c r="Y568" i="1"/>
  <c r="AD569" i="1"/>
  <c r="S569" i="1"/>
  <c r="Y569" i="1" l="1"/>
  <c r="V569" i="1"/>
  <c r="S570" i="1"/>
  <c r="AD570" i="1"/>
  <c r="Y570" i="1" l="1"/>
  <c r="V570" i="1"/>
  <c r="S571" i="1"/>
  <c r="AD571" i="1"/>
  <c r="AD572" i="1" l="1"/>
  <c r="Y571" i="1"/>
  <c r="V571" i="1"/>
  <c r="S572" i="1"/>
  <c r="Y572" i="1" l="1"/>
  <c r="AD573" i="1"/>
  <c r="V572" i="1"/>
  <c r="S573" i="1"/>
  <c r="Y573" i="1" l="1"/>
  <c r="V573" i="1"/>
  <c r="AD574" i="1"/>
  <c r="S574" i="1"/>
  <c r="Y574" i="1" l="1"/>
  <c r="AD575" i="1"/>
  <c r="V574" i="1"/>
  <c r="S575" i="1"/>
  <c r="Y575" i="1" l="1"/>
  <c r="V575" i="1"/>
  <c r="S576" i="1"/>
  <c r="AD576" i="1"/>
  <c r="Y576" i="1" l="1"/>
  <c r="V576" i="1"/>
  <c r="S577" i="1"/>
  <c r="AD577" i="1"/>
  <c r="V577" i="1" l="1"/>
  <c r="AD578" i="1"/>
  <c r="S578" i="1"/>
  <c r="Y577" i="1"/>
  <c r="AD579" i="1" l="1"/>
  <c r="Y578" i="1"/>
  <c r="V578" i="1"/>
  <c r="S579" i="1"/>
  <c r="AD580" i="1" l="1"/>
  <c r="Y579" i="1"/>
  <c r="S580" i="1"/>
  <c r="V579" i="1"/>
  <c r="V580" i="1" l="1"/>
  <c r="Y580" i="1"/>
  <c r="AD581" i="1"/>
  <c r="S581" i="1"/>
  <c r="Y581" i="1" l="1"/>
  <c r="AD582" i="1"/>
  <c r="V581" i="1"/>
  <c r="S582" i="1"/>
  <c r="AD583" i="1" l="1"/>
  <c r="V582" i="1"/>
  <c r="Y582" i="1"/>
  <c r="S583" i="1"/>
  <c r="V583" i="1" l="1"/>
  <c r="AD584" i="1"/>
  <c r="Y583" i="1"/>
  <c r="S584" i="1"/>
  <c r="AD585" i="1" l="1"/>
  <c r="Y584" i="1"/>
  <c r="V584" i="1"/>
  <c r="S585" i="1"/>
  <c r="Y585" i="1" l="1"/>
  <c r="AD586" i="1"/>
  <c r="S586" i="1"/>
  <c r="V585" i="1"/>
  <c r="Y586" i="1" l="1"/>
  <c r="AD587" i="1"/>
  <c r="S587" i="1"/>
  <c r="V586" i="1"/>
  <c r="AD588" i="1" l="1"/>
  <c r="Y587" i="1"/>
  <c r="S588" i="1"/>
  <c r="V587" i="1"/>
  <c r="V588" i="1" l="1"/>
  <c r="Y588" i="1"/>
  <c r="S589" i="1"/>
  <c r="AD589" i="1"/>
  <c r="AD590" i="1" l="1"/>
  <c r="V589" i="1"/>
  <c r="Y589" i="1"/>
  <c r="S590" i="1"/>
  <c r="V590" i="1" l="1"/>
  <c r="AD591" i="1"/>
  <c r="Y590" i="1"/>
  <c r="S591" i="1"/>
  <c r="Y591" i="1" l="1"/>
  <c r="AD592" i="1"/>
  <c r="V591" i="1"/>
  <c r="S592" i="1"/>
  <c r="AD593" i="1" l="1"/>
  <c r="V592" i="1"/>
  <c r="S593" i="1"/>
  <c r="Y592" i="1"/>
  <c r="Y593" i="1" l="1"/>
  <c r="V593" i="1"/>
  <c r="AD594" i="1"/>
  <c r="S594" i="1"/>
  <c r="Y594" i="1" l="1"/>
  <c r="AD595" i="1"/>
  <c r="S595" i="1"/>
  <c r="V594" i="1"/>
  <c r="AD596" i="1" l="1"/>
  <c r="V595" i="1"/>
  <c r="Y595" i="1"/>
  <c r="S596" i="1"/>
  <c r="V596" i="1" l="1"/>
  <c r="AD597" i="1"/>
  <c r="Y596" i="1"/>
  <c r="S597" i="1"/>
  <c r="AD598" i="1" l="1"/>
  <c r="V597" i="1"/>
  <c r="Y597" i="1"/>
  <c r="S598" i="1"/>
  <c r="AD599" i="1" l="1"/>
  <c r="V598" i="1"/>
  <c r="S599" i="1"/>
  <c r="Y598" i="1"/>
  <c r="V599" i="1" l="1"/>
  <c r="AD600" i="1"/>
  <c r="S600" i="1"/>
  <c r="Y599" i="1"/>
  <c r="AD601" i="1" l="1"/>
  <c r="V600" i="1"/>
  <c r="Y600" i="1"/>
  <c r="S601" i="1"/>
  <c r="Y601" i="1" l="1"/>
  <c r="V601" i="1"/>
  <c r="AD602" i="1"/>
  <c r="S602" i="1"/>
  <c r="Y602" i="1" l="1"/>
  <c r="AD603" i="1"/>
  <c r="V602" i="1"/>
  <c r="S603" i="1"/>
  <c r="Y603" i="1" l="1"/>
  <c r="AD604" i="1"/>
  <c r="S604" i="1"/>
  <c r="V603" i="1"/>
  <c r="AD605" i="1" l="1"/>
  <c r="V604" i="1"/>
  <c r="S605" i="1"/>
  <c r="Y604" i="1"/>
  <c r="V605" i="1" l="1"/>
  <c r="Y605" i="1"/>
  <c r="S606" i="1"/>
  <c r="AD606" i="1"/>
  <c r="V606" i="1" l="1"/>
  <c r="Y606" i="1"/>
  <c r="AD607" i="1"/>
  <c r="S607" i="1"/>
  <c r="Y607" i="1" l="1"/>
  <c r="V607" i="1"/>
  <c r="AD608" i="1"/>
  <c r="S608" i="1"/>
  <c r="V608" i="1" l="1"/>
  <c r="AD609" i="1"/>
  <c r="Y608" i="1"/>
  <c r="S609" i="1"/>
  <c r="AD610" i="1" l="1"/>
  <c r="Y609" i="1"/>
  <c r="S610" i="1"/>
  <c r="V609" i="1"/>
  <c r="AD611" i="1" l="1"/>
  <c r="Y610" i="1"/>
  <c r="S611" i="1"/>
  <c r="V610" i="1"/>
  <c r="AD612" i="1" l="1"/>
  <c r="V611" i="1"/>
  <c r="Y611" i="1"/>
  <c r="S612" i="1"/>
  <c r="AD613" i="1" l="1"/>
  <c r="Y612" i="1"/>
  <c r="S613" i="1"/>
  <c r="V612" i="1"/>
  <c r="V613" i="1" l="1"/>
  <c r="AD614" i="1"/>
  <c r="S614" i="1"/>
  <c r="Y613" i="1"/>
  <c r="Y614" i="1" l="1"/>
  <c r="V614" i="1"/>
  <c r="AD615" i="1"/>
  <c r="S615" i="1"/>
  <c r="AD616" i="1" l="1"/>
  <c r="Y615" i="1"/>
  <c r="S616" i="1"/>
  <c r="V615" i="1"/>
  <c r="Y616" i="1" l="1"/>
  <c r="V616" i="1"/>
  <c r="S617" i="1"/>
  <c r="AD617" i="1"/>
  <c r="V617" i="1" l="1"/>
  <c r="AD618" i="1"/>
  <c r="S618" i="1"/>
  <c r="Y617" i="1"/>
  <c r="Y618" i="1" l="1"/>
  <c r="V618" i="1"/>
  <c r="AD619" i="1"/>
  <c r="S619" i="1"/>
  <c r="V619" i="1" l="1"/>
  <c r="AD620" i="1"/>
  <c r="S620" i="1"/>
  <c r="Y619" i="1"/>
  <c r="V620" i="1" l="1"/>
  <c r="Y620" i="1"/>
  <c r="AD621" i="1"/>
  <c r="S621" i="1"/>
  <c r="V621" i="1" l="1"/>
  <c r="AD622" i="1"/>
  <c r="Y621" i="1"/>
  <c r="S622" i="1"/>
  <c r="V622" i="1" l="1"/>
  <c r="Y622" i="1"/>
  <c r="AD623" i="1"/>
  <c r="S623" i="1"/>
  <c r="AD624" i="1" l="1"/>
  <c r="Y623" i="1"/>
  <c r="S624" i="1"/>
  <c r="V623" i="1"/>
  <c r="V624" i="1" l="1"/>
  <c r="AD625" i="1"/>
  <c r="S625" i="1"/>
  <c r="Y624" i="1"/>
  <c r="V625" i="1" l="1"/>
  <c r="AD626" i="1"/>
  <c r="Y625" i="1"/>
  <c r="S626" i="1"/>
  <c r="AD627" i="1" l="1"/>
  <c r="V626" i="1"/>
  <c r="Y626" i="1"/>
  <c r="S627" i="1"/>
  <c r="AD628" i="1" l="1"/>
  <c r="V627" i="1"/>
  <c r="S628" i="1"/>
  <c r="Y627" i="1"/>
  <c r="Y628" i="1" l="1"/>
  <c r="V628" i="1"/>
  <c r="AD629" i="1"/>
  <c r="S629" i="1"/>
  <c r="Y629" i="1" l="1"/>
  <c r="V629" i="1"/>
  <c r="AD630" i="1"/>
  <c r="S630" i="1"/>
  <c r="Y630" i="1" l="1"/>
  <c r="V630" i="1"/>
  <c r="AD631" i="1"/>
  <c r="S631" i="1"/>
  <c r="V631" i="1" l="1"/>
  <c r="AD632" i="1"/>
  <c r="Y631" i="1"/>
  <c r="S632" i="1"/>
  <c r="Y632" i="1" l="1"/>
  <c r="AD633" i="1"/>
  <c r="S633" i="1"/>
  <c r="V632" i="1"/>
  <c r="Y633" i="1" l="1"/>
  <c r="V633" i="1"/>
  <c r="S634" i="1"/>
  <c r="AD634" i="1"/>
  <c r="V634" i="1" l="1"/>
  <c r="Y634" i="1"/>
  <c r="AD635" i="1"/>
  <c r="S635" i="1"/>
  <c r="Y635" i="1" l="1"/>
  <c r="V635" i="1"/>
  <c r="AD636" i="1"/>
  <c r="S636" i="1"/>
  <c r="V636" i="1" l="1"/>
  <c r="AD637" i="1"/>
  <c r="S637" i="1"/>
  <c r="Y636" i="1"/>
  <c r="Y637" i="1" l="1"/>
  <c r="V637" i="1"/>
  <c r="S638" i="1"/>
  <c r="AD638" i="1"/>
  <c r="AD639" i="1" l="1"/>
  <c r="Y638" i="1"/>
  <c r="V638" i="1"/>
  <c r="S639" i="1"/>
  <c r="Y639" i="1" l="1"/>
  <c r="V639" i="1"/>
  <c r="S640" i="1"/>
  <c r="AD640" i="1"/>
  <c r="AD641" i="1" l="1"/>
  <c r="V640" i="1"/>
  <c r="S641" i="1"/>
  <c r="Y640" i="1"/>
  <c r="AD642" i="1" l="1"/>
  <c r="V641" i="1"/>
  <c r="S642" i="1"/>
  <c r="Y641" i="1"/>
  <c r="Y642" i="1" l="1"/>
  <c r="V642" i="1"/>
  <c r="AD643" i="1"/>
  <c r="S643" i="1"/>
  <c r="Y643" i="1" l="1"/>
  <c r="AD644" i="1"/>
  <c r="S644" i="1"/>
  <c r="V643" i="1"/>
  <c r="Y644" i="1" l="1"/>
  <c r="AD645" i="1"/>
  <c r="S645" i="1"/>
  <c r="V644" i="1"/>
  <c r="Y645" i="1" l="1"/>
  <c r="V645" i="1"/>
  <c r="S646" i="1"/>
  <c r="AD646" i="1"/>
  <c r="AD647" i="1" l="1"/>
  <c r="Y646" i="1"/>
  <c r="V646" i="1"/>
  <c r="S647" i="1"/>
  <c r="AD648" i="1" l="1"/>
  <c r="V647" i="1"/>
  <c r="Y647" i="1"/>
  <c r="S648" i="1"/>
  <c r="AD649" i="1" l="1"/>
  <c r="V648" i="1"/>
  <c r="Y648" i="1"/>
  <c r="S649" i="1"/>
  <c r="Y649" i="1" l="1"/>
  <c r="AD650" i="1"/>
  <c r="V649" i="1"/>
  <c r="S650" i="1"/>
  <c r="V650" i="1" l="1"/>
  <c r="AD651" i="1"/>
  <c r="S651" i="1"/>
  <c r="Y650" i="1"/>
  <c r="V651" i="1" l="1"/>
  <c r="Y651" i="1"/>
  <c r="S652" i="1"/>
  <c r="AD652" i="1"/>
  <c r="AD653" i="1" l="1"/>
  <c r="Y652" i="1"/>
  <c r="S653" i="1"/>
  <c r="V652" i="1"/>
  <c r="V653" i="1" l="1"/>
  <c r="Y653" i="1"/>
  <c r="S654" i="1"/>
  <c r="AD654" i="1"/>
  <c r="AD655" i="1" l="1"/>
  <c r="V654" i="1"/>
  <c r="Y654" i="1"/>
  <c r="S655" i="1"/>
  <c r="V655" i="1" l="1"/>
  <c r="Y655" i="1"/>
  <c r="S656" i="1"/>
  <c r="AD656" i="1"/>
  <c r="AD657" i="1" l="1"/>
  <c r="V656" i="1"/>
  <c r="S657" i="1"/>
  <c r="Y656" i="1"/>
  <c r="V657" i="1" l="1"/>
  <c r="Y657" i="1"/>
  <c r="AD658" i="1"/>
  <c r="S658" i="1"/>
  <c r="AD659" i="1" l="1"/>
  <c r="Y658" i="1"/>
  <c r="V658" i="1"/>
  <c r="S659" i="1"/>
  <c r="Y659" i="1" l="1"/>
  <c r="AD660" i="1"/>
  <c r="S660" i="1"/>
  <c r="V659" i="1"/>
  <c r="V660" i="1" l="1"/>
  <c r="Y660" i="1"/>
  <c r="S661" i="1"/>
  <c r="AD661" i="1"/>
  <c r="V661" i="1" l="1"/>
  <c r="Y661" i="1"/>
  <c r="S662" i="1"/>
  <c r="AD662" i="1"/>
  <c r="Y662" i="1" l="1"/>
  <c r="AD663" i="1"/>
  <c r="S663" i="1"/>
  <c r="V662" i="1"/>
  <c r="V663" i="1" l="1"/>
  <c r="AD664" i="1"/>
  <c r="Y663" i="1"/>
  <c r="S664" i="1"/>
  <c r="V664" i="1" l="1"/>
  <c r="AD665" i="1"/>
  <c r="S665" i="1"/>
  <c r="Y664" i="1"/>
  <c r="Y665" i="1" l="1"/>
  <c r="AD666" i="1"/>
  <c r="S666" i="1"/>
  <c r="V665" i="1"/>
  <c r="AD667" i="1" l="1"/>
  <c r="Y666" i="1"/>
  <c r="S667" i="1"/>
  <c r="V666" i="1"/>
  <c r="V667" i="1" l="1"/>
  <c r="AD668" i="1"/>
  <c r="Y667" i="1"/>
  <c r="S668" i="1"/>
  <c r="V668" i="1" l="1"/>
  <c r="Y668" i="1"/>
  <c r="AD669" i="1"/>
  <c r="S669" i="1"/>
  <c r="AD670" i="1" l="1"/>
  <c r="Y669" i="1"/>
  <c r="S670" i="1"/>
  <c r="V669" i="1"/>
  <c r="V670" i="1" l="1"/>
  <c r="AD671" i="1"/>
  <c r="S671" i="1"/>
  <c r="Y670" i="1"/>
  <c r="V671" i="1" l="1"/>
  <c r="AD672" i="1"/>
  <c r="Y671" i="1"/>
  <c r="S672" i="1"/>
  <c r="Y672" i="1" l="1"/>
  <c r="AD673" i="1"/>
  <c r="S673" i="1"/>
  <c r="V672" i="1"/>
  <c r="Y673" i="1" l="1"/>
  <c r="AD674" i="1"/>
  <c r="S674" i="1"/>
  <c r="V673" i="1"/>
  <c r="AD675" i="1" l="1"/>
  <c r="V674" i="1"/>
  <c r="Y674" i="1"/>
  <c r="S675" i="1"/>
  <c r="Y675" i="1" l="1"/>
  <c r="V675" i="1"/>
  <c r="S676" i="1"/>
  <c r="AD676" i="1"/>
  <c r="AD677" i="1" l="1"/>
  <c r="Y676" i="1"/>
  <c r="V676" i="1"/>
  <c r="S677" i="1"/>
  <c r="AD678" i="1" l="1"/>
  <c r="Y677" i="1"/>
  <c r="S678" i="1"/>
  <c r="V677" i="1"/>
  <c r="V678" i="1" l="1"/>
  <c r="Y678" i="1"/>
  <c r="AD679" i="1"/>
  <c r="S679" i="1"/>
  <c r="V679" i="1" l="1"/>
  <c r="AD680" i="1"/>
  <c r="S680" i="1"/>
  <c r="Y679" i="1"/>
  <c r="Y680" i="1" l="1"/>
  <c r="V680" i="1"/>
  <c r="AD681" i="1"/>
  <c r="S681" i="1"/>
  <c r="V681" i="1" l="1"/>
  <c r="AD682" i="1"/>
  <c r="S682" i="1"/>
  <c r="Y681" i="1"/>
  <c r="AD683" i="1" l="1"/>
  <c r="V682" i="1"/>
  <c r="Y682" i="1"/>
  <c r="S683" i="1"/>
  <c r="V683" i="1" l="1"/>
  <c r="AD684" i="1"/>
  <c r="Y683" i="1"/>
  <c r="S684" i="1"/>
  <c r="Y684" i="1" l="1"/>
  <c r="AD685" i="1"/>
  <c r="V684" i="1"/>
  <c r="S685" i="1"/>
  <c r="AD686" i="1" l="1"/>
  <c r="V685" i="1"/>
  <c r="S686" i="1"/>
  <c r="Y685" i="1"/>
  <c r="Y686" i="1" l="1"/>
  <c r="V686" i="1"/>
  <c r="S687" i="1"/>
  <c r="AD687" i="1"/>
  <c r="AD688" i="1" l="1"/>
  <c r="V687" i="1"/>
  <c r="Y687" i="1"/>
  <c r="S688" i="1"/>
  <c r="Y688" i="1" l="1"/>
  <c r="V688" i="1"/>
  <c r="AD689" i="1"/>
  <c r="S689" i="1"/>
  <c r="V689" i="1" l="1"/>
  <c r="AD690" i="1"/>
  <c r="Y689" i="1"/>
  <c r="S690" i="1"/>
  <c r="AD691" i="1" l="1"/>
  <c r="Y690" i="1"/>
  <c r="S691" i="1"/>
  <c r="V690" i="1"/>
  <c r="AD692" i="1" l="1"/>
  <c r="Y691" i="1"/>
  <c r="S692" i="1"/>
  <c r="V691" i="1"/>
  <c r="V692" i="1" l="1"/>
  <c r="Y692" i="1"/>
  <c r="S693" i="1"/>
  <c r="AD693" i="1"/>
  <c r="V693" i="1" l="1"/>
  <c r="Y693" i="1"/>
  <c r="AD694" i="1"/>
  <c r="S694" i="1"/>
  <c r="V694" i="1" l="1"/>
  <c r="Y694" i="1"/>
  <c r="AD695" i="1"/>
  <c r="S695" i="1"/>
  <c r="Y695" i="1" l="1"/>
  <c r="AD696" i="1"/>
  <c r="S696" i="1"/>
  <c r="V695" i="1"/>
  <c r="AD697" i="1" l="1"/>
  <c r="Y696" i="1"/>
  <c r="V696" i="1"/>
  <c r="S697" i="1"/>
  <c r="AD698" i="1" l="1"/>
  <c r="V697" i="1"/>
  <c r="Y697" i="1"/>
  <c r="S698" i="1"/>
  <c r="V698" i="1" l="1"/>
  <c r="Y698" i="1"/>
  <c r="AD699" i="1"/>
  <c r="S699" i="1"/>
  <c r="AD700" i="1" l="1"/>
  <c r="Y699" i="1"/>
  <c r="S700" i="1"/>
  <c r="V699" i="1"/>
  <c r="Y700" i="1" l="1"/>
  <c r="AD701" i="1"/>
  <c r="S701" i="1"/>
  <c r="V700" i="1"/>
  <c r="AD702" i="1" l="1"/>
  <c r="V701" i="1"/>
  <c r="Y701" i="1"/>
  <c r="S702" i="1"/>
  <c r="V702" i="1" l="1"/>
  <c r="Y702" i="1"/>
  <c r="AD703" i="1"/>
  <c r="S703" i="1"/>
  <c r="Y703" i="1" l="1"/>
  <c r="AD704" i="1"/>
  <c r="S704" i="1"/>
  <c r="V703" i="1"/>
  <c r="AD705" i="1" l="1"/>
  <c r="S705" i="1"/>
  <c r="V704" i="1"/>
  <c r="Y704" i="1"/>
  <c r="Y705" i="1" l="1"/>
  <c r="V705" i="1"/>
  <c r="S706" i="1"/>
  <c r="AD706" i="1"/>
  <c r="AD707" i="1" l="1"/>
  <c r="Y706" i="1"/>
  <c r="V706" i="1"/>
  <c r="S707" i="1"/>
  <c r="V707" i="1" l="1"/>
  <c r="Y707" i="1"/>
  <c r="AD708" i="1"/>
  <c r="S708" i="1"/>
  <c r="AD709" i="1" l="1"/>
  <c r="Y708" i="1"/>
  <c r="V708" i="1"/>
  <c r="S709" i="1"/>
  <c r="AD710" i="1" l="1"/>
  <c r="V709" i="1"/>
  <c r="S710" i="1"/>
  <c r="Y709" i="1"/>
  <c r="AD711" i="1" l="1"/>
  <c r="V710" i="1"/>
  <c r="Y710" i="1"/>
  <c r="S711" i="1"/>
  <c r="AD712" i="1" l="1"/>
  <c r="Y711" i="1"/>
  <c r="V711" i="1"/>
  <c r="S712" i="1"/>
  <c r="Y712" i="1" l="1"/>
  <c r="AD713" i="1"/>
  <c r="V712" i="1"/>
  <c r="S713" i="1"/>
  <c r="Y713" i="1" l="1"/>
  <c r="V713" i="1"/>
  <c r="S714" i="1"/>
  <c r="AD714" i="1"/>
  <c r="V714" i="1" l="1"/>
  <c r="AD715" i="1"/>
  <c r="Y714" i="1"/>
  <c r="S715" i="1"/>
  <c r="Y715" i="1" l="1"/>
  <c r="V715" i="1"/>
  <c r="AD716" i="1"/>
  <c r="S716" i="1"/>
  <c r="AD717" i="1" l="1"/>
  <c r="V716" i="1"/>
  <c r="S717" i="1"/>
  <c r="Y716" i="1"/>
  <c r="AD718" i="1" l="1"/>
  <c r="V717" i="1"/>
  <c r="Y717" i="1"/>
  <c r="S718" i="1"/>
  <c r="V718" i="1" l="1"/>
  <c r="Y718" i="1"/>
  <c r="AD719" i="1"/>
  <c r="S719" i="1"/>
  <c r="AD720" i="1" l="1"/>
  <c r="Y719" i="1"/>
  <c r="S720" i="1"/>
  <c r="V719" i="1"/>
  <c r="AD721" i="1" l="1"/>
  <c r="V720" i="1"/>
  <c r="Y720" i="1"/>
  <c r="S721" i="1"/>
  <c r="V721" i="1" l="1"/>
  <c r="Y721" i="1"/>
  <c r="AD722" i="1"/>
  <c r="S722" i="1"/>
  <c r="V722" i="1" l="1"/>
  <c r="AD723" i="1"/>
  <c r="Y722" i="1"/>
  <c r="S723" i="1"/>
  <c r="Y723" i="1" l="1"/>
  <c r="V723" i="1"/>
  <c r="S724" i="1"/>
  <c r="AD724" i="1"/>
  <c r="V724" i="1" l="1"/>
  <c r="Y724" i="1"/>
  <c r="S725" i="1"/>
  <c r="AD725" i="1"/>
  <c r="Y725" i="1" l="1"/>
  <c r="AD726" i="1"/>
  <c r="S726" i="1"/>
  <c r="V725" i="1"/>
  <c r="AD727" i="1" l="1"/>
  <c r="Y726" i="1"/>
  <c r="S727" i="1"/>
  <c r="V726" i="1"/>
  <c r="Y727" i="1" l="1"/>
  <c r="AD728" i="1"/>
  <c r="V727" i="1"/>
  <c r="S728" i="1"/>
  <c r="AD729" i="1" l="1"/>
  <c r="V728" i="1"/>
  <c r="Y728" i="1"/>
  <c r="S729" i="1"/>
  <c r="Y729" i="1" l="1"/>
  <c r="AD730" i="1"/>
  <c r="V729" i="1"/>
  <c r="S730" i="1"/>
  <c r="AD731" i="1" l="1"/>
  <c r="V730" i="1"/>
  <c r="S731" i="1"/>
  <c r="Y730" i="1"/>
  <c r="Y731" i="1" l="1"/>
  <c r="V731" i="1"/>
  <c r="S732" i="1"/>
  <c r="AD732" i="1"/>
  <c r="V732" i="1" l="1"/>
  <c r="Y732" i="1"/>
  <c r="AD733" i="1"/>
  <c r="S733" i="1"/>
  <c r="AD734" i="1" l="1"/>
  <c r="V733" i="1"/>
  <c r="Y733" i="1"/>
  <c r="S734" i="1"/>
  <c r="V734" i="1" l="1"/>
  <c r="AD735" i="1"/>
  <c r="Y734" i="1"/>
  <c r="S735" i="1"/>
  <c r="V735" i="1" l="1"/>
  <c r="AD736" i="1"/>
  <c r="S736" i="1"/>
  <c r="Y735" i="1"/>
  <c r="AD737" i="1" l="1"/>
  <c r="V736" i="1"/>
  <c r="S737" i="1"/>
  <c r="Y736" i="1"/>
  <c r="Y737" i="1" l="1"/>
  <c r="AD738" i="1"/>
  <c r="S738" i="1"/>
  <c r="V737" i="1"/>
  <c r="AD739" i="1" l="1"/>
  <c r="Y738" i="1"/>
  <c r="V738" i="1"/>
  <c r="S739" i="1"/>
  <c r="V739" i="1" l="1"/>
  <c r="Y739" i="1"/>
  <c r="S740" i="1"/>
  <c r="AD740" i="1"/>
  <c r="V740" i="1" l="1"/>
  <c r="Y740" i="1"/>
  <c r="S741" i="1"/>
  <c r="AD741" i="1"/>
  <c r="V741" i="1" l="1"/>
  <c r="Y741" i="1"/>
  <c r="S742" i="1"/>
  <c r="AD742" i="1"/>
  <c r="V742" i="1" l="1"/>
  <c r="AD743" i="1"/>
  <c r="Y742" i="1"/>
  <c r="S743" i="1"/>
  <c r="V743" i="1" l="1"/>
  <c r="Y743" i="1"/>
  <c r="S744" i="1"/>
  <c r="AD744" i="1"/>
  <c r="Y744" i="1" l="1"/>
  <c r="V744" i="1"/>
  <c r="AD745" i="1"/>
  <c r="S745" i="1"/>
  <c r="V745" i="1" l="1"/>
  <c r="AD746" i="1"/>
  <c r="S746" i="1"/>
  <c r="Y745" i="1"/>
  <c r="Y746" i="1" l="1"/>
  <c r="AD747" i="1"/>
  <c r="V746" i="1"/>
  <c r="S747" i="1"/>
  <c r="V747" i="1" l="1"/>
  <c r="AD748" i="1"/>
  <c r="Y747" i="1"/>
  <c r="S748" i="1"/>
  <c r="V748" i="1" l="1"/>
  <c r="AD749" i="1"/>
  <c r="Y748" i="1"/>
  <c r="S749" i="1"/>
  <c r="AD750" i="1" l="1"/>
  <c r="V749" i="1"/>
  <c r="S750" i="1"/>
  <c r="Y749" i="1"/>
  <c r="V750" i="1" l="1"/>
  <c r="Y750" i="1"/>
  <c r="S751" i="1"/>
  <c r="AD751" i="1"/>
  <c r="Y751" i="1" l="1"/>
  <c r="V751" i="1"/>
  <c r="AD752" i="1"/>
  <c r="S752" i="1"/>
  <c r="V752" i="1" l="1"/>
  <c r="AD753" i="1"/>
  <c r="Y752" i="1"/>
  <c r="S753" i="1"/>
  <c r="Y753" i="1" l="1"/>
  <c r="AD754" i="1"/>
  <c r="S754" i="1"/>
  <c r="V753" i="1"/>
  <c r="Y754" i="1" l="1"/>
  <c r="V754" i="1"/>
  <c r="S755" i="1"/>
  <c r="AD755" i="1"/>
  <c r="V755" i="1" l="1"/>
  <c r="AD756" i="1"/>
  <c r="Y755" i="1"/>
  <c r="S756" i="1"/>
  <c r="AD757" i="1" l="1"/>
  <c r="V756" i="1"/>
  <c r="Y756" i="1"/>
  <c r="S757" i="1"/>
  <c r="Y757" i="1" l="1"/>
  <c r="AD758" i="1"/>
  <c r="V757" i="1"/>
  <c r="S758" i="1"/>
  <c r="V758" i="1" l="1"/>
  <c r="AD759" i="1"/>
  <c r="Y758" i="1"/>
  <c r="S759" i="1"/>
  <c r="V759" i="1" l="1"/>
  <c r="AD760" i="1"/>
  <c r="S760" i="1"/>
  <c r="Y759" i="1"/>
  <c r="V760" i="1" l="1"/>
  <c r="AD761" i="1"/>
  <c r="S761" i="1"/>
  <c r="Y760" i="1"/>
  <c r="AD762" i="1" l="1"/>
  <c r="Y761" i="1"/>
  <c r="S762" i="1"/>
  <c r="V761" i="1"/>
  <c r="V762" i="1" l="1"/>
  <c r="Y762" i="1"/>
  <c r="AD763" i="1"/>
  <c r="S763" i="1"/>
  <c r="V763" i="1" l="1"/>
  <c r="AD764" i="1"/>
  <c r="S764" i="1"/>
  <c r="Y763" i="1"/>
  <c r="Y764" i="1" l="1"/>
  <c r="AD765" i="1"/>
  <c r="V764" i="1"/>
  <c r="S765" i="1"/>
  <c r="V765" i="1" l="1"/>
  <c r="Y765" i="1"/>
  <c r="S766" i="1"/>
  <c r="AD766" i="1"/>
  <c r="AD767" i="1" l="1"/>
  <c r="Y766" i="1"/>
  <c r="S767" i="1"/>
  <c r="V766" i="1"/>
  <c r="V767" i="1" l="1"/>
  <c r="AD768" i="1"/>
  <c r="Y767" i="1"/>
  <c r="S768" i="1"/>
  <c r="AD769" i="1" l="1"/>
  <c r="V768" i="1"/>
  <c r="Y768" i="1"/>
  <c r="S769" i="1"/>
  <c r="Y769" i="1" l="1"/>
  <c r="AD770" i="1"/>
  <c r="V769" i="1"/>
  <c r="S770" i="1"/>
  <c r="V770" i="1" l="1"/>
  <c r="AD771" i="1"/>
  <c r="S771" i="1"/>
  <c r="Y770" i="1"/>
  <c r="Y771" i="1" l="1"/>
  <c r="AD772" i="1"/>
  <c r="V771" i="1"/>
  <c r="S772" i="1"/>
  <c r="AD773" i="1" l="1"/>
  <c r="Y772" i="1"/>
  <c r="V772" i="1"/>
  <c r="S773" i="1"/>
  <c r="V773" i="1" l="1"/>
  <c r="AD774" i="1"/>
  <c r="Y773" i="1"/>
  <c r="S774" i="1"/>
  <c r="V774" i="1" l="1"/>
  <c r="Y774" i="1"/>
  <c r="S775" i="1"/>
  <c r="AD775" i="1"/>
  <c r="Y775" i="1" l="1"/>
  <c r="AD776" i="1"/>
  <c r="V775" i="1"/>
  <c r="S776" i="1"/>
  <c r="V776" i="1" l="1"/>
  <c r="AD777" i="1"/>
  <c r="Y776" i="1"/>
  <c r="S777" i="1"/>
  <c r="V777" i="1" l="1"/>
  <c r="Y777" i="1"/>
  <c r="AD778" i="1"/>
  <c r="S778" i="1"/>
  <c r="AD779" i="1" l="1"/>
  <c r="Y778" i="1"/>
  <c r="V778" i="1"/>
  <c r="S779" i="1"/>
  <c r="V779" i="1" l="1"/>
  <c r="Y779" i="1"/>
  <c r="AD780" i="1"/>
  <c r="S780" i="1"/>
  <c r="Y780" i="1" l="1"/>
  <c r="V780" i="1"/>
  <c r="AD781" i="1"/>
  <c r="S781" i="1"/>
  <c r="AD782" i="1" l="1"/>
  <c r="V781" i="1"/>
  <c r="S782" i="1"/>
  <c r="Y781" i="1"/>
  <c r="Y782" i="1" l="1"/>
  <c r="AD783" i="1"/>
  <c r="S783" i="1"/>
  <c r="V782" i="1"/>
  <c r="AD784" i="1" l="1"/>
  <c r="V783" i="1"/>
  <c r="Y783" i="1"/>
  <c r="S784" i="1"/>
  <c r="V784" i="1" l="1"/>
  <c r="AD785" i="1"/>
  <c r="Y784" i="1"/>
  <c r="S785" i="1"/>
  <c r="Y785" i="1" l="1"/>
  <c r="AD786" i="1"/>
  <c r="S786" i="1"/>
  <c r="V785" i="1"/>
  <c r="AD787" i="1" l="1"/>
  <c r="Y786" i="1"/>
  <c r="V786" i="1"/>
  <c r="S787" i="1"/>
  <c r="AD788" i="1" l="1"/>
  <c r="Y787" i="1"/>
  <c r="V787" i="1"/>
  <c r="S788" i="1"/>
  <c r="V788" i="1" l="1"/>
  <c r="AD789" i="1"/>
  <c r="Y788" i="1"/>
  <c r="S789" i="1"/>
  <c r="V789" i="1" l="1"/>
  <c r="Y789" i="1"/>
  <c r="S790" i="1"/>
  <c r="AD790" i="1"/>
  <c r="Y790" i="1" l="1"/>
  <c r="V790" i="1"/>
  <c r="AD791" i="1"/>
  <c r="S791" i="1"/>
  <c r="Y791" i="1" l="1"/>
  <c r="V791" i="1"/>
  <c r="AD792" i="1"/>
  <c r="S792" i="1"/>
  <c r="V792" i="1" l="1"/>
  <c r="Y792" i="1"/>
  <c r="AD793" i="1"/>
  <c r="S793" i="1"/>
  <c r="Y793" i="1" l="1"/>
  <c r="AD794" i="1"/>
  <c r="V793" i="1"/>
  <c r="S794" i="1"/>
  <c r="AD795" i="1" l="1"/>
  <c r="V794" i="1"/>
  <c r="Y794" i="1"/>
  <c r="S795" i="1"/>
  <c r="Y795" i="1" l="1"/>
  <c r="AD796" i="1"/>
  <c r="S796" i="1"/>
  <c r="V795" i="1"/>
  <c r="AD797" i="1" l="1"/>
  <c r="V796" i="1"/>
  <c r="Y796" i="1"/>
  <c r="S797" i="1"/>
  <c r="Y797" i="1" l="1"/>
  <c r="V797" i="1"/>
  <c r="AD798" i="1"/>
  <c r="S798" i="1"/>
  <c r="AD799" i="1" l="1"/>
  <c r="Y798" i="1"/>
  <c r="V798" i="1"/>
  <c r="S799" i="1"/>
  <c r="V799" i="1" l="1"/>
  <c r="Y799" i="1"/>
  <c r="AD800" i="1"/>
  <c r="S800" i="1"/>
  <c r="V800" i="1" l="1"/>
  <c r="Y800" i="1"/>
  <c r="AD801" i="1"/>
  <c r="S801" i="1"/>
  <c r="Y801" i="1" l="1"/>
  <c r="V801" i="1"/>
  <c r="AD802" i="1"/>
  <c r="S802" i="1"/>
  <c r="AD803" i="1" l="1"/>
  <c r="Y802" i="1"/>
  <c r="V802" i="1"/>
  <c r="S803" i="1"/>
  <c r="AD804" i="1" l="1"/>
  <c r="V803" i="1"/>
  <c r="Y803" i="1"/>
  <c r="S804" i="1"/>
  <c r="Y804" i="1" l="1"/>
  <c r="AD805" i="1"/>
  <c r="V804" i="1"/>
  <c r="S805" i="1"/>
  <c r="Y805" i="1" l="1"/>
  <c r="AD806" i="1"/>
  <c r="V805" i="1"/>
  <c r="S806" i="1"/>
  <c r="Y806" i="1" l="1"/>
  <c r="V806" i="1"/>
  <c r="AD807" i="1"/>
  <c r="S807" i="1"/>
  <c r="V807" i="1" l="1"/>
  <c r="AD808" i="1"/>
  <c r="S808" i="1"/>
  <c r="Y807" i="1"/>
  <c r="V808" i="1" l="1"/>
  <c r="AD809" i="1"/>
  <c r="Y808" i="1"/>
  <c r="S809" i="1"/>
  <c r="V809" i="1" l="1"/>
  <c r="Y809" i="1"/>
  <c r="S810" i="1"/>
  <c r="AD810" i="1"/>
  <c r="AD811" i="1" l="1"/>
  <c r="Y810" i="1"/>
  <c r="S811" i="1"/>
  <c r="V810" i="1"/>
  <c r="AD812" i="1" l="1"/>
  <c r="Y811" i="1"/>
  <c r="S812" i="1"/>
  <c r="V811" i="1"/>
  <c r="AD813" i="1" l="1"/>
  <c r="V812" i="1"/>
  <c r="Y812" i="1"/>
  <c r="S813" i="1"/>
  <c r="V813" i="1" l="1"/>
  <c r="Y813" i="1"/>
  <c r="AD814" i="1"/>
  <c r="S814" i="1"/>
  <c r="V814" i="1" l="1"/>
  <c r="Y814" i="1"/>
  <c r="S815" i="1"/>
  <c r="AD815" i="1"/>
  <c r="Y815" i="1" l="1"/>
  <c r="AD816" i="1"/>
  <c r="S816" i="1"/>
  <c r="V815" i="1"/>
  <c r="V816" i="1" l="1"/>
  <c r="Y816" i="1"/>
  <c r="S817" i="1"/>
  <c r="AD817" i="1"/>
  <c r="V817" i="1" l="1"/>
  <c r="AD818" i="1"/>
  <c r="Y817" i="1"/>
  <c r="S818" i="1"/>
  <c r="V818" i="1" l="1"/>
  <c r="AD819" i="1"/>
  <c r="S819" i="1"/>
  <c r="Y818" i="1"/>
  <c r="AD820" i="1" l="1"/>
  <c r="V819" i="1"/>
  <c r="Y819" i="1"/>
  <c r="S820" i="1"/>
  <c r="AD821" i="1" l="1"/>
  <c r="Y820" i="1"/>
  <c r="S821" i="1"/>
  <c r="V820" i="1"/>
  <c r="V821" i="1" l="1"/>
  <c r="Y821" i="1"/>
  <c r="AD822" i="1"/>
  <c r="S822" i="1"/>
  <c r="V822" i="1" l="1"/>
  <c r="AD823" i="1"/>
  <c r="S823" i="1"/>
  <c r="Y822" i="1"/>
  <c r="AD824" i="1" l="1"/>
  <c r="V823" i="1"/>
  <c r="Y823" i="1"/>
  <c r="S824" i="1"/>
  <c r="V824" i="1" l="1"/>
  <c r="Y824" i="1"/>
  <c r="S825" i="1"/>
  <c r="AD825" i="1"/>
  <c r="Y825" i="1" l="1"/>
  <c r="AD826" i="1"/>
  <c r="V825" i="1"/>
  <c r="S826" i="1"/>
  <c r="AD827" i="1" l="1"/>
  <c r="Y826" i="1"/>
  <c r="S827" i="1"/>
  <c r="V826" i="1"/>
  <c r="V827" i="1" l="1"/>
  <c r="Y827" i="1"/>
  <c r="AD828" i="1"/>
  <c r="S828" i="1"/>
  <c r="AD829" i="1" l="1"/>
  <c r="Y828" i="1"/>
  <c r="V828" i="1"/>
  <c r="S829" i="1"/>
  <c r="V829" i="1" l="1"/>
  <c r="AD830" i="1"/>
  <c r="Y829" i="1"/>
  <c r="S830" i="1"/>
  <c r="AD831" i="1" l="1"/>
  <c r="V830" i="1"/>
  <c r="Y830" i="1"/>
  <c r="S831" i="1"/>
  <c r="Y831" i="1" l="1"/>
  <c r="AD832" i="1"/>
  <c r="V831" i="1"/>
  <c r="S832" i="1"/>
  <c r="Y832" i="1" l="1"/>
  <c r="V832" i="1"/>
  <c r="AD833" i="1"/>
  <c r="S833" i="1"/>
  <c r="Y833" i="1" l="1"/>
  <c r="AD834" i="1"/>
  <c r="S834" i="1"/>
  <c r="V833" i="1"/>
  <c r="V834" i="1" l="1"/>
  <c r="Y834" i="1"/>
  <c r="AD835" i="1"/>
  <c r="S835" i="1"/>
  <c r="AD836" i="1" l="1"/>
  <c r="Y835" i="1"/>
  <c r="V835" i="1"/>
  <c r="S836" i="1"/>
  <c r="AD837" i="1" l="1"/>
  <c r="V836" i="1"/>
  <c r="Y836" i="1"/>
  <c r="S837" i="1"/>
  <c r="Y837" i="1" l="1"/>
  <c r="AD838" i="1"/>
  <c r="S838" i="1"/>
  <c r="V837" i="1"/>
  <c r="V838" i="1" l="1"/>
  <c r="Y838" i="1"/>
  <c r="AD839" i="1"/>
  <c r="S839" i="1"/>
  <c r="AD840" i="1" l="1"/>
  <c r="Y839" i="1"/>
  <c r="S840" i="1"/>
  <c r="V839" i="1"/>
  <c r="Y840" i="1" l="1"/>
  <c r="V840" i="1"/>
  <c r="S841" i="1"/>
  <c r="AD841" i="1"/>
  <c r="Y841" i="1" l="1"/>
  <c r="AD842" i="1"/>
  <c r="S842" i="1"/>
  <c r="V841" i="1"/>
  <c r="AD843" i="1" l="1"/>
  <c r="Y842" i="1"/>
  <c r="V842" i="1"/>
  <c r="S843" i="1"/>
  <c r="Y843" i="1" l="1"/>
  <c r="V843" i="1"/>
  <c r="AD844" i="1"/>
  <c r="S844" i="1"/>
  <c r="Y844" i="1" l="1"/>
  <c r="AD845" i="1"/>
  <c r="S845" i="1"/>
  <c r="V844" i="1"/>
  <c r="AD846" i="1" l="1"/>
  <c r="V845" i="1"/>
  <c r="Y845" i="1"/>
  <c r="S846" i="1"/>
  <c r="AD847" i="1" l="1"/>
  <c r="Y846" i="1"/>
  <c r="S847" i="1"/>
  <c r="V846" i="1"/>
  <c r="Y847" i="1" l="1"/>
  <c r="AD848" i="1"/>
  <c r="V847" i="1"/>
  <c r="S848" i="1"/>
  <c r="AD849" i="1" l="1"/>
  <c r="V848" i="1"/>
  <c r="S849" i="1"/>
  <c r="Y848" i="1"/>
  <c r="Y849" i="1" l="1"/>
  <c r="AD850" i="1"/>
  <c r="V849" i="1"/>
  <c r="S850" i="1"/>
  <c r="V850" i="1" l="1"/>
  <c r="Y850" i="1"/>
  <c r="S851" i="1"/>
  <c r="AD851" i="1"/>
  <c r="AD852" i="1" l="1"/>
  <c r="V851" i="1"/>
  <c r="Y851" i="1"/>
  <c r="S852" i="1"/>
  <c r="V852" i="1" l="1"/>
  <c r="AD853" i="1"/>
  <c r="Y852" i="1"/>
  <c r="S853" i="1"/>
  <c r="AD854" i="1" l="1"/>
  <c r="V853" i="1"/>
  <c r="Y853" i="1"/>
  <c r="S854" i="1"/>
  <c r="AD855" i="1" l="1"/>
  <c r="Y854" i="1"/>
  <c r="S855" i="1"/>
  <c r="V854" i="1"/>
  <c r="AD856" i="1" l="1"/>
  <c r="Y855" i="1"/>
  <c r="V855" i="1"/>
  <c r="S856" i="1"/>
  <c r="AD857" i="1" l="1"/>
  <c r="Y856" i="1"/>
  <c r="V856" i="1"/>
  <c r="S857" i="1"/>
  <c r="AD858" i="1" l="1"/>
  <c r="V857" i="1"/>
  <c r="Y857" i="1"/>
  <c r="S858" i="1"/>
  <c r="V858" i="1" l="1"/>
  <c r="AD859" i="1"/>
  <c r="S859" i="1"/>
  <c r="Y858" i="1"/>
  <c r="Y859" i="1" l="1"/>
  <c r="AD860" i="1"/>
  <c r="S860" i="1"/>
  <c r="V859" i="1"/>
  <c r="Y860" i="1" l="1"/>
  <c r="AD861" i="1"/>
  <c r="S861" i="1"/>
  <c r="V860" i="1"/>
  <c r="AD862" i="1" l="1"/>
  <c r="V861" i="1"/>
  <c r="Y861" i="1"/>
  <c r="S862" i="1"/>
  <c r="Y862" i="1" l="1"/>
  <c r="AD863" i="1"/>
  <c r="V862" i="1"/>
  <c r="S863" i="1"/>
  <c r="AD864" i="1" l="1"/>
  <c r="V863" i="1"/>
  <c r="Y863" i="1"/>
  <c r="S864" i="1"/>
  <c r="AD865" i="1" l="1"/>
  <c r="Y864" i="1"/>
  <c r="S865" i="1"/>
  <c r="V864" i="1"/>
  <c r="V865" i="1" l="1"/>
  <c r="AD866" i="1"/>
  <c r="S866" i="1"/>
  <c r="Y865" i="1"/>
  <c r="AD867" i="1" l="1"/>
  <c r="Y866" i="1"/>
  <c r="S867" i="1"/>
  <c r="V866" i="1"/>
  <c r="AD868" i="1" l="1"/>
  <c r="Y867" i="1"/>
  <c r="V867" i="1"/>
  <c r="S868" i="1"/>
  <c r="V868" i="1" l="1"/>
  <c r="Y868" i="1"/>
  <c r="AD869" i="1"/>
  <c r="S869" i="1"/>
  <c r="AD870" i="1" l="1"/>
  <c r="V869" i="1"/>
  <c r="Y869" i="1"/>
  <c r="S870" i="1"/>
  <c r="V870" i="1" l="1"/>
  <c r="AD871" i="1"/>
  <c r="S871" i="1"/>
  <c r="Y870" i="1"/>
  <c r="V871" i="1" l="1"/>
  <c r="S872" i="1"/>
  <c r="Y871" i="1"/>
  <c r="AD872" i="1"/>
  <c r="Y872" i="1" l="1"/>
  <c r="AD873" i="1"/>
  <c r="V872" i="1"/>
  <c r="S873" i="1"/>
  <c r="Y873" i="1" l="1"/>
  <c r="AD874" i="1"/>
  <c r="V873" i="1"/>
  <c r="S874" i="1"/>
  <c r="Y874" i="1" l="1"/>
  <c r="AD875" i="1"/>
  <c r="V874" i="1"/>
  <c r="S875" i="1"/>
  <c r="Y875" i="1" l="1"/>
  <c r="AD876" i="1"/>
  <c r="V875" i="1"/>
  <c r="S876" i="1"/>
  <c r="AD877" i="1" l="1"/>
  <c r="V876" i="1"/>
  <c r="Y876" i="1"/>
  <c r="S877" i="1"/>
  <c r="Y877" i="1" l="1"/>
  <c r="V877" i="1"/>
  <c r="S878" i="1"/>
  <c r="AD878" i="1"/>
  <c r="Y878" i="1" l="1"/>
  <c r="AD879" i="1"/>
  <c r="V878" i="1"/>
  <c r="S879" i="1"/>
  <c r="AD880" i="1" l="1"/>
  <c r="V879" i="1"/>
  <c r="Y879" i="1"/>
  <c r="S880" i="1"/>
  <c r="Y880" i="1" l="1"/>
  <c r="V880" i="1"/>
  <c r="S881" i="1"/>
  <c r="AD881" i="1"/>
  <c r="V881" i="1" l="1"/>
  <c r="Y881" i="1"/>
  <c r="S882" i="1"/>
  <c r="AD882" i="1"/>
  <c r="AD883" i="1" l="1"/>
  <c r="V882" i="1"/>
  <c r="S883" i="1"/>
  <c r="Y882" i="1"/>
  <c r="V883" i="1" l="1"/>
  <c r="Y883" i="1"/>
  <c r="AD884" i="1"/>
  <c r="S884" i="1"/>
  <c r="Y884" i="1" l="1"/>
  <c r="AD885" i="1"/>
  <c r="S885" i="1"/>
  <c r="V884" i="1"/>
  <c r="AD886" i="1" l="1"/>
  <c r="Y885" i="1"/>
  <c r="V885" i="1"/>
  <c r="S886" i="1"/>
  <c r="V886" i="1" l="1"/>
  <c r="Y886" i="1"/>
  <c r="S887" i="1"/>
  <c r="AD887" i="1"/>
  <c r="V887" i="1" l="1"/>
  <c r="Y887" i="1"/>
  <c r="AD888" i="1"/>
  <c r="S888" i="1"/>
  <c r="V888" i="1" l="1"/>
  <c r="Y888" i="1"/>
  <c r="AD889" i="1"/>
  <c r="S889" i="1"/>
  <c r="AD890" i="1" l="1"/>
  <c r="Y889" i="1"/>
  <c r="V889" i="1"/>
  <c r="S890" i="1"/>
  <c r="Y890" i="1" l="1"/>
  <c r="AD891" i="1"/>
  <c r="S891" i="1"/>
  <c r="V890" i="1"/>
  <c r="V891" i="1" l="1"/>
  <c r="Y891" i="1"/>
  <c r="AD892" i="1"/>
  <c r="S892" i="1"/>
  <c r="AD893" i="1" l="1"/>
  <c r="V892" i="1"/>
  <c r="Y892" i="1"/>
  <c r="S893" i="1"/>
  <c r="V893" i="1" l="1"/>
  <c r="Y893" i="1"/>
  <c r="AD894" i="1"/>
  <c r="S894" i="1"/>
  <c r="AD895" i="1" l="1"/>
  <c r="Y894" i="1"/>
  <c r="V894" i="1"/>
  <c r="S895" i="1"/>
  <c r="Y895" i="1" l="1"/>
  <c r="V895" i="1"/>
  <c r="AD896" i="1"/>
  <c r="S896" i="1"/>
  <c r="V896" i="1" l="1"/>
  <c r="Y896" i="1"/>
  <c r="AD897" i="1"/>
  <c r="S897" i="1"/>
  <c r="V897" i="1" l="1"/>
  <c r="AD898" i="1"/>
  <c r="Y897" i="1"/>
  <c r="S898" i="1"/>
  <c r="V898" i="1" l="1"/>
  <c r="Y898" i="1"/>
  <c r="AD899" i="1"/>
  <c r="S899" i="1"/>
  <c r="Y899" i="1" l="1"/>
  <c r="AD900" i="1"/>
  <c r="V899" i="1"/>
  <c r="S900" i="1"/>
  <c r="V900" i="1" l="1"/>
  <c r="AD901" i="1"/>
  <c r="Y900" i="1"/>
  <c r="S901" i="1"/>
  <c r="Y901" i="1" l="1"/>
  <c r="AD902" i="1"/>
  <c r="V901" i="1"/>
  <c r="S902" i="1"/>
  <c r="Y902" i="1" l="1"/>
  <c r="V902" i="1"/>
  <c r="S903" i="1"/>
  <c r="AD903" i="1"/>
  <c r="V903" i="1" l="1"/>
  <c r="AD904" i="1"/>
  <c r="Y903" i="1"/>
  <c r="S904" i="1"/>
  <c r="AD905" i="1" l="1"/>
  <c r="V904" i="1"/>
  <c r="Y904" i="1"/>
  <c r="S905" i="1"/>
  <c r="V905" i="1" l="1"/>
  <c r="AD906" i="1"/>
  <c r="Y905" i="1"/>
  <c r="S906" i="1"/>
  <c r="AD907" i="1" l="1"/>
  <c r="Y906" i="1"/>
  <c r="S907" i="1"/>
  <c r="V906" i="1"/>
  <c r="V907" i="1" l="1"/>
  <c r="AD908" i="1"/>
  <c r="Y907" i="1"/>
  <c r="S908" i="1"/>
  <c r="Y908" i="1" l="1"/>
  <c r="V908" i="1"/>
  <c r="AD909" i="1"/>
  <c r="S909" i="1"/>
  <c r="V909" i="1" l="1"/>
  <c r="AD910" i="1"/>
  <c r="Y909" i="1"/>
  <c r="S910" i="1"/>
  <c r="Y910" i="1" l="1"/>
  <c r="V910" i="1"/>
  <c r="S911" i="1"/>
  <c r="AD911" i="1"/>
  <c r="Y911" i="1" l="1"/>
  <c r="AD912" i="1"/>
  <c r="S912" i="1"/>
  <c r="V911" i="1"/>
  <c r="AD913" i="1" l="1"/>
  <c r="V912" i="1"/>
  <c r="S913" i="1"/>
  <c r="Y912" i="1"/>
  <c r="Y913" i="1" l="1"/>
  <c r="V913" i="1"/>
  <c r="AD914" i="1"/>
  <c r="S914" i="1"/>
  <c r="Y914" i="1" l="1"/>
  <c r="AD915" i="1"/>
  <c r="S915" i="1"/>
  <c r="V914" i="1"/>
  <c r="AD916" i="1" l="1"/>
  <c r="V915" i="1"/>
  <c r="Y915" i="1"/>
  <c r="S916" i="1"/>
  <c r="Y916" i="1" l="1"/>
  <c r="V916" i="1"/>
  <c r="S917" i="1"/>
  <c r="AD917" i="1"/>
  <c r="AD918" i="1" l="1"/>
  <c r="V917" i="1"/>
  <c r="Y917" i="1"/>
  <c r="S918" i="1"/>
  <c r="AD919" i="1" l="1"/>
  <c r="V918" i="1"/>
  <c r="S919" i="1"/>
  <c r="Y918" i="1"/>
  <c r="Y919" i="1" l="1"/>
  <c r="V919" i="1"/>
  <c r="AD920" i="1"/>
  <c r="S920" i="1"/>
  <c r="AD921" i="1" l="1"/>
  <c r="Y920" i="1"/>
  <c r="V920" i="1"/>
  <c r="S921" i="1"/>
  <c r="V921" i="1" l="1"/>
  <c r="AD922" i="1"/>
  <c r="Y921" i="1"/>
  <c r="S922" i="1"/>
  <c r="AD923" i="1" l="1"/>
  <c r="Y922" i="1"/>
  <c r="S923" i="1"/>
  <c r="V922" i="1"/>
  <c r="V923" i="1" l="1"/>
  <c r="Y923" i="1"/>
  <c r="AD924" i="1"/>
  <c r="S924" i="1"/>
  <c r="V924" i="1" l="1"/>
  <c r="Y924" i="1"/>
  <c r="AD925" i="1"/>
  <c r="S925" i="1"/>
  <c r="AD926" i="1" l="1"/>
  <c r="V925" i="1"/>
  <c r="Y925" i="1"/>
  <c r="S926" i="1"/>
  <c r="AD927" i="1" l="1"/>
  <c r="V926" i="1"/>
  <c r="S927" i="1"/>
  <c r="Y926" i="1"/>
  <c r="AD928" i="1" l="1"/>
  <c r="V927" i="1"/>
  <c r="Y927" i="1"/>
  <c r="S928" i="1"/>
  <c r="Y928" i="1" l="1"/>
  <c r="AD929" i="1"/>
  <c r="V928" i="1"/>
  <c r="S929" i="1"/>
  <c r="Y929" i="1" l="1"/>
  <c r="V929" i="1"/>
  <c r="AD930" i="1"/>
  <c r="S930" i="1"/>
  <c r="V930" i="1" l="1"/>
  <c r="AD931" i="1"/>
  <c r="S931" i="1"/>
  <c r="Y930" i="1"/>
  <c r="V931" i="1" l="1"/>
  <c r="S932" i="1"/>
  <c r="Y931" i="1"/>
  <c r="AD932" i="1"/>
  <c r="V932" i="1" l="1"/>
  <c r="Y932" i="1"/>
  <c r="S933" i="1"/>
  <c r="AD933" i="1"/>
  <c r="V933" i="1" l="1"/>
  <c r="AD934" i="1"/>
  <c r="Y933" i="1"/>
  <c r="S934" i="1"/>
  <c r="V934" i="1" l="1"/>
  <c r="AD935" i="1"/>
  <c r="Y934" i="1"/>
  <c r="S935" i="1"/>
  <c r="V935" i="1" l="1"/>
  <c r="AD936" i="1"/>
  <c r="Y935" i="1"/>
  <c r="S936" i="1"/>
  <c r="V936" i="1" l="1"/>
  <c r="Y936" i="1"/>
  <c r="S937" i="1"/>
  <c r="AD937" i="1"/>
  <c r="AD938" i="1" l="1"/>
  <c r="V937" i="1"/>
  <c r="Y937" i="1"/>
  <c r="S938" i="1"/>
  <c r="V938" i="1" l="1"/>
  <c r="AD939" i="1"/>
  <c r="Y938" i="1"/>
  <c r="S939" i="1"/>
  <c r="V939" i="1" l="1"/>
  <c r="Y939" i="1"/>
  <c r="AD940" i="1"/>
  <c r="S940" i="1"/>
  <c r="V940" i="1" l="1"/>
  <c r="AD941" i="1"/>
  <c r="S941" i="1"/>
  <c r="Y940" i="1"/>
  <c r="V941" i="1" l="1"/>
  <c r="Y941" i="1"/>
  <c r="S942" i="1"/>
  <c r="AD942" i="1"/>
  <c r="V942" i="1" l="1"/>
  <c r="AD943" i="1"/>
  <c r="Y942" i="1"/>
  <c r="S943" i="1"/>
  <c r="V943" i="1" l="1"/>
  <c r="Y943" i="1"/>
  <c r="AD944" i="1"/>
  <c r="S944" i="1"/>
  <c r="V944" i="1" l="1"/>
  <c r="AD945" i="1"/>
  <c r="Y944" i="1"/>
  <c r="S945" i="1"/>
  <c r="AD946" i="1" l="1"/>
  <c r="Y945" i="1"/>
  <c r="V945" i="1"/>
  <c r="S946" i="1"/>
  <c r="Y946" i="1" l="1"/>
  <c r="V946" i="1"/>
  <c r="AD947" i="1"/>
  <c r="S947" i="1"/>
  <c r="Y947" i="1" l="1"/>
  <c r="AD948" i="1"/>
  <c r="V947" i="1"/>
  <c r="S948" i="1"/>
  <c r="V948" i="1" l="1"/>
  <c r="AD949" i="1"/>
  <c r="S949" i="1"/>
  <c r="Y948" i="1"/>
  <c r="V949" i="1" l="1"/>
  <c r="Y949" i="1"/>
  <c r="AD950" i="1"/>
  <c r="S950" i="1"/>
  <c r="Y950" i="1" l="1"/>
  <c r="S951" i="1"/>
  <c r="V950" i="1"/>
  <c r="AD951" i="1"/>
  <c r="V951" i="1" l="1"/>
  <c r="Y951" i="1"/>
  <c r="AD952" i="1"/>
  <c r="S952" i="1"/>
  <c r="AD953" i="1" l="1"/>
  <c r="V952" i="1"/>
  <c r="S953" i="1"/>
  <c r="Y952" i="1"/>
  <c r="AD954" i="1" l="1"/>
  <c r="Y953" i="1"/>
  <c r="S954" i="1"/>
  <c r="V953" i="1"/>
  <c r="Y954" i="1" l="1"/>
  <c r="AD955" i="1"/>
  <c r="S955" i="1"/>
  <c r="V954" i="1"/>
  <c r="Y955" i="1" l="1"/>
  <c r="V955" i="1"/>
  <c r="S956" i="1"/>
  <c r="AD956" i="1"/>
  <c r="V956" i="1" l="1"/>
  <c r="Y956" i="1"/>
  <c r="AD957" i="1"/>
  <c r="S957" i="1"/>
  <c r="Y957" i="1" l="1"/>
  <c r="AD958" i="1"/>
  <c r="S958" i="1"/>
  <c r="V957" i="1"/>
  <c r="AD959" i="1" l="1"/>
  <c r="Y958" i="1"/>
  <c r="V958" i="1"/>
  <c r="S959" i="1"/>
  <c r="AD960" i="1" l="1"/>
  <c r="Y959" i="1"/>
  <c r="V959" i="1"/>
  <c r="S960" i="1"/>
  <c r="Y960" i="1" l="1"/>
  <c r="V960" i="1"/>
  <c r="AD961" i="1"/>
  <c r="S961" i="1"/>
  <c r="V961" i="1" l="1"/>
  <c r="Y961" i="1"/>
  <c r="AD962" i="1"/>
  <c r="S962" i="1"/>
  <c r="Y962" i="1" l="1"/>
  <c r="V962" i="1"/>
  <c r="AD963" i="1"/>
  <c r="S963" i="1"/>
  <c r="V963" i="1" l="1"/>
  <c r="AD964" i="1"/>
  <c r="Y963" i="1"/>
  <c r="S964" i="1"/>
  <c r="Y964" i="1" l="1"/>
  <c r="AD965" i="1"/>
  <c r="S965" i="1"/>
  <c r="V964" i="1"/>
  <c r="Y965" i="1" l="1"/>
  <c r="AD966" i="1"/>
  <c r="V965" i="1"/>
  <c r="S966" i="1"/>
  <c r="V966" i="1" l="1"/>
  <c r="AD967" i="1"/>
  <c r="Y966" i="1"/>
  <c r="S967" i="1"/>
  <c r="V967" i="1" l="1"/>
  <c r="Y967" i="1"/>
  <c r="AD968" i="1"/>
  <c r="S968" i="1"/>
  <c r="Y968" i="1" l="1"/>
  <c r="V968" i="1"/>
  <c r="AD969" i="1"/>
  <c r="S969" i="1"/>
  <c r="V969" i="1" l="1"/>
  <c r="Y969" i="1"/>
  <c r="AD970" i="1"/>
  <c r="S970" i="1"/>
  <c r="AD971" i="1" l="1"/>
  <c r="Y970" i="1"/>
  <c r="V970" i="1"/>
  <c r="S971" i="1"/>
  <c r="AD972" i="1" l="1"/>
  <c r="Y971" i="1"/>
  <c r="V971" i="1"/>
  <c r="S972" i="1"/>
  <c r="V972" i="1" l="1"/>
  <c r="AD973" i="1"/>
  <c r="Y972" i="1"/>
  <c r="S973" i="1"/>
  <c r="AD974" i="1" l="1"/>
  <c r="V973" i="1"/>
  <c r="Y973" i="1"/>
  <c r="S974" i="1"/>
  <c r="Y974" i="1" l="1"/>
  <c r="V974" i="1"/>
  <c r="S975" i="1"/>
  <c r="AD975" i="1"/>
  <c r="Y975" i="1" l="1"/>
  <c r="V975" i="1"/>
  <c r="S976" i="1"/>
  <c r="AD976" i="1"/>
  <c r="V976" i="1" l="1"/>
  <c r="AD977" i="1"/>
  <c r="Y976" i="1"/>
  <c r="S977" i="1"/>
  <c r="Y977" i="1" l="1"/>
  <c r="AD978" i="1"/>
  <c r="V977" i="1"/>
  <c r="S978" i="1"/>
  <c r="AD979" i="1" l="1"/>
  <c r="Y978" i="1"/>
  <c r="V978" i="1"/>
  <c r="S979" i="1"/>
  <c r="Y979" i="1" l="1"/>
  <c r="V979" i="1"/>
  <c r="S980" i="1"/>
  <c r="AD980" i="1"/>
  <c r="Y980" i="1" l="1"/>
  <c r="AD981" i="1"/>
  <c r="V980" i="1"/>
  <c r="S981" i="1"/>
  <c r="Y981" i="1" l="1"/>
  <c r="V981" i="1"/>
  <c r="AD982" i="1"/>
  <c r="S982" i="1"/>
  <c r="V982" i="1" l="1"/>
  <c r="AD983" i="1"/>
  <c r="Y982" i="1"/>
  <c r="S983" i="1"/>
  <c r="Y983" i="1" l="1"/>
  <c r="V983" i="1"/>
  <c r="S984" i="1"/>
  <c r="AD984" i="1"/>
  <c r="V984" i="1" l="1"/>
  <c r="AD985" i="1"/>
  <c r="Y984" i="1"/>
  <c r="S985" i="1"/>
  <c r="Y985" i="1" l="1"/>
  <c r="AD986" i="1"/>
  <c r="V985" i="1"/>
  <c r="S986" i="1"/>
  <c r="AD987" i="1" l="1"/>
  <c r="V986" i="1"/>
  <c r="Y986" i="1"/>
  <c r="S987" i="1"/>
  <c r="Y987" i="1" l="1"/>
  <c r="AD988" i="1"/>
  <c r="S988" i="1"/>
  <c r="V987" i="1"/>
  <c r="AD989" i="1" l="1"/>
  <c r="V988" i="1"/>
  <c r="Y988" i="1"/>
  <c r="S989" i="1"/>
  <c r="AD990" i="1" l="1"/>
  <c r="Y989" i="1"/>
  <c r="V989" i="1"/>
  <c r="S990" i="1"/>
  <c r="Y990" i="1" l="1"/>
  <c r="AD991" i="1"/>
  <c r="V990" i="1"/>
  <c r="S991" i="1"/>
  <c r="Y991" i="1" l="1"/>
  <c r="V991" i="1"/>
  <c r="S992" i="1"/>
  <c r="AD992" i="1"/>
  <c r="Y992" i="1" l="1"/>
  <c r="AD993" i="1"/>
  <c r="S993" i="1"/>
  <c r="V992" i="1"/>
  <c r="V993" i="1" l="1"/>
  <c r="Y993" i="1"/>
  <c r="S994" i="1"/>
  <c r="AD994" i="1"/>
  <c r="V994" i="1" l="1"/>
  <c r="AD995" i="1"/>
  <c r="Y994" i="1"/>
  <c r="S995" i="1"/>
  <c r="AD996" i="1" l="1"/>
  <c r="V995" i="1"/>
  <c r="S996" i="1"/>
  <c r="Y995" i="1"/>
  <c r="V996" i="1" l="1"/>
  <c r="Y996" i="1"/>
  <c r="AD997" i="1"/>
  <c r="S997" i="1"/>
  <c r="Y997" i="1" l="1"/>
  <c r="AD998" i="1"/>
  <c r="S998" i="1"/>
  <c r="V997" i="1"/>
  <c r="Y998" i="1" l="1"/>
  <c r="AD999" i="1"/>
  <c r="S999" i="1"/>
  <c r="V998" i="1"/>
  <c r="AD1000" i="1" l="1"/>
  <c r="V999" i="1"/>
  <c r="Y999" i="1"/>
  <c r="S1000" i="1"/>
  <c r="Y1000" i="1" l="1"/>
  <c r="AD1001" i="1"/>
  <c r="V1000" i="1"/>
  <c r="S1001" i="1"/>
  <c r="AD1002" i="1" l="1"/>
  <c r="V1001" i="1"/>
  <c r="Y1001" i="1"/>
  <c r="S1002" i="1"/>
  <c r="V1002" i="1" l="1"/>
  <c r="AD1003" i="1"/>
  <c r="S1003" i="1"/>
  <c r="Y1002" i="1"/>
  <c r="V1003" i="1" l="1"/>
  <c r="Y1003" i="1"/>
  <c r="S1004" i="1"/>
  <c r="AD1004" i="1"/>
  <c r="AD1005" i="1" l="1"/>
  <c r="V1004" i="1"/>
  <c r="Y1004" i="1"/>
  <c r="S1005" i="1"/>
  <c r="V1005" i="1" l="1"/>
  <c r="Y1005" i="1"/>
  <c r="AD1006" i="1"/>
  <c r="S1006" i="1"/>
  <c r="AD1007" i="1" l="1"/>
  <c r="Y1006" i="1"/>
  <c r="V1006" i="1"/>
  <c r="S1007" i="1"/>
  <c r="AD1008" i="1" l="1"/>
  <c r="Y1007" i="1"/>
  <c r="V1007" i="1"/>
  <c r="S1008" i="1"/>
  <c r="V1008" i="1" l="1"/>
  <c r="Y1008" i="1"/>
  <c r="S1009" i="1"/>
  <c r="AD1009" i="1"/>
  <c r="AD1010" i="1" l="1"/>
  <c r="V1009" i="1"/>
  <c r="Y1009" i="1"/>
  <c r="S1010" i="1"/>
  <c r="V1010" i="1" l="1"/>
  <c r="Y1010" i="1"/>
  <c r="AD1011" i="1"/>
  <c r="S1011" i="1"/>
  <c r="V1011" i="1" l="1"/>
  <c r="AD1012" i="1"/>
  <c r="Y1011" i="1"/>
  <c r="S1012" i="1"/>
  <c r="V1012" i="1" l="1"/>
  <c r="Y1012" i="1"/>
  <c r="AD1013" i="1"/>
  <c r="S1013" i="1"/>
  <c r="AD1014" i="1" l="1"/>
  <c r="V1013" i="1"/>
  <c r="Y1013" i="1"/>
  <c r="S1014" i="1"/>
  <c r="AD1015" i="1" l="1"/>
  <c r="V1014" i="1"/>
  <c r="S1015" i="1"/>
  <c r="Y1014" i="1"/>
  <c r="Y1015" i="1" l="1"/>
  <c r="V1015" i="1"/>
  <c r="S1016" i="1"/>
  <c r="AD1016" i="1"/>
  <c r="V1016" i="1" l="1"/>
  <c r="AD1017" i="1"/>
  <c r="Y1016" i="1"/>
  <c r="S1017" i="1"/>
  <c r="Y1017" i="1" l="1"/>
  <c r="AD1018" i="1"/>
  <c r="V1017" i="1"/>
  <c r="S1018" i="1"/>
  <c r="V1018" i="1" l="1"/>
  <c r="AD1019" i="1"/>
  <c r="Y1018" i="1"/>
  <c r="S1019" i="1"/>
  <c r="Y1019" i="1" l="1"/>
  <c r="V1019" i="1"/>
  <c r="AD1020" i="1"/>
  <c r="S1020" i="1"/>
  <c r="AD1021" i="1" l="1"/>
  <c r="Y1020" i="1"/>
  <c r="S1021" i="1"/>
  <c r="V1020" i="1"/>
  <c r="AD1022" i="1" l="1"/>
  <c r="Y1021" i="1"/>
  <c r="S1022" i="1"/>
  <c r="V1021" i="1"/>
  <c r="Y1022" i="1" l="1"/>
  <c r="AD1023" i="1"/>
  <c r="S1023" i="1"/>
  <c r="V1022" i="1"/>
  <c r="AD1024" i="1" l="1"/>
  <c r="V1023" i="1"/>
  <c r="S1024" i="1"/>
  <c r="Y1023" i="1"/>
  <c r="AD1025" i="1" l="1"/>
  <c r="V1024" i="1"/>
  <c r="S1025" i="1"/>
  <c r="Y1024" i="1"/>
  <c r="AD1026" i="1" l="1"/>
  <c r="Y1025" i="1"/>
  <c r="S1026" i="1"/>
  <c r="V1025" i="1"/>
  <c r="Y1026" i="1" l="1"/>
  <c r="AD1027" i="1"/>
  <c r="V1026" i="1"/>
  <c r="S1027" i="1"/>
  <c r="V1027" i="1" l="1"/>
  <c r="AD1028" i="1"/>
  <c r="S1028" i="1"/>
  <c r="Y1027" i="1"/>
  <c r="V1028" i="1" l="1"/>
  <c r="AD1029" i="1"/>
  <c r="Y1028" i="1"/>
  <c r="S1029" i="1"/>
  <c r="Y1029" i="1" l="1"/>
  <c r="V1029" i="1"/>
  <c r="S1030" i="1"/>
  <c r="AD1030" i="1"/>
  <c r="V1030" i="1" l="1"/>
  <c r="Y1030" i="1"/>
  <c r="AD1031" i="1"/>
  <c r="S1031" i="1"/>
  <c r="V1031" i="1" l="1"/>
  <c r="Y1031" i="1"/>
  <c r="AD1032" i="1"/>
  <c r="S1032" i="1"/>
  <c r="V1032" i="1" l="1"/>
  <c r="Y1032" i="1"/>
  <c r="AD1033" i="1"/>
  <c r="S1033" i="1"/>
  <c r="Y1033" i="1" l="1"/>
  <c r="V1033" i="1"/>
  <c r="S1034" i="1"/>
  <c r="AD1034" i="1"/>
  <c r="V1034" i="1" l="1"/>
  <c r="AD1035" i="1"/>
  <c r="S1035" i="1"/>
  <c r="Y1034" i="1"/>
  <c r="V1035" i="1" l="1"/>
  <c r="Y1035" i="1"/>
  <c r="S1036" i="1"/>
  <c r="AD1036" i="1"/>
  <c r="V1036" i="1" l="1"/>
  <c r="Y1036" i="1"/>
  <c r="S1037" i="1"/>
  <c r="AD1037" i="1"/>
  <c r="AD1038" i="1" l="1"/>
  <c r="V1037" i="1"/>
  <c r="Y1037" i="1"/>
  <c r="S1038" i="1"/>
  <c r="V1038" i="1" l="1"/>
  <c r="Y1038" i="1"/>
  <c r="AD1039" i="1"/>
  <c r="S1039" i="1"/>
  <c r="V1039" i="1" l="1"/>
  <c r="Y1039" i="1"/>
  <c r="AD1040" i="1"/>
  <c r="S1040" i="1"/>
  <c r="Y1040" i="1" l="1"/>
  <c r="AD1041" i="1"/>
  <c r="S1041" i="1"/>
  <c r="V1040" i="1"/>
  <c r="Y1041" i="1" l="1"/>
  <c r="V1041" i="1"/>
  <c r="S1042" i="1"/>
  <c r="AD1042" i="1"/>
  <c r="V1042" i="1" l="1"/>
  <c r="AD1043" i="1"/>
  <c r="S1043" i="1"/>
  <c r="Y1042" i="1"/>
  <c r="AD1044" i="1" l="1"/>
  <c r="V1043" i="1"/>
  <c r="Y1043" i="1"/>
  <c r="S1044" i="1"/>
  <c r="V1044" i="1" l="1"/>
  <c r="Y1044" i="1"/>
  <c r="S1045" i="1"/>
  <c r="AD1045" i="1"/>
  <c r="AD1046" i="1" l="1"/>
  <c r="V1045" i="1"/>
  <c r="S1046" i="1"/>
  <c r="Y1045" i="1"/>
  <c r="V1046" i="1" l="1"/>
  <c r="Y1046" i="1"/>
  <c r="S1047" i="1"/>
  <c r="AD1047" i="1"/>
  <c r="Y1047" i="1" l="1"/>
  <c r="AD1048" i="1"/>
  <c r="V1047" i="1"/>
  <c r="S1048" i="1"/>
  <c r="AD1049" i="1" l="1"/>
  <c r="Y1048" i="1"/>
  <c r="S1049" i="1"/>
  <c r="V1048" i="1"/>
  <c r="V1049" i="1" l="1"/>
  <c r="Y1049" i="1"/>
  <c r="S1050" i="1"/>
  <c r="AD1050" i="1"/>
  <c r="AD1051" i="1" l="1"/>
  <c r="Y1050" i="1"/>
  <c r="S1051" i="1"/>
  <c r="V1050" i="1"/>
  <c r="V1051" i="1" l="1"/>
  <c r="AD1052" i="1"/>
  <c r="Y1051" i="1"/>
  <c r="S1052" i="1"/>
  <c r="AD1053" i="1" l="1"/>
  <c r="Y1052" i="1"/>
  <c r="V1052" i="1"/>
  <c r="S1053" i="1"/>
  <c r="AD1054" i="1" l="1"/>
  <c r="V1053" i="1"/>
  <c r="S1054" i="1"/>
  <c r="Y1053" i="1"/>
  <c r="Y1054" i="1" l="1"/>
  <c r="AD1055" i="1"/>
  <c r="V1054" i="1"/>
  <c r="S1055" i="1"/>
  <c r="Y1055" i="1" l="1"/>
  <c r="V1055" i="1"/>
  <c r="AD1056" i="1"/>
  <c r="S1056" i="1"/>
  <c r="V1056" i="1" l="1"/>
  <c r="AD1057" i="1"/>
  <c r="Y1056" i="1"/>
  <c r="S1057" i="1"/>
  <c r="AD1058" i="1" l="1"/>
  <c r="V1057" i="1"/>
  <c r="Y1057" i="1"/>
  <c r="S1058" i="1"/>
  <c r="Y1058" i="1" l="1"/>
  <c r="AD1059" i="1"/>
  <c r="V1058" i="1"/>
  <c r="S1059" i="1"/>
  <c r="Y1059" i="1" l="1"/>
  <c r="AD1060" i="1"/>
  <c r="S1060" i="1"/>
  <c r="V1059" i="1"/>
  <c r="V1060" i="1" l="1"/>
  <c r="AD1061" i="1"/>
  <c r="Y1060" i="1"/>
  <c r="S1061" i="1"/>
  <c r="Y1061" i="1" l="1"/>
  <c r="V1061" i="1"/>
  <c r="S1062" i="1"/>
  <c r="AD1062" i="1"/>
  <c r="Y1062" i="1" l="1"/>
  <c r="AD1063" i="1"/>
  <c r="V1062" i="1"/>
  <c r="S1063" i="1"/>
  <c r="Y1063" i="1" l="1"/>
  <c r="AD1064" i="1"/>
  <c r="S1064" i="1"/>
  <c r="V1063" i="1"/>
  <c r="Y1064" i="1" l="1"/>
  <c r="V1064" i="1"/>
  <c r="AD1065" i="1"/>
  <c r="S1065" i="1"/>
  <c r="V1065" i="1" l="1"/>
  <c r="Y1065" i="1"/>
  <c r="AD1066" i="1"/>
  <c r="S1066" i="1"/>
  <c r="Y1066" i="1" l="1"/>
  <c r="V1066" i="1"/>
  <c r="AD1067" i="1"/>
  <c r="S1067" i="1"/>
  <c r="V1067" i="1" l="1"/>
  <c r="Y1067" i="1"/>
  <c r="S1068" i="1"/>
  <c r="AD1068" i="1"/>
  <c r="V1068" i="1" l="1"/>
  <c r="Y1068" i="1"/>
  <c r="S1069" i="1"/>
  <c r="AD1069" i="1"/>
  <c r="V1069" i="1" l="1"/>
  <c r="Y1069" i="1"/>
  <c r="S1070" i="1"/>
  <c r="AD1070" i="1"/>
  <c r="Y1070" i="1" l="1"/>
  <c r="AD1071" i="1"/>
  <c r="V1070" i="1"/>
  <c r="S1071" i="1"/>
  <c r="AD1072" i="1" l="1"/>
  <c r="Y1071" i="1"/>
  <c r="S1072" i="1"/>
  <c r="V1071" i="1"/>
  <c r="AD1073" i="1" l="1"/>
  <c r="V1072" i="1"/>
  <c r="Y1072" i="1"/>
  <c r="S1073" i="1"/>
  <c r="AD1074" i="1" l="1"/>
  <c r="Y1073" i="1"/>
  <c r="S1074" i="1"/>
  <c r="V1073" i="1"/>
  <c r="Y1074" i="1" l="1"/>
  <c r="V1074" i="1"/>
  <c r="AD1075" i="1"/>
  <c r="S1075" i="1"/>
  <c r="AD1076" i="1" l="1"/>
  <c r="Y1075" i="1"/>
  <c r="S1076" i="1"/>
  <c r="V1075" i="1"/>
  <c r="V1076" i="1" l="1"/>
  <c r="AD1077" i="1"/>
  <c r="S1077" i="1"/>
  <c r="Y1076" i="1"/>
  <c r="V1077" i="1" l="1"/>
  <c r="AD1078" i="1"/>
  <c r="Y1077" i="1"/>
  <c r="S1078" i="1"/>
  <c r="AD1079" i="1" l="1"/>
  <c r="V1078" i="1"/>
  <c r="S1079" i="1"/>
  <c r="Y1078" i="1"/>
  <c r="V1079" i="1" l="1"/>
  <c r="Y1079" i="1"/>
  <c r="AD1080" i="1"/>
  <c r="S1080" i="1"/>
  <c r="V1080" i="1" l="1"/>
  <c r="Y1080" i="1"/>
  <c r="AD1081" i="1"/>
  <c r="S1081" i="1"/>
  <c r="AD1082" i="1" l="1"/>
  <c r="V1081" i="1"/>
  <c r="Y1081" i="1"/>
  <c r="S1082" i="1"/>
  <c r="AD1083" i="1" l="1"/>
  <c r="V1082" i="1"/>
  <c r="S1083" i="1"/>
  <c r="Y1082" i="1"/>
  <c r="Y1083" i="1" l="1"/>
  <c r="V1083" i="1"/>
  <c r="AD1084" i="1"/>
  <c r="S1084" i="1"/>
  <c r="V1084" i="1" l="1"/>
  <c r="Y1084" i="1"/>
  <c r="S1085" i="1"/>
  <c r="AD1085" i="1"/>
  <c r="AD1086" i="1" l="1"/>
  <c r="Y1085" i="1"/>
  <c r="V1085" i="1"/>
  <c r="S1086" i="1"/>
  <c r="Y1086" i="1" l="1"/>
  <c r="V1086" i="1"/>
  <c r="AD1087" i="1"/>
  <c r="S1087" i="1"/>
  <c r="Y1087" i="1" l="1"/>
  <c r="V1087" i="1"/>
  <c r="AD1088" i="1"/>
  <c r="S1088" i="1"/>
  <c r="AD1089" i="1" l="1"/>
  <c r="V1088" i="1"/>
  <c r="Y1088" i="1"/>
  <c r="S1089" i="1"/>
  <c r="V1089" i="1" l="1"/>
  <c r="AD1090" i="1"/>
  <c r="S1090" i="1"/>
  <c r="Y1089" i="1"/>
  <c r="V1090" i="1" l="1"/>
  <c r="S1091" i="1"/>
  <c r="Y1090" i="1"/>
  <c r="AD1091" i="1"/>
  <c r="AD1092" i="1" l="1"/>
  <c r="V1091" i="1"/>
  <c r="Y1091" i="1"/>
  <c r="S1092" i="1"/>
  <c r="Y1092" i="1" l="1"/>
  <c r="AD1093" i="1"/>
  <c r="S1093" i="1"/>
  <c r="V1092" i="1"/>
  <c r="AD1094" i="1" l="1"/>
  <c r="V1093" i="1"/>
  <c r="Y1093" i="1"/>
  <c r="S1094" i="1"/>
  <c r="Y1094" i="1" l="1"/>
  <c r="AD1095" i="1"/>
  <c r="V1094" i="1"/>
  <c r="S1095" i="1"/>
  <c r="AD1096" i="1" l="1"/>
  <c r="Y1095" i="1"/>
  <c r="V1095" i="1"/>
  <c r="S1096" i="1"/>
  <c r="Y1096" i="1" l="1"/>
  <c r="V1096" i="1"/>
  <c r="AD1097" i="1"/>
  <c r="S1097" i="1"/>
  <c r="Y1097" i="1" l="1"/>
  <c r="V1097" i="1"/>
  <c r="AD1098" i="1"/>
  <c r="S1098" i="1"/>
  <c r="V1098" i="1" l="1"/>
  <c r="Y1098" i="1"/>
  <c r="AD1099" i="1"/>
  <c r="S1099" i="1"/>
  <c r="AD1100" i="1" l="1"/>
  <c r="Y1099" i="1"/>
  <c r="V1099" i="1"/>
  <c r="S1100" i="1"/>
  <c r="AD1101" i="1" l="1"/>
  <c r="Y1100" i="1"/>
  <c r="V1100" i="1"/>
  <c r="S1101" i="1"/>
  <c r="Y1101" i="1" l="1"/>
  <c r="AD1102" i="1"/>
  <c r="S1102" i="1"/>
  <c r="V1101" i="1"/>
  <c r="V1102" i="1" l="1"/>
  <c r="Y1102" i="1"/>
  <c r="S1103" i="1"/>
  <c r="AD1103" i="1"/>
  <c r="Y1103" i="1" l="1"/>
  <c r="V1103" i="1"/>
  <c r="AD1104" i="1"/>
  <c r="S1104" i="1"/>
  <c r="V1104" i="1" l="1"/>
  <c r="Y1104" i="1"/>
  <c r="AD1105" i="1"/>
  <c r="S1105" i="1"/>
  <c r="Y1105" i="1" l="1"/>
  <c r="AD1106" i="1"/>
  <c r="V1105" i="1"/>
  <c r="S1106" i="1"/>
  <c r="Y1106" i="1" l="1"/>
  <c r="V1106" i="1"/>
  <c r="AD1107" i="1"/>
  <c r="S1107" i="1"/>
  <c r="V1107" i="1" l="1"/>
  <c r="AD1108" i="1"/>
  <c r="Y1107" i="1"/>
  <c r="S1108" i="1"/>
  <c r="Y1108" i="1" l="1"/>
  <c r="AD1109" i="1"/>
  <c r="S1109" i="1"/>
  <c r="V1108" i="1"/>
  <c r="V1109" i="1" l="1"/>
  <c r="Y1109" i="1"/>
  <c r="S1110" i="1"/>
  <c r="AD1110" i="1"/>
  <c r="V1110" i="1" l="1"/>
  <c r="AD1111" i="1"/>
  <c r="S1111" i="1"/>
  <c r="Y1110" i="1"/>
  <c r="Y1111" i="1" l="1"/>
  <c r="V1111" i="1"/>
  <c r="AD1112" i="1"/>
  <c r="S1112" i="1"/>
  <c r="Y1112" i="1" l="1"/>
  <c r="V1112" i="1"/>
  <c r="AD1113" i="1"/>
  <c r="S1113" i="1"/>
  <c r="V1113" i="1" l="1"/>
  <c r="AD1114" i="1"/>
  <c r="S1114" i="1"/>
  <c r="Y1113" i="1"/>
  <c r="Y1114" i="1" l="1"/>
  <c r="V1114" i="1"/>
  <c r="AD1115" i="1"/>
  <c r="S1115" i="1"/>
  <c r="AD1116" i="1" l="1"/>
  <c r="Y1115" i="1"/>
  <c r="V1115" i="1"/>
  <c r="S1116" i="1"/>
  <c r="AD1117" i="1" l="1"/>
  <c r="V1116" i="1"/>
  <c r="Y1116" i="1"/>
  <c r="S1117" i="1"/>
  <c r="AD1118" i="1" l="1"/>
  <c r="Y1117" i="1"/>
  <c r="S1118" i="1"/>
  <c r="V1117" i="1"/>
  <c r="Y1118" i="1" l="1"/>
  <c r="AD1119" i="1"/>
  <c r="S1119" i="1"/>
  <c r="V1118" i="1"/>
  <c r="AD1120" i="1" l="1"/>
  <c r="V1119" i="1"/>
  <c r="S1120" i="1"/>
  <c r="Y1119" i="1"/>
  <c r="AD1121" i="1" l="1"/>
  <c r="V1120" i="1"/>
  <c r="Y1120" i="1"/>
  <c r="S1121" i="1"/>
  <c r="AD1122" i="1" l="1"/>
  <c r="V1121" i="1"/>
  <c r="S1122" i="1"/>
  <c r="Y1121" i="1"/>
  <c r="Y1122" i="1" l="1"/>
  <c r="AD1123" i="1"/>
  <c r="V1122" i="1"/>
  <c r="S1123" i="1"/>
  <c r="V1123" i="1" l="1"/>
  <c r="AD1124" i="1"/>
  <c r="S1124" i="1"/>
  <c r="Y1123" i="1"/>
  <c r="V1124" i="1" l="1"/>
  <c r="Y1124" i="1"/>
  <c r="S1125" i="1"/>
  <c r="AD1125" i="1"/>
  <c r="V1125" i="1" l="1"/>
  <c r="AD1126" i="1"/>
  <c r="Y1125" i="1"/>
  <c r="S1126" i="1"/>
  <c r="Y1126" i="1" l="1"/>
  <c r="V1126" i="1"/>
  <c r="AD1127" i="1"/>
  <c r="S1127" i="1"/>
  <c r="Y1127" i="1" l="1"/>
  <c r="AD1128" i="1"/>
  <c r="V1127" i="1"/>
  <c r="S1128" i="1"/>
  <c r="Y1128" i="1" l="1"/>
  <c r="V1128" i="1"/>
  <c r="S1129" i="1"/>
  <c r="AD1129" i="1"/>
  <c r="Y1129" i="1" l="1"/>
  <c r="AD1130" i="1"/>
  <c r="V1129" i="1"/>
  <c r="S1130" i="1"/>
  <c r="V1130" i="1" l="1"/>
  <c r="AD1131" i="1"/>
  <c r="S1131" i="1"/>
  <c r="Y1130" i="1"/>
  <c r="V1131" i="1" l="1"/>
  <c r="Y1131" i="1"/>
  <c r="AD1132" i="1"/>
  <c r="S1132" i="1"/>
  <c r="V1132" i="1" l="1"/>
  <c r="Y1132" i="1"/>
  <c r="S1133" i="1"/>
  <c r="AD1133" i="1"/>
  <c r="V1133" i="1" l="1"/>
  <c r="AD1134" i="1"/>
  <c r="Y1133" i="1"/>
  <c r="S1134" i="1"/>
  <c r="AD1135" i="1" l="1"/>
  <c r="V1134" i="1"/>
  <c r="S1135" i="1"/>
  <c r="Y1134" i="1"/>
  <c r="Y1135" i="1" l="1"/>
  <c r="AD1136" i="1"/>
  <c r="S1136" i="1"/>
  <c r="V1135" i="1"/>
  <c r="V1136" i="1" l="1"/>
  <c r="AD1137" i="1"/>
  <c r="S1137" i="1"/>
  <c r="Y1136" i="1"/>
  <c r="V1137" i="1" l="1"/>
  <c r="Y1137" i="1"/>
  <c r="AD1138" i="1"/>
  <c r="S1138" i="1"/>
  <c r="AD1139" i="1" l="1"/>
  <c r="V1138" i="1"/>
  <c r="Y1138" i="1"/>
  <c r="S1139" i="1"/>
  <c r="AD1140" i="1" l="1"/>
  <c r="V1139" i="1"/>
  <c r="Y1139" i="1"/>
  <c r="S1140" i="1"/>
  <c r="Y1140" i="1" l="1"/>
  <c r="V1140" i="1"/>
  <c r="AD1141" i="1"/>
  <c r="S1141" i="1"/>
  <c r="V1141" i="1" l="1"/>
  <c r="AD1142" i="1"/>
  <c r="Y1141" i="1"/>
  <c r="S1142" i="1"/>
  <c r="Y1142" i="1" l="1"/>
  <c r="V1142" i="1"/>
  <c r="AD1143" i="1"/>
  <c r="S1143" i="1"/>
  <c r="AD1144" i="1" l="1"/>
  <c r="Y1143" i="1"/>
  <c r="S1144" i="1"/>
  <c r="V1143" i="1"/>
  <c r="AD1145" i="1" l="1"/>
  <c r="V1144" i="1"/>
  <c r="S1145" i="1"/>
  <c r="Y1144" i="1"/>
  <c r="Y1145" i="1" l="1"/>
  <c r="AD1146" i="1"/>
  <c r="S1146" i="1"/>
  <c r="V1145" i="1"/>
  <c r="AD1147" i="1" l="1"/>
  <c r="Y1146" i="1"/>
  <c r="V1146" i="1"/>
  <c r="S1147" i="1"/>
  <c r="V1147" i="1" l="1"/>
  <c r="AD1148" i="1"/>
  <c r="S1148" i="1"/>
  <c r="Y1147" i="1"/>
  <c r="AD1149" i="1" l="1"/>
  <c r="V1148" i="1"/>
  <c r="S1149" i="1"/>
  <c r="Y1148" i="1"/>
  <c r="Y1149" i="1" l="1"/>
  <c r="AD1150" i="1"/>
  <c r="V1149" i="1"/>
  <c r="S1150" i="1"/>
  <c r="AD1151" i="1" l="1"/>
  <c r="Y1150" i="1"/>
  <c r="V1150" i="1"/>
  <c r="S1151" i="1"/>
  <c r="V1151" i="1" l="1"/>
  <c r="Y1151" i="1"/>
  <c r="AD1152" i="1"/>
  <c r="S1152" i="1"/>
  <c r="AD1153" i="1" l="1"/>
  <c r="Y1152" i="1"/>
  <c r="V1152" i="1"/>
  <c r="S1153" i="1"/>
  <c r="AD1154" i="1" l="1"/>
  <c r="Y1153" i="1"/>
  <c r="S1154" i="1"/>
  <c r="V1153" i="1"/>
  <c r="Y1154" i="1" l="1"/>
  <c r="AD1155" i="1"/>
  <c r="S1155" i="1"/>
  <c r="V1154" i="1"/>
  <c r="Y1155" i="1" l="1"/>
  <c r="V1155" i="1"/>
  <c r="S1156" i="1"/>
  <c r="AD1156" i="1"/>
  <c r="Y1156" i="1" l="1"/>
  <c r="V1156" i="1"/>
  <c r="AD1157" i="1"/>
  <c r="S1157" i="1"/>
  <c r="V1157" i="1" l="1"/>
  <c r="AD1158" i="1"/>
  <c r="Y1157" i="1"/>
  <c r="S1158" i="1"/>
  <c r="V1158" i="1" l="1"/>
  <c r="Y1158" i="1"/>
  <c r="AD1159" i="1"/>
  <c r="S1159" i="1"/>
  <c r="V1159" i="1" l="1"/>
  <c r="Y1159" i="1"/>
  <c r="S1160" i="1"/>
  <c r="AD1160" i="1"/>
  <c r="Y1160" i="1" l="1"/>
  <c r="V1160" i="1"/>
  <c r="S1161" i="1"/>
  <c r="AD1161" i="1"/>
  <c r="AD1162" i="1" l="1"/>
  <c r="Y1161" i="1"/>
  <c r="V1161" i="1"/>
  <c r="S1162" i="1"/>
  <c r="V1162" i="1" l="1"/>
  <c r="Y1162" i="1"/>
  <c r="AD1163" i="1"/>
  <c r="S1163" i="1"/>
  <c r="V1163" i="1" l="1"/>
  <c r="AD1164" i="1"/>
  <c r="Y1163" i="1"/>
  <c r="S1164" i="1"/>
  <c r="AD1165" i="1" l="1"/>
  <c r="Y1164" i="1"/>
  <c r="V1164" i="1"/>
  <c r="S1165" i="1"/>
  <c r="AD1166" i="1" l="1"/>
  <c r="V1165" i="1"/>
  <c r="Y1165" i="1"/>
  <c r="S1166" i="1"/>
  <c r="V1166" i="1" l="1"/>
  <c r="AD1167" i="1"/>
  <c r="Y1166" i="1"/>
  <c r="S1167" i="1"/>
  <c r="AD1168" i="1" l="1"/>
  <c r="S1168" i="1"/>
  <c r="V1167" i="1"/>
  <c r="Y1167" i="1"/>
  <c r="V1168" i="1" l="1"/>
  <c r="AD1169" i="1"/>
  <c r="S1169" i="1"/>
  <c r="Y1168" i="1"/>
  <c r="AD1170" i="1" l="1"/>
  <c r="V1169" i="1"/>
  <c r="Y1169" i="1"/>
  <c r="S1170" i="1"/>
  <c r="AD1171" i="1" l="1"/>
  <c r="V1170" i="1"/>
  <c r="S1171" i="1"/>
  <c r="Y1170" i="1"/>
  <c r="V1171" i="1" l="1"/>
  <c r="AD1172" i="1"/>
  <c r="Y1171" i="1"/>
  <c r="S1172" i="1"/>
  <c r="AD1173" i="1" l="1"/>
  <c r="Y1172" i="1"/>
  <c r="V1172" i="1"/>
  <c r="S1173" i="1"/>
  <c r="V1173" i="1" l="1"/>
  <c r="Y1173" i="1"/>
  <c r="AD1174" i="1"/>
  <c r="S1174" i="1"/>
  <c r="AD1175" i="1" l="1"/>
  <c r="Y1174" i="1"/>
  <c r="S1175" i="1"/>
  <c r="V1174" i="1"/>
  <c r="Y1175" i="1" l="1"/>
  <c r="V1175" i="1"/>
  <c r="AD1176" i="1"/>
  <c r="S1176" i="1"/>
  <c r="V1176" i="1" l="1"/>
  <c r="Y1176" i="1"/>
  <c r="S1177" i="1"/>
  <c r="AD1177" i="1"/>
  <c r="Y1177" i="1" l="1"/>
  <c r="V1177" i="1"/>
  <c r="S1178" i="1"/>
  <c r="AD1178" i="1"/>
  <c r="V1178" i="1" l="1"/>
  <c r="Y1178" i="1"/>
  <c r="AD1179" i="1"/>
  <c r="S1179" i="1"/>
  <c r="AD1180" i="1" l="1"/>
  <c r="Y1179" i="1"/>
  <c r="V1179" i="1"/>
  <c r="S1180" i="1"/>
  <c r="Y1180" i="1" l="1"/>
  <c r="AD1181" i="1"/>
  <c r="S1181" i="1"/>
  <c r="V1180" i="1"/>
  <c r="V1181" i="1" l="1"/>
  <c r="AD1182" i="1"/>
  <c r="S1182" i="1"/>
  <c r="Y1181" i="1"/>
  <c r="V1182" i="1" l="1"/>
  <c r="AD1183" i="1"/>
  <c r="S1183" i="1"/>
  <c r="Y1182" i="1"/>
  <c r="V1183" i="1" l="1"/>
  <c r="AD1184" i="1"/>
  <c r="Y1183" i="1"/>
  <c r="S1184" i="1"/>
  <c r="V1184" i="1" l="1"/>
  <c r="AD1185" i="1"/>
  <c r="Y1184" i="1"/>
  <c r="S1185" i="1"/>
  <c r="Y1185" i="1" l="1"/>
  <c r="AD1186" i="1"/>
  <c r="V1185" i="1"/>
  <c r="S1186" i="1"/>
  <c r="V1186" i="1" l="1"/>
  <c r="AD1187" i="1"/>
  <c r="S1187" i="1"/>
  <c r="Y1186" i="1"/>
  <c r="AD1188" i="1" l="1"/>
  <c r="V1187" i="1"/>
  <c r="S1188" i="1"/>
  <c r="Y1187" i="1"/>
  <c r="V1188" i="1" l="1"/>
  <c r="AD1189" i="1"/>
  <c r="Y1188" i="1"/>
  <c r="S1189" i="1"/>
  <c r="V1189" i="1" l="1"/>
  <c r="AD1190" i="1"/>
  <c r="S1190" i="1"/>
  <c r="Y1189" i="1"/>
  <c r="Y1190" i="1" l="1"/>
  <c r="AD1191" i="1"/>
  <c r="V1190" i="1"/>
  <c r="S1191" i="1"/>
  <c r="AD1192" i="1" l="1"/>
  <c r="Y1191" i="1"/>
  <c r="V1191" i="1"/>
  <c r="S1192" i="1"/>
  <c r="Y1192" i="1" l="1"/>
  <c r="AD1193" i="1"/>
  <c r="V1192" i="1"/>
  <c r="S1193" i="1"/>
  <c r="V1193" i="1" l="1"/>
  <c r="Y1193" i="1"/>
  <c r="AD1194" i="1"/>
  <c r="S1194" i="1"/>
  <c r="V1194" i="1" l="1"/>
  <c r="AD1195" i="1"/>
  <c r="Y1194" i="1"/>
  <c r="S1195" i="1"/>
  <c r="V1195" i="1" l="1"/>
  <c r="Y1195" i="1"/>
  <c r="AD1196" i="1"/>
  <c r="S1196" i="1"/>
  <c r="Y1196" i="1" l="1"/>
  <c r="V1196" i="1"/>
  <c r="AD1197" i="1"/>
  <c r="S1197" i="1"/>
  <c r="Y1197" i="1" l="1"/>
  <c r="AD1198" i="1"/>
  <c r="S1198" i="1"/>
  <c r="V1197" i="1"/>
  <c r="V1198" i="1" l="1"/>
  <c r="Y1198" i="1"/>
  <c r="S1199" i="1"/>
  <c r="AD1199" i="1"/>
  <c r="AD1200" i="1" l="1"/>
  <c r="Y1199" i="1"/>
  <c r="V1199" i="1"/>
  <c r="S1200" i="1"/>
  <c r="Y1200" i="1" l="1"/>
  <c r="V1200" i="1"/>
  <c r="AD1201" i="1"/>
  <c r="S1201" i="1"/>
  <c r="Y1201" i="1" l="1"/>
  <c r="AD1202" i="1"/>
  <c r="V1201" i="1"/>
  <c r="S1202" i="1"/>
  <c r="Y1202" i="1" l="1"/>
  <c r="V1202" i="1"/>
  <c r="S1203" i="1"/>
  <c r="AD1203" i="1"/>
  <c r="Y1203" i="1" l="1"/>
  <c r="AD1204" i="1"/>
  <c r="V1203" i="1"/>
  <c r="S1204" i="1"/>
  <c r="Y1204" i="1" l="1"/>
  <c r="V1204" i="1"/>
  <c r="AD1205" i="1"/>
  <c r="S1205" i="1"/>
  <c r="V1205" i="1" l="1"/>
  <c r="Y1205" i="1"/>
  <c r="AD1206" i="1"/>
  <c r="S1206" i="1"/>
  <c r="Y1206" i="1" l="1"/>
  <c r="V1206" i="1"/>
  <c r="S1207" i="1"/>
  <c r="AD1207" i="1"/>
  <c r="V1207" i="1" l="1"/>
  <c r="Y1207" i="1"/>
  <c r="AD1208" i="1"/>
  <c r="S1208" i="1"/>
  <c r="Y1208" i="1" l="1"/>
  <c r="V1208" i="1"/>
  <c r="S1209" i="1"/>
  <c r="AD1209" i="1"/>
  <c r="V1209" i="1" l="1"/>
  <c r="Y1209" i="1"/>
  <c r="AD1210" i="1"/>
  <c r="S1210" i="1"/>
  <c r="V1210" i="1" l="1"/>
  <c r="Y1210" i="1"/>
  <c r="S1211" i="1"/>
  <c r="AD1211" i="1"/>
  <c r="V1211" i="1" l="1"/>
  <c r="AD1212" i="1"/>
  <c r="Y1211" i="1"/>
  <c r="S1212" i="1"/>
  <c r="Y1212" i="1" l="1"/>
  <c r="V1212" i="1"/>
  <c r="S1213" i="1"/>
  <c r="AD1213" i="1"/>
  <c r="AD1214" i="1" l="1"/>
  <c r="Y1213" i="1"/>
  <c r="S1214" i="1"/>
  <c r="V1213" i="1"/>
  <c r="Y1214" i="1" l="1"/>
  <c r="AD1215" i="1"/>
  <c r="S1215" i="1"/>
  <c r="V1214" i="1"/>
  <c r="V1215" i="1" l="1"/>
  <c r="Y1215" i="1"/>
  <c r="S1216" i="1"/>
  <c r="AD1216" i="1"/>
  <c r="Y1216" i="1" l="1"/>
  <c r="V1216" i="1"/>
  <c r="AD1217" i="1"/>
  <c r="S1217" i="1"/>
  <c r="Y1217" i="1" l="1"/>
  <c r="AD1218" i="1"/>
  <c r="V1217" i="1"/>
  <c r="S1218" i="1"/>
  <c r="V1218" i="1" l="1"/>
  <c r="AD1219" i="1"/>
  <c r="S1219" i="1"/>
  <c r="Y1218" i="1"/>
  <c r="V1219" i="1" l="1"/>
  <c r="AD1220" i="1"/>
  <c r="Y1219" i="1"/>
  <c r="S1220" i="1"/>
  <c r="V1220" i="1" l="1"/>
  <c r="Y1220" i="1"/>
  <c r="AD1221" i="1"/>
  <c r="S1221" i="1"/>
  <c r="Y1221" i="1" l="1"/>
  <c r="V1221" i="1"/>
  <c r="AD1222" i="1"/>
  <c r="S1222" i="1"/>
  <c r="AD1223" i="1" l="1"/>
  <c r="V1222" i="1"/>
  <c r="S1223" i="1"/>
  <c r="Y1222" i="1"/>
  <c r="AD1224" i="1" l="1"/>
  <c r="V1223" i="1"/>
  <c r="Y1223" i="1"/>
  <c r="S1224" i="1"/>
  <c r="AD1225" i="1" l="1"/>
  <c r="Y1224" i="1"/>
  <c r="S1225" i="1"/>
  <c r="V1224" i="1"/>
  <c r="Y1225" i="1" l="1"/>
  <c r="S1226" i="1"/>
  <c r="AD1226" i="1"/>
  <c r="V1225" i="1"/>
  <c r="AD1227" i="1" l="1"/>
  <c r="S1227" i="1"/>
  <c r="Y1226" i="1"/>
  <c r="V1226" i="1"/>
  <c r="Y1227" i="1" l="1"/>
  <c r="V1227" i="1"/>
  <c r="AD1228" i="1"/>
  <c r="S1228" i="1"/>
  <c r="AD1229" i="1" l="1"/>
  <c r="V1228" i="1"/>
  <c r="Y1228" i="1"/>
  <c r="S1229" i="1"/>
  <c r="AD1230" i="1" l="1"/>
  <c r="Y1229" i="1"/>
  <c r="V1229" i="1"/>
  <c r="S1230" i="1"/>
  <c r="Y1230" i="1" l="1"/>
  <c r="S1231" i="1"/>
  <c r="AD1231" i="1"/>
  <c r="V1230" i="1"/>
  <c r="AD1232" i="1" l="1"/>
  <c r="Y1231" i="1"/>
  <c r="V1231" i="1"/>
  <c r="S1232" i="1"/>
  <c r="V1232" i="1" l="1"/>
  <c r="Y1232" i="1"/>
  <c r="S1233" i="1"/>
  <c r="AD1233" i="1"/>
  <c r="Y1233" i="1" l="1"/>
  <c r="AD1234" i="1"/>
  <c r="V1233" i="1"/>
  <c r="S1234" i="1"/>
  <c r="V1234" i="1" l="1"/>
  <c r="AD1235" i="1"/>
  <c r="S1235" i="1"/>
  <c r="Y1234" i="1"/>
  <c r="V1235" i="1" l="1"/>
  <c r="Y1235" i="1"/>
  <c r="AD1236" i="1"/>
  <c r="S1236" i="1"/>
  <c r="Y1236" i="1" l="1"/>
  <c r="AD1237" i="1"/>
  <c r="S1237" i="1"/>
  <c r="V1236" i="1"/>
  <c r="AD1238" i="1" l="1"/>
  <c r="V1237" i="1"/>
  <c r="Y1237" i="1"/>
  <c r="S1238" i="1"/>
  <c r="Y1238" i="1" l="1"/>
  <c r="V1238" i="1"/>
  <c r="S1239" i="1"/>
  <c r="AD1239" i="1"/>
  <c r="AD1240" i="1" l="1"/>
  <c r="Y1239" i="1"/>
  <c r="V1239" i="1"/>
  <c r="S1240" i="1"/>
  <c r="AD1241" i="1" l="1"/>
  <c r="S1241" i="1"/>
  <c r="V1240" i="1"/>
  <c r="Y1240" i="1"/>
  <c r="AD1242" i="1" l="1"/>
  <c r="V1241" i="1"/>
  <c r="Y1241" i="1"/>
  <c r="S1242" i="1"/>
  <c r="V1242" i="1" l="1"/>
  <c r="AD1243" i="1"/>
  <c r="Y1242" i="1"/>
  <c r="S1243" i="1"/>
  <c r="V1243" i="1" l="1"/>
  <c r="Y1243" i="1"/>
  <c r="AD1244" i="1"/>
  <c r="S1244" i="1"/>
  <c r="Y1244" i="1" l="1"/>
  <c r="V1244" i="1"/>
  <c r="AD1245" i="1"/>
  <c r="S1245" i="1"/>
  <c r="AD1246" i="1" l="1"/>
  <c r="V1245" i="1"/>
  <c r="Y1245" i="1"/>
  <c r="S1246" i="1"/>
  <c r="AD1247" i="1" l="1"/>
  <c r="Y1246" i="1"/>
  <c r="V1246" i="1"/>
  <c r="S1247" i="1"/>
  <c r="V1247" i="1" l="1"/>
  <c r="AD1248" i="1"/>
  <c r="Y1247" i="1"/>
  <c r="S1248" i="1"/>
  <c r="AD1249" i="1" l="1"/>
  <c r="V1248" i="1"/>
  <c r="Y1248" i="1"/>
  <c r="S1249" i="1"/>
  <c r="Y1249" i="1" l="1"/>
  <c r="V1249" i="1"/>
  <c r="AD1250" i="1"/>
  <c r="S1250" i="1"/>
  <c r="AD1251" i="1" l="1"/>
  <c r="Y1250" i="1"/>
  <c r="S1251" i="1"/>
  <c r="V1250" i="1"/>
  <c r="Y1251" i="1" l="1"/>
  <c r="V1251" i="1"/>
  <c r="S1252" i="1"/>
  <c r="AD1252" i="1"/>
  <c r="Y1252" i="1" l="1"/>
  <c r="AD1253" i="1"/>
  <c r="V1252" i="1"/>
  <c r="S1253" i="1"/>
  <c r="V1253" i="1" l="1"/>
  <c r="Y1253" i="1"/>
  <c r="AD1254" i="1"/>
  <c r="S1254" i="1"/>
  <c r="Y1254" i="1" l="1"/>
  <c r="V1254" i="1"/>
  <c r="AD1255" i="1"/>
  <c r="S1255" i="1"/>
  <c r="Y1255" i="1" l="1"/>
  <c r="AD1256" i="1"/>
  <c r="V1255" i="1"/>
  <c r="S1256" i="1"/>
  <c r="Y1256" i="1" l="1"/>
  <c r="V1256" i="1"/>
  <c r="AD1257" i="1"/>
  <c r="S1257" i="1"/>
  <c r="V1257" i="1" l="1"/>
  <c r="AD1258" i="1"/>
  <c r="Y1257" i="1"/>
  <c r="S1258" i="1"/>
  <c r="V1258" i="1" l="1"/>
  <c r="Y1258" i="1"/>
  <c r="AD1259" i="1"/>
  <c r="S1259" i="1"/>
  <c r="Y1259" i="1" l="1"/>
  <c r="AD1260" i="1"/>
  <c r="V1259" i="1"/>
  <c r="S1260" i="1"/>
  <c r="Y1260" i="1" l="1"/>
  <c r="AD1261" i="1"/>
  <c r="S1261" i="1"/>
  <c r="V1260" i="1"/>
  <c r="V1261" i="1" l="1"/>
  <c r="AD1262" i="1"/>
  <c r="Y1261" i="1"/>
  <c r="S1262" i="1"/>
  <c r="Y1262" i="1" l="1"/>
  <c r="AD1263" i="1"/>
  <c r="V1262" i="1"/>
  <c r="S1263" i="1"/>
  <c r="V1263" i="1" l="1"/>
  <c r="AD1264" i="1"/>
  <c r="S1264" i="1"/>
  <c r="Y1263" i="1"/>
  <c r="AD1265" i="1" l="1"/>
  <c r="Y1264" i="1"/>
  <c r="S1265" i="1"/>
  <c r="V1264" i="1"/>
  <c r="Y1265" i="1" l="1"/>
  <c r="V1265" i="1"/>
  <c r="AD1266" i="1"/>
  <c r="S1266" i="1"/>
  <c r="AD1267" i="1" l="1"/>
  <c r="Y1266" i="1"/>
  <c r="S1267" i="1"/>
  <c r="V1266" i="1"/>
  <c r="AD1268" i="1" l="1"/>
  <c r="Y1267" i="1"/>
  <c r="S1268" i="1"/>
  <c r="V1267" i="1"/>
  <c r="AD1269" i="1" l="1"/>
  <c r="V1268" i="1"/>
  <c r="S1269" i="1"/>
  <c r="Y1268" i="1"/>
  <c r="AD1270" i="1" l="1"/>
  <c r="V1269" i="1"/>
  <c r="Y1269" i="1"/>
  <c r="S1270" i="1"/>
  <c r="AD1271" i="1" l="1"/>
  <c r="Y1270" i="1"/>
  <c r="V1270" i="1"/>
  <c r="S1271" i="1"/>
  <c r="V1271" i="1" l="1"/>
  <c r="Y1271" i="1"/>
  <c r="AD1272" i="1"/>
  <c r="S1272" i="1"/>
  <c r="Y1272" i="1" l="1"/>
  <c r="AD1273" i="1"/>
  <c r="S1273" i="1"/>
  <c r="V1272" i="1"/>
  <c r="AD1274" i="1" l="1"/>
  <c r="V1273" i="1"/>
  <c r="S1274" i="1"/>
  <c r="Y1273" i="1"/>
  <c r="Y1274" i="1" l="1"/>
  <c r="V1274" i="1"/>
  <c r="S1275" i="1"/>
  <c r="AD1275" i="1"/>
  <c r="V1275" i="1" l="1"/>
  <c r="AD1276" i="1"/>
  <c r="Y1275" i="1"/>
  <c r="S1276" i="1"/>
  <c r="V1276" i="1" l="1"/>
  <c r="AD1277" i="1"/>
  <c r="Y1276" i="1"/>
  <c r="S1277" i="1"/>
  <c r="V1277" i="1" l="1"/>
  <c r="AD1278" i="1"/>
  <c r="S1278" i="1"/>
  <c r="Y1277" i="1"/>
  <c r="AD1279" i="1" l="1"/>
  <c r="Y1278" i="1"/>
  <c r="S1279" i="1"/>
  <c r="V1278" i="1"/>
  <c r="V1279" i="1" l="1"/>
  <c r="AD1280" i="1"/>
  <c r="Y1279" i="1"/>
  <c r="S1280" i="1"/>
  <c r="AD1281" i="1" l="1"/>
  <c r="V1280" i="1"/>
  <c r="S1281" i="1"/>
  <c r="Y1280" i="1"/>
  <c r="V1281" i="1" l="1"/>
  <c r="AD1282" i="1"/>
  <c r="S1282" i="1"/>
  <c r="Y1281" i="1"/>
  <c r="Y1282" i="1" l="1"/>
  <c r="AD1283" i="1"/>
  <c r="V1282" i="1"/>
  <c r="S1283" i="1"/>
  <c r="Y1283" i="1" l="1"/>
  <c r="AD1284" i="1"/>
  <c r="V1283" i="1"/>
  <c r="S1284" i="1"/>
  <c r="V1284" i="1" l="1"/>
  <c r="AD1285" i="1"/>
  <c r="S1285" i="1"/>
  <c r="Y1284" i="1"/>
  <c r="AD1286" i="1" l="1"/>
  <c r="V1285" i="1"/>
  <c r="S1286" i="1"/>
  <c r="Y1285" i="1"/>
  <c r="Y1286" i="1" l="1"/>
  <c r="AD1287" i="1"/>
  <c r="V1286" i="1"/>
  <c r="S1287" i="1"/>
  <c r="V1287" i="1" l="1"/>
  <c r="Y1287" i="1"/>
  <c r="S1288" i="1"/>
  <c r="AD1288" i="1"/>
  <c r="AD1289" i="1" l="1"/>
  <c r="V1288" i="1"/>
  <c r="Y1288" i="1"/>
  <c r="S1289" i="1"/>
  <c r="AD1290" i="1" l="1"/>
  <c r="V1289" i="1"/>
  <c r="S1290" i="1"/>
  <c r="Y1289" i="1"/>
  <c r="AD1291" i="1" l="1"/>
  <c r="Y1290" i="1"/>
  <c r="V1290" i="1"/>
  <c r="S1291" i="1"/>
  <c r="AD1292" i="1" l="1"/>
  <c r="V1291" i="1"/>
  <c r="S1292" i="1"/>
  <c r="Y1291" i="1"/>
  <c r="Y1292" i="1" l="1"/>
  <c r="V1292" i="1"/>
  <c r="S1293" i="1"/>
  <c r="AD1293" i="1"/>
  <c r="V1293" i="1" l="1"/>
  <c r="AD1294" i="1"/>
  <c r="S1294" i="1"/>
  <c r="Y1293" i="1"/>
  <c r="Y1294" i="1" l="1"/>
  <c r="V1294" i="1"/>
  <c r="S1295" i="1"/>
  <c r="AD1295" i="1"/>
  <c r="Y1295" i="1" l="1"/>
  <c r="AD1296" i="1"/>
  <c r="V1295" i="1"/>
  <c r="S1296" i="1"/>
  <c r="Y1296" i="1" l="1"/>
  <c r="AD1297" i="1"/>
  <c r="S1297" i="1"/>
  <c r="V1296" i="1"/>
  <c r="AD1298" i="1" l="1"/>
  <c r="Y1297" i="1"/>
  <c r="V1297" i="1"/>
  <c r="S1298" i="1"/>
  <c r="AD1299" i="1" l="1"/>
  <c r="S1299" i="1"/>
  <c r="V1298" i="1"/>
  <c r="Y1298" i="1"/>
  <c r="V1299" i="1" l="1"/>
  <c r="AD1300" i="1"/>
  <c r="Y1299" i="1"/>
  <c r="S1300" i="1"/>
  <c r="AD1301" i="1" l="1"/>
  <c r="V1300" i="1"/>
  <c r="S1301" i="1"/>
  <c r="Y1300" i="1"/>
  <c r="V1301" i="1" l="1"/>
  <c r="AD1302" i="1"/>
  <c r="Y1301" i="1"/>
  <c r="S1302" i="1"/>
  <c r="AD1303" i="1" l="1"/>
  <c r="Y1302" i="1"/>
  <c r="V1302" i="1"/>
  <c r="S1303" i="1"/>
  <c r="V1303" i="1" l="1"/>
  <c r="Y1303" i="1"/>
  <c r="AD1304" i="1"/>
  <c r="S1304" i="1"/>
  <c r="V1304" i="1" l="1"/>
  <c r="Y1304" i="1"/>
  <c r="S1305" i="1"/>
  <c r="AD1305" i="1"/>
  <c r="V1305" i="1" l="1"/>
  <c r="Y1305" i="1"/>
  <c r="AD1306" i="1"/>
  <c r="S1306" i="1"/>
  <c r="V1306" i="1" l="1"/>
  <c r="AD1307" i="1"/>
  <c r="Y1306" i="1"/>
  <c r="S1307" i="1"/>
  <c r="AD1308" i="1" l="1"/>
  <c r="Y1307" i="1"/>
  <c r="V1307" i="1"/>
  <c r="S1308" i="1"/>
  <c r="Y1308" i="1" l="1"/>
  <c r="V1308" i="1"/>
  <c r="S1309" i="1"/>
  <c r="AD1309" i="1"/>
  <c r="V1309" i="1" l="1"/>
  <c r="Y1309" i="1"/>
  <c r="S1310" i="1"/>
  <c r="AD1310" i="1"/>
  <c r="AD1311" i="1" l="1"/>
  <c r="V1310" i="1"/>
  <c r="Y1310" i="1"/>
  <c r="S1311" i="1"/>
  <c r="Y1311" i="1" l="1"/>
  <c r="V1311" i="1"/>
  <c r="AD1312" i="1"/>
  <c r="S1312" i="1"/>
  <c r="V1312" i="1" l="1"/>
  <c r="AD1313" i="1"/>
  <c r="Y1312" i="1"/>
  <c r="S1313" i="1"/>
  <c r="AD1314" i="1" l="1"/>
  <c r="Y1313" i="1"/>
  <c r="V1313" i="1"/>
  <c r="S1314" i="1"/>
  <c r="AD1315" i="1" l="1"/>
  <c r="V1314" i="1"/>
  <c r="Y1314" i="1"/>
  <c r="S1315" i="1"/>
  <c r="Y1315" i="1" l="1"/>
  <c r="V1315" i="1"/>
  <c r="S1316" i="1"/>
  <c r="AD1316" i="1"/>
  <c r="AD1317" i="1" l="1"/>
  <c r="V1316" i="1"/>
  <c r="Y1316" i="1"/>
  <c r="S1317" i="1"/>
  <c r="V1317" i="1" l="1"/>
  <c r="Y1317" i="1"/>
  <c r="AD1318" i="1"/>
  <c r="S1318" i="1"/>
  <c r="V1318" i="1" l="1"/>
  <c r="Y1318" i="1"/>
  <c r="AD1319" i="1"/>
  <c r="S1319" i="1"/>
  <c r="Y1319" i="1" l="1"/>
  <c r="V1319" i="1"/>
  <c r="AD1320" i="1"/>
  <c r="S1320" i="1"/>
  <c r="AD1321" i="1" l="1"/>
  <c r="Y1320" i="1"/>
  <c r="V1320" i="1"/>
  <c r="S1321" i="1"/>
  <c r="V1321" i="1" l="1"/>
  <c r="AD1322" i="1"/>
  <c r="Y1321" i="1"/>
  <c r="S1322" i="1"/>
  <c r="V1322" i="1" l="1"/>
  <c r="Y1322" i="1"/>
  <c r="AD1323" i="1"/>
  <c r="S1323" i="1"/>
  <c r="AD1324" i="1" l="1"/>
  <c r="V1323" i="1"/>
  <c r="Y1323" i="1"/>
  <c r="S1324" i="1"/>
  <c r="V1324" i="1" l="1"/>
  <c r="AD1325" i="1"/>
  <c r="S1325" i="1"/>
  <c r="Y1324" i="1"/>
  <c r="Y1325" i="1" l="1"/>
  <c r="V1325" i="1"/>
  <c r="S1326" i="1"/>
  <c r="AD1326" i="1"/>
  <c r="Y1326" i="1" l="1"/>
  <c r="AD1327" i="1"/>
  <c r="S1327" i="1"/>
  <c r="V1326" i="1"/>
  <c r="Y1327" i="1" l="1"/>
  <c r="AD1328" i="1"/>
  <c r="V1327" i="1"/>
  <c r="S1328" i="1"/>
  <c r="V1328" i="1" l="1"/>
  <c r="Y1328" i="1"/>
  <c r="S1329" i="1"/>
  <c r="AD1329" i="1"/>
  <c r="AD1330" i="1" l="1"/>
  <c r="V1329" i="1"/>
  <c r="Y1329" i="1"/>
  <c r="S1330" i="1"/>
  <c r="V1330" i="1" l="1"/>
  <c r="Y1330" i="1"/>
  <c r="AD1331" i="1"/>
  <c r="S1331" i="1"/>
  <c r="V1331" i="1" l="1"/>
  <c r="AD1332" i="1"/>
  <c r="Y1331" i="1"/>
  <c r="S1332" i="1"/>
  <c r="V1332" i="1" l="1"/>
  <c r="Y1332" i="1"/>
  <c r="S1333" i="1"/>
  <c r="AD1333" i="1"/>
  <c r="Y1333" i="1" l="1"/>
  <c r="AD1334" i="1"/>
  <c r="V1333" i="1"/>
  <c r="S1334" i="1"/>
  <c r="V1334" i="1" l="1"/>
  <c r="AD1335" i="1"/>
  <c r="S1335" i="1"/>
  <c r="Y1334" i="1"/>
  <c r="Y1335" i="1" l="1"/>
  <c r="V1335" i="1"/>
  <c r="AD1336" i="1"/>
  <c r="S1336" i="1"/>
  <c r="V1336" i="1" l="1"/>
  <c r="Y1336" i="1"/>
  <c r="S1337" i="1"/>
  <c r="AD1337" i="1"/>
  <c r="Y1337" i="1" l="1"/>
  <c r="V1337" i="1"/>
  <c r="AD1338" i="1"/>
  <c r="S1338" i="1"/>
  <c r="AD1339" i="1" l="1"/>
  <c r="V1338" i="1"/>
  <c r="Y1338" i="1"/>
  <c r="S1339" i="1"/>
  <c r="AD1340" i="1" l="1"/>
  <c r="V1339" i="1"/>
  <c r="S1340" i="1"/>
  <c r="Y1339" i="1"/>
  <c r="V1340" i="1" l="1"/>
  <c r="AD1341" i="1"/>
  <c r="S1341" i="1"/>
  <c r="Y1340" i="1"/>
  <c r="Y1341" i="1" l="1"/>
  <c r="V1341" i="1"/>
  <c r="AD1342" i="1"/>
  <c r="S1342" i="1"/>
  <c r="AD1343" i="1" l="1"/>
  <c r="Y1342" i="1"/>
  <c r="V1342" i="1"/>
  <c r="S1343" i="1"/>
  <c r="AD1344" i="1" l="1"/>
  <c r="V1343" i="1"/>
  <c r="Y1343" i="1"/>
  <c r="S1344" i="1"/>
  <c r="Y1344" i="1" l="1"/>
  <c r="V1344" i="1"/>
  <c r="S1345" i="1"/>
  <c r="AD1345" i="1"/>
  <c r="Y1345" i="1" l="1"/>
  <c r="V1345" i="1"/>
  <c r="AD1346" i="1"/>
  <c r="S1346" i="1"/>
  <c r="Y1346" i="1" l="1"/>
  <c r="V1346" i="1"/>
  <c r="AD1347" i="1"/>
  <c r="S1347" i="1"/>
  <c r="Y1347" i="1" l="1"/>
  <c r="AD1348" i="1"/>
  <c r="V1347" i="1"/>
  <c r="S1348" i="1"/>
  <c r="Y1348" i="1" l="1"/>
  <c r="V1348" i="1"/>
  <c r="S1349" i="1"/>
  <c r="AD1349" i="1"/>
  <c r="Y1349" i="1" l="1"/>
  <c r="V1349" i="1"/>
  <c r="S1350" i="1"/>
  <c r="AD1350" i="1"/>
  <c r="V1350" i="1" l="1"/>
  <c r="AD1351" i="1"/>
  <c r="Y1350" i="1"/>
  <c r="S1351" i="1"/>
  <c r="AD1352" i="1" l="1"/>
  <c r="Y1351" i="1"/>
  <c r="V1351" i="1"/>
  <c r="S1352" i="1"/>
  <c r="Y1352" i="1" l="1"/>
  <c r="V1352" i="1"/>
  <c r="AD1353" i="1"/>
  <c r="S1353" i="1"/>
  <c r="AD1354" i="1" l="1"/>
  <c r="V1353" i="1"/>
  <c r="S1354" i="1"/>
  <c r="Y1353" i="1"/>
  <c r="Y1354" i="1" l="1"/>
  <c r="V1354" i="1"/>
  <c r="AD1355" i="1"/>
  <c r="S1355" i="1"/>
  <c r="AD1356" i="1" l="1"/>
  <c r="Y1355" i="1"/>
  <c r="S1356" i="1"/>
  <c r="V1355" i="1"/>
  <c r="Y1356" i="1" l="1"/>
  <c r="V1356" i="1"/>
  <c r="AD1357" i="1"/>
  <c r="S1357" i="1"/>
  <c r="V1357" i="1" l="1"/>
  <c r="Y1357" i="1"/>
  <c r="S1358" i="1"/>
  <c r="AD1358" i="1"/>
  <c r="Y1358" i="1" l="1"/>
  <c r="V1358" i="1"/>
  <c r="S1359" i="1"/>
  <c r="AD1359" i="1"/>
  <c r="V1359" i="1" l="1"/>
  <c r="Y1359" i="1"/>
  <c r="S1360" i="1"/>
  <c r="AD1360" i="1"/>
  <c r="Y1360" i="1" l="1"/>
  <c r="V1360" i="1"/>
  <c r="S1361" i="1"/>
  <c r="AD1361" i="1"/>
  <c r="V1361" i="1" l="1"/>
  <c r="AD1362" i="1"/>
  <c r="Y1361" i="1"/>
  <c r="S1362" i="1"/>
  <c r="Y1362" i="1" l="1"/>
  <c r="AD1363" i="1"/>
  <c r="S1363" i="1"/>
  <c r="V1362" i="1"/>
  <c r="V1363" i="1" l="1"/>
  <c r="Y1363" i="1"/>
  <c r="AD1364" i="1"/>
  <c r="S1364" i="1"/>
  <c r="Y1364" i="1" l="1"/>
  <c r="AD1365" i="1"/>
  <c r="S1365" i="1"/>
  <c r="V1364" i="1"/>
  <c r="AD1366" i="1" l="1"/>
  <c r="V1365" i="1"/>
  <c r="Y1365" i="1"/>
  <c r="S1366" i="1"/>
  <c r="V1366" i="1" l="1"/>
  <c r="AD1367" i="1"/>
  <c r="Y1366" i="1"/>
  <c r="S1367" i="1"/>
  <c r="Y1367" i="1" l="1"/>
  <c r="V1367" i="1"/>
  <c r="S1368" i="1"/>
  <c r="AD1368" i="1"/>
  <c r="Y1368" i="1" l="1"/>
  <c r="V1368" i="1"/>
  <c r="AD1369" i="1"/>
  <c r="S1369" i="1"/>
  <c r="AD1370" i="1" l="1"/>
  <c r="V1369" i="1"/>
  <c r="Y1369" i="1"/>
  <c r="S1370" i="1"/>
  <c r="Y1370" i="1" l="1"/>
  <c r="V1370" i="1"/>
  <c r="AD1371" i="1"/>
  <c r="S1371" i="1"/>
  <c r="Y1371" i="1" l="1"/>
  <c r="AD1372" i="1"/>
  <c r="S1372" i="1"/>
  <c r="V1371" i="1"/>
  <c r="Y1372" i="1" l="1"/>
  <c r="V1372" i="1"/>
  <c r="AD1373" i="1"/>
  <c r="S1373" i="1"/>
  <c r="Y1373" i="1" l="1"/>
  <c r="V1373" i="1"/>
  <c r="S1374" i="1"/>
  <c r="AD1374" i="1"/>
  <c r="AD1375" i="1" l="1"/>
  <c r="V1374" i="1"/>
  <c r="Y1374" i="1"/>
  <c r="S1375" i="1"/>
  <c r="AD1376" i="1" l="1"/>
  <c r="V1375" i="1"/>
  <c r="S1376" i="1"/>
  <c r="Y1375" i="1"/>
  <c r="V1376" i="1" l="1"/>
  <c r="Y1376" i="1"/>
  <c r="AD1377" i="1"/>
  <c r="S1377" i="1"/>
  <c r="AD1378" i="1" l="1"/>
  <c r="Y1377" i="1"/>
  <c r="S1378" i="1"/>
  <c r="V1377" i="1"/>
  <c r="Y1378" i="1" l="1"/>
  <c r="AD1379" i="1"/>
  <c r="V1378" i="1"/>
  <c r="S1379" i="1"/>
  <c r="Y1379" i="1" l="1"/>
  <c r="AD1380" i="1"/>
  <c r="S1380" i="1"/>
  <c r="V1379" i="1"/>
  <c r="V1380" i="1" l="1"/>
  <c r="AD1381" i="1"/>
  <c r="Y1380" i="1"/>
  <c r="S1381" i="1"/>
  <c r="V1381" i="1" l="1"/>
  <c r="Y1381" i="1"/>
  <c r="S1382" i="1"/>
  <c r="AD1382" i="1"/>
  <c r="AD1383" i="1" l="1"/>
  <c r="Y1382" i="1"/>
  <c r="V1382" i="1"/>
  <c r="S1383" i="1"/>
  <c r="Y1383" i="1" l="1"/>
  <c r="V1383" i="1"/>
  <c r="S1384" i="1"/>
  <c r="AD1384" i="1"/>
  <c r="V1384" i="1" l="1"/>
  <c r="Y1384" i="1"/>
  <c r="AD1385" i="1"/>
  <c r="S1385" i="1"/>
  <c r="V1385" i="1" l="1"/>
  <c r="AD1386" i="1"/>
  <c r="S1386" i="1"/>
  <c r="Y1385" i="1"/>
  <c r="AD1387" i="1" l="1"/>
  <c r="V1386" i="1"/>
  <c r="S1387" i="1"/>
  <c r="Y1386" i="1"/>
  <c r="AD1388" i="1" l="1"/>
  <c r="Y1387" i="1"/>
  <c r="S1388" i="1"/>
  <c r="V1387" i="1"/>
  <c r="Y1388" i="1" l="1"/>
  <c r="AD1389" i="1"/>
  <c r="V1388" i="1"/>
  <c r="S1389" i="1"/>
  <c r="V1389" i="1" l="1"/>
  <c r="Y1389" i="1"/>
  <c r="AD1390" i="1"/>
  <c r="S1390" i="1"/>
  <c r="V1390" i="1" l="1"/>
  <c r="AD1391" i="1"/>
  <c r="Y1390" i="1"/>
  <c r="S1391" i="1"/>
  <c r="Y1391" i="1" l="1"/>
  <c r="AD1392" i="1"/>
  <c r="V1391" i="1"/>
  <c r="S1392" i="1"/>
  <c r="Y1392" i="1" l="1"/>
  <c r="V1392" i="1"/>
  <c r="AD1393" i="1"/>
  <c r="S1393" i="1"/>
  <c r="AD1394" i="1" l="1"/>
  <c r="V1393" i="1"/>
  <c r="Y1393" i="1"/>
  <c r="S1394" i="1"/>
  <c r="Y1394" i="1" l="1"/>
  <c r="V1394" i="1"/>
  <c r="AD1395" i="1"/>
  <c r="S1395" i="1"/>
  <c r="AD1396" i="1" l="1"/>
  <c r="V1395" i="1"/>
  <c r="Y1395" i="1"/>
  <c r="S1396" i="1"/>
  <c r="AD1397" i="1" l="1"/>
  <c r="Y1396" i="1"/>
  <c r="V1396" i="1"/>
  <c r="S1397" i="1"/>
  <c r="Y1397" i="1" l="1"/>
  <c r="V1397" i="1"/>
  <c r="AD1398" i="1"/>
  <c r="S1398" i="1"/>
  <c r="AD1399" i="1" l="1"/>
  <c r="V1398" i="1"/>
  <c r="Y1398" i="1"/>
  <c r="S1399" i="1"/>
  <c r="V1399" i="1" l="1"/>
  <c r="Y1399" i="1"/>
  <c r="AD1400" i="1"/>
  <c r="S1400" i="1"/>
  <c r="V1400" i="1" l="1"/>
  <c r="AD1401" i="1"/>
  <c r="Y1400" i="1"/>
  <c r="S1401" i="1"/>
  <c r="V1401" i="1" l="1"/>
  <c r="AD1402" i="1"/>
  <c r="Y1401" i="1"/>
  <c r="S1402" i="1"/>
  <c r="V1402" i="1" l="1"/>
  <c r="AD1403" i="1"/>
  <c r="Y1402" i="1"/>
  <c r="S1403" i="1"/>
  <c r="Y1403" i="1" l="1"/>
  <c r="AD1404" i="1"/>
  <c r="V1403" i="1"/>
  <c r="S1404" i="1"/>
  <c r="V1404" i="1" l="1"/>
  <c r="AD1405" i="1"/>
  <c r="Y1404" i="1"/>
  <c r="S1405" i="1"/>
  <c r="V1405" i="1" l="1"/>
  <c r="Y1405" i="1"/>
  <c r="AD1406" i="1"/>
  <c r="S1406" i="1"/>
  <c r="AD1407" i="1" l="1"/>
  <c r="V1406" i="1"/>
  <c r="Y1406" i="1"/>
  <c r="S1407" i="1"/>
  <c r="V1407" i="1" l="1"/>
  <c r="Y1407" i="1"/>
  <c r="AD1408" i="1"/>
  <c r="S1408" i="1"/>
  <c r="V1408" i="1" l="1"/>
  <c r="AD1409" i="1"/>
  <c r="Y1408" i="1"/>
  <c r="S1409" i="1"/>
  <c r="AD1410" i="1" l="1"/>
  <c r="V1409" i="1"/>
  <c r="Y1409" i="1"/>
  <c r="S1410" i="1"/>
  <c r="V1410" i="1" l="1"/>
  <c r="AD1411" i="1"/>
  <c r="Y1410" i="1"/>
  <c r="S1411" i="1"/>
  <c r="AD1412" i="1" l="1"/>
  <c r="V1411" i="1"/>
  <c r="Y1411" i="1"/>
  <c r="S1412" i="1"/>
  <c r="V1412" i="1" l="1"/>
  <c r="Y1412" i="1"/>
  <c r="AD1413" i="1"/>
  <c r="S1413" i="1"/>
  <c r="V1413" i="1" l="1"/>
  <c r="AD1414" i="1"/>
  <c r="Y1413" i="1"/>
  <c r="S1414" i="1"/>
  <c r="V1414" i="1" l="1"/>
  <c r="AD1415" i="1"/>
  <c r="S1415" i="1"/>
  <c r="Y1414" i="1"/>
  <c r="AD1416" i="1" l="1"/>
  <c r="V1415" i="1"/>
  <c r="S1416" i="1"/>
  <c r="Y1415" i="1"/>
  <c r="Y1416" i="1" l="1"/>
  <c r="V1416" i="1"/>
  <c r="AD1417" i="1"/>
  <c r="S1417" i="1"/>
  <c r="Y1417" i="1" l="1"/>
  <c r="V1417" i="1"/>
  <c r="S1418" i="1"/>
  <c r="AD1418" i="1"/>
  <c r="AD1419" i="1" l="1"/>
  <c r="V1418" i="1"/>
  <c r="S1419" i="1"/>
  <c r="Y1418" i="1"/>
  <c r="V1419" i="1" l="1"/>
  <c r="AD1420" i="1"/>
  <c r="S1420" i="1"/>
  <c r="Y1419" i="1"/>
  <c r="Y1420" i="1" l="1"/>
  <c r="AD1421" i="1"/>
  <c r="V1420" i="1"/>
  <c r="S1421" i="1"/>
  <c r="AD1422" i="1" l="1"/>
  <c r="V1421" i="1"/>
  <c r="Y1421" i="1"/>
  <c r="S1422" i="1"/>
  <c r="AD1423" i="1" l="1"/>
  <c r="V1422" i="1"/>
  <c r="S1423" i="1"/>
  <c r="Y1422" i="1"/>
  <c r="Y1423" i="1" l="1"/>
  <c r="AD1424" i="1"/>
  <c r="V1423" i="1"/>
  <c r="S1424" i="1"/>
  <c r="Y1424" i="1" l="1"/>
  <c r="V1424" i="1"/>
  <c r="AD1425" i="1"/>
  <c r="S1425" i="1"/>
  <c r="AD1426" i="1" l="1"/>
  <c r="Y1425" i="1"/>
  <c r="V1425" i="1"/>
  <c r="S1426" i="1"/>
  <c r="V1426" i="1" l="1"/>
  <c r="AD1427" i="1"/>
  <c r="S1427" i="1"/>
  <c r="Y1426" i="1"/>
  <c r="Y1427" i="1" l="1"/>
  <c r="V1427" i="1"/>
  <c r="AD1428" i="1"/>
  <c r="S1428" i="1"/>
  <c r="Y1428" i="1" l="1"/>
  <c r="V1428" i="1"/>
  <c r="AD1429" i="1"/>
  <c r="S1429" i="1"/>
  <c r="AD1430" i="1" l="1"/>
  <c r="Y1429" i="1"/>
  <c r="V1429" i="1"/>
  <c r="S1430" i="1"/>
  <c r="Y1430" i="1" l="1"/>
  <c r="V1430" i="1"/>
  <c r="S1431" i="1"/>
  <c r="AD1431" i="1"/>
  <c r="Y1431" i="1" l="1"/>
  <c r="V1431" i="1"/>
  <c r="AD1432" i="1"/>
  <c r="S1432" i="1"/>
  <c r="V1432" i="1" l="1"/>
  <c r="Y1432" i="1"/>
  <c r="AD1433" i="1"/>
  <c r="S1433" i="1"/>
  <c r="V1433" i="1" l="1"/>
  <c r="AD1434" i="1"/>
  <c r="Y1433" i="1"/>
  <c r="S1434" i="1"/>
  <c r="V1434" i="1" l="1"/>
  <c r="AD1435" i="1"/>
  <c r="S1435" i="1"/>
  <c r="Y1434" i="1"/>
  <c r="Y1435" i="1" l="1"/>
  <c r="V1435" i="1"/>
  <c r="S1436" i="1"/>
  <c r="AD1436" i="1"/>
  <c r="Y1436" i="1" l="1"/>
  <c r="AD1437" i="1"/>
  <c r="S1437" i="1"/>
  <c r="V1436" i="1"/>
  <c r="V1437" i="1" l="1"/>
  <c r="AD1438" i="1"/>
  <c r="Y1437" i="1"/>
  <c r="S1438" i="1"/>
  <c r="Y1438" i="1" l="1"/>
  <c r="V1438" i="1"/>
  <c r="AD1439" i="1"/>
  <c r="S1439" i="1"/>
  <c r="Y1439" i="1" l="1"/>
  <c r="AD1440" i="1"/>
  <c r="V1439" i="1"/>
  <c r="S1440" i="1"/>
  <c r="Y1440" i="1" l="1"/>
  <c r="V1440" i="1"/>
  <c r="S1441" i="1"/>
  <c r="AD1441" i="1"/>
  <c r="Y1441" i="1" l="1"/>
  <c r="V1441" i="1"/>
  <c r="AD1442" i="1"/>
  <c r="S1442" i="1"/>
  <c r="V1442" i="1" l="1"/>
  <c r="Y1442" i="1"/>
  <c r="AD1443" i="1"/>
  <c r="S1443" i="1"/>
  <c r="AD1444" i="1" l="1"/>
  <c r="Y1443" i="1"/>
  <c r="V1443" i="1"/>
  <c r="S1444" i="1"/>
  <c r="AD1445" i="1" l="1"/>
  <c r="V1444" i="1"/>
  <c r="S1445" i="1"/>
  <c r="Y1444" i="1"/>
  <c r="V1445" i="1" l="1"/>
  <c r="Y1445" i="1"/>
  <c r="AD1446" i="1"/>
  <c r="S1446" i="1"/>
  <c r="AD1447" i="1" l="1"/>
  <c r="V1446" i="1"/>
  <c r="S1447" i="1"/>
  <c r="Y1446" i="1"/>
  <c r="V1447" i="1" l="1"/>
  <c r="Y1447" i="1"/>
  <c r="AD1448" i="1"/>
  <c r="S1448" i="1"/>
  <c r="AD1449" i="1" l="1"/>
  <c r="V1448" i="1"/>
  <c r="S1449" i="1"/>
  <c r="Y1448" i="1"/>
  <c r="Y1449" i="1" l="1"/>
  <c r="AD1450" i="1"/>
  <c r="V1449" i="1"/>
  <c r="S1450" i="1"/>
  <c r="V1450" i="1" l="1"/>
  <c r="AD1451" i="1"/>
  <c r="S1451" i="1"/>
  <c r="Y1450" i="1"/>
  <c r="Y1451" i="1" l="1"/>
  <c r="V1451" i="1"/>
  <c r="S1452" i="1"/>
  <c r="AD1452" i="1"/>
  <c r="V1452" i="1" l="1"/>
  <c r="Y1452" i="1"/>
  <c r="AD1453" i="1"/>
  <c r="S1453" i="1"/>
  <c r="AD1454" i="1" l="1"/>
  <c r="Y1453" i="1"/>
  <c r="V1453" i="1"/>
  <c r="S1454" i="1"/>
  <c r="Y1454" i="1" l="1"/>
  <c r="V1454" i="1"/>
  <c r="AD1455" i="1"/>
  <c r="S1455" i="1"/>
  <c r="V1455" i="1" l="1"/>
  <c r="Y1455" i="1"/>
  <c r="S1456" i="1"/>
  <c r="AD1456" i="1"/>
  <c r="Y1456" i="1" l="1"/>
  <c r="V1456" i="1"/>
  <c r="AD1457" i="1"/>
  <c r="S1457" i="1"/>
  <c r="AD1458" i="1" l="1"/>
  <c r="V1457" i="1"/>
  <c r="Y1457" i="1"/>
  <c r="S1458" i="1"/>
  <c r="Y1458" i="1" l="1"/>
  <c r="V1458" i="1"/>
  <c r="AD1459" i="1"/>
  <c r="S1459" i="1"/>
  <c r="AD1460" i="1" l="1"/>
  <c r="Y1459" i="1"/>
  <c r="V1459" i="1"/>
  <c r="S1460" i="1"/>
  <c r="V1460" i="1" l="1"/>
  <c r="AD1461" i="1"/>
  <c r="Y1460" i="1"/>
  <c r="S1461" i="1"/>
  <c r="V1461" i="1" l="1"/>
  <c r="AD1462" i="1"/>
  <c r="Y1461" i="1"/>
  <c r="S1462" i="1"/>
  <c r="AD1463" i="1" l="1"/>
  <c r="V1462" i="1"/>
  <c r="Y1462" i="1"/>
  <c r="S1463" i="1"/>
  <c r="AD1464" i="1" l="1"/>
  <c r="Y1463" i="1"/>
  <c r="V1463" i="1"/>
  <c r="S1464" i="1"/>
  <c r="V1464" i="1" l="1"/>
  <c r="AD1465" i="1"/>
  <c r="Y1464" i="1"/>
  <c r="S1465" i="1"/>
  <c r="V1465" i="1" l="1"/>
  <c r="AD1466" i="1"/>
  <c r="Y1465" i="1"/>
  <c r="S1466" i="1"/>
  <c r="AD1467" i="1" l="1"/>
  <c r="V1466" i="1"/>
  <c r="S1467" i="1"/>
  <c r="Y1466" i="1"/>
  <c r="V1467" i="1" l="1"/>
  <c r="AD1468" i="1"/>
  <c r="S1468" i="1"/>
  <c r="Y1467" i="1"/>
  <c r="V1468" i="1" l="1"/>
  <c r="Y1468" i="1"/>
  <c r="S1469" i="1"/>
  <c r="AD1469" i="1"/>
  <c r="Y1469" i="1" l="1"/>
  <c r="AD1470" i="1"/>
  <c r="V1469" i="1"/>
  <c r="S1470" i="1"/>
  <c r="AD1471" i="1" l="1"/>
  <c r="Y1470" i="1"/>
  <c r="S1471" i="1"/>
  <c r="V1470" i="1"/>
  <c r="Y1471" i="1" l="1"/>
  <c r="V1471" i="1"/>
  <c r="AD1472" i="1"/>
  <c r="S1472" i="1"/>
  <c r="V1472" i="1" l="1"/>
  <c r="Y1472" i="1"/>
  <c r="AD1473" i="1"/>
  <c r="S1473" i="1"/>
  <c r="Y1473" i="1" l="1"/>
  <c r="AD1474" i="1"/>
  <c r="S1474" i="1"/>
  <c r="V1473" i="1"/>
  <c r="Y1474" i="1" l="1"/>
  <c r="V1474" i="1"/>
  <c r="S1475" i="1"/>
  <c r="AD1475" i="1"/>
  <c r="V1475" i="1" l="1"/>
  <c r="AD1476" i="1"/>
  <c r="Y1475" i="1"/>
  <c r="S1476" i="1"/>
  <c r="V1476" i="1" l="1"/>
  <c r="Y1476" i="1"/>
  <c r="AD1477" i="1"/>
  <c r="S1477" i="1"/>
  <c r="AD1478" i="1" l="1"/>
  <c r="Y1477" i="1"/>
  <c r="V1477" i="1"/>
  <c r="S1478" i="1"/>
  <c r="V1478" i="1" l="1"/>
  <c r="AD1479" i="1"/>
  <c r="S1479" i="1"/>
  <c r="Y1478" i="1"/>
  <c r="Y1479" i="1" l="1"/>
  <c r="AD1480" i="1"/>
  <c r="V1479" i="1"/>
  <c r="S1480" i="1"/>
  <c r="Y1480" i="1" l="1"/>
  <c r="AD1481" i="1"/>
  <c r="S1481" i="1"/>
  <c r="V1480" i="1"/>
  <c r="V1481" i="1" l="1"/>
  <c r="AD1482" i="1"/>
  <c r="S1482" i="1"/>
  <c r="Y1481" i="1"/>
  <c r="AD1483" i="1" l="1"/>
  <c r="Y1482" i="1"/>
  <c r="S1483" i="1"/>
  <c r="V1482" i="1"/>
  <c r="Y1483" i="1" l="1"/>
  <c r="AD1484" i="1"/>
  <c r="V1483" i="1"/>
  <c r="S1484" i="1"/>
  <c r="V1484" i="1" l="1"/>
  <c r="AD1485" i="1"/>
  <c r="S1485" i="1"/>
  <c r="Y1484" i="1"/>
  <c r="V1485" i="1" l="1"/>
  <c r="AD1486" i="1"/>
  <c r="Y1485" i="1"/>
  <c r="S1486" i="1"/>
  <c r="Y1486" i="1" l="1"/>
  <c r="AD1487" i="1"/>
  <c r="S1487" i="1"/>
  <c r="V1486" i="1"/>
  <c r="AD1488" i="1" l="1"/>
  <c r="Y1487" i="1"/>
  <c r="V1487" i="1"/>
  <c r="S1488" i="1"/>
  <c r="Y1488" i="1" l="1"/>
  <c r="V1488" i="1"/>
  <c r="AD1489" i="1"/>
  <c r="S1489" i="1"/>
  <c r="Y1489" i="1" l="1"/>
  <c r="V1489" i="1"/>
  <c r="S1490" i="1"/>
  <c r="AD1490" i="1"/>
  <c r="V1490" i="1" l="1"/>
  <c r="AD1491" i="1"/>
  <c r="S1491" i="1"/>
  <c r="Y1490" i="1"/>
  <c r="Y1491" i="1" l="1"/>
  <c r="V1491" i="1"/>
  <c r="S1492" i="1"/>
  <c r="AD1492" i="1"/>
  <c r="V1492" i="1" l="1"/>
  <c r="Y1492" i="1"/>
  <c r="AD1493" i="1"/>
  <c r="S1493" i="1"/>
  <c r="AD1494" i="1" l="1"/>
  <c r="V1493" i="1"/>
  <c r="Y1493" i="1"/>
  <c r="S1494" i="1"/>
  <c r="Y1494" i="1" l="1"/>
  <c r="V1494" i="1"/>
  <c r="S1495" i="1"/>
  <c r="AD1495" i="1"/>
  <c r="Y1495" i="1" l="1"/>
  <c r="V1495" i="1"/>
  <c r="AD1496" i="1"/>
  <c r="S1496" i="1"/>
  <c r="V1496" i="1" l="1"/>
  <c r="AD1497" i="1"/>
  <c r="Y1496" i="1"/>
  <c r="S1497" i="1"/>
  <c r="V1497" i="1" l="1"/>
  <c r="Y1497" i="1"/>
  <c r="AD1498" i="1"/>
  <c r="S1498" i="1"/>
  <c r="V1498" i="1" l="1"/>
  <c r="Y1498" i="1"/>
  <c r="S1499" i="1"/>
  <c r="AD1499" i="1"/>
  <c r="V1499" i="1" l="1"/>
  <c r="Y1499" i="1"/>
  <c r="AD1500" i="1"/>
  <c r="S1500" i="1"/>
  <c r="Y1500" i="1" l="1"/>
  <c r="V1500" i="1"/>
  <c r="AD1501" i="1"/>
  <c r="S1501" i="1"/>
  <c r="AD1502" i="1" l="1"/>
  <c r="V1501" i="1"/>
  <c r="Y1501" i="1"/>
  <c r="S1502" i="1"/>
  <c r="AD1503" i="1" l="1"/>
  <c r="V1502" i="1"/>
  <c r="S1503" i="1"/>
  <c r="Y1502" i="1"/>
  <c r="V1503" i="1" l="1"/>
  <c r="Y1503" i="1"/>
  <c r="S1504" i="1"/>
  <c r="AD1504" i="1"/>
  <c r="AD1505" i="1" l="1"/>
  <c r="Y1504" i="1"/>
  <c r="V1504" i="1"/>
  <c r="S1505" i="1"/>
  <c r="Y1505" i="1" l="1"/>
  <c r="AD1506" i="1"/>
  <c r="V1505" i="1"/>
  <c r="S1506" i="1"/>
  <c r="V1506" i="1" l="1"/>
  <c r="AD1507" i="1"/>
  <c r="S1507" i="1"/>
  <c r="Y1506" i="1"/>
  <c r="Y1507" i="1" l="1"/>
  <c r="V1507" i="1"/>
  <c r="AD1508" i="1"/>
  <c r="S1508" i="1"/>
  <c r="Y1508" i="1" l="1"/>
  <c r="V1508" i="1"/>
  <c r="AD1509" i="1"/>
  <c r="S1509" i="1"/>
  <c r="Y1509" i="1" l="1"/>
  <c r="V1509" i="1"/>
  <c r="AD1510" i="1"/>
  <c r="S1510" i="1"/>
  <c r="Y1510" i="1" l="1"/>
  <c r="AD1511" i="1"/>
  <c r="S1511" i="1"/>
  <c r="V1510" i="1"/>
  <c r="V1511" i="1" l="1"/>
  <c r="Y1511" i="1"/>
  <c r="S1512" i="1"/>
  <c r="AD1512" i="1"/>
  <c r="AD1513" i="1" l="1"/>
  <c r="Y1512" i="1"/>
  <c r="V1512" i="1"/>
  <c r="S1513" i="1"/>
  <c r="AD1514" i="1" l="1"/>
  <c r="V1513" i="1"/>
  <c r="Y1513" i="1"/>
  <c r="S1514" i="1"/>
  <c r="Y1514" i="1" l="1"/>
  <c r="V1514" i="1"/>
  <c r="AD1515" i="1"/>
  <c r="S1515" i="1"/>
  <c r="AD1516" i="1" l="1"/>
  <c r="Y1515" i="1"/>
  <c r="S1516" i="1"/>
  <c r="V1515" i="1"/>
  <c r="AD1517" i="1" l="1"/>
  <c r="V1516" i="1"/>
  <c r="S1517" i="1"/>
  <c r="Y1516" i="1"/>
  <c r="AD1518" i="1" l="1"/>
  <c r="Y1517" i="1"/>
  <c r="V1517" i="1"/>
  <c r="S1518" i="1"/>
  <c r="AD1519" i="1" l="1"/>
  <c r="Y1518" i="1"/>
  <c r="V1518" i="1"/>
  <c r="S1519" i="1"/>
  <c r="Y1519" i="1" l="1"/>
  <c r="AD1520" i="1"/>
  <c r="S1520" i="1"/>
  <c r="V1519" i="1"/>
  <c r="V1520" i="1" l="1"/>
  <c r="AD1521" i="1"/>
  <c r="Y1520" i="1"/>
  <c r="S1521" i="1"/>
  <c r="V1521" i="1" l="1"/>
  <c r="Y1521" i="1"/>
  <c r="AD1522" i="1"/>
  <c r="S1522" i="1"/>
  <c r="Y1522" i="1" l="1"/>
  <c r="AD1523" i="1"/>
  <c r="V1522" i="1"/>
  <c r="S1523" i="1"/>
  <c r="AD1524" i="1" l="1"/>
  <c r="Y1523" i="1"/>
  <c r="S1524" i="1"/>
  <c r="V1523" i="1"/>
  <c r="AD1525" i="1" l="1"/>
  <c r="Y1524" i="1"/>
  <c r="S1525" i="1"/>
  <c r="V1524" i="1"/>
  <c r="Y1525" i="1" l="1"/>
  <c r="AD1526" i="1"/>
  <c r="S1526" i="1"/>
  <c r="V1525" i="1"/>
  <c r="V1526" i="1" l="1"/>
  <c r="AD1527" i="1"/>
  <c r="Y1526" i="1"/>
  <c r="S1527" i="1"/>
  <c r="AD1528" i="1" l="1"/>
  <c r="Y1527" i="1"/>
  <c r="V1527" i="1"/>
  <c r="S1528" i="1"/>
  <c r="V1528" i="1" l="1"/>
  <c r="Y1528" i="1"/>
  <c r="AD1529" i="1"/>
  <c r="S1529" i="1"/>
  <c r="Y1529" i="1" l="1"/>
  <c r="V1529" i="1"/>
  <c r="AD1530" i="1"/>
  <c r="S1530" i="1"/>
  <c r="V1530" i="1" l="1"/>
  <c r="AD1531" i="1"/>
  <c r="Y1530" i="1"/>
  <c r="S1531" i="1"/>
  <c r="AD1532" i="1" l="1"/>
  <c r="Y1531" i="1"/>
  <c r="V1531" i="1"/>
  <c r="S1532" i="1"/>
  <c r="AD1533" i="1" l="1"/>
  <c r="V1532" i="1"/>
  <c r="Y1532" i="1"/>
  <c r="S1533" i="1"/>
  <c r="Y1533" i="1" l="1"/>
  <c r="V1533" i="1"/>
  <c r="S1534" i="1"/>
  <c r="AD1534" i="1"/>
  <c r="AD1535" i="1" l="1"/>
  <c r="Y1534" i="1"/>
  <c r="V1534" i="1"/>
  <c r="S1535" i="1"/>
  <c r="AD1536" i="1" l="1"/>
  <c r="V1535" i="1"/>
  <c r="Y1535" i="1"/>
  <c r="S1536" i="1"/>
  <c r="V1536" i="1" l="1"/>
  <c r="AD1537" i="1"/>
  <c r="Y1536" i="1"/>
  <c r="S1537" i="1"/>
  <c r="Y1537" i="1" l="1"/>
  <c r="AD1538" i="1"/>
  <c r="V1537" i="1"/>
  <c r="S1538" i="1"/>
  <c r="V1538" i="1" l="1"/>
  <c r="AD1539" i="1"/>
  <c r="Y1538" i="1"/>
  <c r="S1539" i="1"/>
  <c r="V1539" i="1" l="1"/>
  <c r="AD1540" i="1"/>
  <c r="Y1539" i="1"/>
  <c r="S1540" i="1"/>
  <c r="Y1540" i="1" l="1"/>
  <c r="V1540" i="1"/>
  <c r="AD1541" i="1"/>
  <c r="S1541" i="1"/>
  <c r="V1541" i="1" l="1"/>
  <c r="AD1542" i="1"/>
  <c r="Y1541" i="1"/>
  <c r="S1542" i="1"/>
  <c r="V1542" i="1" l="1"/>
  <c r="Y1542" i="1"/>
  <c r="AD1543" i="1"/>
  <c r="S1543" i="1"/>
  <c r="V1543" i="1" l="1"/>
  <c r="Y1543" i="1"/>
  <c r="S1544" i="1"/>
  <c r="AD1544" i="1"/>
  <c r="V1544" i="1" l="1"/>
  <c r="AD1545" i="1"/>
  <c r="Y1544" i="1"/>
  <c r="S1545" i="1"/>
  <c r="V1545" i="1" l="1"/>
  <c r="AD1546" i="1"/>
  <c r="S1546" i="1"/>
  <c r="Y1545" i="1"/>
  <c r="Y1546" i="1" l="1"/>
  <c r="V1546" i="1"/>
  <c r="AD1547" i="1"/>
  <c r="S1547" i="1"/>
  <c r="Y1547" i="1" l="1"/>
  <c r="AD1548" i="1"/>
  <c r="V1547" i="1"/>
  <c r="S1548" i="1"/>
  <c r="AD1549" i="1" l="1"/>
  <c r="V1548" i="1"/>
  <c r="Y1548" i="1"/>
  <c r="S1549" i="1"/>
  <c r="AD1550" i="1" l="1"/>
  <c r="Y1549" i="1"/>
  <c r="V1549" i="1"/>
  <c r="S1550" i="1"/>
  <c r="V1550" i="1" l="1"/>
  <c r="Y1550" i="1"/>
  <c r="AD1551" i="1"/>
  <c r="S1551" i="1"/>
  <c r="Y1551" i="1" l="1"/>
  <c r="V1551" i="1"/>
  <c r="AD1552" i="1"/>
  <c r="S1552" i="1"/>
  <c r="AD1553" i="1" l="1"/>
  <c r="Y1552" i="1"/>
  <c r="V1552" i="1"/>
  <c r="S1553" i="1"/>
  <c r="V1553" i="1" l="1"/>
  <c r="Y1553" i="1"/>
  <c r="AD1554" i="1"/>
  <c r="S1554" i="1"/>
  <c r="V1554" i="1" l="1"/>
  <c r="AD1555" i="1"/>
  <c r="Y1554" i="1"/>
  <c r="S1555" i="1"/>
  <c r="V1555" i="1" l="1"/>
  <c r="Y1555" i="1"/>
  <c r="AD1556" i="1"/>
  <c r="S1556" i="1"/>
  <c r="V1556" i="1" l="1"/>
  <c r="Y1556" i="1"/>
  <c r="AD1557" i="1"/>
  <c r="S1557" i="1"/>
  <c r="AD1558" i="1" l="1"/>
  <c r="Y1557" i="1"/>
  <c r="V1557" i="1"/>
  <c r="S1558" i="1"/>
  <c r="AD1559" i="1" l="1"/>
  <c r="Y1558" i="1"/>
  <c r="V1558" i="1"/>
  <c r="S1559" i="1"/>
  <c r="V1559" i="1" l="1"/>
  <c r="Y1559" i="1"/>
  <c r="AD1560" i="1"/>
  <c r="S1560" i="1"/>
  <c r="V1560" i="1" l="1"/>
  <c r="AD1561" i="1"/>
  <c r="Y1560" i="1"/>
  <c r="S1561" i="1"/>
  <c r="Y1561" i="1" l="1"/>
  <c r="V1561" i="1"/>
  <c r="AD1562" i="1"/>
  <c r="S1562" i="1"/>
  <c r="Y1562" i="1" l="1"/>
  <c r="V1562" i="1"/>
  <c r="AD1563" i="1"/>
  <c r="S1563" i="1"/>
  <c r="V1563" i="1" l="1"/>
  <c r="AD1564" i="1"/>
  <c r="Y1563" i="1"/>
  <c r="S1564" i="1"/>
  <c r="AD1565" i="1" l="1"/>
  <c r="V1564" i="1"/>
  <c r="Y1564" i="1"/>
  <c r="S1565" i="1"/>
  <c r="V1565" i="1" l="1"/>
  <c r="AD1566" i="1"/>
  <c r="Y1565" i="1"/>
  <c r="S1566" i="1"/>
  <c r="V1566" i="1" l="1"/>
  <c r="AD1567" i="1"/>
  <c r="Y1566" i="1"/>
  <c r="S1567" i="1"/>
  <c r="Y1567" i="1" l="1"/>
  <c r="AD1568" i="1"/>
  <c r="V1567" i="1"/>
  <c r="S1568" i="1"/>
  <c r="AD1569" i="1" l="1"/>
  <c r="V1568" i="1"/>
  <c r="S1569" i="1"/>
  <c r="Y1568" i="1"/>
  <c r="Y1569" i="1" l="1"/>
  <c r="V1569" i="1"/>
  <c r="S1570" i="1"/>
  <c r="AD1570" i="1"/>
  <c r="V1570" i="1" l="1"/>
  <c r="Y1570" i="1"/>
  <c r="AD1571" i="1"/>
  <c r="S1571" i="1"/>
  <c r="AD1572" i="1" l="1"/>
  <c r="Y1571" i="1"/>
  <c r="V1571" i="1"/>
  <c r="S1572" i="1"/>
  <c r="Y1572" i="1" l="1"/>
  <c r="AD1573" i="1"/>
  <c r="S1573" i="1"/>
  <c r="V1572" i="1"/>
  <c r="V1573" i="1" l="1"/>
  <c r="AD1574" i="1"/>
  <c r="Y1573" i="1"/>
  <c r="S1574" i="1"/>
  <c r="V1574" i="1" l="1"/>
  <c r="Y1574" i="1"/>
  <c r="AD1575" i="1"/>
  <c r="S1575" i="1"/>
  <c r="V1575" i="1" l="1"/>
  <c r="Y1575" i="1"/>
  <c r="AD1576" i="1"/>
  <c r="S1576" i="1"/>
  <c r="Y1576" i="1" l="1"/>
  <c r="V1576" i="1"/>
  <c r="S1577" i="1"/>
  <c r="AD1577" i="1"/>
  <c r="Y1577" i="1" l="1"/>
  <c r="V1577" i="1"/>
  <c r="AD1578" i="1"/>
  <c r="S1578" i="1"/>
  <c r="AD1579" i="1" l="1"/>
  <c r="Y1578" i="1"/>
  <c r="V1578" i="1"/>
  <c r="S1579" i="1"/>
  <c r="Y1579" i="1" l="1"/>
  <c r="V1579" i="1"/>
  <c r="AD1580" i="1"/>
  <c r="S1580" i="1"/>
  <c r="Y1580" i="1" l="1"/>
  <c r="AD1581" i="1"/>
  <c r="V1580" i="1"/>
  <c r="S1581" i="1"/>
  <c r="V1581" i="1" l="1"/>
  <c r="AD1582" i="1"/>
  <c r="Y1581" i="1"/>
  <c r="S1582" i="1"/>
  <c r="Y1582" i="1" l="1"/>
  <c r="V1582" i="1"/>
  <c r="AD1583" i="1"/>
  <c r="S1583" i="1"/>
  <c r="Y1583" i="1" l="1"/>
  <c r="AD1584" i="1"/>
  <c r="V1583" i="1"/>
  <c r="S1584" i="1"/>
  <c r="AD1585" i="1" l="1"/>
  <c r="V1584" i="1"/>
  <c r="S1585" i="1"/>
  <c r="Y1584" i="1"/>
  <c r="Y1585" i="1" l="1"/>
  <c r="AD1586" i="1"/>
  <c r="V1585" i="1"/>
  <c r="S1586" i="1"/>
  <c r="Y1586" i="1" l="1"/>
  <c r="V1586" i="1"/>
  <c r="S1587" i="1"/>
  <c r="AD1587" i="1"/>
  <c r="V1587" i="1" l="1"/>
  <c r="Y1587" i="1"/>
  <c r="S1588" i="1"/>
  <c r="AD1588" i="1"/>
  <c r="Y1588" i="1" l="1"/>
  <c r="AD1589" i="1"/>
  <c r="S1589" i="1"/>
  <c r="V1588" i="1"/>
  <c r="V1589" i="1" l="1"/>
  <c r="Y1589" i="1"/>
  <c r="S1590" i="1"/>
  <c r="AD1590" i="1"/>
  <c r="AD1591" i="1" l="1"/>
  <c r="V1590" i="1"/>
  <c r="Y1590" i="1"/>
  <c r="S1591" i="1"/>
  <c r="V1591" i="1" l="1"/>
  <c r="AD1592" i="1"/>
  <c r="S1592" i="1"/>
  <c r="Y1591" i="1"/>
  <c r="AD1593" i="1" l="1"/>
  <c r="V1592" i="1"/>
  <c r="S1593" i="1"/>
  <c r="Y1592" i="1"/>
  <c r="V1593" i="1" l="1"/>
  <c r="Y1593" i="1"/>
  <c r="S1594" i="1"/>
  <c r="AD1594" i="1"/>
  <c r="AD1595" i="1" l="1"/>
  <c r="Y1594" i="1"/>
  <c r="V1594" i="1"/>
  <c r="S1595" i="1"/>
  <c r="AD1596" i="1" l="1"/>
  <c r="V1595" i="1"/>
  <c r="S1596" i="1"/>
  <c r="Y1595" i="1"/>
  <c r="V1596" i="1" l="1"/>
  <c r="AD1597" i="1"/>
  <c r="Y1596" i="1"/>
  <c r="S1597" i="1"/>
  <c r="V1597" i="1" l="1"/>
  <c r="AD1598" i="1"/>
  <c r="Y1597" i="1"/>
  <c r="S1598" i="1"/>
  <c r="V1598" i="1" l="1"/>
  <c r="AD1599" i="1"/>
  <c r="Y1598" i="1"/>
  <c r="S1599" i="1"/>
  <c r="Y1599" i="1" l="1"/>
  <c r="AD1600" i="1"/>
  <c r="S1600" i="1"/>
  <c r="V1599" i="1"/>
  <c r="V1600" i="1" l="1"/>
  <c r="AD1601" i="1"/>
  <c r="Y1600" i="1"/>
  <c r="S1601" i="1"/>
  <c r="V1601" i="1" l="1"/>
  <c r="AD1602" i="1"/>
  <c r="Y1601" i="1"/>
  <c r="S1602" i="1"/>
  <c r="Y1602" i="1" l="1"/>
  <c r="V1602" i="1"/>
  <c r="AD1603" i="1"/>
  <c r="S1603" i="1"/>
  <c r="Y1603" i="1" l="1"/>
  <c r="AD1604" i="1"/>
  <c r="V1603" i="1"/>
  <c r="S1604" i="1"/>
  <c r="Y1604" i="1" l="1"/>
  <c r="AD1605" i="1"/>
  <c r="S1605" i="1"/>
  <c r="V1604" i="1"/>
  <c r="V1605" i="1" l="1"/>
  <c r="AD1606" i="1"/>
  <c r="Y1605" i="1"/>
  <c r="S1606" i="1"/>
  <c r="Y1606" i="1" l="1"/>
  <c r="V1606" i="1"/>
  <c r="AD1607" i="1"/>
  <c r="S1607" i="1"/>
  <c r="V1607" i="1" l="1"/>
  <c r="AD1608" i="1"/>
  <c r="Y1607" i="1"/>
  <c r="S1608" i="1"/>
  <c r="Y1608" i="1" l="1"/>
  <c r="V1608" i="1"/>
  <c r="AD1609" i="1"/>
  <c r="S1609" i="1"/>
  <c r="AD1610" i="1" l="1"/>
  <c r="V1609" i="1"/>
  <c r="Y1609" i="1"/>
  <c r="S1610" i="1"/>
  <c r="Y1610" i="1" l="1"/>
  <c r="V1610" i="1"/>
  <c r="AD1611" i="1"/>
  <c r="S1611" i="1"/>
  <c r="Y1611" i="1" l="1"/>
  <c r="AD1612" i="1"/>
  <c r="V1611" i="1"/>
  <c r="S1612" i="1"/>
  <c r="V1612" i="1" l="1"/>
  <c r="Y1612" i="1"/>
  <c r="AD1613" i="1"/>
  <c r="S1613" i="1"/>
  <c r="Y1613" i="1" l="1"/>
  <c r="AD1614" i="1"/>
  <c r="V1613" i="1"/>
  <c r="S1614" i="1"/>
  <c r="AD1615" i="1" l="1"/>
  <c r="V1614" i="1"/>
  <c r="Y1614" i="1"/>
  <c r="S1615" i="1"/>
  <c r="Y1615" i="1" l="1"/>
  <c r="AD1616" i="1"/>
  <c r="V1615" i="1"/>
  <c r="S1616" i="1"/>
  <c r="Y1616" i="1" l="1"/>
  <c r="AD1617" i="1"/>
  <c r="V1616" i="1"/>
  <c r="S1617" i="1"/>
  <c r="Y1617" i="1" l="1"/>
  <c r="AD1618" i="1"/>
  <c r="V1617" i="1"/>
  <c r="S1618" i="1"/>
  <c r="Y1618" i="1" l="1"/>
  <c r="V1618" i="1"/>
  <c r="AD1619" i="1"/>
  <c r="S1619" i="1"/>
  <c r="AD1620" i="1" l="1"/>
  <c r="V1619" i="1"/>
  <c r="Y1619" i="1"/>
  <c r="S1620" i="1"/>
  <c r="AD1621" i="1" l="1"/>
  <c r="V1620" i="1"/>
  <c r="Y1620" i="1"/>
  <c r="S1621" i="1"/>
  <c r="AD1622" i="1" l="1"/>
  <c r="V1621" i="1"/>
  <c r="Y1621" i="1"/>
  <c r="S1622" i="1"/>
  <c r="V1622" i="1" l="1"/>
  <c r="Y1622" i="1"/>
  <c r="AD1623" i="1"/>
  <c r="S1623" i="1"/>
  <c r="V1623" i="1" l="1"/>
  <c r="AD1624" i="1"/>
  <c r="Y1623" i="1"/>
  <c r="S1624" i="1"/>
  <c r="Y1624" i="1" l="1"/>
  <c r="AD1625" i="1"/>
  <c r="S1625" i="1"/>
  <c r="V1624" i="1"/>
  <c r="V1625" i="1" l="1"/>
  <c r="Y1625" i="1"/>
  <c r="AD1626" i="1"/>
  <c r="S1626" i="1"/>
  <c r="V1626" i="1" l="1"/>
  <c r="AD1627" i="1"/>
  <c r="Y1626" i="1"/>
  <c r="S1627" i="1"/>
  <c r="Y1627" i="1" l="1"/>
  <c r="AD1628" i="1"/>
  <c r="V1627" i="1"/>
  <c r="S1628" i="1"/>
  <c r="AD1629" i="1" l="1"/>
  <c r="Y1628" i="1"/>
  <c r="V1628" i="1"/>
  <c r="S1629" i="1"/>
  <c r="Y1629" i="1" l="1"/>
  <c r="AD1630" i="1"/>
  <c r="V1629" i="1"/>
  <c r="S1630" i="1"/>
  <c r="AD1631" i="1" l="1"/>
  <c r="Y1630" i="1"/>
  <c r="V1630" i="1"/>
  <c r="S1631" i="1"/>
  <c r="V1631" i="1" l="1"/>
  <c r="Y1631" i="1"/>
  <c r="AD1632" i="1"/>
  <c r="S1632" i="1"/>
  <c r="AD1633" i="1" l="1"/>
  <c r="S1633" i="1"/>
  <c r="V1632" i="1"/>
  <c r="Y1632" i="1"/>
  <c r="Y1633" i="1" l="1"/>
  <c r="S1634" i="1"/>
  <c r="AD1634" i="1"/>
  <c r="V1633" i="1"/>
  <c r="V1634" i="1" l="1"/>
  <c r="Y1634" i="1"/>
  <c r="S1635" i="1"/>
  <c r="AD1635" i="1"/>
  <c r="AD1636" i="1" l="1"/>
  <c r="Y1635" i="1"/>
  <c r="V1635" i="1"/>
  <c r="S1636" i="1"/>
  <c r="Y1636" i="1" l="1"/>
  <c r="AD1637" i="1"/>
  <c r="V1636" i="1"/>
  <c r="S1637" i="1"/>
  <c r="V1637" i="1" l="1"/>
  <c r="Y1637" i="1"/>
  <c r="AD1638" i="1"/>
  <c r="S1638" i="1"/>
  <c r="AD1639" i="1" l="1"/>
  <c r="V1638" i="1"/>
  <c r="S1639" i="1"/>
  <c r="Y1638" i="1"/>
  <c r="Y1639" i="1" l="1"/>
  <c r="AD1640" i="1"/>
  <c r="V1639" i="1"/>
  <c r="S1640" i="1"/>
  <c r="V1640" i="1" l="1"/>
  <c r="AD1641" i="1"/>
  <c r="Y1640" i="1"/>
  <c r="S1641" i="1"/>
  <c r="Y1641" i="1" l="1"/>
  <c r="AD1642" i="1"/>
  <c r="V1641" i="1"/>
  <c r="S1642" i="1"/>
  <c r="AD1643" i="1" l="1"/>
  <c r="Y1642" i="1"/>
  <c r="V1642" i="1"/>
  <c r="S1643" i="1"/>
  <c r="AD1644" i="1" l="1"/>
  <c r="V1643" i="1"/>
  <c r="Y1643" i="1"/>
  <c r="S1644" i="1"/>
  <c r="V1644" i="1" l="1"/>
  <c r="Y1644" i="1"/>
  <c r="AD1645" i="1"/>
  <c r="S1645" i="1"/>
  <c r="AD1646" i="1" l="1"/>
  <c r="Y1645" i="1"/>
  <c r="V1645" i="1"/>
  <c r="S1646" i="1"/>
  <c r="AD1647" i="1" l="1"/>
  <c r="V1646" i="1"/>
  <c r="Y1646" i="1"/>
  <c r="S1647" i="1"/>
  <c r="AD1648" i="1" l="1"/>
  <c r="V1647" i="1"/>
  <c r="Y1647" i="1"/>
  <c r="S1648" i="1"/>
  <c r="Y1648" i="1" l="1"/>
  <c r="V1648" i="1"/>
  <c r="AD1649" i="1"/>
  <c r="S1649" i="1"/>
  <c r="Y1649" i="1" l="1"/>
  <c r="AD1650" i="1"/>
  <c r="V1649" i="1"/>
  <c r="S1650" i="1"/>
  <c r="Y1650" i="1" l="1"/>
  <c r="V1650" i="1"/>
  <c r="AD1651" i="1"/>
  <c r="S1651" i="1"/>
  <c r="AD1652" i="1" l="1"/>
  <c r="V1651" i="1"/>
  <c r="Y1651" i="1"/>
  <c r="S1652" i="1"/>
  <c r="Y1652" i="1" l="1"/>
  <c r="V1652" i="1"/>
  <c r="AD1653" i="1"/>
  <c r="S1653" i="1"/>
  <c r="AD1654" i="1" l="1"/>
  <c r="Y1653" i="1"/>
  <c r="V1653" i="1"/>
  <c r="S1654" i="1"/>
  <c r="Y1654" i="1" l="1"/>
  <c r="V1654" i="1"/>
  <c r="AD1655" i="1"/>
  <c r="S1655" i="1"/>
  <c r="V1655" i="1" l="1"/>
  <c r="Y1655" i="1"/>
  <c r="AD1656" i="1"/>
  <c r="S1656" i="1"/>
  <c r="Y1656" i="1" l="1"/>
  <c r="V1656" i="1"/>
  <c r="AD1657" i="1"/>
  <c r="S1657" i="1"/>
  <c r="Y1657" i="1" l="1"/>
  <c r="V1657" i="1"/>
  <c r="AD1658" i="1"/>
  <c r="S1658" i="1"/>
  <c r="AD1659" i="1" l="1"/>
  <c r="V1658" i="1"/>
  <c r="Y1658" i="1"/>
  <c r="S1659" i="1"/>
  <c r="Y1659" i="1" l="1"/>
  <c r="AD1660" i="1"/>
  <c r="V1659" i="1"/>
  <c r="S1660" i="1"/>
  <c r="AD1661" i="1" l="1"/>
  <c r="V1660" i="1"/>
  <c r="Y1660" i="1"/>
  <c r="S1661" i="1"/>
  <c r="V1661" i="1" l="1"/>
  <c r="AD1662" i="1"/>
  <c r="Y1661" i="1"/>
  <c r="S1662" i="1"/>
  <c r="AD1663" i="1" l="1"/>
  <c r="V1662" i="1"/>
  <c r="S1663" i="1"/>
  <c r="Y1662" i="1"/>
  <c r="V1663" i="1" l="1"/>
  <c r="AD1664" i="1"/>
  <c r="S1664" i="1"/>
  <c r="Y1663" i="1"/>
  <c r="Y1664" i="1" l="1"/>
  <c r="AD1665" i="1"/>
  <c r="V1664" i="1"/>
  <c r="S1665" i="1"/>
  <c r="AD1666" i="1" l="1"/>
  <c r="Y1665" i="1"/>
  <c r="V1665" i="1"/>
  <c r="S1666" i="1"/>
  <c r="Y1666" i="1" l="1"/>
  <c r="AD1667" i="1"/>
  <c r="V1666" i="1"/>
  <c r="S1667" i="1"/>
  <c r="V1667" i="1" l="1"/>
  <c r="Y1667" i="1"/>
  <c r="AD1668" i="1"/>
  <c r="S1668" i="1"/>
  <c r="Y1668" i="1" l="1"/>
  <c r="V1668" i="1"/>
  <c r="AD1669" i="1"/>
  <c r="S1669" i="1"/>
  <c r="AD1670" i="1" l="1"/>
  <c r="Y1669" i="1"/>
  <c r="V1669" i="1"/>
  <c r="S1670" i="1"/>
  <c r="Y1670" i="1" l="1"/>
  <c r="V1670" i="1"/>
  <c r="S1671" i="1"/>
  <c r="AD1671" i="1"/>
  <c r="Y1671" i="1" l="1"/>
  <c r="AD1672" i="1"/>
  <c r="S1672" i="1"/>
  <c r="V1671" i="1"/>
  <c r="Y1672" i="1" l="1"/>
  <c r="AD1673" i="1"/>
  <c r="V1672" i="1"/>
  <c r="S1673" i="1"/>
  <c r="V1673" i="1" l="1"/>
  <c r="AD1674" i="1"/>
  <c r="Y1673" i="1"/>
  <c r="S1674" i="1"/>
  <c r="V1674" i="1" l="1"/>
  <c r="AD1675" i="1"/>
  <c r="S1675" i="1"/>
  <c r="Y1674" i="1"/>
  <c r="Y1675" i="1" l="1"/>
  <c r="AD1676" i="1"/>
  <c r="V1675" i="1"/>
  <c r="S1676" i="1"/>
  <c r="Y1676" i="1" l="1"/>
  <c r="AD1677" i="1"/>
  <c r="V1676" i="1"/>
  <c r="S1677" i="1"/>
  <c r="Y1677" i="1" l="1"/>
  <c r="V1677" i="1"/>
  <c r="S1678" i="1"/>
  <c r="AD1678" i="1"/>
  <c r="AD1679" i="1" l="1"/>
  <c r="Y1678" i="1"/>
  <c r="V1678" i="1"/>
  <c r="S1679" i="1"/>
  <c r="AD1680" i="1" l="1"/>
  <c r="V1679" i="1"/>
  <c r="S1680" i="1"/>
  <c r="Y1679" i="1"/>
  <c r="Y1680" i="1" l="1"/>
  <c r="AD1681" i="1"/>
  <c r="V1680" i="1"/>
  <c r="S1681" i="1"/>
  <c r="V1681" i="1" l="1"/>
  <c r="AD1682" i="1"/>
  <c r="S1682" i="1"/>
  <c r="Y1681" i="1"/>
  <c r="AD1683" i="1" l="1"/>
  <c r="V1682" i="1"/>
  <c r="Y1682" i="1"/>
  <c r="S1683" i="1"/>
  <c r="AD1684" i="1" l="1"/>
  <c r="V1683" i="1"/>
  <c r="S1684" i="1"/>
  <c r="Y1683" i="1"/>
  <c r="V1684" i="1" l="1"/>
  <c r="AD1685" i="1"/>
  <c r="S1685" i="1"/>
  <c r="Y1684" i="1"/>
  <c r="AD1686" i="1" l="1"/>
  <c r="V1685" i="1"/>
  <c r="Y1685" i="1"/>
  <c r="S1686" i="1"/>
  <c r="AD1687" i="1" l="1"/>
  <c r="Y1686" i="1"/>
  <c r="V1686" i="1"/>
  <c r="S1687" i="1"/>
  <c r="Y1687" i="1" l="1"/>
  <c r="AD1688" i="1"/>
  <c r="V1687" i="1"/>
  <c r="S1688" i="1"/>
  <c r="AD1689" i="1" l="1"/>
  <c r="V1688" i="1"/>
  <c r="Y1688" i="1"/>
  <c r="S1689" i="1"/>
  <c r="V1689" i="1" l="1"/>
  <c r="Y1689" i="1"/>
  <c r="AD1690" i="1"/>
  <c r="S1690" i="1"/>
  <c r="AD1691" i="1" l="1"/>
  <c r="V1690" i="1"/>
  <c r="Y1690" i="1"/>
  <c r="S1691" i="1"/>
  <c r="AD1692" i="1" l="1"/>
  <c r="Y1691" i="1"/>
  <c r="V1691" i="1"/>
  <c r="S1692" i="1"/>
  <c r="Y1692" i="1" l="1"/>
  <c r="V1692" i="1"/>
  <c r="S1693" i="1"/>
  <c r="AD1693" i="1"/>
  <c r="AD1694" i="1" l="1"/>
  <c r="V1693" i="1"/>
  <c r="Y1693" i="1"/>
  <c r="S1694" i="1"/>
  <c r="Y1694" i="1" l="1"/>
  <c r="AD1695" i="1"/>
  <c r="V1694" i="1"/>
  <c r="S1695" i="1"/>
  <c r="Y1695" i="1" l="1"/>
  <c r="AD1696" i="1"/>
  <c r="V1695" i="1"/>
  <c r="S1696" i="1"/>
  <c r="AD1697" i="1" l="1"/>
  <c r="V1696" i="1"/>
  <c r="S1697" i="1"/>
  <c r="Y1696" i="1"/>
  <c r="V1697" i="1" l="1"/>
  <c r="AD1698" i="1"/>
  <c r="Y1697" i="1"/>
  <c r="S1698" i="1"/>
  <c r="AD1699" i="1" l="1"/>
  <c r="V1698" i="1"/>
  <c r="S1699" i="1"/>
  <c r="Y1698" i="1"/>
  <c r="Y1699" i="1" l="1"/>
  <c r="V1699" i="1"/>
  <c r="AD1700" i="1"/>
  <c r="S1700" i="1"/>
  <c r="V1700" i="1" l="1"/>
  <c r="AD1701" i="1"/>
  <c r="S1701" i="1"/>
  <c r="Y1700" i="1"/>
  <c r="AD1702" i="1" l="1"/>
  <c r="V1701" i="1"/>
  <c r="Y1701" i="1"/>
  <c r="S1702" i="1"/>
  <c r="AD1703" i="1" l="1"/>
  <c r="Y1702" i="1"/>
  <c r="V1702" i="1"/>
  <c r="S1703" i="1"/>
  <c r="AD1704" i="1" l="1"/>
  <c r="Y1703" i="1"/>
  <c r="V1703" i="1"/>
  <c r="S1704" i="1"/>
  <c r="Y1704" i="1" l="1"/>
  <c r="V1704" i="1"/>
  <c r="AD1705" i="1"/>
  <c r="S1705" i="1"/>
  <c r="V1705" i="1" l="1"/>
  <c r="Y1705" i="1"/>
  <c r="AD1706" i="1"/>
  <c r="S1706" i="1"/>
  <c r="AD1707" i="1" l="1"/>
  <c r="Y1706" i="1"/>
  <c r="V1706" i="1"/>
  <c r="S1707" i="1"/>
  <c r="Y1707" i="1" l="1"/>
  <c r="AD1708" i="1"/>
  <c r="V1707" i="1"/>
  <c r="S1708" i="1"/>
  <c r="V1708" i="1" l="1"/>
  <c r="Y1708" i="1"/>
  <c r="AD1709" i="1"/>
  <c r="S1709" i="1"/>
  <c r="V1709" i="1" l="1"/>
  <c r="AD1710" i="1"/>
  <c r="Y1709" i="1"/>
  <c r="S1710" i="1"/>
  <c r="Y1710" i="1" l="1"/>
  <c r="V1710" i="1"/>
  <c r="AD1711" i="1"/>
  <c r="S1711" i="1"/>
  <c r="AD1712" i="1" l="1"/>
  <c r="Y1711" i="1"/>
  <c r="V1711" i="1"/>
  <c r="S1712" i="1"/>
  <c r="V1712" i="1" l="1"/>
  <c r="AD1713" i="1"/>
  <c r="Y1712" i="1"/>
  <c r="S1713" i="1"/>
  <c r="AD1714" i="1" l="1"/>
  <c r="V1713" i="1"/>
  <c r="Y1713" i="1"/>
  <c r="S1714" i="1"/>
  <c r="AD1715" i="1" l="1"/>
  <c r="Y1714" i="1"/>
  <c r="V1714" i="1"/>
  <c r="S1715" i="1"/>
  <c r="Y1715" i="1" l="1"/>
  <c r="V1715" i="1"/>
  <c r="AD1716" i="1"/>
  <c r="S1716" i="1"/>
  <c r="Y1716" i="1" l="1"/>
  <c r="V1716" i="1"/>
  <c r="AD1717" i="1"/>
  <c r="S1717" i="1"/>
  <c r="AD1718" i="1" l="1"/>
  <c r="V1717" i="1"/>
  <c r="Y1717" i="1"/>
  <c r="S1718" i="1"/>
  <c r="AD1719" i="1" l="1"/>
  <c r="Y1718" i="1"/>
  <c r="S1719" i="1"/>
  <c r="V1718" i="1"/>
  <c r="V1719" i="1" l="1"/>
  <c r="Y1719" i="1"/>
  <c r="S1720" i="1"/>
  <c r="AD1720" i="1"/>
  <c r="Y1720" i="1" l="1"/>
  <c r="AD1721" i="1"/>
  <c r="V1720" i="1"/>
  <c r="S1721" i="1"/>
  <c r="Y1721" i="1" l="1"/>
  <c r="V1721" i="1"/>
  <c r="AD1722" i="1"/>
  <c r="S1722" i="1"/>
  <c r="Y1722" i="1" l="1"/>
  <c r="AD1723" i="1"/>
  <c r="V1722" i="1"/>
  <c r="S1723" i="1"/>
  <c r="V1723" i="1" l="1"/>
  <c r="AD1724" i="1"/>
  <c r="S1724" i="1"/>
  <c r="Y1723" i="1"/>
  <c r="AD1725" i="1" l="1"/>
  <c r="Y1724" i="1"/>
  <c r="S1725" i="1"/>
  <c r="V1724" i="1"/>
  <c r="V1725" i="1" l="1"/>
  <c r="AD1726" i="1"/>
  <c r="Y1725" i="1"/>
  <c r="S1726" i="1"/>
  <c r="V1726" i="1" l="1"/>
  <c r="AD1727" i="1"/>
  <c r="Y1726" i="1"/>
  <c r="S1727" i="1"/>
  <c r="V1727" i="1" l="1"/>
  <c r="Y1727" i="1"/>
  <c r="AD1728" i="1"/>
  <c r="S1728" i="1"/>
  <c r="AD1729" i="1" l="1"/>
  <c r="Y1728" i="1"/>
  <c r="S1729" i="1"/>
  <c r="V1728" i="1"/>
  <c r="AD1730" i="1" l="1"/>
  <c r="V1729" i="1"/>
  <c r="S1730" i="1"/>
  <c r="Y1729" i="1"/>
  <c r="AD1731" i="1" l="1"/>
  <c r="V1730" i="1"/>
  <c r="Y1730" i="1"/>
  <c r="S1731" i="1"/>
  <c r="AD1732" i="1" l="1"/>
  <c r="V1731" i="1"/>
  <c r="Y1731" i="1"/>
  <c r="S1732" i="1"/>
  <c r="AD1733" i="1" l="1"/>
  <c r="V1732" i="1"/>
  <c r="Y1732" i="1"/>
  <c r="S1733" i="1"/>
  <c r="V1733" i="1" l="1"/>
  <c r="AD1734" i="1"/>
  <c r="S1734" i="1"/>
  <c r="Y1733" i="1"/>
  <c r="Y1734" i="1" l="1"/>
  <c r="V1734" i="1"/>
  <c r="AD1735" i="1"/>
  <c r="S1735" i="1"/>
  <c r="AD1736" i="1" l="1"/>
  <c r="V1735" i="1"/>
  <c r="Y1735" i="1"/>
  <c r="S1736" i="1"/>
  <c r="Y1736" i="1" l="1"/>
  <c r="AD1737" i="1"/>
  <c r="V1736" i="1"/>
  <c r="S1737" i="1"/>
  <c r="V1737" i="1" l="1"/>
  <c r="Y1737" i="1"/>
  <c r="AD1738" i="1"/>
  <c r="S1738" i="1"/>
  <c r="Y1738" i="1" l="1"/>
  <c r="V1738" i="1"/>
  <c r="AD1739" i="1"/>
  <c r="S1739" i="1"/>
  <c r="V1739" i="1" l="1"/>
  <c r="Y1739" i="1"/>
  <c r="S1740" i="1"/>
  <c r="AD1740" i="1"/>
  <c r="V1740" i="1" l="1"/>
  <c r="Y1740" i="1"/>
  <c r="S1741" i="1"/>
  <c r="AD1741" i="1"/>
  <c r="Y1741" i="1" l="1"/>
  <c r="AD1742" i="1"/>
  <c r="V1741" i="1"/>
  <c r="S1742" i="1"/>
  <c r="Y1742" i="1" l="1"/>
  <c r="V1742" i="1"/>
  <c r="AD1743" i="1"/>
  <c r="S1743" i="1"/>
  <c r="V1743" i="1" l="1"/>
  <c r="Y1743" i="1"/>
  <c r="AD1744" i="1"/>
  <c r="S1744" i="1"/>
  <c r="V1744" i="1" l="1"/>
  <c r="AD1745" i="1"/>
  <c r="Y1744" i="1"/>
  <c r="S1745" i="1"/>
  <c r="V1745" i="1" l="1"/>
  <c r="AD1746" i="1"/>
  <c r="Y1745" i="1"/>
  <c r="S1746" i="1"/>
  <c r="AD1747" i="1" l="1"/>
  <c r="Y1746" i="1"/>
  <c r="V1746" i="1"/>
  <c r="S1747" i="1"/>
  <c r="V1747" i="1" l="1"/>
  <c r="AD1748" i="1"/>
  <c r="Y1747" i="1"/>
  <c r="S1748" i="1"/>
  <c r="AD1749" i="1" l="1"/>
  <c r="Y1748" i="1"/>
  <c r="V1748" i="1"/>
  <c r="S1749" i="1"/>
  <c r="AD1750" i="1" l="1"/>
  <c r="V1749" i="1"/>
  <c r="Y1749" i="1"/>
  <c r="S1750" i="1"/>
  <c r="AD1751" i="1" l="1"/>
  <c r="V1750" i="1"/>
  <c r="S1751" i="1"/>
  <c r="Y1750" i="1"/>
  <c r="V1751" i="1" l="1"/>
  <c r="AD1752" i="1"/>
  <c r="Y1751" i="1"/>
  <c r="S1752" i="1"/>
  <c r="V1752" i="1" l="1"/>
  <c r="Y1752" i="1"/>
  <c r="AD1753" i="1"/>
  <c r="S1753" i="1"/>
  <c r="AD1754" i="1" l="1"/>
  <c r="V1753" i="1"/>
  <c r="S1754" i="1"/>
  <c r="Y1753" i="1"/>
  <c r="V1754" i="1" l="1"/>
  <c r="AD1755" i="1"/>
  <c r="Y1754" i="1"/>
  <c r="S1755" i="1"/>
  <c r="AD1756" i="1" l="1"/>
  <c r="Y1755" i="1"/>
  <c r="V1755" i="1"/>
  <c r="S1756" i="1"/>
  <c r="Y1756" i="1" l="1"/>
  <c r="AD1757" i="1"/>
  <c r="V1756" i="1"/>
  <c r="S1757" i="1"/>
  <c r="Y1757" i="1" l="1"/>
  <c r="V1757" i="1"/>
  <c r="S1758" i="1"/>
  <c r="AD1758" i="1"/>
  <c r="Y1758" i="1" l="1"/>
  <c r="AD1759" i="1"/>
  <c r="V1758" i="1"/>
  <c r="S1759" i="1"/>
  <c r="V1759" i="1" l="1"/>
  <c r="Y1759" i="1"/>
  <c r="AD1760" i="1"/>
  <c r="S1760" i="1"/>
  <c r="V1760" i="1" l="1"/>
  <c r="AD1761" i="1"/>
  <c r="Y1760" i="1"/>
  <c r="S1761" i="1"/>
  <c r="V1761" i="1" l="1"/>
  <c r="AD1762" i="1"/>
  <c r="S1762" i="1"/>
  <c r="Y1761" i="1"/>
  <c r="Y1762" i="1" l="1"/>
  <c r="V1762" i="1"/>
  <c r="AD1763" i="1"/>
  <c r="S1763" i="1"/>
  <c r="V1763" i="1" l="1"/>
  <c r="Y1763" i="1"/>
  <c r="AD1764" i="1"/>
  <c r="S1764" i="1"/>
  <c r="V1764" i="1" l="1"/>
  <c r="Y1764" i="1"/>
  <c r="AD1765" i="1"/>
  <c r="S1765" i="1"/>
  <c r="Y1765" i="1" l="1"/>
  <c r="V1765" i="1"/>
  <c r="AD1766" i="1"/>
  <c r="S1766" i="1"/>
  <c r="AD1767" i="1" l="1"/>
  <c r="V1766" i="1"/>
  <c r="Y1766" i="1"/>
  <c r="S1767" i="1"/>
  <c r="AD1768" i="1" l="1"/>
  <c r="V1767" i="1"/>
  <c r="Y1767" i="1"/>
  <c r="S1768" i="1"/>
  <c r="AD1769" i="1" l="1"/>
  <c r="Y1768" i="1"/>
  <c r="V1768" i="1"/>
  <c r="S1769" i="1"/>
  <c r="Y1769" i="1" l="1"/>
  <c r="AD1770" i="1"/>
  <c r="V1769" i="1"/>
  <c r="S1770" i="1"/>
  <c r="AD1771" i="1" l="1"/>
  <c r="Y1770" i="1"/>
  <c r="V1770" i="1"/>
  <c r="S1771" i="1"/>
  <c r="V1771" i="1" l="1"/>
  <c r="AD1772" i="1"/>
  <c r="Y1771" i="1"/>
  <c r="S1772" i="1"/>
  <c r="V1772" i="1" l="1"/>
  <c r="Y1772" i="1"/>
  <c r="AD1773" i="1"/>
  <c r="S1773" i="1"/>
  <c r="V1773" i="1" l="1"/>
  <c r="AD1774" i="1"/>
  <c r="S1774" i="1"/>
  <c r="Y1773" i="1"/>
  <c r="V1774" i="1" l="1"/>
  <c r="AD1775" i="1"/>
  <c r="Y1774" i="1"/>
  <c r="S1775" i="1"/>
  <c r="AD1776" i="1" l="1"/>
  <c r="V1775" i="1"/>
  <c r="Y1775" i="1"/>
  <c r="S1776" i="1"/>
  <c r="AD1777" i="1" l="1"/>
  <c r="Y1776" i="1"/>
  <c r="V1776" i="1"/>
  <c r="S1777" i="1"/>
  <c r="AD1778" i="1" l="1"/>
  <c r="Y1777" i="1"/>
  <c r="V1777" i="1"/>
  <c r="S1778" i="1"/>
  <c r="V1778" i="1" l="1"/>
  <c r="AD1779" i="1"/>
  <c r="Y1778" i="1"/>
  <c r="S1779" i="1"/>
  <c r="V1779" i="1" l="1"/>
  <c r="AD1780" i="1"/>
  <c r="Y1779" i="1"/>
  <c r="S1780" i="1"/>
  <c r="V1780" i="1" l="1"/>
  <c r="Y1780" i="1"/>
  <c r="AD1781" i="1"/>
  <c r="S1781" i="1"/>
  <c r="V1781" i="1" l="1"/>
  <c r="Y1781" i="1"/>
  <c r="AD1782" i="1"/>
  <c r="S1782" i="1"/>
  <c r="Y1782" i="1" l="1"/>
  <c r="V1782" i="1"/>
  <c r="AD1783" i="1"/>
  <c r="S1783" i="1"/>
  <c r="AD1784" i="1" l="1"/>
  <c r="V1783" i="1"/>
  <c r="Y1783" i="1"/>
  <c r="S1784" i="1"/>
  <c r="V1784" i="1" l="1"/>
  <c r="Y1784" i="1"/>
  <c r="AD1785" i="1"/>
  <c r="S1785" i="1"/>
  <c r="Y1785" i="1" l="1"/>
  <c r="AD1786" i="1"/>
  <c r="V1785" i="1"/>
  <c r="S1786" i="1"/>
  <c r="AD1787" i="1" l="1"/>
  <c r="V1786" i="1"/>
  <c r="Y1786" i="1"/>
  <c r="S1787" i="1"/>
  <c r="V1787" i="1" l="1"/>
  <c r="Y1787" i="1"/>
  <c r="AD1788" i="1"/>
  <c r="S1788" i="1"/>
  <c r="AD1789" i="1" l="1"/>
  <c r="V1788" i="1"/>
  <c r="Y1788" i="1"/>
  <c r="S1789" i="1"/>
  <c r="AD1790" i="1" l="1"/>
  <c r="V1789" i="1"/>
  <c r="Y1789" i="1"/>
  <c r="S1790" i="1"/>
  <c r="AD1791" i="1" l="1"/>
  <c r="V1790" i="1"/>
  <c r="Y1790" i="1"/>
  <c r="S1791" i="1"/>
  <c r="V1791" i="1" l="1"/>
  <c r="AD1792" i="1"/>
  <c r="Y1791" i="1"/>
  <c r="S1792" i="1"/>
  <c r="Y1792" i="1" l="1"/>
  <c r="AD1793" i="1"/>
  <c r="V1792" i="1"/>
  <c r="S1793" i="1"/>
  <c r="AD1794" i="1" l="1"/>
  <c r="Y1793" i="1"/>
  <c r="V1793" i="1"/>
  <c r="S1794" i="1"/>
  <c r="Y1794" i="1" l="1"/>
  <c r="V1794" i="1"/>
  <c r="AD1795" i="1"/>
  <c r="S1795" i="1"/>
  <c r="Y1795" i="1" l="1"/>
  <c r="V1795" i="1"/>
  <c r="AD1796" i="1"/>
  <c r="S1796" i="1"/>
  <c r="V1796" i="1" l="1"/>
  <c r="AD1797" i="1"/>
  <c r="Y1796" i="1"/>
  <c r="S1797" i="1"/>
  <c r="V1797" i="1" l="1"/>
  <c r="Y1797" i="1"/>
  <c r="AD1798" i="1"/>
  <c r="S1798" i="1"/>
  <c r="Y1798" i="1" l="1"/>
  <c r="AD1799" i="1"/>
  <c r="V1798" i="1"/>
  <c r="S1799" i="1"/>
  <c r="AD1800" i="1" l="1"/>
  <c r="Y1799" i="1"/>
  <c r="V1799" i="1"/>
  <c r="S1800" i="1"/>
  <c r="V1800" i="1" l="1"/>
  <c r="Y1800" i="1"/>
  <c r="S1801" i="1"/>
  <c r="AD1801" i="1"/>
  <c r="AD1802" i="1" l="1"/>
  <c r="V1801" i="1"/>
  <c r="Y1801" i="1"/>
  <c r="S1802" i="1"/>
  <c r="V1802" i="1" l="1"/>
  <c r="AD1803" i="1"/>
  <c r="Y1802" i="1"/>
  <c r="S1803" i="1"/>
  <c r="Y1803" i="1" l="1"/>
  <c r="V1803" i="1"/>
  <c r="AD1804" i="1"/>
  <c r="S1804" i="1"/>
  <c r="V1804" i="1" l="1"/>
  <c r="AD1805" i="1"/>
  <c r="Y1804" i="1"/>
  <c r="S1805" i="1"/>
  <c r="V1805" i="1" l="1"/>
  <c r="Y1805" i="1"/>
  <c r="AD1806" i="1"/>
  <c r="S1806" i="1"/>
  <c r="Y1806" i="1" l="1"/>
  <c r="V1806" i="1"/>
  <c r="AD1807" i="1"/>
  <c r="S1807" i="1"/>
  <c r="AD1808" i="1" l="1"/>
  <c r="Y1807" i="1"/>
  <c r="V1807" i="1"/>
  <c r="S1808" i="1"/>
  <c r="V1808" i="1" l="1"/>
  <c r="Y1808" i="1"/>
  <c r="S1809" i="1"/>
  <c r="AD1809" i="1"/>
  <c r="V1809" i="1" l="1"/>
  <c r="AD1810" i="1"/>
  <c r="Y1809" i="1"/>
  <c r="S1810" i="1"/>
  <c r="Y1810" i="1" l="1"/>
  <c r="AD1811" i="1"/>
  <c r="V1810" i="1"/>
  <c r="S1811" i="1"/>
  <c r="AD1812" i="1" l="1"/>
  <c r="V1811" i="1"/>
  <c r="Y1811" i="1"/>
  <c r="S1812" i="1"/>
  <c r="Y1812" i="1" l="1"/>
  <c r="AD1813" i="1"/>
  <c r="V1812" i="1"/>
  <c r="S1813" i="1"/>
  <c r="Y1813" i="1" l="1"/>
  <c r="AD1814" i="1"/>
  <c r="V1813" i="1"/>
  <c r="S1814" i="1"/>
  <c r="AD1815" i="1" l="1"/>
  <c r="Y1814" i="1"/>
  <c r="V1814" i="1"/>
  <c r="S1815" i="1"/>
  <c r="AD1816" i="1" l="1"/>
  <c r="V1815" i="1"/>
  <c r="S1816" i="1"/>
  <c r="Y1815" i="1"/>
  <c r="AD1817" i="1" l="1"/>
  <c r="Y1816" i="1"/>
  <c r="V1816" i="1"/>
  <c r="S1817" i="1"/>
  <c r="AD1818" i="1" l="1"/>
  <c r="Y1817" i="1"/>
  <c r="V1817" i="1"/>
  <c r="S1818" i="1"/>
  <c r="V1818" i="1" l="1"/>
  <c r="AD1819" i="1"/>
  <c r="Y1818" i="1"/>
  <c r="S1819" i="1"/>
  <c r="Y1819" i="1" l="1"/>
  <c r="AD1820" i="1"/>
  <c r="V1819" i="1"/>
  <c r="S1820" i="1"/>
  <c r="AD1821" i="1" l="1"/>
  <c r="Y1820" i="1"/>
  <c r="V1820" i="1"/>
  <c r="S1821" i="1"/>
  <c r="Y1821" i="1" l="1"/>
  <c r="AD1822" i="1"/>
  <c r="V1821" i="1"/>
  <c r="S1822" i="1"/>
  <c r="V1822" i="1" l="1"/>
  <c r="AD1823" i="1"/>
  <c r="Y1822" i="1"/>
  <c r="S1823" i="1"/>
  <c r="Y1823" i="1" l="1"/>
  <c r="V1823" i="1"/>
  <c r="AD1824" i="1"/>
  <c r="S1824" i="1"/>
  <c r="Y1824" i="1" l="1"/>
  <c r="AD1825" i="1"/>
  <c r="V1824" i="1"/>
  <c r="S1825" i="1"/>
  <c r="AD1826" i="1" l="1"/>
  <c r="V1825" i="1"/>
  <c r="Y1825" i="1"/>
  <c r="S1826" i="1"/>
  <c r="AD1827" i="1" l="1"/>
  <c r="V1826" i="1"/>
  <c r="S1827" i="1"/>
  <c r="Y1826" i="1"/>
  <c r="Y1827" i="1" l="1"/>
  <c r="AD1828" i="1"/>
  <c r="S1828" i="1"/>
  <c r="V1827" i="1"/>
  <c r="AD1829" i="1" l="1"/>
  <c r="Y1828" i="1"/>
  <c r="S1829" i="1"/>
  <c r="V1828" i="1"/>
  <c r="V1829" i="1" l="1"/>
  <c r="AD1830" i="1"/>
  <c r="Y1829" i="1"/>
  <c r="S1830" i="1"/>
  <c r="V1830" i="1" l="1"/>
  <c r="Y1830" i="1"/>
  <c r="S1831" i="1"/>
  <c r="AD1831" i="1"/>
  <c r="V1831" i="1" l="1"/>
  <c r="AD1832" i="1"/>
  <c r="Y1831" i="1"/>
  <c r="S1832" i="1"/>
  <c r="V1832" i="1" l="1"/>
  <c r="Y1832" i="1"/>
  <c r="AD1833" i="1"/>
  <c r="S1833" i="1"/>
  <c r="Y1833" i="1" l="1"/>
  <c r="V1833" i="1"/>
  <c r="AD1834" i="1"/>
  <c r="S1834" i="1"/>
  <c r="V1834" i="1" l="1"/>
  <c r="Y1834" i="1"/>
  <c r="S1835" i="1"/>
  <c r="AD1835" i="1"/>
  <c r="AD1836" i="1" l="1"/>
  <c r="V1835" i="1"/>
  <c r="Y1835" i="1"/>
  <c r="S1836" i="1"/>
  <c r="Y1836" i="1" l="1"/>
  <c r="AD1837" i="1"/>
  <c r="V1836" i="1"/>
  <c r="S1837" i="1"/>
  <c r="Y1837" i="1" l="1"/>
  <c r="AD1838" i="1"/>
  <c r="V1837" i="1"/>
  <c r="S1838" i="1"/>
  <c r="V1838" i="1" l="1"/>
  <c r="Y1838" i="1"/>
  <c r="S1839" i="1"/>
  <c r="AD1839" i="1"/>
  <c r="AD1840" i="1" l="1"/>
  <c r="V1839" i="1"/>
  <c r="Y1839" i="1"/>
  <c r="S1840" i="1"/>
  <c r="AD1841" i="1" l="1"/>
  <c r="V1840" i="1"/>
  <c r="Y1840" i="1"/>
  <c r="S1841" i="1"/>
  <c r="Y1841" i="1" l="1"/>
  <c r="V1841" i="1"/>
  <c r="AD1842" i="1"/>
  <c r="S1842" i="1"/>
  <c r="AD1843" i="1" l="1"/>
  <c r="Y1842" i="1"/>
  <c r="S1843" i="1"/>
  <c r="V1842" i="1"/>
  <c r="V1843" i="1" l="1"/>
  <c r="AD1844" i="1"/>
  <c r="Y1843" i="1"/>
  <c r="S1844" i="1"/>
  <c r="V1844" i="1" l="1"/>
  <c r="Y1844" i="1"/>
  <c r="S1845" i="1"/>
  <c r="AD1845" i="1"/>
  <c r="AD1846" i="1" l="1"/>
  <c r="Y1845" i="1"/>
  <c r="S1846" i="1"/>
  <c r="V1845" i="1"/>
  <c r="V1846" i="1" l="1"/>
  <c r="Y1846" i="1"/>
  <c r="AD1847" i="1"/>
  <c r="S1847" i="1"/>
  <c r="Y1847" i="1" l="1"/>
  <c r="V1847" i="1"/>
  <c r="AD1848" i="1"/>
  <c r="S1848" i="1"/>
  <c r="AD1849" i="1" l="1"/>
  <c r="V1848" i="1"/>
  <c r="Y1848" i="1"/>
  <c r="S1849" i="1"/>
  <c r="Y1849" i="1" l="1"/>
  <c r="V1849" i="1"/>
  <c r="AD1850" i="1"/>
  <c r="S1850" i="1"/>
  <c r="AD1851" i="1" l="1"/>
  <c r="Y1850" i="1"/>
  <c r="V1850" i="1"/>
  <c r="S1851" i="1"/>
  <c r="V1851" i="1" l="1"/>
  <c r="Y1851" i="1"/>
  <c r="S1852" i="1"/>
  <c r="AD1852" i="1"/>
  <c r="AD1853" i="1" l="1"/>
  <c r="V1852" i="1"/>
  <c r="Y1852" i="1"/>
  <c r="S1853" i="1"/>
  <c r="AD1854" i="1" l="1"/>
  <c r="Y1853" i="1"/>
  <c r="V1853" i="1"/>
  <c r="S1854" i="1"/>
  <c r="V1854" i="1" l="1"/>
  <c r="AD1855" i="1"/>
  <c r="Y1854" i="1"/>
  <c r="S1855" i="1"/>
  <c r="Y1855" i="1" l="1"/>
  <c r="V1855" i="1"/>
  <c r="S1856" i="1"/>
  <c r="AD1856" i="1"/>
  <c r="AD1857" i="1" l="1"/>
  <c r="V1856" i="1"/>
  <c r="Y1856" i="1"/>
  <c r="S1857" i="1"/>
  <c r="Y1857" i="1" l="1"/>
  <c r="V1857" i="1"/>
  <c r="S1858" i="1"/>
  <c r="AD1858" i="1"/>
  <c r="V1858" i="1" l="1"/>
  <c r="AD1859" i="1"/>
  <c r="Y1858" i="1"/>
  <c r="S1859" i="1"/>
  <c r="Y1859" i="1" l="1"/>
  <c r="V1859" i="1"/>
  <c r="AD1860" i="1"/>
  <c r="S1860" i="1"/>
  <c r="Y1860" i="1" l="1"/>
  <c r="V1860" i="1"/>
  <c r="AD1861" i="1"/>
  <c r="S1861" i="1"/>
  <c r="Y1861" i="1" l="1"/>
  <c r="AD1862" i="1"/>
  <c r="S1862" i="1"/>
  <c r="V1861" i="1"/>
  <c r="AD1863" i="1" l="1"/>
  <c r="Y1862" i="1"/>
  <c r="V1862" i="1"/>
  <c r="S1863" i="1"/>
  <c r="Y1863" i="1" l="1"/>
  <c r="V1863" i="1"/>
  <c r="AD1864" i="1"/>
  <c r="S1864" i="1"/>
  <c r="V1864" i="1" l="1"/>
  <c r="Y1864" i="1"/>
  <c r="AD1865" i="1"/>
  <c r="S1865" i="1"/>
  <c r="AD1866" i="1" l="1"/>
  <c r="Y1865" i="1"/>
  <c r="S1866" i="1"/>
  <c r="V1865" i="1"/>
  <c r="Y1866" i="1" l="1"/>
  <c r="AD1867" i="1"/>
  <c r="V1866" i="1"/>
  <c r="S1867" i="1"/>
  <c r="AD1868" i="1" l="1"/>
  <c r="Y1867" i="1"/>
  <c r="V1867" i="1"/>
  <c r="S1868" i="1"/>
  <c r="Y1868" i="1" l="1"/>
  <c r="V1868" i="1"/>
  <c r="AD1869" i="1"/>
  <c r="S1869" i="1"/>
  <c r="V1869" i="1" l="1"/>
  <c r="AD1870" i="1"/>
  <c r="Y1869" i="1"/>
  <c r="S1870" i="1"/>
  <c r="V1870" i="1" l="1"/>
  <c r="Y1870" i="1"/>
  <c r="AD1871" i="1"/>
  <c r="S1871" i="1"/>
  <c r="V1871" i="1" l="1"/>
  <c r="Y1871" i="1"/>
  <c r="AD1872" i="1"/>
  <c r="S1872" i="1"/>
  <c r="V1872" i="1" l="1"/>
  <c r="Y1872" i="1"/>
  <c r="AD1873" i="1"/>
  <c r="S1873" i="1"/>
  <c r="V1873" i="1" l="1"/>
  <c r="Y1873" i="1"/>
  <c r="S1874" i="1"/>
  <c r="AD1874" i="1"/>
  <c r="V1874" i="1" l="1"/>
  <c r="Y1874" i="1"/>
  <c r="S1875" i="1"/>
  <c r="AD1875" i="1"/>
  <c r="Y1875" i="1" l="1"/>
  <c r="V1875" i="1"/>
  <c r="AD1876" i="1"/>
  <c r="S1876" i="1"/>
  <c r="Y1876" i="1" l="1"/>
  <c r="AD1877" i="1"/>
  <c r="V1876" i="1"/>
  <c r="S1877" i="1"/>
  <c r="Y1877" i="1" l="1"/>
  <c r="AD1878" i="1"/>
  <c r="V1877" i="1"/>
  <c r="S1878" i="1"/>
  <c r="AD1879" i="1" l="1"/>
  <c r="S1879" i="1"/>
  <c r="V1878" i="1"/>
  <c r="Y1878" i="1"/>
  <c r="Y1879" i="1" l="1"/>
  <c r="S1880" i="1"/>
  <c r="V1879" i="1"/>
  <c r="AD1880" i="1"/>
  <c r="Y1880" i="1" l="1"/>
  <c r="V1880" i="1"/>
  <c r="AD1881" i="1"/>
  <c r="S1881" i="1"/>
  <c r="V1881" i="1" l="1"/>
  <c r="Y1881" i="1"/>
  <c r="AD1882" i="1"/>
  <c r="S1882" i="1"/>
  <c r="AD1883" i="1" l="1"/>
  <c r="V1882" i="1"/>
  <c r="Y1882" i="1"/>
  <c r="S1883" i="1"/>
  <c r="AD1884" i="1" l="1"/>
  <c r="V1883" i="1"/>
  <c r="Y1883" i="1"/>
  <c r="S1884" i="1"/>
  <c r="Y1884" i="1" l="1"/>
  <c r="AD1885" i="1"/>
  <c r="S1885" i="1"/>
  <c r="V1884" i="1"/>
  <c r="AD1886" i="1" l="1"/>
  <c r="V1885" i="1"/>
  <c r="S1886" i="1"/>
  <c r="Y1885" i="1"/>
  <c r="AD1887" i="1" l="1"/>
  <c r="Y1886" i="1"/>
  <c r="V1886" i="1"/>
  <c r="S1887" i="1"/>
  <c r="Y1887" i="1" l="1"/>
  <c r="AD1888" i="1"/>
  <c r="V1887" i="1"/>
  <c r="S1888" i="1"/>
  <c r="V1888" i="1" l="1"/>
  <c r="AD1889" i="1"/>
  <c r="Y1888" i="1"/>
  <c r="S1889" i="1"/>
  <c r="V1889" i="1" l="1"/>
  <c r="Y1889" i="1"/>
  <c r="AD1890" i="1"/>
  <c r="S1890" i="1"/>
  <c r="AD1891" i="1" l="1"/>
  <c r="S1891" i="1"/>
  <c r="Y1890" i="1"/>
  <c r="V1890" i="1"/>
  <c r="AD1892" i="1" l="1"/>
  <c r="V1891" i="1"/>
  <c r="Y1891" i="1"/>
  <c r="S1892" i="1"/>
  <c r="V1892" i="1" l="1"/>
  <c r="Y1892" i="1"/>
  <c r="AD1893" i="1"/>
  <c r="S1893" i="1"/>
  <c r="V1893" i="1" l="1"/>
  <c r="AD1894" i="1"/>
  <c r="Y1893" i="1"/>
  <c r="S1894" i="1"/>
  <c r="V1894" i="1" l="1"/>
  <c r="AD1895" i="1"/>
  <c r="Y1894" i="1"/>
  <c r="S1895" i="1"/>
  <c r="V1895" i="1" l="1"/>
  <c r="Y1895" i="1"/>
  <c r="S1896" i="1"/>
  <c r="AD1896" i="1"/>
  <c r="AD1897" i="1" l="1"/>
  <c r="Y1896" i="1"/>
  <c r="V1896" i="1"/>
  <c r="S1897" i="1"/>
  <c r="AD1898" i="1" l="1"/>
  <c r="Y1897" i="1"/>
  <c r="S1898" i="1"/>
  <c r="V1897" i="1"/>
  <c r="AD1899" i="1" l="1"/>
  <c r="Y1898" i="1"/>
  <c r="S1899" i="1"/>
  <c r="V1898" i="1"/>
  <c r="AD1900" i="1" l="1"/>
  <c r="V1899" i="1"/>
  <c r="S1900" i="1"/>
  <c r="Y1899" i="1"/>
  <c r="Y1900" i="1" l="1"/>
  <c r="AD1901" i="1"/>
  <c r="V1900" i="1"/>
  <c r="S1901" i="1"/>
  <c r="Y1901" i="1" l="1"/>
  <c r="V1901" i="1"/>
  <c r="AD1902" i="1"/>
  <c r="S1902" i="1"/>
  <c r="V1902" i="1" l="1"/>
  <c r="Y1902" i="1"/>
  <c r="S1903" i="1"/>
  <c r="AD1903" i="1"/>
  <c r="AD1904" i="1" l="1"/>
  <c r="V1903" i="1"/>
  <c r="S1904" i="1"/>
  <c r="Y1903" i="1"/>
  <c r="AD1905" i="1" l="1"/>
  <c r="Y1904" i="1"/>
  <c r="V1904" i="1"/>
  <c r="S1905" i="1"/>
  <c r="AD1906" i="1" l="1"/>
  <c r="V1905" i="1"/>
  <c r="Y1905" i="1"/>
  <c r="S1906" i="1"/>
  <c r="AD1907" i="1" l="1"/>
  <c r="V1906" i="1"/>
  <c r="Y1906" i="1"/>
  <c r="S1907" i="1"/>
  <c r="V1907" i="1" l="1"/>
  <c r="Y1907" i="1"/>
  <c r="AD1908" i="1"/>
  <c r="S1908" i="1"/>
  <c r="Y1908" i="1" l="1"/>
  <c r="V1908" i="1"/>
  <c r="S1909" i="1"/>
  <c r="AD1909" i="1"/>
  <c r="Y1909" i="1" l="1"/>
  <c r="V1909" i="1"/>
  <c r="S1910" i="1"/>
  <c r="AD1910" i="1"/>
  <c r="Y1910" i="1" l="1"/>
  <c r="V1910" i="1"/>
  <c r="AD1911" i="1"/>
  <c r="S1911" i="1"/>
  <c r="Y1911" i="1" l="1"/>
  <c r="V1911" i="1"/>
  <c r="AD1912" i="1"/>
  <c r="S1912" i="1"/>
  <c r="AD1913" i="1" l="1"/>
  <c r="Y1912" i="1"/>
  <c r="V1912" i="1"/>
  <c r="S1913" i="1"/>
  <c r="Y1913" i="1" l="1"/>
  <c r="V1913" i="1"/>
  <c r="AD1914" i="1"/>
  <c r="S1914" i="1"/>
  <c r="V1914" i="1" l="1"/>
  <c r="Y1914" i="1"/>
  <c r="S1915" i="1"/>
  <c r="AD1915" i="1"/>
  <c r="AD1916" i="1" l="1"/>
  <c r="Y1915" i="1"/>
  <c r="S1916" i="1"/>
  <c r="V1915" i="1"/>
  <c r="Y1916" i="1" l="1"/>
  <c r="AD1917" i="1"/>
  <c r="V1916" i="1"/>
  <c r="S1917" i="1"/>
  <c r="AD1918" i="1" l="1"/>
  <c r="V1917" i="1"/>
  <c r="Y1917" i="1"/>
  <c r="S1918" i="1"/>
  <c r="V1918" i="1" l="1"/>
  <c r="Y1918" i="1"/>
  <c r="AD1919" i="1"/>
  <c r="S1919" i="1"/>
  <c r="V1919" i="1" l="1"/>
  <c r="AD1920" i="1"/>
  <c r="S1920" i="1"/>
  <c r="Y1919" i="1"/>
  <c r="Y1920" i="1" l="1"/>
  <c r="AD1921" i="1"/>
  <c r="S1921" i="1"/>
  <c r="V1920" i="1"/>
  <c r="V1921" i="1" l="1"/>
  <c r="AD1922" i="1"/>
  <c r="S1922" i="1"/>
  <c r="Y1921" i="1"/>
  <c r="V1922" i="1" l="1"/>
  <c r="Y1922" i="1"/>
  <c r="S1923" i="1"/>
  <c r="AD1923" i="1"/>
  <c r="V1923" i="1" l="1"/>
  <c r="Y1923" i="1"/>
  <c r="AD1924" i="1"/>
  <c r="S1924" i="1"/>
  <c r="V1924" i="1" l="1"/>
  <c r="AD1925" i="1"/>
  <c r="S1925" i="1"/>
  <c r="Y1924" i="1"/>
  <c r="V1925" i="1" l="1"/>
  <c r="Y1925" i="1"/>
  <c r="S1926" i="1"/>
  <c r="AD1926" i="1"/>
  <c r="AD1927" i="1" l="1"/>
  <c r="Y1926" i="1"/>
  <c r="V1926" i="1"/>
  <c r="S1927" i="1"/>
  <c r="Y1927" i="1" l="1"/>
  <c r="AD1928" i="1"/>
  <c r="V1927" i="1"/>
  <c r="S1928" i="1"/>
  <c r="AD1929" i="1" l="1"/>
  <c r="V1928" i="1"/>
  <c r="Y1928" i="1"/>
  <c r="S1929" i="1"/>
  <c r="AD1930" i="1" l="1"/>
  <c r="V1929" i="1"/>
  <c r="Y1929" i="1"/>
  <c r="S1930" i="1"/>
  <c r="AD1931" i="1" l="1"/>
  <c r="Y1930" i="1"/>
  <c r="V1930" i="1"/>
  <c r="S1931" i="1"/>
  <c r="V1931" i="1" l="1"/>
  <c r="AD1932" i="1"/>
  <c r="Y1931" i="1"/>
  <c r="S1932" i="1"/>
  <c r="AD1933" i="1" l="1"/>
  <c r="V1932" i="1"/>
  <c r="Y1932" i="1"/>
  <c r="S1933" i="1"/>
  <c r="AD1934" i="1" l="1"/>
  <c r="V1933" i="1"/>
  <c r="Y1933" i="1"/>
  <c r="S1934" i="1"/>
  <c r="V1934" i="1" l="1"/>
  <c r="Y1934" i="1"/>
  <c r="AD1935" i="1"/>
  <c r="S1935" i="1"/>
  <c r="AD1936" i="1" l="1"/>
  <c r="V1935" i="1"/>
  <c r="Y1935" i="1"/>
  <c r="S1936" i="1"/>
  <c r="AD1937" i="1" l="1"/>
  <c r="Y1936" i="1"/>
  <c r="V1936" i="1"/>
  <c r="S1937" i="1"/>
  <c r="Y1937" i="1" l="1"/>
  <c r="V1937" i="1"/>
  <c r="AD1938" i="1"/>
  <c r="S1938" i="1"/>
  <c r="V1938" i="1" l="1"/>
  <c r="Y1938" i="1"/>
  <c r="S1939" i="1"/>
  <c r="AD1939" i="1"/>
  <c r="Y1939" i="1" l="1"/>
  <c r="AD1940" i="1"/>
  <c r="V1939" i="1"/>
  <c r="S1940" i="1"/>
  <c r="Y1940" i="1" l="1"/>
  <c r="V1940" i="1"/>
  <c r="AD1941" i="1"/>
  <c r="S1941" i="1"/>
  <c r="AD1942" i="1" l="1"/>
  <c r="V1941" i="1"/>
  <c r="Y1941" i="1"/>
  <c r="S1942" i="1"/>
  <c r="V1942" i="1" l="1"/>
  <c r="AD1943" i="1"/>
  <c r="S1943" i="1"/>
  <c r="Y1942" i="1"/>
  <c r="V1943" i="1" l="1"/>
  <c r="AD1944" i="1"/>
  <c r="S1944" i="1"/>
  <c r="Y1943" i="1"/>
  <c r="V1944" i="1" l="1"/>
  <c r="Y1944" i="1"/>
  <c r="S1945" i="1"/>
  <c r="AD1945" i="1"/>
  <c r="AD1946" i="1" l="1"/>
  <c r="Y1945" i="1"/>
  <c r="V1945" i="1"/>
  <c r="S1946" i="1"/>
  <c r="V1946" i="1" l="1"/>
  <c r="AD1947" i="1"/>
  <c r="Y1946" i="1"/>
  <c r="S1947" i="1"/>
  <c r="V1947" i="1" l="1"/>
  <c r="Y1947" i="1"/>
  <c r="AD1948" i="1"/>
  <c r="S1948" i="1"/>
  <c r="Y1948" i="1" l="1"/>
  <c r="AD1949" i="1"/>
  <c r="V1948" i="1"/>
  <c r="S1949" i="1"/>
  <c r="V1949" i="1" l="1"/>
  <c r="Y1949" i="1"/>
  <c r="AD1950" i="1"/>
  <c r="S1950" i="1"/>
  <c r="Y1950" i="1" l="1"/>
  <c r="AD1951" i="1"/>
  <c r="V1950" i="1"/>
  <c r="S1951" i="1"/>
  <c r="AD1952" i="1" l="1"/>
  <c r="V1951" i="1"/>
  <c r="Y1951" i="1"/>
  <c r="S1952" i="1"/>
  <c r="V1952" i="1" l="1"/>
  <c r="AD1953" i="1"/>
  <c r="S1953" i="1"/>
  <c r="Y1952" i="1"/>
  <c r="Y1953" i="1" l="1"/>
  <c r="AD1954" i="1"/>
  <c r="V1953" i="1"/>
  <c r="S1954" i="1"/>
  <c r="Y1954" i="1" l="1"/>
  <c r="AD1955" i="1"/>
  <c r="S1955" i="1"/>
  <c r="V1954" i="1"/>
  <c r="AD1956" i="1" l="1"/>
  <c r="Y1955" i="1"/>
  <c r="V1955" i="1"/>
  <c r="S1956" i="1"/>
  <c r="AD1957" i="1" l="1"/>
  <c r="Y1956" i="1"/>
  <c r="V1956" i="1"/>
  <c r="S1957" i="1"/>
  <c r="Y1957" i="1" l="1"/>
  <c r="V1957" i="1"/>
  <c r="AD1958" i="1"/>
  <c r="S1958" i="1"/>
  <c r="Y1958" i="1" l="1"/>
  <c r="AD1959" i="1"/>
  <c r="V1958" i="1"/>
  <c r="S1959" i="1"/>
  <c r="AD1960" i="1" l="1"/>
  <c r="V1959" i="1"/>
  <c r="Y1959" i="1"/>
  <c r="S1960" i="1"/>
  <c r="AD1961" i="1" l="1"/>
  <c r="Y1960" i="1"/>
  <c r="V1960" i="1"/>
  <c r="S1961" i="1"/>
  <c r="AD1962" i="1" l="1"/>
  <c r="V1961" i="1"/>
  <c r="Y1961" i="1"/>
  <c r="S1962" i="1"/>
  <c r="AD1963" i="1" l="1"/>
  <c r="S1963" i="1"/>
  <c r="Y1962" i="1"/>
  <c r="V1962" i="1"/>
  <c r="AD1964" i="1" l="1"/>
  <c r="V1963" i="1"/>
  <c r="Y1963" i="1"/>
  <c r="S1964" i="1"/>
  <c r="V1964" i="1" l="1"/>
  <c r="Y1964" i="1"/>
  <c r="AD1965" i="1"/>
  <c r="S1965" i="1"/>
  <c r="V1965" i="1" l="1"/>
  <c r="AD1966" i="1"/>
  <c r="Y1965" i="1"/>
  <c r="S1966" i="1"/>
  <c r="V1966" i="1" l="1"/>
  <c r="AD1967" i="1"/>
  <c r="Y1966" i="1"/>
  <c r="S1967" i="1"/>
  <c r="V1967" i="1" l="1"/>
  <c r="Y1967" i="1"/>
  <c r="S1968" i="1"/>
  <c r="AD1968" i="1"/>
  <c r="V1968" i="1" l="1"/>
  <c r="Y1968" i="1"/>
  <c r="AD1969" i="1"/>
  <c r="S1969" i="1"/>
  <c r="AD1970" i="1" l="1"/>
  <c r="S1970" i="1"/>
  <c r="Y1969" i="1"/>
  <c r="V1969" i="1"/>
  <c r="Y1970" i="1" l="1"/>
  <c r="S1971" i="1"/>
  <c r="V1970" i="1"/>
  <c r="AD1971" i="1"/>
  <c r="V1971" i="1" l="1"/>
  <c r="Y1971" i="1"/>
  <c r="S1972" i="1"/>
  <c r="AD1972" i="1"/>
  <c r="AD1973" i="1" l="1"/>
  <c r="S1973" i="1"/>
  <c r="V1972" i="1"/>
  <c r="Y1972" i="1"/>
  <c r="S1974" i="1" l="1"/>
  <c r="AD1974" i="1"/>
  <c r="V1973" i="1"/>
  <c r="Y1973" i="1"/>
  <c r="V1974" i="1" l="1"/>
  <c r="AD1975" i="1"/>
  <c r="S1975" i="1"/>
  <c r="Y1974" i="1"/>
  <c r="S1976" i="1" l="1"/>
  <c r="V1975" i="1"/>
  <c r="AD1976" i="1"/>
  <c r="Y1975" i="1"/>
  <c r="V1976" i="1" l="1"/>
  <c r="S1977" i="1"/>
  <c r="AD1977" i="1"/>
  <c r="Y1976" i="1"/>
  <c r="V1977" i="1" l="1"/>
  <c r="S1978" i="1"/>
  <c r="Y1977" i="1"/>
  <c r="AD1978" i="1"/>
  <c r="S1979" i="1" l="1"/>
  <c r="V1978" i="1"/>
  <c r="AD1979" i="1"/>
  <c r="Y1978" i="1"/>
  <c r="V1979" i="1" l="1"/>
  <c r="AD1980" i="1"/>
  <c r="Y1979" i="1"/>
  <c r="S1980" i="1"/>
  <c r="AD1981" i="1" l="1"/>
  <c r="V1980" i="1"/>
  <c r="S1981" i="1"/>
  <c r="Y1980" i="1"/>
  <c r="Y1981" i="1" l="1"/>
  <c r="S1982" i="1"/>
  <c r="AD1982" i="1"/>
  <c r="V1981" i="1"/>
  <c r="V1982" i="1" l="1"/>
  <c r="S1983" i="1"/>
  <c r="Y1982" i="1"/>
  <c r="AD1983" i="1"/>
  <c r="S1984" i="1" l="1"/>
  <c r="V1983" i="1"/>
  <c r="AD1984" i="1"/>
  <c r="Y1983" i="1"/>
  <c r="V1984" i="1" l="1"/>
  <c r="AD1985" i="1"/>
  <c r="S1985" i="1"/>
  <c r="Y1984" i="1"/>
  <c r="V1985" i="1" l="1"/>
  <c r="S1986" i="1"/>
  <c r="Y1985" i="1"/>
  <c r="AD1986" i="1"/>
  <c r="Y1986" i="1" l="1"/>
  <c r="V1986" i="1"/>
  <c r="S1987" i="1"/>
  <c r="AD1987" i="1"/>
  <c r="S1988" i="1" l="1"/>
  <c r="V1987" i="1"/>
  <c r="AD1988" i="1"/>
  <c r="Y1987" i="1"/>
  <c r="V1988" i="1" l="1"/>
  <c r="S1989" i="1"/>
  <c r="AD1989" i="1"/>
  <c r="Y1988" i="1"/>
  <c r="V1989" i="1" l="1"/>
  <c r="S1990" i="1"/>
  <c r="Y1989" i="1"/>
  <c r="AD1990" i="1"/>
  <c r="S1991" i="1" l="1"/>
  <c r="V1990" i="1"/>
  <c r="Y1990" i="1"/>
  <c r="AD1991" i="1"/>
  <c r="S1992" i="1" l="1"/>
  <c r="V1991" i="1"/>
  <c r="Y1991" i="1"/>
  <c r="AD1992" i="1"/>
  <c r="V1992" i="1" l="1"/>
  <c r="AD1993" i="1"/>
  <c r="S1993" i="1"/>
  <c r="Y1992" i="1"/>
  <c r="V1993" i="1" l="1"/>
  <c r="AD1994" i="1"/>
  <c r="S1994" i="1"/>
  <c r="Y1993" i="1"/>
  <c r="Y1994" i="1" l="1"/>
  <c r="S1995" i="1"/>
  <c r="AD1995" i="1"/>
  <c r="V1994" i="1"/>
  <c r="S1996" i="1" l="1"/>
  <c r="Y1995" i="1"/>
  <c r="AD1996" i="1"/>
  <c r="V1995" i="1"/>
  <c r="V1996" i="1" l="1"/>
  <c r="S1997" i="1"/>
  <c r="AD1997" i="1"/>
  <c r="Y1996" i="1"/>
  <c r="S1998" i="1" l="1"/>
  <c r="Y1997" i="1"/>
  <c r="V1997" i="1"/>
  <c r="AD1998" i="1"/>
  <c r="V1998" i="1" l="1"/>
  <c r="S1999" i="1"/>
  <c r="Y1998" i="1"/>
  <c r="AD1999" i="1"/>
  <c r="S2000" i="1" l="1"/>
  <c r="D36" i="5" s="1"/>
  <c r="D37" i="5" s="1"/>
  <c r="AD2000" i="1"/>
  <c r="Y1999" i="1"/>
  <c r="V1999" i="1"/>
  <c r="D25" i="5" l="1"/>
  <c r="D28" i="5"/>
  <c r="G54" i="5"/>
  <c r="G45" i="5"/>
  <c r="D33" i="5"/>
  <c r="G43" i="5"/>
  <c r="G51" i="5"/>
  <c r="D30" i="5"/>
  <c r="G47" i="5"/>
  <c r="G48" i="5"/>
  <c r="G44" i="5"/>
  <c r="G52" i="5"/>
  <c r="G50" i="5"/>
  <c r="G53" i="5"/>
  <c r="G49" i="5"/>
  <c r="G46" i="5"/>
  <c r="V2000" i="1"/>
  <c r="Y2000" i="1"/>
  <c r="D4" i="5" l="1"/>
  <c r="T2" i="1" l="1"/>
  <c r="AF2" i="1"/>
  <c r="D5" i="5"/>
  <c r="AF5" i="1" l="1"/>
  <c r="D6" i="5"/>
</calcChain>
</file>

<file path=xl/sharedStrings.xml><?xml version="1.0" encoding="utf-8"?>
<sst xmlns="http://schemas.openxmlformats.org/spreadsheetml/2006/main" count="316" uniqueCount="229">
  <si>
    <t>Цена входа</t>
  </si>
  <si>
    <t>Баланс</t>
  </si>
  <si>
    <t>Средний стоп-лосс</t>
  </si>
  <si>
    <t>Средняя цель</t>
  </si>
  <si>
    <t>Стоп-лосс</t>
  </si>
  <si>
    <t>Тейк-профит</t>
  </si>
  <si>
    <t>Комментарий к сделке</t>
  </si>
  <si>
    <t>Р/П</t>
  </si>
  <si>
    <t>Отношение риска к потенциальной прибыли</t>
  </si>
  <si>
    <t>Цена, по который была открыта сделка</t>
  </si>
  <si>
    <t>Сделать</t>
  </si>
  <si>
    <t>GBPUSD</t>
  </si>
  <si>
    <t>ТФ</t>
  </si>
  <si>
    <t>Дата открытия</t>
  </si>
  <si>
    <t>Дата закрытия</t>
  </si>
  <si>
    <t>AUDUSD</t>
  </si>
  <si>
    <t>EURUSD</t>
  </si>
  <si>
    <t>NZDUSD</t>
  </si>
  <si>
    <t>USDCAD</t>
  </si>
  <si>
    <t>USDCHF</t>
  </si>
  <si>
    <t>USDJPY</t>
  </si>
  <si>
    <t>Цена пункта</t>
  </si>
  <si>
    <t>Коэффициент пункта</t>
  </si>
  <si>
    <t>Комиссии/свопы</t>
  </si>
  <si>
    <t>П/У в $</t>
  </si>
  <si>
    <t>Покупка или продажа</t>
  </si>
  <si>
    <t>Тикер</t>
  </si>
  <si>
    <t>Название столбца</t>
  </si>
  <si>
    <t>Назначение</t>
  </si>
  <si>
    <t>Указать цену</t>
  </si>
  <si>
    <t>Выбрать из списка ТФ как в программе МТ4</t>
  </si>
  <si>
    <t xml:space="preserve">Выбрать из списка </t>
  </si>
  <si>
    <t>Цена ордера стоп-лосс или цель по убыткам</t>
  </si>
  <si>
    <t>Цель в пунктах</t>
  </si>
  <si>
    <t>Стоп в пунктах</t>
  </si>
  <si>
    <t>Цена, по которой была закрыта сделка</t>
  </si>
  <si>
    <t>П/У пункты</t>
  </si>
  <si>
    <t xml:space="preserve">П/У в % </t>
  </si>
  <si>
    <t>Прибыль или убыток в пунктах, в зависимости от цены закрытия сделки</t>
  </si>
  <si>
    <t>Рассчитывается автоматически</t>
  </si>
  <si>
    <t>Указать торговый лот</t>
  </si>
  <si>
    <t>Указать размер комиссий/свопов по сделке</t>
  </si>
  <si>
    <t xml:space="preserve">Дата первой сделки </t>
  </si>
  <si>
    <t>Время ведения дневника, дн</t>
  </si>
  <si>
    <t>Дизайн и разработка:</t>
  </si>
  <si>
    <t>Цена выхода</t>
  </si>
  <si>
    <t>Статистика</t>
  </si>
  <si>
    <t>Цель в $</t>
  </si>
  <si>
    <t>Цель в %</t>
  </si>
  <si>
    <t>Стоп в $</t>
  </si>
  <si>
    <t>Цели по убыткам</t>
  </si>
  <si>
    <t xml:space="preserve">Стоп в % </t>
  </si>
  <si>
    <t>Рекомендуемый лот</t>
  </si>
  <si>
    <t>Тип ордера</t>
  </si>
  <si>
    <t>Рыночные ордера</t>
  </si>
  <si>
    <t>Стоповые ордера</t>
  </si>
  <si>
    <t>Фактическое значение прибыли/убытка в % от текущего капитала</t>
  </si>
  <si>
    <t>Средний убыток %</t>
  </si>
  <si>
    <t>Инструмент</t>
  </si>
  <si>
    <t>Установить курсор в ячейку и выбрать нужный тикер  из списка</t>
  </si>
  <si>
    <t>Дата открытия и закрытия сделки в формате дд.мм.гг</t>
  </si>
  <si>
    <t xml:space="preserve">Указать даты </t>
  </si>
  <si>
    <t>Указать каким типом ордера был произведен вход в сделку</t>
  </si>
  <si>
    <t>Объем</t>
  </si>
  <si>
    <t>Ваш торговый лот/объем сделки</t>
  </si>
  <si>
    <t>Фактическое значение прибыли/убытка в $ от текущего капитала</t>
  </si>
  <si>
    <t>Цена пункта 2</t>
  </si>
  <si>
    <t>Таймфрейм, на котором была открыта сделка</t>
  </si>
  <si>
    <t>Тип позиции по активу: Long или Short (покупка или продажа, короткая или длинная)</t>
  </si>
  <si>
    <t>Дополнительные комиссии/свопы</t>
  </si>
  <si>
    <t>Потенциальное количество $, если сделка будет закрыта по стоп-лосс</t>
  </si>
  <si>
    <t>Количество пунктов до тейк-профит</t>
  </si>
  <si>
    <t>Количество пунктов до стоп-лосса</t>
  </si>
  <si>
    <t>%, на который уменьшится баланс, если сделка будет закрыта по стоп-лосс</t>
  </si>
  <si>
    <t>Средняя прибыль</t>
  </si>
  <si>
    <t>Средний прибыль %</t>
  </si>
  <si>
    <t>Цели по прибыли</t>
  </si>
  <si>
    <t>Начальный депозит</t>
  </si>
  <si>
    <t>Текущий депозит</t>
  </si>
  <si>
    <t>Дата открытия/закрытия</t>
  </si>
  <si>
    <t xml:space="preserve"> Цена ордера тейк-профит или цель по прибыли</t>
  </si>
  <si>
    <t>Потенциальное количество $, если сделка будет закрыта по тейк-профит</t>
  </si>
  <si>
    <t>%, на который увеличится баланс, если сделка будет закрыта по тейк-профит</t>
  </si>
  <si>
    <t>Рассчитывается автоматически, при заполненном поле тейк-профит</t>
  </si>
  <si>
    <t>Рассчитывается автоматически, при заполненном поле стоп-лосс</t>
  </si>
  <si>
    <t>Рассчитывается автоматически в зависимости от введенных цен по тейк-профиту и стоп-лоссу</t>
  </si>
  <si>
    <t>Василий Артемьев</t>
  </si>
  <si>
    <t xml:space="preserve">Вадим Атрощенко </t>
  </si>
  <si>
    <t>Прибыль/убыток</t>
  </si>
  <si>
    <t>D1</t>
  </si>
  <si>
    <t>Market</t>
  </si>
  <si>
    <t>Long</t>
  </si>
  <si>
    <t>Неделя</t>
  </si>
  <si>
    <t>Месяц</t>
  </si>
  <si>
    <t>Год</t>
  </si>
  <si>
    <t>День недели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</si>
  <si>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</si>
  <si>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</si>
  <si>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</si>
  <si>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</si>
  <si>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</si>
  <si>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</si>
  <si>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</si>
  <si>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</si>
  <si>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</si>
  <si>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</si>
  <si>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</si>
  <si>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</si>
  <si>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Торговый лот</t>
  </si>
  <si>
    <t>pip</t>
  </si>
  <si>
    <t>$</t>
  </si>
  <si>
    <t>%</t>
  </si>
  <si>
    <t>Общая статистика по счету:</t>
  </si>
  <si>
    <t>Количество сделок</t>
  </si>
  <si>
    <t xml:space="preserve">Прибыль/убыток % </t>
  </si>
  <si>
    <t>Прибыль/убыток $</t>
  </si>
  <si>
    <t>Лоты</t>
  </si>
  <si>
    <t>Результат, $</t>
  </si>
  <si>
    <t>Прибыльных</t>
  </si>
  <si>
    <t>Убыточных</t>
  </si>
  <si>
    <t>Причина выхода</t>
  </si>
  <si>
    <t>Причина входа в сделку</t>
  </si>
  <si>
    <t>Причина выхода из сделки</t>
  </si>
  <si>
    <t>Ошибки входа</t>
  </si>
  <si>
    <t>Ошибки выхода</t>
  </si>
  <si>
    <t>Причина входа</t>
  </si>
  <si>
    <t>Риск менеджмент</t>
  </si>
  <si>
    <t>Алексей Казаков</t>
  </si>
  <si>
    <r>
      <rPr>
        <b/>
        <sz val="11"/>
        <color rgb="FFFF0000"/>
        <rFont val="Arial"/>
        <family val="2"/>
        <charset val="204"/>
      </rPr>
      <t>ВНИМАНИЕ!</t>
    </r>
    <r>
      <rPr>
        <b/>
        <sz val="11"/>
        <rFont val="Arial"/>
        <family val="2"/>
        <charset val="204"/>
      </rPr>
      <t xml:space="preserve"> Все вопросы, пожелания и предложения писать в комментариях к одноименной теме, вот ссылка: </t>
    </r>
    <r>
      <rPr>
        <b/>
        <sz val="11"/>
        <color rgb="FFFF0000"/>
        <rFont val="Arial"/>
        <family val="2"/>
        <charset val="204"/>
      </rPr>
      <t>http://av-finance.ru/psixologiya-trejdera/dnevnik-trejdera.html</t>
    </r>
    <r>
      <rPr>
        <b/>
        <sz val="11"/>
        <rFont val="Arial"/>
        <family val="2"/>
        <charset val="204"/>
      </rPr>
      <t xml:space="preserve"> Если у Вас появились проблемы при работе с дневником, убедительная просьба, максимально подробно описать их. Вопросы вида: "у меня не получается", "ничего не работает", "много лишнего", "чего-то не хватает" и т.д., и т.п., будут игнорироваться.</t>
    </r>
  </si>
  <si>
    <r>
      <rPr>
        <b/>
        <sz val="11"/>
        <color rgb="FFFF0000"/>
        <rFont val="Arial"/>
        <family val="2"/>
        <charset val="204"/>
      </rPr>
      <t>Необходимые минимальные требования:</t>
    </r>
    <r>
      <rPr>
        <b/>
        <sz val="11"/>
        <rFont val="Arial"/>
        <family val="2"/>
        <charset val="204"/>
      </rPr>
      <t xml:space="preserve"> для корректной работы (математических и статистических расчетов, построения графиков и диаграмм) на компьютере пользователя должен быть установлен Microsoft Excel, в составе пакета программ Microsoft Office, версией не ниже 2007 (2007, 2010, 2013). В open-source аналогах (Open Office, Libre Office), некоторые функции могут работать некорректно или не работать совсем. Если Вы столкнулись с какими-либо ошибками, при работе в аналогах программы Microsoft Excel, необходимо обратиться в техническую поддержку данного программного обеспечения.</t>
    </r>
  </si>
  <si>
    <r>
      <t>При отсутствии, установленного на компьютере, необходимого для работы дневника программного обеспечения, Вы можете воспользоваться бесплатным он-лайн сервисом от компании Microsoft, OneDrive (</t>
    </r>
    <r>
      <rPr>
        <b/>
        <sz val="11"/>
        <color rgb="FFFF0000"/>
        <rFont val="Arial"/>
        <family val="2"/>
        <charset val="204"/>
      </rPr>
      <t>https://onedrive.live.com/</t>
    </r>
    <r>
      <rPr>
        <b/>
        <sz val="11"/>
        <rFont val="Arial"/>
        <family val="2"/>
        <charset val="204"/>
      </rPr>
      <t>)</t>
    </r>
  </si>
  <si>
    <t>Данная программа распространяется бесплатно, как есть, и предназначена исключительно для личного некоммерческого использования. Любое применение в коммерческих и рекламных целях возможно только с письменного согласия авторов!</t>
  </si>
  <si>
    <t>* пункты указывать в 5-ти значных котировках</t>
  </si>
  <si>
    <t>Размер депозита $</t>
  </si>
  <si>
    <t>Допустимый риск на сделку %</t>
  </si>
  <si>
    <t>Допустимый риск на сделку $</t>
  </si>
  <si>
    <t>Стоимость пункта $</t>
  </si>
  <si>
    <t>Размер депозита (руб)</t>
  </si>
  <si>
    <t>Допустимый риск на сделку (руб)</t>
  </si>
  <si>
    <t>Размер стопа (руб)</t>
  </si>
  <si>
    <t>Количество акций в одном лоте (шт.)</t>
  </si>
  <si>
    <t>Калькулятор риска</t>
  </si>
  <si>
    <t>Допустимый риск на сделку</t>
  </si>
  <si>
    <t>Размер стоп-лосса в пунктах</t>
  </si>
  <si>
    <t>РАССЧЕТ ЛОТА ДЛЯ FOREX</t>
  </si>
  <si>
    <t>РАССЧЕТ ЛОТА ДЛЯ АКЦИЙ (ММВБ)</t>
  </si>
  <si>
    <t>РАССЧЕТ ЛОТА ДЛЯ ФЬЮЧЕРСОВ (FORTS)</t>
  </si>
  <si>
    <t>Шаг цены</t>
  </si>
  <si>
    <t>Стоимость шага цены</t>
  </si>
  <si>
    <t>Гарантийное обеспечение (ГО)</t>
  </si>
  <si>
    <t>Цена стоп-лосса</t>
  </si>
  <si>
    <t>Стоп-лосс в пунктах</t>
  </si>
  <si>
    <t>Стоп-лосс в рублях</t>
  </si>
  <si>
    <t>Общие рекомендации по работе с калькуляторами</t>
  </si>
  <si>
    <t>Некоторые значения я не округлял специально. Для меня это важно! Если не нравится, то можно изменить в настройках самостоятельно</t>
  </si>
  <si>
    <t>Рекомендации по работе с калькулятором для FOREX</t>
  </si>
  <si>
    <t>Размер стопа-лосса в пунктах</t>
  </si>
  <si>
    <t>Ячейки, фон у которых выделен цветом, рассчитываются автоматически и не требуют заполнения пользователем</t>
  </si>
  <si>
    <t>Размер стоп-лосса указывать только в новых пунктах (5 знаков после запятой).</t>
  </si>
  <si>
    <t>Все рассчеты производятся только в американских долларах. Если у вас депозит открыт в другой валюте (рубли, евро, гривны, тугрики…), то вы можете самостоятельно переписать рассчеты под свои нужды. А еще лучше - откройте счет в $.</t>
  </si>
  <si>
    <t>Стоимость пункта - это один из важнейших параметров для рассчета. Необходимо указать его точное значение.</t>
  </si>
  <si>
    <t>Рекомендации по работе с калькулятором для фьючерсов</t>
  </si>
  <si>
    <t>Любое оформление (цвета, шрифты, размеры) можно изменить по своим предпочтениям</t>
  </si>
  <si>
    <t>Для разделителя периодов использовать знак "," (запятая)!!! Прочтите эту строчку очень внимательно! Я получил сотни писем от людей, которые допускают одну и ту же ошибку, используя знак "."</t>
  </si>
  <si>
    <t>В этом калькуляторе очень важно правильно заполнить поля "шаг цены" и "стоимость шага цены".</t>
  </si>
  <si>
    <t xml:space="preserve">Значение ГО, для рассчета торгового лота, указывать необязательно. </t>
  </si>
  <si>
    <t>+</t>
  </si>
  <si>
    <t>Нельзя входить в рынок</t>
  </si>
  <si>
    <t>Сделку можно открывать</t>
  </si>
  <si>
    <t>Критерии входа</t>
  </si>
  <si>
    <t>Соблюдаются?</t>
  </si>
  <si>
    <t>Вывод</t>
  </si>
  <si>
    <t>Процент</t>
  </si>
  <si>
    <t>Дата</t>
  </si>
  <si>
    <t>Ежедневник</t>
  </si>
  <si>
    <t>Доходность</t>
  </si>
  <si>
    <t>Количество контрактов</t>
  </si>
  <si>
    <t>Максимальное количество контрактов для торговли</t>
  </si>
  <si>
    <t>Тикер инструмента, на котором совершена сделка</t>
  </si>
  <si>
    <t>Пользовательский комментарий к сделке (в расчётах не участвуют и заполняются пользователем на свое усмотрение)</t>
  </si>
  <si>
    <t>Выбрать из выпадающего списка нужный пункт. Предварительно необходимо заполнить соответствующую таблицу на листе "Настройки"</t>
  </si>
  <si>
    <t>По плану?</t>
  </si>
  <si>
    <t>Скриншот</t>
  </si>
  <si>
    <t>по плану</t>
  </si>
  <si>
    <t>не по плану</t>
  </si>
  <si>
    <t>нет</t>
  </si>
  <si>
    <t>Лимитные ордера</t>
  </si>
  <si>
    <t>Любые данные из спецификации контракта (шаг цены, стоимость шага цены, размер лота акций, ГО) можно (и нужно) смотреть на сайте московской биржи moex.com</t>
  </si>
  <si>
    <t>№</t>
  </si>
  <si>
    <t>Всего сделок (шт.)</t>
  </si>
  <si>
    <t>Прибыль (убыток) всех сделок ($)</t>
  </si>
  <si>
    <t>Сделка №1 - на Н4 был внутренний бар с ложным пробоем предыдущих лоу. Вход против основного движения вниз. Вход пробойным ордером на пробой максимума измерительного бара. Сетап появился на уровне.</t>
  </si>
  <si>
    <t>Stop</t>
  </si>
  <si>
    <t>Сумма на начало торгового периода</t>
  </si>
  <si>
    <t>Сумма на конец торгового периода</t>
  </si>
  <si>
    <t>Цель на месяц</t>
  </si>
  <si>
    <t>Вывод прибыли</t>
  </si>
  <si>
    <t>Конечная цель</t>
  </si>
  <si>
    <t>Прибыль</t>
  </si>
  <si>
    <t>Налог на прибыль</t>
  </si>
  <si>
    <t>Вывод ежемесячной прибыли</t>
  </si>
  <si>
    <t>Да</t>
  </si>
  <si>
    <t>Нет</t>
  </si>
  <si>
    <t>пробой уровня</t>
  </si>
  <si>
    <t>тейк-профит</t>
  </si>
  <si>
    <t>зашел на эмоциях</t>
  </si>
  <si>
    <t>вышел на эмоциях</t>
  </si>
  <si>
    <t>закрыл по рынку</t>
  </si>
  <si>
    <t>H4</t>
  </si>
  <si>
    <t>стоп-лосс</t>
  </si>
  <si>
    <t>По тренду?</t>
  </si>
  <si>
    <t>Уровень?</t>
  </si>
  <si>
    <t>Текущий депозит, $</t>
  </si>
  <si>
    <t>Начальный депозит, $</t>
  </si>
  <si>
    <t>Чистая прибыль/убыток</t>
  </si>
  <si>
    <t>Макс. прибыльная сделка</t>
  </si>
  <si>
    <t>Макс. убыточная сделка</t>
  </si>
  <si>
    <t>Относительная просадка</t>
  </si>
  <si>
    <t>Проторгованный объем (лот)</t>
  </si>
  <si>
    <t>Общий убыток</t>
  </si>
  <si>
    <t>Общая прибыль</t>
  </si>
  <si>
    <t>шт</t>
  </si>
  <si>
    <t>Средняя прибыльная сделка</t>
  </si>
  <si>
    <t>Средняя убыточная сделка</t>
  </si>
  <si>
    <t>Profit factor, %</t>
  </si>
  <si>
    <t>Всего сделок, шт</t>
  </si>
  <si>
    <t>Средний тейк-профит</t>
  </si>
  <si>
    <t>long-сделок</t>
  </si>
  <si>
    <t>short-сделок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</si>
</sst>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164" formatCode="_-&quot;£&quot;* #,##0.00_-;\-&quot;£&quot;* #,##0.00_-;_-&quot;£&quot;* &quot;-&quot;??_-;_-@_-"/>
    <numFmt numFmtId="165" formatCode="&quot;$&quot;#,##0.00_);[Red]\(&quot;$&quot;#,##0.00\)"/>
    <numFmt numFmtId="166" formatCode="m/d/yy;@"/>
    <numFmt numFmtId="167" formatCode="0.0"/>
    <numFmt numFmtId="168" formatCode="&quot;$&quot;#,##0.00"/>
    <numFmt numFmtId="169" formatCode="0.00_);[Red]\(0.00\)"/>
    <numFmt numFmtId="170" formatCode="0.0_);[Red]\(0.0\)"/>
    <numFmt numFmtId="171" formatCode="0.0000"/>
    <numFmt numFmtId="172" formatCode="0.00000"/>
    <numFmt numFmtId="173" formatCode="0.0000_);[Red]\(0.0000\)"/>
    <numFmt numFmtId="174" formatCode="0.00000_);[Red]\(0.00000\)"/>
    <numFmt numFmtId="175" formatCode="dd/mm/yy;@"/>
    <numFmt numFmtId="176" formatCode="[$$-409]#,##0.00_ ;\-[$$-409]#,##0.00\ "/>
    <numFmt numFmtId="177" formatCode="[$$-409]#,##0.00"/>
    <numFmt numFmtId="178" formatCode="#,##0.00_ ;\-#,##0.00\ "/>
    <numFmt numFmtId="179" formatCode="[$-419]mmmm;@"/>
    <numFmt numFmtId="180" formatCode="#,##0.00\ &quot;₽&quot;"/>
  </numFmts>
  <fonts count="47">
    <font>
      <sz val="11"/>
      <color theme="1"/>
      <name val="Cambria"/>
      <family val="2"/>
      <scheme val="minor"/>
    </font>
    <font>
      <sz val="11"/>
      <color theme="1"/>
      <name val="Cambria"/>
      <family val="2"/>
      <scheme val="minor"/>
    </font>
    <font>
      <sz val="11"/>
      <color theme="0"/>
      <name val="Cambria"/>
      <family val="2"/>
      <scheme val="minor"/>
    </font>
    <font>
      <u/>
      <sz val="11"/>
      <color theme="10"/>
      <name val="Perpetua"/>
      <family val="2"/>
    </font>
    <font>
      <sz val="11"/>
      <color rgb="FF9C0006"/>
      <name val="Cambria"/>
      <family val="2"/>
      <scheme val="minor"/>
    </font>
    <font>
      <sz val="11"/>
      <color rgb="FF006100"/>
      <name val="Cambria"/>
      <family val="2"/>
      <scheme val="minor"/>
    </font>
    <font>
      <sz val="11"/>
      <color theme="1"/>
      <name val="Trebuchet MS"/>
      <family val="2"/>
      <charset val="204"/>
    </font>
    <font>
      <sz val="11"/>
      <color theme="1"/>
      <name val="Verdana"/>
      <family val="2"/>
      <charset val="204"/>
    </font>
    <font>
      <sz val="11"/>
      <color theme="1"/>
      <name val="Arial"/>
      <family val="2"/>
      <charset val="204"/>
    </font>
    <font>
      <b/>
      <sz val="11"/>
      <color theme="0"/>
      <name val="Cambria"/>
      <family val="1"/>
      <charset val="204"/>
      <scheme val="minor"/>
    </font>
    <font>
      <b/>
      <sz val="13"/>
      <color theme="1"/>
      <name val="Arial"/>
      <family val="2"/>
      <charset val="204"/>
    </font>
    <font>
      <b/>
      <sz val="13"/>
      <name val="Arial Black"/>
      <family val="2"/>
      <charset val="204"/>
    </font>
    <font>
      <b/>
      <sz val="11"/>
      <color rgb="FF600303"/>
      <name val="Trebuchet MS"/>
      <family val="2"/>
      <charset val="204"/>
    </font>
    <font>
      <b/>
      <sz val="11"/>
      <color rgb="FF600303"/>
      <name val="Arial"/>
      <family val="2"/>
      <charset val="204"/>
    </font>
    <font>
      <sz val="11"/>
      <name val="Cambria"/>
      <family val="2"/>
      <scheme val="minor"/>
    </font>
    <font>
      <b/>
      <sz val="11"/>
      <color theme="1"/>
      <name val="Trebuchet MS"/>
      <family val="2"/>
      <charset val="204"/>
    </font>
    <font>
      <b/>
      <sz val="13"/>
      <color rgb="FFFF0000"/>
      <name val="Arial Black"/>
      <family val="2"/>
      <charset val="204"/>
    </font>
    <font>
      <b/>
      <sz val="14"/>
      <color rgb="FFFF0000"/>
      <name val="Arial Black"/>
      <family val="2"/>
      <charset val="204"/>
    </font>
    <font>
      <b/>
      <sz val="12"/>
      <color rgb="FF600303"/>
      <name val="Trebuchet MS"/>
      <family val="2"/>
      <charset val="204"/>
    </font>
    <font>
      <b/>
      <sz val="11"/>
      <color rgb="FFFF0000"/>
      <name val="Arial"/>
      <family val="2"/>
      <charset val="204"/>
    </font>
    <font>
      <b/>
      <sz val="15"/>
      <color rgb="FFFF0000"/>
      <name val="Arial"/>
      <family val="2"/>
      <charset val="204"/>
    </font>
    <font>
      <b/>
      <sz val="11"/>
      <color rgb="FFC00000"/>
      <name val="Arial"/>
      <family val="2"/>
      <charset val="204"/>
    </font>
    <font>
      <b/>
      <sz val="11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rgb="FF600303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rgb="FF0070C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5"/>
      <color theme="3"/>
      <name val="Cambria"/>
      <family val="2"/>
      <charset val="204"/>
      <scheme val="minor"/>
    </font>
    <font>
      <b/>
      <sz val="11"/>
      <color theme="1"/>
      <name val="Cambria"/>
      <family val="2"/>
      <charset val="204"/>
      <scheme val="minor"/>
    </font>
    <font>
      <b/>
      <sz val="15"/>
      <color rgb="FF600303"/>
      <name val="Cambria"/>
      <family val="2"/>
      <charset val="204"/>
      <scheme val="minor"/>
    </font>
    <font>
      <b/>
      <sz val="12"/>
      <color theme="1"/>
      <name val="Cambria"/>
      <family val="2"/>
      <charset val="204"/>
      <scheme val="minor"/>
    </font>
    <font>
      <b/>
      <sz val="12"/>
      <color rgb="FF600303"/>
      <name val="Cambria"/>
      <family val="2"/>
      <charset val="204"/>
      <scheme val="minor"/>
    </font>
    <font>
      <sz val="12"/>
      <color theme="1"/>
      <name val="Cambria"/>
      <family val="2"/>
      <charset val="204"/>
      <scheme val="minor"/>
    </font>
    <font>
      <b/>
      <sz val="13"/>
      <color theme="1"/>
      <name val="Cambria"/>
      <family val="2"/>
      <charset val="204"/>
      <scheme val="minor"/>
    </font>
    <font>
      <b/>
      <sz val="16"/>
      <color theme="1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2"/>
      <color rgb="FF600303"/>
      <name val="Arial"/>
      <family val="2"/>
      <charset val="204"/>
    </font>
    <font>
      <b/>
      <sz val="12"/>
      <color theme="1"/>
      <name val="Cambria"/>
      <family val="1"/>
      <charset val="204"/>
      <scheme val="minor"/>
    </font>
    <font>
      <b/>
      <sz val="14"/>
      <color theme="1"/>
      <name val="Arial"/>
      <family val="2"/>
      <charset val="204"/>
    </font>
    <font>
      <b/>
      <sz val="11"/>
      <color rgb="FF9C0006"/>
      <name val="Cambria"/>
      <family val="1"/>
      <charset val="204"/>
      <scheme val="minor"/>
    </font>
    <font>
      <b/>
      <sz val="11"/>
      <color rgb="FF006100"/>
      <name val="Cambria"/>
      <family val="1"/>
      <charset val="204"/>
      <scheme val="minor"/>
    </font>
    <font>
      <b/>
      <sz val="14"/>
      <color rgb="FF600303"/>
      <name val="Arial"/>
      <family val="2"/>
      <charset val="204"/>
    </font>
    <font>
      <b/>
      <sz val="11"/>
      <color theme="1"/>
      <name val="Verdana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theme="5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FFFFCC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960303"/>
      </left>
      <right style="thin">
        <color rgb="FF960303"/>
      </right>
      <top style="thin">
        <color rgb="FF960303"/>
      </top>
      <bottom style="thin">
        <color rgb="FF960303"/>
      </bottom>
      <diagonal/>
    </border>
    <border>
      <left style="thin">
        <color rgb="FF960303"/>
      </left>
      <right style="thin">
        <color rgb="FFC00000"/>
      </right>
      <top style="thin">
        <color rgb="FF960303"/>
      </top>
      <bottom style="thin">
        <color rgb="FF960303"/>
      </bottom>
      <diagonal/>
    </border>
    <border>
      <left style="thin">
        <color rgb="FF960303"/>
      </left>
      <right style="thin">
        <color rgb="FF960303"/>
      </right>
      <top/>
      <bottom style="thin">
        <color rgb="FF960303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rgb="FF960303"/>
      </right>
      <top style="thin">
        <color rgb="FF960303"/>
      </top>
      <bottom style="thin">
        <color rgb="FF960303"/>
      </bottom>
      <diagonal/>
    </border>
    <border>
      <left style="medium">
        <color rgb="FFC00000"/>
      </left>
      <right/>
      <top/>
      <bottom/>
      <diagonal/>
    </border>
    <border>
      <left style="thin">
        <color rgb="FFC00000"/>
      </left>
      <right style="thin">
        <color rgb="FFC00000"/>
      </right>
      <top style="thin">
        <color rgb="FF960303"/>
      </top>
      <bottom style="thin">
        <color rgb="FF960303"/>
      </bottom>
      <diagonal/>
    </border>
    <border>
      <left style="thin">
        <color rgb="FF960303"/>
      </left>
      <right style="thin">
        <color rgb="FF960303"/>
      </right>
      <top style="thin">
        <color indexed="64"/>
      </top>
      <bottom style="thin">
        <color rgb="FF960303"/>
      </bottom>
      <diagonal/>
    </border>
    <border>
      <left style="thin">
        <color rgb="FF960303"/>
      </left>
      <right style="thin">
        <color rgb="FFC00000"/>
      </right>
      <top style="thin">
        <color rgb="FF960303"/>
      </top>
      <bottom/>
      <diagonal/>
    </border>
    <border>
      <left style="thin">
        <color rgb="FFC00000"/>
      </left>
      <right style="thin">
        <color rgb="FFC00000"/>
      </right>
      <top style="thin">
        <color rgb="FF960303"/>
      </top>
      <bottom/>
      <diagonal/>
    </border>
    <border>
      <left style="medium">
        <color rgb="FFC00000"/>
      </left>
      <right/>
      <top style="medium">
        <color rgb="FFC00000"/>
      </top>
      <bottom style="medium">
        <color rgb="FFC00000"/>
      </bottom>
      <diagonal/>
    </border>
    <border>
      <left/>
      <right/>
      <top style="medium">
        <color rgb="FFC00000"/>
      </top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 style="thin">
        <color theme="5" tint="-0.499984740745262"/>
      </left>
      <right style="thin">
        <color theme="5" tint="-0.499984740745262"/>
      </right>
      <top style="thin">
        <color theme="5" tint="-0.499984740745262"/>
      </top>
      <bottom style="thin">
        <color theme="5" tint="-0.499984740745262"/>
      </bottom>
      <diagonal/>
    </border>
    <border>
      <left style="thin">
        <color rgb="FF600303"/>
      </left>
      <right style="thin">
        <color rgb="FF600303"/>
      </right>
      <top style="thin">
        <color rgb="FF600303"/>
      </top>
      <bottom style="thin">
        <color rgb="FF600303"/>
      </bottom>
      <diagonal/>
    </border>
    <border>
      <left style="thin">
        <color rgb="FF960303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960303"/>
      </left>
      <right/>
      <top/>
      <bottom style="thin">
        <color rgb="FF960303"/>
      </bottom>
      <diagonal/>
    </border>
    <border>
      <left/>
      <right style="thin">
        <color rgb="FF960303"/>
      </right>
      <top/>
      <bottom style="thin">
        <color rgb="FF960303"/>
      </bottom>
      <diagonal/>
    </border>
    <border>
      <left/>
      <right style="thin">
        <color rgb="FF600303"/>
      </right>
      <top style="thin">
        <color rgb="FF600303"/>
      </top>
      <bottom style="thin">
        <color rgb="FF600303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ck">
        <color theme="4"/>
      </top>
      <bottom/>
      <diagonal/>
    </border>
    <border>
      <left style="thin">
        <color rgb="FFC00000"/>
      </left>
      <right style="thin">
        <color rgb="FFC00000"/>
      </right>
      <top/>
      <bottom style="thin">
        <color rgb="FFC00000"/>
      </bottom>
      <diagonal/>
    </border>
    <border>
      <left style="thin">
        <color rgb="FF960303"/>
      </left>
      <right/>
      <top style="thin">
        <color rgb="FF600303"/>
      </top>
      <bottom style="thin">
        <color rgb="FF960303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rgb="FF600303"/>
      </top>
      <bottom style="thin">
        <color rgb="FF600303"/>
      </bottom>
      <diagonal/>
    </border>
    <border>
      <left style="thin">
        <color rgb="FF600303"/>
      </left>
      <right style="thin">
        <color rgb="FF600303"/>
      </right>
      <top/>
      <bottom style="thin">
        <color rgb="FF600303"/>
      </bottom>
      <diagonal/>
    </border>
    <border>
      <left style="thin">
        <color indexed="64"/>
      </left>
      <right style="thin">
        <color indexed="64"/>
      </right>
      <top style="thin">
        <color rgb="FF600303"/>
      </top>
      <bottom style="thin">
        <color rgb="FF600303"/>
      </bottom>
      <diagonal/>
    </border>
    <border>
      <left style="thin">
        <color rgb="FF600303"/>
      </left>
      <right/>
      <top style="thin">
        <color rgb="FF600303"/>
      </top>
      <bottom style="thin">
        <color rgb="FF600303"/>
      </bottom>
      <diagonal/>
    </border>
    <border>
      <left/>
      <right/>
      <top style="thin">
        <color rgb="FF600303"/>
      </top>
      <bottom style="thin">
        <color rgb="FF600303"/>
      </bottom>
      <diagonal/>
    </border>
    <border>
      <left style="thin">
        <color rgb="FF600303"/>
      </left>
      <right style="thin">
        <color rgb="FF600303"/>
      </right>
      <top style="thin">
        <color rgb="FF600303"/>
      </top>
      <bottom/>
      <diagonal/>
    </border>
    <border>
      <left style="thin">
        <color rgb="FF600303"/>
      </left>
      <right style="thin">
        <color rgb="FF600303"/>
      </right>
      <top/>
      <bottom/>
      <diagonal/>
    </border>
    <border>
      <left style="thin">
        <color rgb="FF600303"/>
      </left>
      <right style="thin">
        <color rgb="FF600303"/>
      </right>
      <top style="medium">
        <color rgb="FF600303"/>
      </top>
      <bottom style="thin">
        <color rgb="FF600303"/>
      </bottom>
      <diagonal/>
    </border>
    <border>
      <left style="thin">
        <color rgb="FF600303"/>
      </left>
      <right style="thin">
        <color rgb="FF600303"/>
      </right>
      <top style="thin">
        <color rgb="FF600303"/>
      </top>
      <bottom style="medium">
        <color rgb="FF600303"/>
      </bottom>
      <diagonal/>
    </border>
    <border>
      <left style="thin">
        <color rgb="FF600303"/>
      </left>
      <right style="thin">
        <color rgb="FF600303"/>
      </right>
      <top/>
      <bottom style="medium">
        <color rgb="FF600303"/>
      </bottom>
      <diagonal/>
    </border>
    <border>
      <left style="thin">
        <color rgb="FF600303"/>
      </left>
      <right style="thin">
        <color rgb="FF600303"/>
      </right>
      <top style="medium">
        <color rgb="FF600303"/>
      </top>
      <bottom/>
      <diagonal/>
    </border>
    <border>
      <left/>
      <right/>
      <top style="thin">
        <color rgb="FF600303"/>
      </top>
      <bottom/>
      <diagonal/>
    </border>
    <border>
      <left style="thin">
        <color rgb="FF600303"/>
      </left>
      <right/>
      <top style="thin">
        <color rgb="FF600303"/>
      </top>
      <bottom/>
      <diagonal/>
    </border>
    <border>
      <left/>
      <right style="thin">
        <color rgb="FF600303"/>
      </right>
      <top style="thin">
        <color rgb="FF600303"/>
      </top>
      <bottom/>
      <diagonal/>
    </border>
    <border>
      <left style="thin">
        <color rgb="FF600303"/>
      </left>
      <right/>
      <top/>
      <bottom style="thin">
        <color rgb="FF600303"/>
      </bottom>
      <diagonal/>
    </border>
    <border>
      <left/>
      <right style="thin">
        <color rgb="FF600303"/>
      </right>
      <top/>
      <bottom style="thin">
        <color rgb="FF600303"/>
      </bottom>
      <diagonal/>
    </border>
    <border>
      <left style="thin">
        <color rgb="FF600303"/>
      </left>
      <right/>
      <top/>
      <bottom/>
      <diagonal/>
    </border>
  </borders>
  <cellStyleXfs count="10">
    <xf numFmtId="0" fontId="0" fillId="0" borderId="0"/>
    <xf numFmtId="0" fontId="2" fillId="2" borderId="0" applyNumberFormat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4" fillId="3" borderId="0" applyNumberFormat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  <xf numFmtId="0" fontId="1" fillId="8" borderId="23" applyNumberFormat="0" applyFont="0" applyAlignment="0" applyProtection="0"/>
    <xf numFmtId="0" fontId="30" fillId="0" borderId="24" applyNumberFormat="0" applyFill="0" applyAlignment="0" applyProtection="0"/>
    <xf numFmtId="0" fontId="31" fillId="0" borderId="25" applyNumberFormat="0" applyFill="0" applyAlignment="0" applyProtection="0"/>
  </cellStyleXfs>
  <cellXfs count="361">
    <xf numFmtId="0" fontId="0" fillId="0" borderId="0" xfId="0"/>
    <xf numFmtId="0" fontId="0" fillId="5" borderId="0" xfId="0" applyFill="1"/>
    <xf numFmtId="0" fontId="0" fillId="5" borderId="0" xfId="0" applyFill="1" applyBorder="1"/>
    <xf numFmtId="0" fontId="0" fillId="5" borderId="0" xfId="0" applyFill="1" applyProtection="1">
      <protection hidden="1"/>
    </xf>
    <xf numFmtId="0" fontId="0" fillId="5" borderId="0" xfId="0" applyFill="1" applyBorder="1" applyProtection="1">
      <protection hidden="1"/>
    </xf>
    <xf numFmtId="0" fontId="0" fillId="5" borderId="2" xfId="0" applyFill="1" applyBorder="1" applyProtection="1">
      <protection hidden="1"/>
    </xf>
    <xf numFmtId="0" fontId="0" fillId="0" borderId="0" xfId="0" applyProtection="1">
      <protection hidden="1"/>
    </xf>
    <xf numFmtId="0" fontId="10" fillId="0" borderId="0" xfId="0" applyFont="1" applyAlignment="1"/>
    <xf numFmtId="0" fontId="13" fillId="7" borderId="17" xfId="0" applyNumberFormat="1" applyFont="1" applyFill="1" applyBorder="1" applyAlignment="1" applyProtection="1">
      <alignment horizontal="center" vertical="center" wrapText="1"/>
    </xf>
    <xf numFmtId="0" fontId="0" fillId="0" borderId="0" xfId="0" applyFill="1"/>
    <xf numFmtId="2" fontId="0" fillId="0" borderId="0" xfId="0" applyNumberFormat="1" applyFill="1" applyBorder="1"/>
    <xf numFmtId="2" fontId="11" fillId="0" borderId="0" xfId="0" applyNumberFormat="1" applyFont="1" applyFill="1" applyBorder="1" applyAlignment="1">
      <alignment vertical="center"/>
    </xf>
    <xf numFmtId="0" fontId="0" fillId="0" borderId="0" xfId="0" applyFill="1" applyBorder="1"/>
    <xf numFmtId="179" fontId="0" fillId="0" borderId="0" xfId="0" applyNumberFormat="1" applyFill="1" applyBorder="1"/>
    <xf numFmtId="0" fontId="10" fillId="0" borderId="0" xfId="0" applyFont="1" applyFill="1" applyBorder="1" applyAlignment="1"/>
    <xf numFmtId="0" fontId="14" fillId="5" borderId="0" xfId="0" applyFont="1" applyFill="1"/>
    <xf numFmtId="10" fontId="15" fillId="0" borderId="17" xfId="0" applyNumberFormat="1" applyFont="1" applyBorder="1" applyAlignment="1" applyProtection="1">
      <alignment horizontal="center" vertical="center"/>
      <protection hidden="1"/>
    </xf>
    <xf numFmtId="176" fontId="15" fillId="0" borderId="17" xfId="3" applyNumberFormat="1" applyFont="1" applyBorder="1" applyAlignment="1" applyProtection="1">
      <alignment horizontal="center" vertical="center"/>
      <protection hidden="1"/>
    </xf>
    <xf numFmtId="14" fontId="15" fillId="0" borderId="17" xfId="0" applyNumberFormat="1" applyFont="1" applyBorder="1" applyAlignment="1" applyProtection="1">
      <alignment horizontal="center" vertical="center"/>
      <protection hidden="1"/>
    </xf>
    <xf numFmtId="0" fontId="15" fillId="0" borderId="17" xfId="0" applyFont="1" applyBorder="1" applyAlignment="1" applyProtection="1">
      <alignment horizontal="center" vertical="center"/>
      <protection hidden="1"/>
    </xf>
    <xf numFmtId="9" fontId="15" fillId="0" borderId="17" xfId="5" applyFont="1" applyBorder="1" applyAlignment="1" applyProtection="1">
      <alignment horizontal="center" vertical="center"/>
      <protection hidden="1"/>
    </xf>
    <xf numFmtId="178" fontId="15" fillId="0" borderId="17" xfId="0" applyNumberFormat="1" applyFont="1" applyFill="1" applyBorder="1" applyAlignment="1" applyProtection="1">
      <alignment horizontal="center" vertical="center"/>
      <protection hidden="1"/>
    </xf>
    <xf numFmtId="10" fontId="15" fillId="0" borderId="17" xfId="0" applyNumberFormat="1" applyFont="1" applyFill="1" applyBorder="1" applyAlignment="1" applyProtection="1">
      <alignment horizontal="center" vertical="center"/>
      <protection hidden="1"/>
    </xf>
    <xf numFmtId="2" fontId="16" fillId="0" borderId="0" xfId="0" applyNumberFormat="1" applyFont="1" applyFill="1" applyBorder="1" applyAlignment="1">
      <alignment vertical="center"/>
    </xf>
    <xf numFmtId="2" fontId="17" fillId="0" borderId="0" xfId="0" applyNumberFormat="1" applyFont="1" applyFill="1" applyBorder="1" applyAlignment="1">
      <alignment vertical="center" wrapText="1"/>
    </xf>
    <xf numFmtId="3" fontId="0" fillId="0" borderId="0" xfId="0" applyNumberFormat="1"/>
    <xf numFmtId="0" fontId="8" fillId="5" borderId="0" xfId="0" applyFont="1" applyFill="1" applyBorder="1" applyAlignment="1">
      <alignment horizontal="center" vertical="center"/>
    </xf>
    <xf numFmtId="10" fontId="15" fillId="5" borderId="17" xfId="0" applyNumberFormat="1" applyFont="1" applyFill="1" applyBorder="1" applyAlignment="1" applyProtection="1">
      <alignment horizontal="center" vertical="center"/>
      <protection hidden="1"/>
    </xf>
    <xf numFmtId="177" fontId="15" fillId="5" borderId="17" xfId="0" applyNumberFormat="1" applyFont="1" applyFill="1" applyBorder="1" applyAlignment="1" applyProtection="1">
      <alignment horizontal="center" vertical="center"/>
      <protection hidden="1"/>
    </xf>
    <xf numFmtId="0" fontId="15" fillId="5" borderId="17" xfId="0" applyFont="1" applyFill="1" applyBorder="1" applyAlignment="1" applyProtection="1">
      <alignment horizontal="center" vertical="center"/>
      <protection hidden="1"/>
    </xf>
    <xf numFmtId="2" fontId="6" fillId="5" borderId="17" xfId="0" applyNumberFormat="1" applyFont="1" applyFill="1" applyBorder="1" applyAlignment="1" applyProtection="1">
      <alignment horizontal="center" vertical="center"/>
      <protection hidden="1"/>
    </xf>
    <xf numFmtId="0" fontId="6" fillId="5" borderId="17" xfId="0" applyFont="1" applyFill="1" applyBorder="1" applyAlignment="1" applyProtection="1">
      <alignment horizontal="center" vertical="center"/>
      <protection hidden="1"/>
    </xf>
    <xf numFmtId="0" fontId="13" fillId="7" borderId="17" xfId="0" applyFont="1" applyFill="1" applyBorder="1" applyAlignment="1" applyProtection="1">
      <alignment horizontal="center" vertical="center" wrapText="1"/>
      <protection hidden="1"/>
    </xf>
    <xf numFmtId="0" fontId="7" fillId="0" borderId="17" xfId="0" applyFont="1" applyBorder="1" applyAlignment="1" applyProtection="1">
      <alignment horizontal="center" vertical="center"/>
      <protection hidden="1"/>
    </xf>
    <xf numFmtId="0" fontId="7" fillId="5" borderId="17" xfId="0" applyFont="1" applyFill="1" applyBorder="1" applyProtection="1">
      <protection hidden="1"/>
    </xf>
    <xf numFmtId="0" fontId="7" fillId="0" borderId="0" xfId="0" applyFont="1" applyProtection="1">
      <protection locked="0"/>
    </xf>
    <xf numFmtId="0" fontId="7" fillId="5" borderId="0" xfId="0" applyFont="1" applyFill="1" applyProtection="1">
      <protection locked="0"/>
    </xf>
    <xf numFmtId="0" fontId="7" fillId="0" borderId="0" xfId="0" applyFont="1" applyAlignment="1" applyProtection="1">
      <alignment wrapText="1"/>
      <protection locked="0"/>
    </xf>
    <xf numFmtId="0" fontId="7" fillId="0" borderId="17" xfId="0" applyFont="1" applyFill="1" applyBorder="1" applyAlignment="1" applyProtection="1">
      <alignment horizontal="left" vertical="center"/>
      <protection locked="0"/>
    </xf>
    <xf numFmtId="0" fontId="7" fillId="0" borderId="17" xfId="0" applyFont="1" applyBorder="1" applyAlignment="1" applyProtection="1">
      <alignment horizontal="left" vertical="center"/>
      <protection locked="0"/>
    </xf>
    <xf numFmtId="0" fontId="7" fillId="0" borderId="0" xfId="0" applyFont="1" applyProtection="1">
      <protection hidden="1"/>
    </xf>
    <xf numFmtId="0" fontId="7" fillId="5" borderId="0" xfId="0" applyFont="1" applyFill="1" applyProtection="1">
      <protection hidden="1"/>
    </xf>
    <xf numFmtId="0" fontId="13" fillId="7" borderId="16" xfId="0" applyNumberFormat="1" applyFont="1" applyFill="1" applyBorder="1" applyAlignment="1" applyProtection="1">
      <alignment horizontal="center" vertical="center" wrapText="1"/>
      <protection hidden="1"/>
    </xf>
    <xf numFmtId="0" fontId="23" fillId="0" borderId="0" xfId="0" applyFont="1" applyBorder="1" applyAlignment="1" applyProtection="1">
      <alignment horizontal="center" vertical="center"/>
      <protection hidden="1"/>
    </xf>
    <xf numFmtId="0" fontId="23" fillId="0" borderId="0" xfId="0" applyFont="1" applyBorder="1" applyAlignment="1" applyProtection="1">
      <alignment horizontal="center"/>
      <protection locked="0"/>
    </xf>
    <xf numFmtId="0" fontId="23" fillId="5" borderId="0" xfId="0" applyFont="1" applyFill="1" applyBorder="1" applyAlignment="1" applyProtection="1">
      <alignment horizontal="center"/>
      <protection locked="0"/>
    </xf>
    <xf numFmtId="175" fontId="23" fillId="0" borderId="5" xfId="0" applyNumberFormat="1" applyFont="1" applyFill="1" applyBorder="1" applyAlignment="1" applyProtection="1">
      <alignment horizontal="center" vertical="center"/>
      <protection locked="0"/>
    </xf>
    <xf numFmtId="0" fontId="23" fillId="0" borderId="5" xfId="0" applyNumberFormat="1" applyFont="1" applyFill="1" applyBorder="1" applyAlignment="1" applyProtection="1">
      <alignment horizontal="center" vertical="center"/>
      <protection locked="0"/>
    </xf>
    <xf numFmtId="0" fontId="23" fillId="0" borderId="5" xfId="0" applyFont="1" applyFill="1" applyBorder="1" applyAlignment="1" applyProtection="1">
      <alignment horizontal="center" vertical="center"/>
      <protection locked="0"/>
    </xf>
    <xf numFmtId="2" fontId="23" fillId="0" borderId="5" xfId="0" applyNumberFormat="1" applyFont="1" applyFill="1" applyBorder="1" applyAlignment="1" applyProtection="1">
      <alignment horizontal="center" vertical="center"/>
      <protection locked="0"/>
    </xf>
    <xf numFmtId="0" fontId="23" fillId="0" borderId="5" xfId="0" applyNumberFormat="1" applyFont="1" applyBorder="1" applyAlignment="1" applyProtection="1">
      <alignment horizontal="center" vertical="center"/>
      <protection locked="0"/>
    </xf>
    <xf numFmtId="168" fontId="23" fillId="0" borderId="5" xfId="0" applyNumberFormat="1" applyFont="1" applyFill="1" applyBorder="1" applyAlignment="1" applyProtection="1">
      <alignment horizontal="center" vertical="center"/>
      <protection hidden="1"/>
    </xf>
    <xf numFmtId="0" fontId="23" fillId="0" borderId="5" xfId="0" applyNumberFormat="1" applyFont="1" applyBorder="1" applyAlignment="1" applyProtection="1">
      <alignment horizontal="center" vertical="center"/>
      <protection hidden="1"/>
    </xf>
    <xf numFmtId="177" fontId="23" fillId="0" borderId="5" xfId="0" applyNumberFormat="1" applyFont="1" applyBorder="1" applyAlignment="1" applyProtection="1">
      <alignment horizontal="center" vertical="center"/>
      <protection hidden="1"/>
    </xf>
    <xf numFmtId="10" fontId="23" fillId="0" borderId="3" xfId="0" applyNumberFormat="1" applyFont="1" applyBorder="1" applyAlignment="1" applyProtection="1">
      <alignment horizontal="center" vertical="center"/>
      <protection hidden="1"/>
    </xf>
    <xf numFmtId="167" fontId="28" fillId="0" borderId="5" xfId="0" applyNumberFormat="1" applyFont="1" applyBorder="1" applyAlignment="1" applyProtection="1">
      <alignment horizontal="center" vertical="center"/>
      <protection hidden="1"/>
    </xf>
    <xf numFmtId="171" fontId="28" fillId="0" borderId="5" xfId="0" applyNumberFormat="1" applyFont="1" applyBorder="1" applyAlignment="1" applyProtection="1">
      <alignment horizontal="center" vertical="center"/>
      <protection hidden="1"/>
    </xf>
    <xf numFmtId="170" fontId="23" fillId="0" borderId="5" xfId="0" applyNumberFormat="1" applyFont="1" applyFill="1" applyBorder="1" applyAlignment="1" applyProtection="1">
      <alignment horizontal="center" vertical="center"/>
      <protection hidden="1"/>
    </xf>
    <xf numFmtId="10" fontId="23" fillId="0" borderId="5" xfId="0" applyNumberFormat="1" applyFont="1" applyBorder="1" applyAlignment="1" applyProtection="1">
      <alignment horizontal="center" vertical="center"/>
      <protection hidden="1"/>
    </xf>
    <xf numFmtId="165" fontId="23" fillId="0" borderId="20" xfId="0" applyNumberFormat="1" applyFont="1" applyBorder="1" applyAlignment="1" applyProtection="1">
      <alignment horizontal="center" vertical="center"/>
      <protection hidden="1"/>
    </xf>
    <xf numFmtId="49" fontId="26" fillId="0" borderId="21" xfId="2" applyNumberFormat="1" applyFont="1" applyFill="1" applyBorder="1" applyAlignment="1" applyProtection="1">
      <alignment horizontal="center" vertical="center" wrapText="1" shrinkToFit="1"/>
      <protection locked="0"/>
    </xf>
    <xf numFmtId="49" fontId="26" fillId="0" borderId="5" xfId="2" applyNumberFormat="1" applyFont="1" applyFill="1" applyBorder="1" applyAlignment="1" applyProtection="1">
      <alignment horizontal="center" vertical="center" wrapText="1" shrinkToFit="1"/>
      <protection locked="0"/>
    </xf>
    <xf numFmtId="165" fontId="23" fillId="0" borderId="0" xfId="0" applyNumberFormat="1" applyFont="1" applyBorder="1" applyAlignment="1" applyProtection="1">
      <alignment horizontal="center"/>
      <protection locked="0"/>
    </xf>
    <xf numFmtId="0" fontId="23" fillId="0" borderId="0" xfId="0" applyFont="1" applyFill="1" applyBorder="1" applyAlignment="1" applyProtection="1">
      <alignment horizontal="center"/>
      <protection locked="0"/>
    </xf>
    <xf numFmtId="0" fontId="23" fillId="0" borderId="3" xfId="0" applyNumberFormat="1" applyFont="1" applyFill="1" applyBorder="1" applyAlignment="1" applyProtection="1">
      <alignment horizontal="center" vertical="center"/>
      <protection locked="0"/>
    </xf>
    <xf numFmtId="0" fontId="23" fillId="0" borderId="3" xfId="0" applyNumberFormat="1" applyFont="1" applyBorder="1" applyAlignment="1" applyProtection="1">
      <alignment horizontal="center" vertical="center"/>
      <protection locked="0"/>
    </xf>
    <xf numFmtId="168" fontId="23" fillId="0" borderId="3" xfId="0" applyNumberFormat="1" applyFont="1" applyFill="1" applyBorder="1" applyAlignment="1" applyProtection="1">
      <alignment horizontal="center" vertical="center"/>
      <protection hidden="1"/>
    </xf>
    <xf numFmtId="0" fontId="23" fillId="0" borderId="3" xfId="0" applyNumberFormat="1" applyFont="1" applyBorder="1" applyAlignment="1" applyProtection="1">
      <alignment horizontal="center" vertical="center"/>
      <protection hidden="1"/>
    </xf>
    <xf numFmtId="167" fontId="28" fillId="0" borderId="3" xfId="0" applyNumberFormat="1" applyFont="1" applyBorder="1" applyAlignment="1" applyProtection="1">
      <alignment horizontal="center" vertical="center"/>
      <protection hidden="1"/>
    </xf>
    <xf numFmtId="170" fontId="23" fillId="0" borderId="3" xfId="0" applyNumberFormat="1" applyFont="1" applyFill="1" applyBorder="1" applyAlignment="1" applyProtection="1">
      <alignment horizontal="center" vertical="center"/>
      <protection hidden="1"/>
    </xf>
    <xf numFmtId="2" fontId="23" fillId="0" borderId="3" xfId="0" applyNumberFormat="1" applyFont="1" applyFill="1" applyBorder="1" applyAlignment="1" applyProtection="1">
      <alignment horizontal="center" vertical="center"/>
      <protection locked="0"/>
    </xf>
    <xf numFmtId="0" fontId="23" fillId="0" borderId="3" xfId="0" applyFont="1" applyFill="1" applyBorder="1" applyAlignment="1" applyProtection="1">
      <alignment horizontal="center" vertical="center"/>
      <protection locked="0"/>
    </xf>
    <xf numFmtId="172" fontId="23" fillId="0" borderId="3" xfId="0" applyNumberFormat="1" applyFont="1" applyFill="1" applyBorder="1" applyAlignment="1" applyProtection="1">
      <alignment horizontal="center" vertical="center"/>
      <protection locked="0"/>
    </xf>
    <xf numFmtId="0" fontId="26" fillId="0" borderId="4" xfId="0" applyNumberFormat="1" applyFont="1" applyFill="1" applyBorder="1" applyAlignment="1" applyProtection="1">
      <alignment horizontal="center" vertical="center"/>
      <protection locked="0"/>
    </xf>
    <xf numFmtId="0" fontId="26" fillId="0" borderId="7" xfId="0" applyNumberFormat="1" applyFont="1" applyFill="1" applyBorder="1" applyAlignment="1" applyProtection="1">
      <alignment horizontal="center" vertical="center"/>
      <protection locked="0"/>
    </xf>
    <xf numFmtId="0" fontId="26" fillId="0" borderId="3" xfId="0" applyNumberFormat="1" applyFont="1" applyFill="1" applyBorder="1" applyAlignment="1" applyProtection="1">
      <alignment horizontal="center" vertical="center"/>
      <protection locked="0"/>
    </xf>
    <xf numFmtId="2" fontId="26" fillId="0" borderId="3" xfId="0" applyNumberFormat="1" applyFont="1" applyFill="1" applyBorder="1" applyAlignment="1" applyProtection="1">
      <alignment horizontal="center" vertical="center"/>
      <protection locked="0"/>
    </xf>
    <xf numFmtId="2" fontId="23" fillId="0" borderId="0" xfId="0" applyNumberFormat="1" applyFont="1" applyBorder="1" applyAlignment="1" applyProtection="1">
      <alignment horizontal="center"/>
    </xf>
    <xf numFmtId="0" fontId="26" fillId="0" borderId="5" xfId="0" applyNumberFormat="1" applyFont="1" applyFill="1" applyBorder="1" applyAlignment="1" applyProtection="1">
      <alignment horizontal="center" vertical="center"/>
      <protection locked="0"/>
    </xf>
    <xf numFmtId="0" fontId="26" fillId="0" borderId="3" xfId="0" applyFont="1" applyFill="1" applyBorder="1" applyAlignment="1" applyProtection="1">
      <alignment horizontal="center" vertical="center"/>
      <protection locked="0"/>
    </xf>
    <xf numFmtId="0" fontId="26" fillId="0" borderId="5" xfId="0" applyFont="1" applyFill="1" applyBorder="1" applyAlignment="1" applyProtection="1">
      <alignment horizontal="center" vertical="center"/>
      <protection locked="0"/>
    </xf>
    <xf numFmtId="172" fontId="26" fillId="0" borderId="3" xfId="0" applyNumberFormat="1" applyFont="1" applyFill="1" applyBorder="1" applyAlignment="1" applyProtection="1">
      <alignment horizontal="center" vertical="center"/>
      <protection locked="0"/>
    </xf>
    <xf numFmtId="168" fontId="26" fillId="0" borderId="3" xfId="0" applyNumberFormat="1" applyFont="1" applyFill="1" applyBorder="1" applyAlignment="1" applyProtection="1">
      <alignment horizontal="center" vertical="center"/>
      <protection hidden="1"/>
    </xf>
    <xf numFmtId="0" fontId="26" fillId="0" borderId="3" xfId="0" applyNumberFormat="1" applyFont="1" applyBorder="1" applyAlignment="1" applyProtection="1">
      <alignment horizontal="center" vertical="center"/>
      <protection hidden="1"/>
    </xf>
    <xf numFmtId="177" fontId="26" fillId="0" borderId="5" xfId="0" applyNumberFormat="1" applyFont="1" applyBorder="1" applyAlignment="1" applyProtection="1">
      <alignment horizontal="center" vertical="center"/>
      <protection hidden="1"/>
    </xf>
    <xf numFmtId="10" fontId="26" fillId="0" borderId="3" xfId="0" applyNumberFormat="1" applyFont="1" applyBorder="1" applyAlignment="1" applyProtection="1">
      <alignment horizontal="center" vertical="center"/>
      <protection hidden="1"/>
    </xf>
    <xf numFmtId="167" fontId="26" fillId="0" borderId="3" xfId="0" applyNumberFormat="1" applyFont="1" applyBorder="1" applyAlignment="1" applyProtection="1">
      <alignment horizontal="center" vertical="center"/>
      <protection hidden="1"/>
    </xf>
    <xf numFmtId="171" fontId="26" fillId="0" borderId="5" xfId="0" applyNumberFormat="1" applyFont="1" applyBorder="1" applyAlignment="1" applyProtection="1">
      <alignment horizontal="center" vertical="center"/>
      <protection hidden="1"/>
    </xf>
    <xf numFmtId="170" fontId="26" fillId="0" borderId="3" xfId="0" applyNumberFormat="1" applyFont="1" applyFill="1" applyBorder="1" applyAlignment="1" applyProtection="1">
      <alignment horizontal="center" vertical="center"/>
      <protection hidden="1"/>
    </xf>
    <xf numFmtId="165" fontId="26" fillId="0" borderId="20" xfId="0" applyNumberFormat="1" applyFont="1" applyBorder="1" applyAlignment="1" applyProtection="1">
      <alignment horizontal="center" vertical="center"/>
      <protection hidden="1"/>
    </xf>
    <xf numFmtId="0" fontId="26" fillId="0" borderId="0" xfId="0" applyFont="1" applyBorder="1" applyAlignment="1" applyProtection="1">
      <alignment horizontal="center"/>
      <protection locked="0"/>
    </xf>
    <xf numFmtId="0" fontId="26" fillId="5" borderId="0" xfId="0" applyFont="1" applyFill="1" applyBorder="1" applyAlignment="1" applyProtection="1">
      <alignment horizontal="center"/>
      <protection locked="0"/>
    </xf>
    <xf numFmtId="175" fontId="23" fillId="0" borderId="3" xfId="0" applyNumberFormat="1" applyFont="1" applyBorder="1" applyAlignment="1" applyProtection="1">
      <alignment horizontal="center" vertical="center"/>
      <protection locked="0"/>
    </xf>
    <xf numFmtId="0" fontId="29" fillId="0" borderId="0" xfId="0" applyFont="1" applyAlignment="1" applyProtection="1">
      <alignment horizontal="center" vertical="center" wrapText="1"/>
      <protection locked="0"/>
    </xf>
    <xf numFmtId="0" fontId="23" fillId="0" borderId="3" xfId="0" applyFont="1" applyBorder="1" applyAlignment="1" applyProtection="1">
      <alignment horizontal="center" vertical="center"/>
      <protection locked="0"/>
    </xf>
    <xf numFmtId="0" fontId="23" fillId="0" borderId="6" xfId="0" applyFont="1" applyFill="1" applyBorder="1" applyAlignment="1" applyProtection="1">
      <alignment horizontal="center" vertical="center"/>
      <protection locked="0"/>
    </xf>
    <xf numFmtId="0" fontId="29" fillId="0" borderId="6" xfId="0" applyNumberFormat="1" applyFont="1" applyBorder="1" applyAlignment="1" applyProtection="1">
      <alignment horizontal="center" vertical="center" wrapText="1"/>
      <protection locked="0"/>
    </xf>
    <xf numFmtId="2" fontId="23" fillId="0" borderId="3" xfId="0" applyNumberFormat="1" applyFont="1" applyBorder="1" applyAlignment="1" applyProtection="1">
      <alignment horizontal="center" vertical="center"/>
      <protection locked="0"/>
    </xf>
    <xf numFmtId="0" fontId="29" fillId="0" borderId="10" xfId="0" applyFont="1" applyBorder="1" applyAlignment="1" applyProtection="1">
      <alignment horizontal="center" wrapText="1"/>
      <protection locked="0"/>
    </xf>
    <xf numFmtId="0" fontId="29" fillId="0" borderId="11" xfId="0" applyNumberFormat="1" applyFont="1" applyBorder="1" applyAlignment="1" applyProtection="1">
      <alignment horizontal="center" vertical="center" wrapText="1"/>
      <protection locked="0"/>
    </xf>
    <xf numFmtId="0" fontId="29" fillId="0" borderId="12" xfId="0" applyNumberFormat="1" applyFont="1" applyBorder="1" applyAlignment="1" applyProtection="1">
      <alignment horizontal="center" vertical="center" wrapText="1"/>
      <protection locked="0"/>
    </xf>
    <xf numFmtId="0" fontId="29" fillId="0" borderId="0" xfId="0" applyNumberFormat="1" applyFont="1" applyAlignment="1" applyProtection="1">
      <alignment horizontal="center" vertical="center" wrapText="1"/>
      <protection locked="0"/>
    </xf>
    <xf numFmtId="0" fontId="23" fillId="0" borderId="4" xfId="0" applyNumberFormat="1" applyFont="1" applyFill="1" applyBorder="1" applyAlignment="1" applyProtection="1">
      <alignment horizontal="center" vertical="center"/>
      <protection locked="0"/>
    </xf>
    <xf numFmtId="0" fontId="23" fillId="0" borderId="7" xfId="0" applyNumberFormat="1" applyFont="1" applyBorder="1" applyAlignment="1" applyProtection="1">
      <alignment horizontal="center" vertical="center"/>
      <protection locked="0"/>
    </xf>
    <xf numFmtId="0" fontId="23" fillId="0" borderId="9" xfId="0" applyNumberFormat="1" applyFont="1" applyBorder="1" applyAlignment="1" applyProtection="1">
      <alignment horizontal="center" vertical="center"/>
      <protection locked="0"/>
    </xf>
    <xf numFmtId="169" fontId="23" fillId="0" borderId="3" xfId="0" applyNumberFormat="1" applyFont="1" applyBorder="1" applyAlignment="1" applyProtection="1">
      <alignment horizontal="center" vertical="center"/>
      <protection locked="0"/>
    </xf>
    <xf numFmtId="166" fontId="23" fillId="0" borderId="0" xfId="0" applyNumberFormat="1" applyFont="1" applyBorder="1" applyAlignment="1" applyProtection="1">
      <alignment horizontal="center" vertical="center"/>
      <protection locked="0"/>
    </xf>
    <xf numFmtId="0" fontId="23" fillId="0" borderId="0" xfId="0" applyFont="1" applyBorder="1" applyAlignment="1" applyProtection="1">
      <alignment horizontal="center" vertical="center"/>
      <protection locked="0"/>
    </xf>
    <xf numFmtId="174" fontId="23" fillId="0" borderId="0" xfId="0" applyNumberFormat="1" applyFont="1" applyBorder="1" applyAlignment="1" applyProtection="1">
      <alignment horizontal="center" vertical="center"/>
    </xf>
    <xf numFmtId="0" fontId="23" fillId="0" borderId="0" xfId="0" applyFont="1" applyBorder="1" applyAlignment="1" applyProtection="1">
      <alignment horizontal="center" vertical="center"/>
      <protection locked="0" hidden="1"/>
    </xf>
    <xf numFmtId="0" fontId="28" fillId="0" borderId="0" xfId="0" applyFont="1" applyBorder="1" applyAlignment="1" applyProtection="1">
      <alignment horizontal="center" vertical="center"/>
      <protection hidden="1"/>
    </xf>
    <xf numFmtId="173" fontId="23" fillId="0" borderId="0" xfId="0" applyNumberFormat="1" applyFont="1" applyBorder="1" applyAlignment="1" applyProtection="1">
      <alignment horizontal="center" vertical="center"/>
      <protection hidden="1"/>
    </xf>
    <xf numFmtId="170" fontId="23" fillId="0" borderId="0" xfId="0" applyNumberFormat="1" applyFont="1" applyBorder="1" applyAlignment="1" applyProtection="1">
      <alignment horizontal="center" vertical="center"/>
      <protection locked="0" hidden="1"/>
    </xf>
    <xf numFmtId="10" fontId="23" fillId="0" borderId="0" xfId="0" applyNumberFormat="1" applyFont="1" applyBorder="1" applyAlignment="1" applyProtection="1">
      <alignment horizontal="center" vertical="center"/>
      <protection hidden="1"/>
    </xf>
    <xf numFmtId="165" fontId="23" fillId="0" borderId="0" xfId="0" applyNumberFormat="1" applyFont="1" applyBorder="1" applyAlignment="1" applyProtection="1">
      <alignment horizontal="center" vertical="center"/>
      <protection locked="0" hidden="1"/>
    </xf>
    <xf numFmtId="49" fontId="23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26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Fill="1" applyBorder="1" applyAlignment="1" applyProtection="1">
      <alignment horizontal="center" vertical="center" wrapText="1"/>
      <protection locked="0"/>
    </xf>
    <xf numFmtId="0" fontId="33" fillId="0" borderId="17" xfId="9" applyFont="1" applyBorder="1" applyAlignment="1">
      <alignment vertical="center"/>
    </xf>
    <xf numFmtId="0" fontId="35" fillId="0" borderId="0" xfId="0" applyFont="1" applyAlignment="1">
      <alignment vertical="center"/>
    </xf>
    <xf numFmtId="0" fontId="35" fillId="0" borderId="0" xfId="0" applyFont="1" applyAlignment="1">
      <alignment horizontal="center" vertical="center"/>
    </xf>
    <xf numFmtId="0" fontId="33" fillId="0" borderId="0" xfId="0" applyFont="1" applyAlignment="1">
      <alignment vertical="center"/>
    </xf>
    <xf numFmtId="0" fontId="33" fillId="0" borderId="17" xfId="0" applyFont="1" applyBorder="1" applyAlignment="1">
      <alignment vertical="center"/>
    </xf>
    <xf numFmtId="10" fontId="6" fillId="5" borderId="17" xfId="0" applyNumberFormat="1" applyFont="1" applyFill="1" applyBorder="1" applyAlignment="1" applyProtection="1">
      <alignment horizontal="center" vertical="center"/>
      <protection hidden="1"/>
    </xf>
    <xf numFmtId="173" fontId="38" fillId="0" borderId="5" xfId="0" applyNumberFormat="1" applyFont="1" applyFill="1" applyBorder="1" applyAlignment="1" applyProtection="1">
      <alignment horizontal="center" vertical="center"/>
      <protection hidden="1"/>
    </xf>
    <xf numFmtId="0" fontId="26" fillId="0" borderId="18" xfId="0" applyFont="1" applyFill="1" applyBorder="1" applyAlignment="1" applyProtection="1">
      <alignment horizontal="center" vertical="center" wrapText="1"/>
      <protection locked="0"/>
    </xf>
    <xf numFmtId="0" fontId="26" fillId="0" borderId="20" xfId="0" applyFont="1" applyFill="1" applyBorder="1" applyAlignment="1" applyProtection="1">
      <alignment horizontal="center" vertical="center" wrapText="1"/>
      <protection locked="0"/>
    </xf>
    <xf numFmtId="0" fontId="26" fillId="0" borderId="28" xfId="0" applyFont="1" applyFill="1" applyBorder="1" applyAlignment="1" applyProtection="1">
      <alignment horizontal="center" vertical="center" wrapText="1"/>
      <protection locked="0"/>
    </xf>
    <xf numFmtId="174" fontId="24" fillId="7" borderId="17" xfId="0" applyNumberFormat="1" applyFont="1" applyFill="1" applyBorder="1" applyAlignment="1" applyProtection="1">
      <alignment horizontal="center" vertical="center" wrapText="1"/>
      <protection hidden="1"/>
    </xf>
    <xf numFmtId="0" fontId="24" fillId="7" borderId="17" xfId="0" applyNumberFormat="1" applyFont="1" applyFill="1" applyBorder="1" applyAlignment="1" applyProtection="1">
      <alignment horizontal="center" vertical="center"/>
      <protection hidden="1"/>
    </xf>
    <xf numFmtId="169" fontId="24" fillId="7" borderId="17" xfId="0" applyNumberFormat="1" applyFont="1" applyFill="1" applyBorder="1" applyAlignment="1" applyProtection="1">
      <alignment horizontal="center" vertical="center" wrapText="1"/>
      <protection hidden="1"/>
    </xf>
    <xf numFmtId="173" fontId="24" fillId="7" borderId="17" xfId="0" applyNumberFormat="1" applyFont="1" applyFill="1" applyBorder="1" applyAlignment="1" applyProtection="1">
      <alignment horizontal="center" vertical="center" wrapText="1"/>
      <protection hidden="1"/>
    </xf>
    <xf numFmtId="175" fontId="23" fillId="0" borderId="21" xfId="0" applyNumberFormat="1" applyFont="1" applyFill="1" applyBorder="1" applyAlignment="1" applyProtection="1">
      <alignment horizontal="center" vertical="center"/>
      <protection locked="0"/>
    </xf>
    <xf numFmtId="175" fontId="23" fillId="0" borderId="7" xfId="0" applyNumberFormat="1" applyFont="1" applyFill="1" applyBorder="1" applyAlignment="1" applyProtection="1">
      <alignment horizontal="center" vertical="center"/>
      <protection locked="0"/>
    </xf>
    <xf numFmtId="175" fontId="26" fillId="0" borderId="7" xfId="0" applyNumberFormat="1" applyFont="1" applyFill="1" applyBorder="1" applyAlignment="1" applyProtection="1">
      <alignment horizontal="center" vertical="center"/>
      <protection locked="0"/>
    </xf>
    <xf numFmtId="175" fontId="26" fillId="0" borderId="7" xfId="0" applyNumberFormat="1" applyFont="1" applyBorder="1" applyAlignment="1" applyProtection="1">
      <alignment horizontal="center" vertical="center"/>
      <protection locked="0"/>
    </xf>
    <xf numFmtId="175" fontId="23" fillId="0" borderId="7" xfId="0" applyNumberFormat="1" applyFont="1" applyBorder="1" applyAlignment="1" applyProtection="1">
      <alignment horizontal="center" vertical="center"/>
      <protection locked="0"/>
    </xf>
    <xf numFmtId="0" fontId="23" fillId="5" borderId="32" xfId="0" applyFont="1" applyFill="1" applyBorder="1" applyAlignment="1" applyProtection="1">
      <alignment horizontal="center"/>
      <protection locked="0"/>
    </xf>
    <xf numFmtId="0" fontId="41" fillId="5" borderId="0" xfId="0" applyFont="1" applyFill="1" applyAlignment="1">
      <alignment horizontal="center" vertical="center"/>
    </xf>
    <xf numFmtId="0" fontId="40" fillId="5" borderId="1" xfId="0" applyNumberFormat="1" applyFont="1" applyFill="1" applyBorder="1" applyAlignment="1" applyProtection="1">
      <alignment horizontal="center" vertical="center" wrapText="1"/>
      <protection hidden="1"/>
    </xf>
    <xf numFmtId="14" fontId="23" fillId="5" borderId="1" xfId="0" applyNumberFormat="1" applyFont="1" applyFill="1" applyBorder="1" applyAlignment="1">
      <alignment horizontal="center" vertical="center"/>
    </xf>
    <xf numFmtId="0" fontId="23" fillId="5" borderId="1" xfId="0" applyNumberFormat="1" applyFont="1" applyFill="1" applyBorder="1" applyAlignment="1">
      <alignment horizontal="center" vertical="center"/>
    </xf>
    <xf numFmtId="0" fontId="23" fillId="0" borderId="0" xfId="0" applyFont="1" applyBorder="1" applyAlignment="1" applyProtection="1">
      <alignment horizontal="center"/>
    </xf>
    <xf numFmtId="0" fontId="26" fillId="0" borderId="0" xfId="0" applyFont="1" applyBorder="1" applyAlignment="1" applyProtection="1">
      <alignment horizontal="center"/>
    </xf>
    <xf numFmtId="0" fontId="24" fillId="5" borderId="16" xfId="0" applyNumberFormat="1" applyFont="1" applyFill="1" applyBorder="1" applyAlignment="1" applyProtection="1">
      <alignment horizontal="center" vertical="center" wrapText="1"/>
      <protection hidden="1"/>
    </xf>
    <xf numFmtId="0" fontId="0" fillId="5" borderId="19" xfId="0" applyFill="1" applyBorder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5" borderId="29" xfId="0" applyFill="1" applyBorder="1" applyAlignment="1">
      <alignment horizontal="center" vertical="center"/>
    </xf>
    <xf numFmtId="0" fontId="23" fillId="0" borderId="27" xfId="0" applyFont="1" applyBorder="1" applyAlignment="1" applyProtection="1">
      <alignment horizontal="center" vertical="center"/>
      <protection locked="0"/>
    </xf>
    <xf numFmtId="0" fontId="23" fillId="0" borderId="6" xfId="0" applyFont="1" applyBorder="1" applyAlignment="1" applyProtection="1">
      <alignment horizontal="center" vertical="center"/>
      <protection locked="0"/>
    </xf>
    <xf numFmtId="0" fontId="26" fillId="0" borderId="6" xfId="0" applyFont="1" applyBorder="1" applyAlignment="1" applyProtection="1">
      <alignment horizontal="center" vertical="center"/>
      <protection locked="0"/>
    </xf>
    <xf numFmtId="0" fontId="8" fillId="0" borderId="30" xfId="0" applyFont="1" applyBorder="1" applyAlignment="1">
      <alignment horizontal="center" vertical="center"/>
    </xf>
    <xf numFmtId="0" fontId="23" fillId="5" borderId="0" xfId="0" applyFont="1" applyFill="1" applyBorder="1" applyAlignment="1" applyProtection="1">
      <alignment vertical="center"/>
      <protection hidden="1"/>
    </xf>
    <xf numFmtId="0" fontId="23" fillId="5" borderId="0" xfId="0" applyFont="1" applyFill="1" applyBorder="1" applyAlignment="1" applyProtection="1">
      <alignment horizontal="center" vertical="center"/>
      <protection hidden="1"/>
    </xf>
    <xf numFmtId="174" fontId="23" fillId="0" borderId="0" xfId="0" applyNumberFormat="1" applyFont="1" applyBorder="1" applyAlignment="1" applyProtection="1">
      <alignment horizontal="center" vertical="center"/>
      <protection hidden="1"/>
    </xf>
    <xf numFmtId="0" fontId="23" fillId="0" borderId="0" xfId="0" applyFont="1" applyBorder="1" applyProtection="1">
      <protection hidden="1"/>
    </xf>
    <xf numFmtId="49" fontId="25" fillId="5" borderId="0" xfId="1" applyNumberFormat="1" applyFont="1" applyFill="1" applyBorder="1" applyAlignment="1" applyProtection="1">
      <alignment horizontal="center" vertical="center" wrapText="1"/>
      <protection hidden="1"/>
    </xf>
    <xf numFmtId="0" fontId="26" fillId="5" borderId="0" xfId="0" applyFont="1" applyFill="1" applyBorder="1" applyAlignment="1" applyProtection="1">
      <alignment horizontal="center" vertical="center" wrapText="1"/>
      <protection hidden="1"/>
    </xf>
    <xf numFmtId="0" fontId="23" fillId="5" borderId="0" xfId="0" applyNumberFormat="1" applyFont="1" applyFill="1" applyBorder="1" applyAlignment="1" applyProtection="1">
      <alignment horizontal="center"/>
      <protection locked="0"/>
    </xf>
    <xf numFmtId="2" fontId="23" fillId="0" borderId="0" xfId="0" applyNumberFormat="1" applyFont="1" applyBorder="1" applyAlignment="1" applyProtection="1">
      <alignment horizontal="center"/>
      <protection locked="0"/>
    </xf>
    <xf numFmtId="0" fontId="23" fillId="0" borderId="0" xfId="0" applyFont="1" applyBorder="1" applyAlignment="1" applyProtection="1">
      <alignment vertical="center"/>
      <protection hidden="1"/>
    </xf>
    <xf numFmtId="0" fontId="23" fillId="0" borderId="0" xfId="0" applyFont="1" applyFill="1" applyBorder="1" applyAlignment="1" applyProtection="1">
      <alignment vertical="center"/>
      <protection hidden="1"/>
    </xf>
    <xf numFmtId="0" fontId="23" fillId="0" borderId="0" xfId="0" applyFont="1" applyFill="1" applyBorder="1" applyAlignment="1" applyProtection="1">
      <alignment horizontal="left" vertical="center"/>
      <protection hidden="1"/>
    </xf>
    <xf numFmtId="49" fontId="25" fillId="5" borderId="0" xfId="0" applyNumberFormat="1" applyFont="1" applyFill="1" applyBorder="1" applyAlignment="1" applyProtection="1">
      <alignment horizontal="center" vertical="center" wrapText="1"/>
      <protection hidden="1"/>
    </xf>
    <xf numFmtId="0" fontId="23" fillId="5" borderId="0" xfId="0" applyFont="1" applyFill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7" fillId="5" borderId="0" xfId="0" applyFont="1" applyFill="1" applyBorder="1" applyAlignment="1" applyProtection="1">
      <alignment vertical="center"/>
      <protection hidden="1"/>
    </xf>
    <xf numFmtId="166" fontId="23" fillId="0" borderId="0" xfId="0" applyNumberFormat="1" applyFont="1" applyBorder="1" applyAlignment="1" applyProtection="1">
      <alignment horizontal="center" vertical="center"/>
      <protection hidden="1"/>
    </xf>
    <xf numFmtId="173" fontId="23" fillId="5" borderId="0" xfId="0" applyNumberFormat="1" applyFont="1" applyFill="1" applyBorder="1" applyAlignment="1" applyProtection="1">
      <alignment vertical="center"/>
      <protection hidden="1"/>
    </xf>
    <xf numFmtId="49" fontId="26" fillId="5" borderId="0" xfId="0" applyNumberFormat="1" applyFont="1" applyFill="1" applyBorder="1" applyAlignment="1" applyProtection="1">
      <alignment horizontal="center" vertical="center" wrapText="1"/>
      <protection hidden="1"/>
    </xf>
    <xf numFmtId="0" fontId="23" fillId="5" borderId="0" xfId="0" applyFont="1" applyFill="1" applyBorder="1" applyAlignment="1" applyProtection="1">
      <alignment horizontal="center" vertical="center" wrapText="1"/>
      <protection hidden="1"/>
    </xf>
    <xf numFmtId="0" fontId="24" fillId="7" borderId="17" xfId="1" applyFont="1" applyFill="1" applyBorder="1" applyAlignment="1" applyProtection="1">
      <alignment horizontal="center" vertical="center" wrapText="1"/>
      <protection hidden="1"/>
    </xf>
    <xf numFmtId="0" fontId="24" fillId="0" borderId="17" xfId="0" applyFont="1" applyBorder="1" applyAlignment="1">
      <alignment vertical="center"/>
    </xf>
    <xf numFmtId="0" fontId="23" fillId="5" borderId="17" xfId="0" applyFont="1" applyFill="1" applyBorder="1" applyAlignment="1" applyProtection="1">
      <alignment horizontal="center"/>
      <protection locked="0"/>
    </xf>
    <xf numFmtId="0" fontId="24" fillId="0" borderId="17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10" fontId="42" fillId="0" borderId="17" xfId="0" applyNumberFormat="1" applyFont="1" applyBorder="1" applyAlignment="1" applyProtection="1">
      <alignment vertical="center"/>
      <protection hidden="1"/>
    </xf>
    <xf numFmtId="0" fontId="23" fillId="5" borderId="22" xfId="0" applyFont="1" applyFill="1" applyBorder="1" applyAlignment="1">
      <alignment horizontal="left" vertical="center" wrapText="1"/>
    </xf>
    <xf numFmtId="0" fontId="23" fillId="5" borderId="17" xfId="0" applyFont="1" applyFill="1" applyBorder="1" applyAlignment="1">
      <alignment horizontal="left" vertical="center" wrapText="1"/>
    </xf>
    <xf numFmtId="0" fontId="23" fillId="5" borderId="0" xfId="0" applyFont="1" applyFill="1"/>
    <xf numFmtId="1" fontId="23" fillId="5" borderId="0" xfId="0" applyNumberFormat="1" applyFont="1" applyFill="1"/>
    <xf numFmtId="9" fontId="26" fillId="5" borderId="1" xfId="0" applyNumberFormat="1" applyFont="1" applyFill="1" applyBorder="1" applyAlignment="1">
      <alignment horizontal="right" vertical="center"/>
    </xf>
    <xf numFmtId="0" fontId="23" fillId="5" borderId="17" xfId="0" applyFont="1" applyFill="1" applyBorder="1" applyAlignment="1">
      <alignment horizontal="center"/>
    </xf>
    <xf numFmtId="2" fontId="23" fillId="5" borderId="0" xfId="0" applyNumberFormat="1" applyFont="1" applyFill="1"/>
    <xf numFmtId="0" fontId="23" fillId="5" borderId="31" xfId="0" applyFont="1" applyFill="1" applyBorder="1" applyAlignment="1">
      <alignment horizontal="center"/>
    </xf>
    <xf numFmtId="0" fontId="23" fillId="5" borderId="37" xfId="0" applyFont="1" applyFill="1" applyBorder="1" applyAlignment="1">
      <alignment horizontal="center"/>
    </xf>
    <xf numFmtId="0" fontId="23" fillId="5" borderId="38" xfId="0" applyFont="1" applyFill="1" applyBorder="1" applyAlignment="1">
      <alignment horizontal="center"/>
    </xf>
    <xf numFmtId="0" fontId="24" fillId="7" borderId="38" xfId="0" applyNumberFormat="1" applyFont="1" applyFill="1" applyBorder="1" applyAlignment="1" applyProtection="1">
      <alignment horizontal="center" vertical="center" wrapText="1"/>
      <protection hidden="1"/>
    </xf>
    <xf numFmtId="3" fontId="26" fillId="5" borderId="1" xfId="0" applyNumberFormat="1" applyFont="1" applyFill="1" applyBorder="1" applyAlignment="1">
      <alignment horizontal="right" vertical="center"/>
    </xf>
    <xf numFmtId="3" fontId="23" fillId="5" borderId="31" xfId="0" applyNumberFormat="1" applyFont="1" applyFill="1" applyBorder="1" applyAlignment="1">
      <alignment horizontal="center"/>
    </xf>
    <xf numFmtId="3" fontId="23" fillId="5" borderId="17" xfId="0" applyNumberFormat="1" applyFont="1" applyFill="1" applyBorder="1" applyAlignment="1">
      <alignment horizontal="center"/>
    </xf>
    <xf numFmtId="3" fontId="23" fillId="5" borderId="38" xfId="0" applyNumberFormat="1" applyFont="1" applyFill="1" applyBorder="1" applyAlignment="1">
      <alignment horizontal="center"/>
    </xf>
    <xf numFmtId="3" fontId="23" fillId="5" borderId="37" xfId="0" applyNumberFormat="1" applyFont="1" applyFill="1" applyBorder="1" applyAlignment="1">
      <alignment horizontal="center"/>
    </xf>
    <xf numFmtId="3" fontId="23" fillId="5" borderId="0" xfId="0" applyNumberFormat="1" applyFont="1" applyFill="1"/>
    <xf numFmtId="3" fontId="24" fillId="7" borderId="38" xfId="0" applyNumberFormat="1" applyFont="1" applyFill="1" applyBorder="1" applyAlignment="1" applyProtection="1">
      <alignment horizontal="center" vertical="center" wrapText="1"/>
      <protection hidden="1"/>
    </xf>
    <xf numFmtId="0" fontId="38" fillId="5" borderId="0" xfId="0" applyFont="1" applyFill="1" applyBorder="1" applyAlignment="1" applyProtection="1">
      <alignment vertical="center"/>
      <protection hidden="1"/>
    </xf>
    <xf numFmtId="0" fontId="27" fillId="0" borderId="5" xfId="0" applyNumberFormat="1" applyFont="1" applyFill="1" applyBorder="1" applyAlignment="1" applyProtection="1">
      <alignment horizontal="center" vertical="center"/>
      <protection locked="0"/>
    </xf>
    <xf numFmtId="0" fontId="27" fillId="0" borderId="5" xfId="0" applyFont="1" applyFill="1" applyBorder="1" applyAlignment="1" applyProtection="1">
      <alignment horizontal="center" vertical="center"/>
      <protection locked="0"/>
    </xf>
    <xf numFmtId="0" fontId="27" fillId="0" borderId="5" xfId="0" applyNumberFormat="1" applyFont="1" applyBorder="1" applyAlignment="1" applyProtection="1">
      <alignment horizontal="center" vertical="center"/>
      <protection locked="0"/>
    </xf>
    <xf numFmtId="0" fontId="27" fillId="0" borderId="3" xfId="0" applyFont="1" applyFill="1" applyBorder="1" applyAlignment="1" applyProtection="1">
      <alignment horizontal="center" vertical="center"/>
      <protection locked="0"/>
    </xf>
    <xf numFmtId="0" fontId="27" fillId="0" borderId="3" xfId="0" applyNumberFormat="1" applyFont="1" applyFill="1" applyBorder="1" applyAlignment="1" applyProtection="1">
      <alignment horizontal="center" vertical="center"/>
      <protection locked="0"/>
    </xf>
    <xf numFmtId="0" fontId="25" fillId="0" borderId="3" xfId="0" applyFont="1" applyFill="1" applyBorder="1" applyAlignment="1" applyProtection="1">
      <alignment horizontal="center" vertical="center"/>
      <protection locked="0"/>
    </xf>
    <xf numFmtId="172" fontId="25" fillId="0" borderId="3" xfId="0" applyNumberFormat="1" applyFont="1" applyFill="1" applyBorder="1" applyAlignment="1" applyProtection="1">
      <alignment horizontal="center" vertical="center"/>
      <protection locked="0"/>
    </xf>
    <xf numFmtId="0" fontId="25" fillId="0" borderId="4" xfId="0" applyNumberFormat="1" applyFont="1" applyFill="1" applyBorder="1" applyAlignment="1" applyProtection="1">
      <alignment horizontal="center" vertical="center"/>
      <protection locked="0"/>
    </xf>
    <xf numFmtId="0" fontId="25" fillId="0" borderId="7" xfId="0" applyNumberFormat="1" applyFont="1" applyFill="1" applyBorder="1" applyAlignment="1" applyProtection="1">
      <alignment horizontal="center" vertical="center"/>
      <protection locked="0"/>
    </xf>
    <xf numFmtId="0" fontId="25" fillId="0" borderId="3" xfId="0" applyNumberFormat="1" applyFont="1" applyFill="1" applyBorder="1" applyAlignment="1" applyProtection="1">
      <alignment horizontal="center" vertical="center"/>
      <protection locked="0"/>
    </xf>
    <xf numFmtId="0" fontId="27" fillId="0" borderId="4" xfId="0" applyNumberFormat="1" applyFont="1" applyFill="1" applyBorder="1" applyAlignment="1" applyProtection="1">
      <alignment horizontal="center" vertical="center"/>
      <protection locked="0"/>
    </xf>
    <xf numFmtId="0" fontId="27" fillId="0" borderId="7" xfId="0" applyNumberFormat="1" applyFont="1" applyBorder="1" applyAlignment="1" applyProtection="1">
      <alignment horizontal="center" vertical="center"/>
      <protection locked="0"/>
    </xf>
    <xf numFmtId="0" fontId="27" fillId="0" borderId="9" xfId="0" applyNumberFormat="1" applyFont="1" applyBorder="1" applyAlignment="1" applyProtection="1">
      <alignment horizontal="center" vertical="center"/>
      <protection locked="0"/>
    </xf>
    <xf numFmtId="0" fontId="27" fillId="0" borderId="3" xfId="0" applyNumberFormat="1" applyFont="1" applyBorder="1" applyAlignment="1" applyProtection="1">
      <alignment horizontal="center" vertical="center"/>
      <protection locked="0"/>
    </xf>
    <xf numFmtId="2" fontId="39" fillId="6" borderId="17" xfId="0" applyNumberFormat="1" applyFont="1" applyFill="1" applyBorder="1" applyAlignment="1" applyProtection="1">
      <alignment horizontal="center" vertical="center"/>
      <protection hidden="1"/>
    </xf>
    <xf numFmtId="0" fontId="8" fillId="0" borderId="17" xfId="0" applyFont="1" applyBorder="1" applyAlignment="1" applyProtection="1">
      <alignment horizontal="center" vertical="center"/>
      <protection locked="0"/>
    </xf>
    <xf numFmtId="0" fontId="8" fillId="0" borderId="31" xfId="0" applyFont="1" applyBorder="1" applyAlignment="1" applyProtection="1">
      <alignment horizontal="center" vertical="center"/>
      <protection locked="0"/>
    </xf>
    <xf numFmtId="0" fontId="8" fillId="0" borderId="22" xfId="0" applyFont="1" applyBorder="1" applyAlignment="1" applyProtection="1">
      <alignment horizontal="center" vertical="center"/>
      <protection locked="0"/>
    </xf>
    <xf numFmtId="0" fontId="8" fillId="0" borderId="30" xfId="0" applyFont="1" applyBorder="1" applyAlignment="1" applyProtection="1">
      <alignment horizontal="center" vertical="center"/>
      <protection locked="0"/>
    </xf>
    <xf numFmtId="0" fontId="8" fillId="0" borderId="41" xfId="0" applyFont="1" applyBorder="1" applyAlignment="1">
      <alignment horizontal="center" vertical="center"/>
    </xf>
    <xf numFmtId="0" fontId="27" fillId="5" borderId="16" xfId="0" applyFont="1" applyFill="1" applyBorder="1" applyAlignment="1" applyProtection="1">
      <alignment horizontal="left" vertical="center"/>
      <protection locked="0"/>
    </xf>
    <xf numFmtId="0" fontId="27" fillId="5" borderId="16" xfId="0" applyFont="1" applyFill="1" applyBorder="1" applyAlignment="1" applyProtection="1">
      <alignment horizontal="center" vertical="center"/>
      <protection locked="0"/>
    </xf>
    <xf numFmtId="2" fontId="34" fillId="8" borderId="17" xfId="7" applyNumberFormat="1" applyFont="1" applyBorder="1" applyAlignment="1" applyProtection="1">
      <alignment horizontal="center" vertical="center"/>
      <protection hidden="1"/>
    </xf>
    <xf numFmtId="0" fontId="34" fillId="8" borderId="17" xfId="7" applyFont="1" applyBorder="1" applyAlignment="1" applyProtection="1">
      <alignment horizontal="center" vertical="center"/>
      <protection hidden="1"/>
    </xf>
    <xf numFmtId="0" fontId="33" fillId="0" borderId="17" xfId="9" applyFont="1" applyBorder="1" applyAlignment="1" applyProtection="1">
      <alignment horizontal="center" vertical="center"/>
      <protection locked="0"/>
    </xf>
    <xf numFmtId="0" fontId="33" fillId="0" borderId="17" xfId="9" applyNumberFormat="1" applyFont="1" applyBorder="1" applyAlignment="1" applyProtection="1">
      <alignment horizontal="center" vertical="center"/>
      <protection locked="0"/>
    </xf>
    <xf numFmtId="0" fontId="33" fillId="0" borderId="17" xfId="0" applyFont="1" applyBorder="1" applyAlignment="1" applyProtection="1">
      <alignment horizontal="center" vertical="center"/>
      <protection locked="0"/>
    </xf>
    <xf numFmtId="0" fontId="8" fillId="5" borderId="0" xfId="0" applyFont="1" applyFill="1" applyProtection="1"/>
    <xf numFmtId="0" fontId="8" fillId="5" borderId="0" xfId="0" applyFont="1" applyFill="1" applyAlignment="1" applyProtection="1">
      <alignment wrapText="1"/>
    </xf>
    <xf numFmtId="0" fontId="8" fillId="5" borderId="0" xfId="0" applyFont="1" applyFill="1" applyBorder="1" applyAlignment="1" applyProtection="1">
      <alignment horizontal="center" vertical="center"/>
    </xf>
    <xf numFmtId="0" fontId="21" fillId="5" borderId="8" xfId="0" applyFont="1" applyFill="1" applyBorder="1" applyAlignment="1" applyProtection="1">
      <alignment vertical="center" wrapText="1"/>
    </xf>
    <xf numFmtId="0" fontId="21" fillId="5" borderId="0" xfId="0" applyFont="1" applyFill="1" applyAlignment="1" applyProtection="1">
      <alignment vertical="center" wrapText="1"/>
    </xf>
    <xf numFmtId="0" fontId="8" fillId="5" borderId="0" xfId="0" applyFont="1" applyFill="1" applyAlignment="1" applyProtection="1">
      <alignment vertical="center" wrapText="1"/>
    </xf>
    <xf numFmtId="0" fontId="13" fillId="7" borderId="17" xfId="0" applyFont="1" applyFill="1" applyBorder="1" applyAlignment="1" applyProtection="1">
      <alignment horizontal="center" vertical="center"/>
    </xf>
    <xf numFmtId="0" fontId="13" fillId="7" borderId="17" xfId="0" applyFont="1" applyFill="1" applyBorder="1" applyAlignment="1" applyProtection="1">
      <alignment horizontal="center" vertical="center" wrapText="1"/>
    </xf>
    <xf numFmtId="166" fontId="13" fillId="7" borderId="17" xfId="0" applyNumberFormat="1" applyFont="1" applyFill="1" applyBorder="1" applyAlignment="1" applyProtection="1">
      <alignment horizontal="center" vertical="center" wrapText="1"/>
    </xf>
    <xf numFmtId="0" fontId="8" fillId="0" borderId="17" xfId="0" applyFont="1" applyFill="1" applyBorder="1" applyAlignment="1" applyProtection="1">
      <alignment horizontal="center" vertical="center" wrapText="1"/>
    </xf>
    <xf numFmtId="166" fontId="13" fillId="7" borderId="17" xfId="0" applyNumberFormat="1" applyFont="1" applyFill="1" applyBorder="1" applyAlignment="1" applyProtection="1">
      <alignment horizontal="center" vertical="center"/>
    </xf>
    <xf numFmtId="0" fontId="8" fillId="0" borderId="17" xfId="0" applyFont="1" applyFill="1" applyBorder="1" applyAlignment="1" applyProtection="1">
      <alignment horizontal="center" vertical="center"/>
    </xf>
    <xf numFmtId="0" fontId="8" fillId="5" borderId="22" xfId="0" applyFont="1" applyFill="1" applyBorder="1" applyAlignment="1" applyProtection="1">
      <alignment horizontal="center" vertical="center" wrapText="1"/>
    </xf>
    <xf numFmtId="0" fontId="7" fillId="0" borderId="16" xfId="0" applyFont="1" applyFill="1" applyBorder="1" applyAlignment="1" applyProtection="1">
      <alignment horizontal="left" vertical="top"/>
      <protection locked="0"/>
    </xf>
    <xf numFmtId="0" fontId="46" fillId="0" borderId="16" xfId="0" applyFont="1" applyFill="1" applyBorder="1" applyAlignment="1" applyProtection="1">
      <alignment horizontal="left" vertical="top"/>
      <protection locked="0"/>
    </xf>
    <xf numFmtId="0" fontId="7" fillId="0" borderId="17" xfId="0" applyFont="1" applyBorder="1" applyAlignment="1" applyProtection="1">
      <alignment horizontal="center"/>
      <protection hidden="1"/>
    </xf>
    <xf numFmtId="0" fontId="0" fillId="5" borderId="0" xfId="0" applyFill="1" applyProtection="1">
      <protection locked="0"/>
    </xf>
    <xf numFmtId="0" fontId="14" fillId="5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0" fillId="0" borderId="0" xfId="0" applyNumberFormat="1" applyFill="1" applyProtection="1"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0" fontId="0" fillId="0" borderId="0" xfId="0" applyProtection="1">
      <protection locked="0"/>
    </xf>
    <xf numFmtId="0" fontId="27" fillId="8" borderId="17" xfId="7" applyFont="1" applyBorder="1" applyAlignment="1" applyProtection="1">
      <alignment horizontal="center" vertical="center"/>
      <protection locked="0"/>
    </xf>
    <xf numFmtId="0" fontId="24" fillId="7" borderId="17" xfId="0" applyFont="1" applyFill="1" applyBorder="1" applyAlignment="1" applyProtection="1">
      <alignment horizontal="center" vertical="center"/>
      <protection hidden="1"/>
    </xf>
    <xf numFmtId="0" fontId="24" fillId="7" borderId="17" xfId="0" applyNumberFormat="1" applyFont="1" applyFill="1" applyBorder="1" applyAlignment="1" applyProtection="1">
      <alignment horizontal="center" vertical="center" wrapText="1"/>
      <protection hidden="1"/>
    </xf>
    <xf numFmtId="0" fontId="27" fillId="0" borderId="0" xfId="0" applyFont="1" applyBorder="1" applyAlignment="1" applyProtection="1">
      <alignment horizontal="center"/>
      <protection locked="0"/>
    </xf>
    <xf numFmtId="0" fontId="0" fillId="5" borderId="0" xfId="0" applyFill="1" applyBorder="1" applyAlignment="1" applyProtection="1">
      <alignment horizontal="center"/>
      <protection hidden="1"/>
    </xf>
    <xf numFmtId="2" fontId="0" fillId="5" borderId="0" xfId="0" applyNumberFormat="1" applyFill="1" applyBorder="1" applyAlignment="1" applyProtection="1">
      <alignment horizontal="center"/>
      <protection hidden="1"/>
    </xf>
    <xf numFmtId="0" fontId="27" fillId="5" borderId="0" xfId="0" applyFont="1" applyFill="1" applyBorder="1" applyAlignment="1" applyProtection="1">
      <alignment horizontal="center"/>
      <protection locked="0"/>
    </xf>
    <xf numFmtId="173" fontId="24" fillId="7" borderId="17" xfId="0" applyNumberFormat="1" applyFont="1" applyFill="1" applyBorder="1" applyAlignment="1" applyProtection="1">
      <alignment horizontal="center" vertical="center"/>
      <protection hidden="1"/>
    </xf>
    <xf numFmtId="0" fontId="15" fillId="0" borderId="17" xfId="0" applyFont="1" applyFill="1" applyBorder="1" applyAlignment="1" applyProtection="1">
      <alignment horizontal="center" vertical="center"/>
      <protection hidden="1"/>
    </xf>
    <xf numFmtId="177" fontId="15" fillId="0" borderId="17" xfId="0" applyNumberFormat="1" applyFont="1" applyFill="1" applyBorder="1" applyAlignment="1" applyProtection="1">
      <alignment horizontal="center" vertical="center"/>
      <protection hidden="1"/>
    </xf>
    <xf numFmtId="4" fontId="15" fillId="5" borderId="17" xfId="0" applyNumberFormat="1" applyFont="1" applyFill="1" applyBorder="1" applyAlignment="1" applyProtection="1">
      <alignment horizontal="center" vertical="center"/>
      <protection hidden="1"/>
    </xf>
    <xf numFmtId="0" fontId="15" fillId="0" borderId="17" xfId="0" applyNumberFormat="1" applyFont="1" applyBorder="1" applyAlignment="1" applyProtection="1">
      <alignment horizontal="center" vertical="center"/>
      <protection hidden="1"/>
    </xf>
    <xf numFmtId="1" fontId="34" fillId="8" borderId="17" xfId="7" applyNumberFormat="1" applyFont="1" applyBorder="1" applyAlignment="1" applyProtection="1">
      <alignment horizontal="center" vertical="center"/>
      <protection hidden="1"/>
    </xf>
    <xf numFmtId="1" fontId="33" fillId="0" borderId="17" xfId="0" applyNumberFormat="1" applyFont="1" applyBorder="1" applyAlignment="1" applyProtection="1">
      <alignment horizontal="center" vertical="center"/>
      <protection locked="0"/>
    </xf>
    <xf numFmtId="0" fontId="15" fillId="0" borderId="17" xfId="0" applyFont="1" applyBorder="1" applyAlignment="1" applyProtection="1">
      <alignment horizontal="center" vertical="center" wrapText="1"/>
      <protection hidden="1"/>
    </xf>
    <xf numFmtId="0" fontId="12" fillId="7" borderId="17" xfId="0" applyFont="1" applyFill="1" applyBorder="1" applyAlignment="1" applyProtection="1">
      <alignment horizontal="center" vertical="center"/>
      <protection hidden="1"/>
    </xf>
    <xf numFmtId="0" fontId="15" fillId="5" borderId="17" xfId="0" applyFont="1" applyFill="1" applyBorder="1" applyProtection="1">
      <protection hidden="1"/>
    </xf>
    <xf numFmtId="0" fontId="24" fillId="7" borderId="17" xfId="1" applyFont="1" applyFill="1" applyBorder="1" applyAlignment="1" applyProtection="1">
      <alignment horizontal="center" vertical="center" wrapText="1"/>
      <protection hidden="1"/>
    </xf>
    <xf numFmtId="177" fontId="42" fillId="0" borderId="17" xfId="0" applyNumberFormat="1" applyFont="1" applyBorder="1" applyAlignment="1" applyProtection="1">
      <alignment horizontal="center" vertical="center"/>
      <protection hidden="1"/>
    </xf>
    <xf numFmtId="0" fontId="24" fillId="0" borderId="17" xfId="0" applyFont="1" applyBorder="1" applyAlignment="1">
      <alignment horizontal="left" vertical="center" wrapText="1"/>
    </xf>
    <xf numFmtId="168" fontId="42" fillId="0" borderId="17" xfId="0" applyNumberFormat="1" applyFont="1" applyBorder="1" applyAlignment="1" applyProtection="1">
      <alignment horizontal="center" vertical="center"/>
      <protection hidden="1"/>
    </xf>
    <xf numFmtId="10" fontId="42" fillId="0" borderId="17" xfId="0" applyNumberFormat="1" applyFont="1" applyBorder="1" applyAlignment="1" applyProtection="1">
      <alignment horizontal="center" vertical="center"/>
      <protection hidden="1"/>
    </xf>
    <xf numFmtId="180" fontId="42" fillId="8" borderId="17" xfId="7" applyNumberFormat="1" applyFont="1" applyBorder="1" applyAlignment="1" applyProtection="1">
      <alignment horizontal="center" vertical="center"/>
      <protection locked="0"/>
    </xf>
    <xf numFmtId="2" fontId="23" fillId="0" borderId="0" xfId="0" applyNumberFormat="1" applyFont="1" applyBorder="1" applyAlignment="1" applyProtection="1">
      <alignment horizontal="center" vertical="center"/>
    </xf>
    <xf numFmtId="0" fontId="27" fillId="0" borderId="0" xfId="0" applyFont="1" applyBorder="1" applyAlignment="1" applyProtection="1">
      <alignment horizontal="center" wrapText="1"/>
    </xf>
    <xf numFmtId="0" fontId="27" fillId="0" borderId="0" xfId="0" applyFont="1" applyBorder="1" applyAlignment="1" applyProtection="1">
      <alignment horizontal="center"/>
    </xf>
    <xf numFmtId="0" fontId="27" fillId="0" borderId="0" xfId="0" applyFont="1" applyBorder="1" applyAlignment="1" applyProtection="1">
      <alignment horizontal="center"/>
      <protection locked="0"/>
    </xf>
    <xf numFmtId="0" fontId="23" fillId="0" borderId="0" xfId="0" applyFont="1" applyBorder="1" applyAlignment="1" applyProtection="1">
      <alignment horizontal="center"/>
    </xf>
    <xf numFmtId="2" fontId="26" fillId="0" borderId="0" xfId="0" applyNumberFormat="1" applyFont="1" applyBorder="1" applyAlignment="1" applyProtection="1">
      <alignment horizontal="center"/>
    </xf>
    <xf numFmtId="169" fontId="26" fillId="0" borderId="0" xfId="0" applyNumberFormat="1" applyFont="1" applyBorder="1" applyAlignment="1" applyProtection="1">
      <alignment horizontal="center"/>
    </xf>
    <xf numFmtId="0" fontId="26" fillId="0" borderId="0" xfId="0" applyFont="1" applyBorder="1" applyAlignment="1" applyProtection="1">
      <alignment horizontal="center"/>
    </xf>
    <xf numFmtId="177" fontId="23" fillId="0" borderId="0" xfId="0" applyNumberFormat="1" applyFont="1" applyBorder="1" applyAlignment="1" applyProtection="1">
      <alignment horizontal="center"/>
    </xf>
    <xf numFmtId="10" fontId="23" fillId="0" borderId="0" xfId="0" applyNumberFormat="1" applyFont="1" applyBorder="1" applyAlignment="1" applyProtection="1">
      <alignment horizontal="center"/>
    </xf>
    <xf numFmtId="0" fontId="23" fillId="0" borderId="46" xfId="0" applyFont="1" applyBorder="1" applyAlignment="1" applyProtection="1">
      <alignment horizontal="center"/>
      <protection locked="0"/>
    </xf>
    <xf numFmtId="0" fontId="23" fillId="0" borderId="0" xfId="0" applyFont="1" applyBorder="1" applyAlignment="1" applyProtection="1">
      <alignment horizontal="center"/>
      <protection locked="0"/>
    </xf>
    <xf numFmtId="0" fontId="24" fillId="0" borderId="17" xfId="0" applyFont="1" applyBorder="1" applyAlignment="1">
      <alignment horizontal="left" vertical="center"/>
    </xf>
    <xf numFmtId="0" fontId="24" fillId="7" borderId="17" xfId="6" applyFont="1" applyFill="1" applyBorder="1" applyAlignment="1" applyProtection="1">
      <alignment horizontal="center" vertical="center"/>
      <protection hidden="1"/>
    </xf>
    <xf numFmtId="0" fontId="24" fillId="7" borderId="17" xfId="0" applyFont="1" applyFill="1" applyBorder="1" applyAlignment="1" applyProtection="1">
      <alignment horizontal="center" vertical="center"/>
      <protection hidden="1"/>
    </xf>
    <xf numFmtId="0" fontId="24" fillId="7" borderId="17" xfId="0" applyNumberFormat="1" applyFont="1" applyFill="1" applyBorder="1" applyAlignment="1" applyProtection="1">
      <alignment horizontal="center" vertical="center" wrapText="1"/>
      <protection hidden="1"/>
    </xf>
    <xf numFmtId="0" fontId="15" fillId="5" borderId="17" xfId="0" applyFont="1" applyFill="1" applyBorder="1" applyAlignment="1" applyProtection="1">
      <alignment horizontal="left" vertical="center"/>
      <protection hidden="1"/>
    </xf>
    <xf numFmtId="0" fontId="15" fillId="0" borderId="33" xfId="0" applyFont="1" applyBorder="1" applyAlignment="1" applyProtection="1">
      <alignment horizontal="left" vertical="center"/>
      <protection hidden="1"/>
    </xf>
    <xf numFmtId="0" fontId="15" fillId="0" borderId="22" xfId="0" applyFont="1" applyBorder="1" applyAlignment="1" applyProtection="1">
      <alignment horizontal="left" vertical="center"/>
      <protection hidden="1"/>
    </xf>
    <xf numFmtId="0" fontId="15" fillId="0" borderId="33" xfId="0" applyFont="1" applyBorder="1" applyAlignment="1" applyProtection="1">
      <alignment horizontal="left" vertical="center" wrapText="1"/>
      <protection hidden="1"/>
    </xf>
    <xf numFmtId="0" fontId="15" fillId="0" borderId="22" xfId="0" applyFont="1" applyBorder="1" applyAlignment="1" applyProtection="1">
      <alignment horizontal="left" vertical="center" wrapText="1"/>
      <protection hidden="1"/>
    </xf>
    <xf numFmtId="0" fontId="12" fillId="7" borderId="33" xfId="0" applyFont="1" applyFill="1" applyBorder="1" applyAlignment="1" applyProtection="1">
      <alignment horizontal="center" vertical="center"/>
      <protection hidden="1"/>
    </xf>
    <xf numFmtId="0" fontId="12" fillId="7" borderId="22" xfId="0" applyFont="1" applyFill="1" applyBorder="1" applyAlignment="1" applyProtection="1">
      <alignment horizontal="center" vertical="center"/>
      <protection hidden="1"/>
    </xf>
    <xf numFmtId="0" fontId="15" fillId="0" borderId="33" xfId="0" applyFont="1" applyFill="1" applyBorder="1" applyAlignment="1" applyProtection="1">
      <alignment horizontal="left" vertical="center"/>
      <protection hidden="1"/>
    </xf>
    <xf numFmtId="0" fontId="15" fillId="0" borderId="22" xfId="0" applyFont="1" applyFill="1" applyBorder="1" applyAlignment="1" applyProtection="1">
      <alignment horizontal="left" vertical="center"/>
      <protection hidden="1"/>
    </xf>
    <xf numFmtId="0" fontId="15" fillId="0" borderId="35" xfId="0" applyFont="1" applyBorder="1" applyAlignment="1" applyProtection="1">
      <alignment horizontal="left" vertical="center" wrapText="1"/>
      <protection hidden="1"/>
    </xf>
    <xf numFmtId="0" fontId="15" fillId="0" borderId="31" xfId="0" applyFont="1" applyBorder="1" applyAlignment="1" applyProtection="1">
      <alignment horizontal="left" vertical="center" wrapText="1"/>
      <protection hidden="1"/>
    </xf>
    <xf numFmtId="0" fontId="15" fillId="5" borderId="33" xfId="0" applyFont="1" applyFill="1" applyBorder="1" applyAlignment="1" applyProtection="1">
      <alignment horizontal="left" vertical="center" wrapText="1"/>
      <protection hidden="1"/>
    </xf>
    <xf numFmtId="0" fontId="15" fillId="5" borderId="22" xfId="0" applyFont="1" applyFill="1" applyBorder="1" applyAlignment="1" applyProtection="1">
      <alignment horizontal="left" vertical="center" wrapText="1"/>
      <protection hidden="1"/>
    </xf>
    <xf numFmtId="0" fontId="15" fillId="0" borderId="35" xfId="0" applyFont="1" applyFill="1" applyBorder="1" applyAlignment="1" applyProtection="1">
      <alignment horizontal="left" vertical="center"/>
      <protection hidden="1"/>
    </xf>
    <xf numFmtId="0" fontId="15" fillId="0" borderId="36" xfId="0" applyFont="1" applyFill="1" applyBorder="1" applyAlignment="1" applyProtection="1">
      <alignment horizontal="left" vertical="center"/>
      <protection hidden="1"/>
    </xf>
    <xf numFmtId="0" fontId="15" fillId="0" borderId="31" xfId="0" applyFont="1" applyFill="1" applyBorder="1" applyAlignment="1" applyProtection="1">
      <alignment horizontal="left" vertical="center"/>
      <protection hidden="1"/>
    </xf>
    <xf numFmtId="0" fontId="15" fillId="5" borderId="35" xfId="0" applyFont="1" applyFill="1" applyBorder="1" applyAlignment="1" applyProtection="1">
      <alignment horizontal="left" vertical="center"/>
      <protection hidden="1"/>
    </xf>
    <xf numFmtId="0" fontId="15" fillId="5" borderId="36" xfId="0" applyFont="1" applyFill="1" applyBorder="1" applyAlignment="1" applyProtection="1">
      <alignment horizontal="left" vertical="center"/>
      <protection hidden="1"/>
    </xf>
    <xf numFmtId="0" fontId="15" fillId="5" borderId="31" xfId="0" applyFont="1" applyFill="1" applyBorder="1" applyAlignment="1" applyProtection="1">
      <alignment horizontal="left" vertical="center"/>
      <protection hidden="1"/>
    </xf>
    <xf numFmtId="0" fontId="15" fillId="5" borderId="42" xfId="0" applyFont="1" applyFill="1" applyBorder="1" applyAlignment="1" applyProtection="1">
      <alignment horizontal="left" vertical="center"/>
      <protection hidden="1"/>
    </xf>
    <xf numFmtId="0" fontId="15" fillId="5" borderId="43" xfId="0" applyFont="1" applyFill="1" applyBorder="1" applyAlignment="1" applyProtection="1">
      <alignment horizontal="left" vertical="center"/>
      <protection hidden="1"/>
    </xf>
    <xf numFmtId="0" fontId="15" fillId="5" borderId="44" xfId="0" applyFont="1" applyFill="1" applyBorder="1" applyAlignment="1" applyProtection="1">
      <alignment horizontal="left" vertical="center"/>
      <protection hidden="1"/>
    </xf>
    <xf numFmtId="0" fontId="15" fillId="5" borderId="45" xfId="0" applyFont="1" applyFill="1" applyBorder="1" applyAlignment="1" applyProtection="1">
      <alignment horizontal="left" vertical="center"/>
      <protection hidden="1"/>
    </xf>
    <xf numFmtId="179" fontId="6" fillId="5" borderId="33" xfId="0" applyNumberFormat="1" applyFont="1" applyFill="1" applyBorder="1" applyAlignment="1" applyProtection="1">
      <alignment horizontal="left" vertical="center"/>
      <protection hidden="1"/>
    </xf>
    <xf numFmtId="179" fontId="6" fillId="5" borderId="22" xfId="0" applyNumberFormat="1" applyFont="1" applyFill="1" applyBorder="1" applyAlignment="1" applyProtection="1">
      <alignment horizontal="left" vertical="center"/>
      <protection hidden="1"/>
    </xf>
    <xf numFmtId="0" fontId="18" fillId="7" borderId="17" xfId="0" applyFont="1" applyFill="1" applyBorder="1" applyAlignment="1" applyProtection="1">
      <alignment horizontal="center" vertical="center"/>
      <protection hidden="1"/>
    </xf>
    <xf numFmtId="10" fontId="0" fillId="5" borderId="0" xfId="0" applyNumberFormat="1" applyFill="1" applyBorder="1" applyAlignment="1" applyProtection="1">
      <alignment horizontal="center"/>
      <protection hidden="1"/>
    </xf>
    <xf numFmtId="0" fontId="0" fillId="5" borderId="0" xfId="0" applyFill="1" applyBorder="1" applyAlignment="1" applyProtection="1">
      <alignment horizontal="center"/>
      <protection hidden="1"/>
    </xf>
    <xf numFmtId="0" fontId="9" fillId="5" borderId="0" xfId="0" applyFont="1" applyFill="1" applyBorder="1" applyAlignment="1" applyProtection="1">
      <alignment horizontal="center"/>
      <protection hidden="1"/>
    </xf>
    <xf numFmtId="2" fontId="0" fillId="5" borderId="0" xfId="0" applyNumberFormat="1" applyFill="1" applyBorder="1" applyAlignment="1" applyProtection="1">
      <alignment horizontal="center"/>
      <protection hidden="1"/>
    </xf>
    <xf numFmtId="0" fontId="9" fillId="5" borderId="0" xfId="0" applyFont="1" applyFill="1" applyBorder="1" applyAlignment="1" applyProtection="1">
      <alignment horizontal="center" vertical="center"/>
      <protection hidden="1"/>
    </xf>
    <xf numFmtId="0" fontId="15" fillId="0" borderId="35" xfId="0" applyFont="1" applyBorder="1" applyAlignment="1" applyProtection="1">
      <alignment horizontal="left" vertical="center"/>
      <protection hidden="1"/>
    </xf>
    <xf numFmtId="0" fontId="15" fillId="0" borderId="31" xfId="0" applyFont="1" applyBorder="1" applyAlignment="1" applyProtection="1">
      <alignment horizontal="left" vertical="center"/>
      <protection hidden="1"/>
    </xf>
    <xf numFmtId="0" fontId="15" fillId="0" borderId="17" xfId="0" applyFont="1" applyFill="1" applyBorder="1" applyAlignment="1" applyProtection="1">
      <alignment horizontal="left" vertical="center"/>
      <protection hidden="1"/>
    </xf>
    <xf numFmtId="2" fontId="0" fillId="5" borderId="0" xfId="0" applyNumberFormat="1" applyFill="1" applyBorder="1" applyAlignment="1" applyProtection="1">
      <alignment horizontal="center" vertical="center"/>
      <protection hidden="1"/>
    </xf>
    <xf numFmtId="0" fontId="43" fillId="3" borderId="33" xfId="4" applyFont="1" applyBorder="1" applyAlignment="1" applyProtection="1">
      <alignment horizontal="center"/>
      <protection hidden="1"/>
    </xf>
    <xf numFmtId="0" fontId="43" fillId="3" borderId="34" xfId="4" applyFont="1" applyBorder="1" applyAlignment="1" applyProtection="1">
      <alignment horizontal="center"/>
      <protection hidden="1"/>
    </xf>
    <xf numFmtId="0" fontId="43" fillId="3" borderId="22" xfId="4" applyFont="1" applyBorder="1" applyAlignment="1" applyProtection="1">
      <alignment horizontal="center"/>
      <protection hidden="1"/>
    </xf>
    <xf numFmtId="0" fontId="6" fillId="5" borderId="33" xfId="0" applyFont="1" applyFill="1" applyBorder="1" applyAlignment="1" applyProtection="1">
      <alignment horizontal="center"/>
      <protection hidden="1"/>
    </xf>
    <xf numFmtId="0" fontId="6" fillId="5" borderId="34" xfId="0" applyFont="1" applyFill="1" applyBorder="1" applyAlignment="1" applyProtection="1">
      <alignment horizontal="center"/>
      <protection hidden="1"/>
    </xf>
    <xf numFmtId="0" fontId="6" fillId="5" borderId="22" xfId="0" applyFont="1" applyFill="1" applyBorder="1" applyAlignment="1" applyProtection="1">
      <alignment horizontal="center"/>
      <protection hidden="1"/>
    </xf>
    <xf numFmtId="0" fontId="44" fillId="4" borderId="33" xfId="6" applyFont="1" applyBorder="1" applyAlignment="1" applyProtection="1">
      <alignment horizontal="center"/>
      <protection hidden="1"/>
    </xf>
    <xf numFmtId="0" fontId="44" fillId="4" borderId="34" xfId="6" applyFont="1" applyBorder="1" applyAlignment="1" applyProtection="1">
      <alignment horizontal="center"/>
      <protection hidden="1"/>
    </xf>
    <xf numFmtId="0" fontId="44" fillId="4" borderId="22" xfId="6" applyFont="1" applyBorder="1" applyAlignment="1" applyProtection="1">
      <alignment horizontal="center"/>
      <protection hidden="1"/>
    </xf>
    <xf numFmtId="0" fontId="37" fillId="5" borderId="16" xfId="0" applyFont="1" applyFill="1" applyBorder="1" applyAlignment="1" applyProtection="1">
      <alignment horizontal="center" vertical="center" wrapText="1"/>
      <protection hidden="1"/>
    </xf>
    <xf numFmtId="0" fontId="36" fillId="0" borderId="26" xfId="0" applyFont="1" applyBorder="1" applyAlignment="1" applyProtection="1">
      <alignment vertical="center" wrapText="1"/>
      <protection locked="0"/>
    </xf>
    <xf numFmtId="0" fontId="36" fillId="0" borderId="0" xfId="0" applyFont="1" applyBorder="1" applyAlignment="1" applyProtection="1">
      <alignment vertical="center" wrapText="1"/>
      <protection locked="0"/>
    </xf>
    <xf numFmtId="0" fontId="36" fillId="0" borderId="0" xfId="0" applyFont="1" applyAlignment="1" applyProtection="1">
      <alignment horizontal="left" vertical="center"/>
      <protection locked="0"/>
    </xf>
    <xf numFmtId="0" fontId="30" fillId="0" borderId="24" xfId="8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  <xf numFmtId="0" fontId="32" fillId="0" borderId="17" xfId="8" applyFont="1" applyBorder="1" applyAlignment="1" applyProtection="1">
      <alignment horizontal="center" vertical="center"/>
      <protection hidden="1"/>
    </xf>
    <xf numFmtId="0" fontId="36" fillId="0" borderId="0" xfId="0" applyFont="1" applyAlignment="1" applyProtection="1">
      <alignment horizontal="left" vertical="center" wrapText="1"/>
      <protection locked="0"/>
    </xf>
    <xf numFmtId="0" fontId="36" fillId="0" borderId="26" xfId="0" applyFont="1" applyBorder="1" applyAlignment="1" applyProtection="1">
      <alignment horizontal="left" vertical="center" wrapText="1"/>
      <protection locked="0"/>
    </xf>
    <xf numFmtId="0" fontId="24" fillId="7" borderId="33" xfId="0" applyNumberFormat="1" applyFont="1" applyFill="1" applyBorder="1" applyAlignment="1" applyProtection="1">
      <alignment horizontal="left" vertical="center" wrapText="1"/>
      <protection hidden="1"/>
    </xf>
    <xf numFmtId="0" fontId="24" fillId="7" borderId="30" xfId="0" applyNumberFormat="1" applyFont="1" applyFill="1" applyBorder="1" applyAlignment="1" applyProtection="1">
      <alignment horizontal="left" vertical="center" wrapText="1"/>
      <protection hidden="1"/>
    </xf>
    <xf numFmtId="0" fontId="45" fillId="5" borderId="36" xfId="0" applyFont="1" applyFill="1" applyBorder="1" applyAlignment="1">
      <alignment horizontal="center" vertical="center"/>
    </xf>
    <xf numFmtId="0" fontId="45" fillId="5" borderId="39" xfId="0" applyFont="1" applyFill="1" applyBorder="1" applyAlignment="1">
      <alignment horizontal="center" vertical="center"/>
    </xf>
    <xf numFmtId="0" fontId="45" fillId="5" borderId="40" xfId="0" applyFont="1" applyFill="1" applyBorder="1" applyAlignment="1">
      <alignment horizontal="center" vertical="center"/>
    </xf>
    <xf numFmtId="0" fontId="23" fillId="5" borderId="17" xfId="0" applyFont="1" applyFill="1" applyBorder="1" applyAlignment="1">
      <alignment horizontal="left" vertical="center" wrapText="1"/>
    </xf>
    <xf numFmtId="0" fontId="39" fillId="5" borderId="33" xfId="0" applyNumberFormat="1" applyFont="1" applyFill="1" applyBorder="1" applyAlignment="1">
      <alignment horizontal="center" vertical="center"/>
    </xf>
    <xf numFmtId="0" fontId="39" fillId="5" borderId="34" xfId="0" applyNumberFormat="1" applyFont="1" applyFill="1" applyBorder="1" applyAlignment="1">
      <alignment horizontal="center" vertical="center"/>
    </xf>
    <xf numFmtId="0" fontId="39" fillId="5" borderId="22" xfId="0" applyNumberFormat="1" applyFont="1" applyFill="1" applyBorder="1" applyAlignment="1">
      <alignment horizontal="center" vertical="center"/>
    </xf>
    <xf numFmtId="0" fontId="40" fillId="5" borderId="17" xfId="0" applyNumberFormat="1" applyFont="1" applyFill="1" applyBorder="1" applyAlignment="1" applyProtection="1">
      <alignment horizontal="center" vertical="center" wrapText="1"/>
      <protection hidden="1"/>
    </xf>
    <xf numFmtId="0" fontId="27" fillId="5" borderId="17" xfId="0" applyNumberFormat="1" applyFont="1" applyFill="1" applyBorder="1" applyAlignment="1">
      <alignment horizontal="left" vertical="center"/>
    </xf>
    <xf numFmtId="14" fontId="27" fillId="5" borderId="17" xfId="0" applyNumberFormat="1" applyFont="1" applyFill="1" applyBorder="1" applyAlignment="1">
      <alignment horizontal="left" vertical="center"/>
    </xf>
    <xf numFmtId="14" fontId="27" fillId="5" borderId="33" xfId="0" applyNumberFormat="1" applyFont="1" applyFill="1" applyBorder="1" applyAlignment="1">
      <alignment horizontal="left" vertical="center"/>
    </xf>
    <xf numFmtId="14" fontId="27" fillId="5" borderId="34" xfId="0" applyNumberFormat="1" applyFont="1" applyFill="1" applyBorder="1" applyAlignment="1">
      <alignment horizontal="left" vertical="center"/>
    </xf>
    <xf numFmtId="14" fontId="27" fillId="5" borderId="22" xfId="0" applyNumberFormat="1" applyFont="1" applyFill="1" applyBorder="1" applyAlignment="1">
      <alignment horizontal="left" vertical="center"/>
    </xf>
    <xf numFmtId="0" fontId="20" fillId="0" borderId="13" xfId="0" applyFont="1" applyFill="1" applyBorder="1" applyAlignment="1" applyProtection="1">
      <alignment horizontal="center" vertical="center" wrapText="1"/>
    </xf>
    <xf numFmtId="0" fontId="20" fillId="0" borderId="14" xfId="0" applyFont="1" applyFill="1" applyBorder="1" applyAlignment="1" applyProtection="1">
      <alignment horizontal="center" vertical="center" wrapText="1"/>
    </xf>
    <xf numFmtId="0" fontId="20" fillId="0" borderId="15" xfId="0" applyFont="1" applyFill="1" applyBorder="1" applyAlignment="1" applyProtection="1">
      <alignment horizontal="center" vertical="center" wrapText="1"/>
    </xf>
    <xf numFmtId="0" fontId="22" fillId="0" borderId="13" xfId="0" applyFont="1" applyFill="1" applyBorder="1" applyAlignment="1" applyProtection="1">
      <alignment horizontal="center" vertical="center" wrapText="1"/>
    </xf>
    <xf numFmtId="0" fontId="22" fillId="0" borderId="14" xfId="0" applyFont="1" applyFill="1" applyBorder="1" applyAlignment="1" applyProtection="1">
      <alignment horizontal="center" vertical="center" wrapText="1"/>
    </xf>
    <xf numFmtId="0" fontId="22" fillId="0" borderId="15" xfId="0" applyFont="1" applyFill="1" applyBorder="1" applyAlignment="1" applyProtection="1">
      <alignment horizontal="center" vertical="center" wrapText="1"/>
    </xf>
    <xf numFmtId="1" fontId="39" fillId="6" borderId="17" xfId="0" applyNumberFormat="1" applyFont="1" applyFill="1" applyBorder="1" applyAlignment="1" applyProtection="1">
      <alignment horizontal="center" vertical="center"/>
      <protection hidden="1"/>
    </xf>
  </cellXfs>
  <cellStyles count="10">
    <cellStyle name="Акцент2" xfId="1" builtinId="33"/>
    <cellStyle name="Гиперссылка" xfId="2" builtinId="8"/>
    <cellStyle name="Денежный" xfId="3" builtinId="4"/>
    <cellStyle name="Заголовок 1" xfId="8" builtinId="16"/>
    <cellStyle name="Итог" xfId="9" builtinId="25"/>
    <cellStyle name="Обычный" xfId="0" builtinId="0"/>
    <cellStyle name="Плохой" xfId="4" builtinId="27"/>
    <cellStyle name="Примечание" xfId="7" builtinId="10"/>
    <cellStyle name="Процентный" xfId="5" builtinId="5"/>
    <cellStyle name="Хороший" xfId="6" builtinId="26"/>
  </cellStyles>
  <dxfs count="30">
    <dxf>
      <font>
        <color theme="0"/>
      </font>
    </dxf>
    <dxf>
      <font>
        <color theme="0"/>
      </font>
    </dxf>
    <dxf>
      <font>
        <condense val="0"/>
        <extend val="0"/>
        <color rgb="FF9C0006"/>
      </font>
    </dxf>
    <dxf>
      <font>
        <color auto="1"/>
      </font>
      <fill>
        <patternFill>
          <bgColor rgb="FF92D05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AFEAFF"/>
        </patternFill>
      </fill>
    </dxf>
    <dxf>
      <fill>
        <patternFill>
          <bgColor rgb="FF47CFFF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rgb="FF92D050"/>
      </font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lor rgb="FF00B050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lor rgb="FF00B050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ndense val="0"/>
        <extend val="0"/>
        <color rgb="FF9C0006"/>
      </font>
    </dxf>
    <dxf>
      <font>
        <color rgb="FF00B050"/>
      </font>
    </dxf>
    <dxf>
      <font>
        <condense val="0"/>
        <extend val="0"/>
        <color rgb="FF9C0006"/>
      </font>
    </dxf>
  </dxfs>
  <tableStyles count="0" defaultTableStyle="TableStyleMedium9" defaultPivotStyle="PivotStyleLight16"/>
  <colors>
    <mruColors>
      <color rgb="FF600303"/>
      <color rgb="FF007A37"/>
      <color rgb="FFFFDF79"/>
      <color rgb="FFCCFF66"/>
      <color rgb="FFF0F0F0"/>
      <color rgb="FFFFFFFF"/>
      <color rgb="FF8A8A8A"/>
      <color rgb="FFEEEEEE"/>
      <color rgb="FFF2F2F2"/>
      <color rgb="FF36A5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320" b="1" i="0" u="none" strike="noStrike" baseline="0">
                <a:solidFill>
                  <a:srgbClr val="000000"/>
                </a:solidFill>
                <a:latin typeface="Arial" pitchFamily="34" charset="0"/>
                <a:ea typeface="Verdana"/>
                <a:cs typeface="Arial" pitchFamily="34" charset="0"/>
              </a:defRPr>
            </a:pPr>
            <a:r>
              <a:rPr lang="ru-RU" sz="1400">
                <a:solidFill>
                  <a:srgbClr val="600303"/>
                </a:solidFill>
                <a:latin typeface="Arial" pitchFamily="34" charset="0"/>
                <a:cs typeface="Arial" pitchFamily="34" charset="0"/>
              </a:rPr>
              <a:t>Статистика сделок по типу ордеров
</a:t>
            </a:r>
          </a:p>
        </c:rich>
      </c:tx>
      <c:layout/>
      <c:overlay val="0"/>
    </c:title>
    <c:autoTitleDeleted val="0"/>
    <c:view3D>
      <c:rotX val="40"/>
      <c:rotY val="3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0070C0"/>
              </a:solidFill>
              <a:ln>
                <a:solidFill>
                  <a:schemeClr val="bg1"/>
                </a:solidFill>
              </a:ln>
            </c:spPr>
          </c:dPt>
          <c:dPt>
            <c:idx val="1"/>
            <c:bubble3D val="0"/>
            <c:spPr>
              <a:solidFill>
                <a:srgbClr val="00B050"/>
              </a:solidFill>
              <a:ln>
                <a:solidFill>
                  <a:schemeClr val="bg1"/>
                </a:solidFill>
              </a:ln>
            </c:spPr>
          </c:dPt>
          <c:dPt>
            <c:idx val="2"/>
            <c:bubble3D val="0"/>
            <c:spPr>
              <a:solidFill>
                <a:srgbClr val="C00000"/>
              </a:solidFill>
              <a:ln w="38100" cap="flat" cmpd="sng" algn="ctr">
                <a:solidFill>
                  <a:schemeClr val="lt1"/>
                </a:solidFill>
                <a:prstDash val="solid"/>
              </a:ln>
              <a:effectLst>
                <a:outerShdw blurRad="38100" dist="25400" dir="5400000" algn="t" rotWithShape="0">
                  <a:srgbClr val="000000">
                    <a:alpha val="50000"/>
                  </a:srgbClr>
                </a:outerShdw>
              </a:effectLst>
            </c:spPr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Статистика!$B$17:$B$19</c:f>
              <c:strCache>
                <c:ptCount val="3"/>
                <c:pt idx="0">
                  <c:v>Рыночные ордера</c:v>
                </c:pt>
                <c:pt idx="1">
                  <c:v>Лимитные ордера</c:v>
                </c:pt>
                <c:pt idx="2">
                  <c:v>Стоповые ордера</c:v>
                </c:pt>
              </c:strCache>
            </c:strRef>
          </c:cat>
          <c:val>
            <c:numRef>
              <c:f>Статистика!$D$17:$D$19</c:f>
              <c:numCache>
                <c:formatCode>General</c:formatCode>
                <c:ptCount val="3"/>
                <c:pt idx="0">
                  <c:v>1</c:v>
                </c:pt>
                <c:pt idx="1">
                  <c:v>0</c:v>
                </c:pt>
                <c:pt idx="2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4006446061684075"/>
          <c:y val="0.36374479601469284"/>
          <c:w val="0.34675600047721822"/>
          <c:h val="0.41748175308601582"/>
        </c:manualLayout>
      </c:layout>
      <c:overlay val="0"/>
      <c:txPr>
        <a:bodyPr/>
        <a:lstStyle/>
        <a:p>
          <a:pPr rtl="0">
            <a:defRPr sz="1010" b="1" i="0" u="none" strike="noStrike" baseline="0">
              <a:solidFill>
                <a:srgbClr val="000000"/>
              </a:solidFill>
              <a:latin typeface="Arial" pitchFamily="34" charset="0"/>
              <a:ea typeface="Verdana"/>
              <a:cs typeface="Arial" pitchFamily="34" charset="0"/>
            </a:defRPr>
          </a:pPr>
          <a:endParaRPr lang="ru-RU"/>
        </a:p>
      </c:txPr>
    </c:legend>
    <c:plotVisOnly val="1"/>
    <c:dispBlanksAs val="zero"/>
    <c:showDLblsOverMax val="0"/>
  </c:chart>
  <c:spPr>
    <a:scene3d>
      <a:camera prst="orthographicFront"/>
      <a:lightRig rig="threePt" dir="t"/>
    </a:scene3d>
    <a:sp3d>
      <a:bevelT w="0" h="0"/>
    </a:sp3d>
  </c:spPr>
  <c:txPr>
    <a:bodyPr/>
    <a:lstStyle/>
    <a:p>
      <a:pPr>
        <a:defRPr sz="1100" b="1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ru-RU"/>
    </a:p>
  </c:txPr>
  <c:printSettings>
    <c:headerFooter/>
    <c:pageMargins b="0.75000000000000955" l="0.70000000000000062" r="0.70000000000000062" t="0.7500000000000095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 pitchFamily="34" charset="0"/>
                <a:ea typeface="Verdana"/>
                <a:cs typeface="Arial" pitchFamily="34" charset="0"/>
              </a:defRPr>
            </a:pPr>
            <a:r>
              <a:rPr lang="ru-RU">
                <a:solidFill>
                  <a:srgbClr val="600303"/>
                </a:solidFill>
                <a:latin typeface="Arial" pitchFamily="34" charset="0"/>
                <a:cs typeface="Arial" pitchFamily="34" charset="0"/>
              </a:rPr>
              <a:t>Баланс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Баланс</c:v>
          </c:tx>
          <c:spPr>
            <a:ln>
              <a:solidFill>
                <a:srgbClr val="FF0000"/>
              </a:solidFill>
            </a:ln>
          </c:spPr>
          <c:marker>
            <c:spPr>
              <a:ln>
                <a:solidFill>
                  <a:srgbClr val="FF0000"/>
                </a:solidFill>
              </a:ln>
            </c:spPr>
          </c:marker>
          <c:cat>
            <c:numRef>
              <c:f>'Дневник сделок'!$B$10:$B$5000</c:f>
              <c:numCache>
                <c:formatCode>dd/mm/yy;@</c:formatCode>
                <c:ptCount val="4991"/>
                <c:pt idx="0">
                  <c:v>42215</c:v>
                </c:pt>
                <c:pt idx="1">
                  <c:v>42233</c:v>
                </c:pt>
              </c:numCache>
            </c:numRef>
          </c:cat>
          <c:val>
            <c:numRef>
              <c:f>'Дневник сделок'!$S$10:$S$5000</c:f>
              <c:numCache>
                <c:formatCode>"$"#\ ##0.00</c:formatCode>
                <c:ptCount val="4991"/>
                <c:pt idx="0">
                  <c:v>102249.90000000001</c:v>
                </c:pt>
                <c:pt idx="1">
                  <c:v>100854.89999999998</c:v>
                </c:pt>
                <c:pt idx="2">
                  <c:v>100854.89999999998</c:v>
                </c:pt>
                <c:pt idx="3">
                  <c:v>100854.89999999998</c:v>
                </c:pt>
                <c:pt idx="4">
                  <c:v>100854.89999999998</c:v>
                </c:pt>
                <c:pt idx="5">
                  <c:v>100854.89999999998</c:v>
                </c:pt>
                <c:pt idx="6">
                  <c:v>100854.89999999998</c:v>
                </c:pt>
                <c:pt idx="7">
                  <c:v>100854.89999999998</c:v>
                </c:pt>
                <c:pt idx="8">
                  <c:v>100854.89999999998</c:v>
                </c:pt>
                <c:pt idx="9">
                  <c:v>100854.89999999998</c:v>
                </c:pt>
                <c:pt idx="10">
                  <c:v>100854.89999999998</c:v>
                </c:pt>
                <c:pt idx="11">
                  <c:v>100854.89999999998</c:v>
                </c:pt>
                <c:pt idx="12">
                  <c:v>100854.89999999998</c:v>
                </c:pt>
                <c:pt idx="13">
                  <c:v>100854.89999999998</c:v>
                </c:pt>
                <c:pt idx="14">
                  <c:v>100854.89999999998</c:v>
                </c:pt>
                <c:pt idx="15">
                  <c:v>100854.89999999998</c:v>
                </c:pt>
                <c:pt idx="16">
                  <c:v>100854.89999999998</c:v>
                </c:pt>
                <c:pt idx="17">
                  <c:v>100854.89999999998</c:v>
                </c:pt>
                <c:pt idx="18">
                  <c:v>100854.89999999998</c:v>
                </c:pt>
                <c:pt idx="19">
                  <c:v>100854.89999999998</c:v>
                </c:pt>
                <c:pt idx="20">
                  <c:v>100854.89999999998</c:v>
                </c:pt>
                <c:pt idx="21">
                  <c:v>100854.89999999998</c:v>
                </c:pt>
                <c:pt idx="22">
                  <c:v>100854.89999999998</c:v>
                </c:pt>
                <c:pt idx="23">
                  <c:v>100854.89999999998</c:v>
                </c:pt>
                <c:pt idx="24">
                  <c:v>100854.89999999998</c:v>
                </c:pt>
                <c:pt idx="25">
                  <c:v>100854.89999999998</c:v>
                </c:pt>
                <c:pt idx="26">
                  <c:v>100854.89999999998</c:v>
                </c:pt>
                <c:pt idx="27">
                  <c:v>100854.89999999998</c:v>
                </c:pt>
                <c:pt idx="28">
                  <c:v>100854.89999999998</c:v>
                </c:pt>
                <c:pt idx="29">
                  <c:v>100854.89999999998</c:v>
                </c:pt>
                <c:pt idx="30">
                  <c:v>100854.89999999998</c:v>
                </c:pt>
                <c:pt idx="31">
                  <c:v>100854.89999999998</c:v>
                </c:pt>
                <c:pt idx="32">
                  <c:v>100854.89999999998</c:v>
                </c:pt>
                <c:pt idx="33">
                  <c:v>100854.89999999998</c:v>
                </c:pt>
                <c:pt idx="34">
                  <c:v>100854.89999999998</c:v>
                </c:pt>
                <c:pt idx="35">
                  <c:v>100854.89999999998</c:v>
                </c:pt>
                <c:pt idx="36">
                  <c:v>100854.89999999998</c:v>
                </c:pt>
                <c:pt idx="37">
                  <c:v>100854.89999999998</c:v>
                </c:pt>
                <c:pt idx="38">
                  <c:v>100854.89999999998</c:v>
                </c:pt>
                <c:pt idx="39">
                  <c:v>100854.89999999998</c:v>
                </c:pt>
                <c:pt idx="40">
                  <c:v>100854.89999999998</c:v>
                </c:pt>
                <c:pt idx="41">
                  <c:v>100854.89999999998</c:v>
                </c:pt>
                <c:pt idx="42">
                  <c:v>100854.89999999998</c:v>
                </c:pt>
                <c:pt idx="43">
                  <c:v>100854.89999999998</c:v>
                </c:pt>
                <c:pt idx="44">
                  <c:v>100854.89999999998</c:v>
                </c:pt>
                <c:pt idx="45">
                  <c:v>100854.89999999998</c:v>
                </c:pt>
                <c:pt idx="46">
                  <c:v>100854.89999999998</c:v>
                </c:pt>
                <c:pt idx="47">
                  <c:v>100854.89999999998</c:v>
                </c:pt>
                <c:pt idx="48">
                  <c:v>100854.89999999998</c:v>
                </c:pt>
                <c:pt idx="49">
                  <c:v>100854.89999999998</c:v>
                </c:pt>
                <c:pt idx="50">
                  <c:v>100854.89999999998</c:v>
                </c:pt>
                <c:pt idx="51">
                  <c:v>100854.89999999998</c:v>
                </c:pt>
                <c:pt idx="52">
                  <c:v>100854.89999999998</c:v>
                </c:pt>
                <c:pt idx="53">
                  <c:v>100854.89999999998</c:v>
                </c:pt>
                <c:pt idx="54">
                  <c:v>100854.89999999998</c:v>
                </c:pt>
                <c:pt idx="55">
                  <c:v>100854.89999999998</c:v>
                </c:pt>
                <c:pt idx="56">
                  <c:v>100854.89999999998</c:v>
                </c:pt>
                <c:pt idx="57">
                  <c:v>100854.89999999998</c:v>
                </c:pt>
                <c:pt idx="58">
                  <c:v>100854.89999999998</c:v>
                </c:pt>
                <c:pt idx="59">
                  <c:v>100854.89999999998</c:v>
                </c:pt>
                <c:pt idx="60">
                  <c:v>100854.89999999998</c:v>
                </c:pt>
                <c:pt idx="61">
                  <c:v>100854.89999999998</c:v>
                </c:pt>
                <c:pt idx="62">
                  <c:v>100854.89999999998</c:v>
                </c:pt>
                <c:pt idx="63">
                  <c:v>100854.89999999998</c:v>
                </c:pt>
                <c:pt idx="64">
                  <c:v>100854.89999999998</c:v>
                </c:pt>
                <c:pt idx="65">
                  <c:v>100854.89999999998</c:v>
                </c:pt>
                <c:pt idx="66">
                  <c:v>100854.89999999998</c:v>
                </c:pt>
                <c:pt idx="67">
                  <c:v>100854.89999999998</c:v>
                </c:pt>
                <c:pt idx="68">
                  <c:v>100854.89999999998</c:v>
                </c:pt>
                <c:pt idx="69">
                  <c:v>100854.89999999998</c:v>
                </c:pt>
                <c:pt idx="70">
                  <c:v>100854.89999999998</c:v>
                </c:pt>
                <c:pt idx="71">
                  <c:v>100854.89999999998</c:v>
                </c:pt>
                <c:pt idx="72">
                  <c:v>100854.89999999998</c:v>
                </c:pt>
                <c:pt idx="73">
                  <c:v>100854.89999999998</c:v>
                </c:pt>
                <c:pt idx="74">
                  <c:v>100854.89999999998</c:v>
                </c:pt>
                <c:pt idx="75">
                  <c:v>100854.89999999998</c:v>
                </c:pt>
                <c:pt idx="76">
                  <c:v>100854.89999999998</c:v>
                </c:pt>
                <c:pt idx="77">
                  <c:v>100854.89999999998</c:v>
                </c:pt>
                <c:pt idx="78">
                  <c:v>100854.89999999998</c:v>
                </c:pt>
                <c:pt idx="79">
                  <c:v>100854.89999999998</c:v>
                </c:pt>
                <c:pt idx="80">
                  <c:v>100854.89999999998</c:v>
                </c:pt>
                <c:pt idx="81">
                  <c:v>100854.89999999998</c:v>
                </c:pt>
                <c:pt idx="82">
                  <c:v>100854.89999999998</c:v>
                </c:pt>
                <c:pt idx="83">
                  <c:v>100854.89999999998</c:v>
                </c:pt>
                <c:pt idx="84">
                  <c:v>100854.89999999998</c:v>
                </c:pt>
                <c:pt idx="85">
                  <c:v>100854.89999999998</c:v>
                </c:pt>
                <c:pt idx="86">
                  <c:v>100854.89999999998</c:v>
                </c:pt>
                <c:pt idx="87">
                  <c:v>100854.89999999998</c:v>
                </c:pt>
                <c:pt idx="88">
                  <c:v>100854.89999999998</c:v>
                </c:pt>
                <c:pt idx="89">
                  <c:v>100854.89999999998</c:v>
                </c:pt>
                <c:pt idx="90">
                  <c:v>100854.89999999998</c:v>
                </c:pt>
                <c:pt idx="91">
                  <c:v>100854.89999999998</c:v>
                </c:pt>
                <c:pt idx="92">
                  <c:v>100854.89999999998</c:v>
                </c:pt>
                <c:pt idx="93">
                  <c:v>100854.89999999998</c:v>
                </c:pt>
                <c:pt idx="94">
                  <c:v>100854.89999999998</c:v>
                </c:pt>
                <c:pt idx="95">
                  <c:v>100854.89999999998</c:v>
                </c:pt>
                <c:pt idx="96">
                  <c:v>100854.89999999998</c:v>
                </c:pt>
                <c:pt idx="97">
                  <c:v>100854.89999999998</c:v>
                </c:pt>
                <c:pt idx="98">
                  <c:v>100854.89999999998</c:v>
                </c:pt>
                <c:pt idx="99">
                  <c:v>100854.89999999998</c:v>
                </c:pt>
                <c:pt idx="100">
                  <c:v>100854.89999999998</c:v>
                </c:pt>
                <c:pt idx="101">
                  <c:v>100854.89999999998</c:v>
                </c:pt>
                <c:pt idx="102">
                  <c:v>100854.89999999998</c:v>
                </c:pt>
                <c:pt idx="103">
                  <c:v>100854.89999999998</c:v>
                </c:pt>
                <c:pt idx="104">
                  <c:v>100854.89999999998</c:v>
                </c:pt>
                <c:pt idx="105">
                  <c:v>100854.89999999998</c:v>
                </c:pt>
                <c:pt idx="106">
                  <c:v>100854.89999999998</c:v>
                </c:pt>
                <c:pt idx="107">
                  <c:v>100854.89999999998</c:v>
                </c:pt>
                <c:pt idx="108">
                  <c:v>100854.89999999998</c:v>
                </c:pt>
                <c:pt idx="109">
                  <c:v>100854.89999999998</c:v>
                </c:pt>
                <c:pt idx="110">
                  <c:v>100854.89999999998</c:v>
                </c:pt>
                <c:pt idx="111">
                  <c:v>100854.89999999998</c:v>
                </c:pt>
                <c:pt idx="112">
                  <c:v>100854.89999999998</c:v>
                </c:pt>
                <c:pt idx="113">
                  <c:v>100854.89999999998</c:v>
                </c:pt>
                <c:pt idx="114">
                  <c:v>100854.89999999998</c:v>
                </c:pt>
                <c:pt idx="115">
                  <c:v>100854.89999999998</c:v>
                </c:pt>
                <c:pt idx="116">
                  <c:v>100854.89999999998</c:v>
                </c:pt>
                <c:pt idx="117">
                  <c:v>100854.89999999998</c:v>
                </c:pt>
                <c:pt idx="118">
                  <c:v>100854.89999999998</c:v>
                </c:pt>
                <c:pt idx="119">
                  <c:v>100854.89999999998</c:v>
                </c:pt>
                <c:pt idx="120">
                  <c:v>100854.89999999998</c:v>
                </c:pt>
                <c:pt idx="121">
                  <c:v>100854.89999999998</c:v>
                </c:pt>
                <c:pt idx="122">
                  <c:v>100854.89999999998</c:v>
                </c:pt>
                <c:pt idx="123">
                  <c:v>100854.89999999998</c:v>
                </c:pt>
                <c:pt idx="124">
                  <c:v>100854.89999999998</c:v>
                </c:pt>
                <c:pt idx="125">
                  <c:v>100854.89999999998</c:v>
                </c:pt>
                <c:pt idx="126">
                  <c:v>100854.89999999998</c:v>
                </c:pt>
                <c:pt idx="127">
                  <c:v>100854.89999999998</c:v>
                </c:pt>
                <c:pt idx="128">
                  <c:v>100854.89999999998</c:v>
                </c:pt>
                <c:pt idx="129">
                  <c:v>100854.89999999998</c:v>
                </c:pt>
                <c:pt idx="130">
                  <c:v>100854.89999999998</c:v>
                </c:pt>
                <c:pt idx="131">
                  <c:v>100854.89999999998</c:v>
                </c:pt>
                <c:pt idx="132">
                  <c:v>100854.89999999998</c:v>
                </c:pt>
                <c:pt idx="133">
                  <c:v>100854.89999999998</c:v>
                </c:pt>
                <c:pt idx="134">
                  <c:v>100854.89999999998</c:v>
                </c:pt>
                <c:pt idx="135">
                  <c:v>100854.89999999998</c:v>
                </c:pt>
                <c:pt idx="136">
                  <c:v>100854.89999999998</c:v>
                </c:pt>
                <c:pt idx="137">
                  <c:v>100854.89999999998</c:v>
                </c:pt>
                <c:pt idx="138">
                  <c:v>100854.89999999998</c:v>
                </c:pt>
                <c:pt idx="139">
                  <c:v>100854.89999999998</c:v>
                </c:pt>
                <c:pt idx="140">
                  <c:v>100854.89999999998</c:v>
                </c:pt>
                <c:pt idx="141">
                  <c:v>100854.89999999998</c:v>
                </c:pt>
                <c:pt idx="142">
                  <c:v>100854.89999999998</c:v>
                </c:pt>
                <c:pt idx="143">
                  <c:v>100854.89999999998</c:v>
                </c:pt>
                <c:pt idx="144">
                  <c:v>100854.89999999998</c:v>
                </c:pt>
                <c:pt idx="145">
                  <c:v>100854.89999999998</c:v>
                </c:pt>
                <c:pt idx="146">
                  <c:v>100854.89999999998</c:v>
                </c:pt>
                <c:pt idx="147">
                  <c:v>100854.89999999998</c:v>
                </c:pt>
                <c:pt idx="148">
                  <c:v>100854.89999999998</c:v>
                </c:pt>
                <c:pt idx="149">
                  <c:v>100854.89999999998</c:v>
                </c:pt>
                <c:pt idx="150">
                  <c:v>100854.89999999998</c:v>
                </c:pt>
                <c:pt idx="151">
                  <c:v>100854.89999999998</c:v>
                </c:pt>
                <c:pt idx="152">
                  <c:v>100854.89999999998</c:v>
                </c:pt>
                <c:pt idx="153">
                  <c:v>100854.89999999998</c:v>
                </c:pt>
                <c:pt idx="154">
                  <c:v>100854.89999999998</c:v>
                </c:pt>
                <c:pt idx="155">
                  <c:v>100854.89999999998</c:v>
                </c:pt>
                <c:pt idx="156">
                  <c:v>100854.89999999998</c:v>
                </c:pt>
                <c:pt idx="157">
                  <c:v>100854.89999999998</c:v>
                </c:pt>
                <c:pt idx="158">
                  <c:v>100854.89999999998</c:v>
                </c:pt>
                <c:pt idx="159">
                  <c:v>100854.89999999998</c:v>
                </c:pt>
                <c:pt idx="160">
                  <c:v>100854.89999999998</c:v>
                </c:pt>
                <c:pt idx="161">
                  <c:v>100854.89999999998</c:v>
                </c:pt>
                <c:pt idx="162">
                  <c:v>100854.89999999998</c:v>
                </c:pt>
                <c:pt idx="163">
                  <c:v>100854.89999999998</c:v>
                </c:pt>
                <c:pt idx="164">
                  <c:v>100854.89999999998</c:v>
                </c:pt>
                <c:pt idx="165">
                  <c:v>100854.89999999998</c:v>
                </c:pt>
                <c:pt idx="166">
                  <c:v>100854.89999999998</c:v>
                </c:pt>
                <c:pt idx="167">
                  <c:v>100854.89999999998</c:v>
                </c:pt>
                <c:pt idx="168">
                  <c:v>100854.89999999998</c:v>
                </c:pt>
                <c:pt idx="169">
                  <c:v>100854.89999999998</c:v>
                </c:pt>
                <c:pt idx="170">
                  <c:v>100854.89999999998</c:v>
                </c:pt>
                <c:pt idx="171">
                  <c:v>100854.89999999998</c:v>
                </c:pt>
                <c:pt idx="172">
                  <c:v>100854.89999999998</c:v>
                </c:pt>
                <c:pt idx="173">
                  <c:v>100854.89999999998</c:v>
                </c:pt>
                <c:pt idx="174">
                  <c:v>100854.89999999998</c:v>
                </c:pt>
                <c:pt idx="175">
                  <c:v>100854.89999999998</c:v>
                </c:pt>
                <c:pt idx="176">
                  <c:v>100854.89999999998</c:v>
                </c:pt>
                <c:pt idx="177">
                  <c:v>100854.89999999998</c:v>
                </c:pt>
                <c:pt idx="178">
                  <c:v>100854.89999999998</c:v>
                </c:pt>
                <c:pt idx="179">
                  <c:v>100854.89999999998</c:v>
                </c:pt>
                <c:pt idx="180">
                  <c:v>100854.89999999998</c:v>
                </c:pt>
                <c:pt idx="181">
                  <c:v>100854.89999999998</c:v>
                </c:pt>
                <c:pt idx="182">
                  <c:v>100854.89999999998</c:v>
                </c:pt>
                <c:pt idx="183">
                  <c:v>100854.89999999998</c:v>
                </c:pt>
                <c:pt idx="184">
                  <c:v>100854.89999999998</c:v>
                </c:pt>
                <c:pt idx="185">
                  <c:v>100854.89999999998</c:v>
                </c:pt>
                <c:pt idx="186">
                  <c:v>100854.89999999998</c:v>
                </c:pt>
                <c:pt idx="187">
                  <c:v>100854.89999999998</c:v>
                </c:pt>
                <c:pt idx="188">
                  <c:v>100854.89999999998</c:v>
                </c:pt>
                <c:pt idx="189">
                  <c:v>100854.89999999998</c:v>
                </c:pt>
                <c:pt idx="190">
                  <c:v>100854.89999999998</c:v>
                </c:pt>
                <c:pt idx="191">
                  <c:v>100854.89999999998</c:v>
                </c:pt>
                <c:pt idx="192">
                  <c:v>100854.89999999998</c:v>
                </c:pt>
                <c:pt idx="193">
                  <c:v>100854.89999999998</c:v>
                </c:pt>
                <c:pt idx="194">
                  <c:v>100854.89999999998</c:v>
                </c:pt>
                <c:pt idx="195">
                  <c:v>100854.89999999998</c:v>
                </c:pt>
                <c:pt idx="196">
                  <c:v>100854.89999999998</c:v>
                </c:pt>
                <c:pt idx="197">
                  <c:v>100854.89999999998</c:v>
                </c:pt>
                <c:pt idx="198">
                  <c:v>100854.89999999998</c:v>
                </c:pt>
                <c:pt idx="199">
                  <c:v>100854.89999999998</c:v>
                </c:pt>
                <c:pt idx="200">
                  <c:v>100854.89999999998</c:v>
                </c:pt>
                <c:pt idx="201">
                  <c:v>100854.89999999998</c:v>
                </c:pt>
                <c:pt idx="202">
                  <c:v>100854.89999999998</c:v>
                </c:pt>
                <c:pt idx="203">
                  <c:v>100854.89999999998</c:v>
                </c:pt>
                <c:pt idx="204">
                  <c:v>100854.89999999998</c:v>
                </c:pt>
                <c:pt idx="205">
                  <c:v>100854.89999999998</c:v>
                </c:pt>
                <c:pt idx="206">
                  <c:v>100854.89999999998</c:v>
                </c:pt>
                <c:pt idx="207">
                  <c:v>100854.89999999998</c:v>
                </c:pt>
                <c:pt idx="208">
                  <c:v>100854.89999999998</c:v>
                </c:pt>
                <c:pt idx="209">
                  <c:v>100854.89999999998</c:v>
                </c:pt>
                <c:pt idx="210">
                  <c:v>100854.89999999998</c:v>
                </c:pt>
                <c:pt idx="211">
                  <c:v>100854.89999999998</c:v>
                </c:pt>
                <c:pt idx="212">
                  <c:v>100854.89999999998</c:v>
                </c:pt>
                <c:pt idx="213">
                  <c:v>100854.89999999998</c:v>
                </c:pt>
                <c:pt idx="214">
                  <c:v>100854.89999999998</c:v>
                </c:pt>
                <c:pt idx="215">
                  <c:v>100854.89999999998</c:v>
                </c:pt>
                <c:pt idx="216">
                  <c:v>100854.89999999998</c:v>
                </c:pt>
                <c:pt idx="217">
                  <c:v>100854.89999999998</c:v>
                </c:pt>
                <c:pt idx="218">
                  <c:v>100854.89999999998</c:v>
                </c:pt>
                <c:pt idx="219">
                  <c:v>100854.89999999998</c:v>
                </c:pt>
                <c:pt idx="220">
                  <c:v>100854.89999999998</c:v>
                </c:pt>
                <c:pt idx="221">
                  <c:v>100854.89999999998</c:v>
                </c:pt>
                <c:pt idx="222">
                  <c:v>100854.89999999998</c:v>
                </c:pt>
                <c:pt idx="223">
                  <c:v>100854.89999999998</c:v>
                </c:pt>
                <c:pt idx="224">
                  <c:v>100854.89999999998</c:v>
                </c:pt>
                <c:pt idx="225">
                  <c:v>100854.89999999998</c:v>
                </c:pt>
                <c:pt idx="226">
                  <c:v>100854.89999999998</c:v>
                </c:pt>
                <c:pt idx="227">
                  <c:v>100854.89999999998</c:v>
                </c:pt>
                <c:pt idx="228">
                  <c:v>100854.89999999998</c:v>
                </c:pt>
                <c:pt idx="229">
                  <c:v>100854.89999999998</c:v>
                </c:pt>
                <c:pt idx="230">
                  <c:v>100854.89999999998</c:v>
                </c:pt>
                <c:pt idx="231">
                  <c:v>100854.89999999998</c:v>
                </c:pt>
                <c:pt idx="232">
                  <c:v>100854.89999999998</c:v>
                </c:pt>
                <c:pt idx="233">
                  <c:v>100854.89999999998</c:v>
                </c:pt>
                <c:pt idx="234">
                  <c:v>100854.89999999998</c:v>
                </c:pt>
                <c:pt idx="235">
                  <c:v>100854.89999999998</c:v>
                </c:pt>
                <c:pt idx="236">
                  <c:v>100854.89999999998</c:v>
                </c:pt>
                <c:pt idx="237">
                  <c:v>100854.89999999998</c:v>
                </c:pt>
                <c:pt idx="238">
                  <c:v>100854.89999999998</c:v>
                </c:pt>
                <c:pt idx="239">
                  <c:v>100854.89999999998</c:v>
                </c:pt>
                <c:pt idx="240">
                  <c:v>100854.89999999998</c:v>
                </c:pt>
                <c:pt idx="241">
                  <c:v>100854.89999999998</c:v>
                </c:pt>
                <c:pt idx="242">
                  <c:v>100854.89999999998</c:v>
                </c:pt>
                <c:pt idx="243">
                  <c:v>100854.89999999998</c:v>
                </c:pt>
                <c:pt idx="244">
                  <c:v>100854.89999999998</c:v>
                </c:pt>
                <c:pt idx="245">
                  <c:v>100854.89999999998</c:v>
                </c:pt>
                <c:pt idx="246">
                  <c:v>100854.89999999998</c:v>
                </c:pt>
                <c:pt idx="247">
                  <c:v>100854.89999999998</c:v>
                </c:pt>
                <c:pt idx="248">
                  <c:v>100854.89999999998</c:v>
                </c:pt>
                <c:pt idx="249">
                  <c:v>100854.89999999998</c:v>
                </c:pt>
                <c:pt idx="250">
                  <c:v>100854.89999999998</c:v>
                </c:pt>
                <c:pt idx="251">
                  <c:v>100854.89999999998</c:v>
                </c:pt>
                <c:pt idx="252">
                  <c:v>100854.89999999998</c:v>
                </c:pt>
                <c:pt idx="253">
                  <c:v>100854.89999999998</c:v>
                </c:pt>
                <c:pt idx="254">
                  <c:v>100854.89999999998</c:v>
                </c:pt>
                <c:pt idx="255">
                  <c:v>100854.89999999998</c:v>
                </c:pt>
                <c:pt idx="256">
                  <c:v>100854.89999999998</c:v>
                </c:pt>
                <c:pt idx="257">
                  <c:v>100854.89999999998</c:v>
                </c:pt>
                <c:pt idx="258">
                  <c:v>100854.89999999998</c:v>
                </c:pt>
                <c:pt idx="259">
                  <c:v>100854.89999999998</c:v>
                </c:pt>
                <c:pt idx="260">
                  <c:v>100854.89999999998</c:v>
                </c:pt>
                <c:pt idx="261">
                  <c:v>100854.89999999998</c:v>
                </c:pt>
                <c:pt idx="262">
                  <c:v>100854.89999999998</c:v>
                </c:pt>
                <c:pt idx="263">
                  <c:v>100854.89999999998</c:v>
                </c:pt>
                <c:pt idx="264">
                  <c:v>100854.89999999998</c:v>
                </c:pt>
                <c:pt idx="265">
                  <c:v>100854.89999999998</c:v>
                </c:pt>
                <c:pt idx="266">
                  <c:v>100854.89999999998</c:v>
                </c:pt>
                <c:pt idx="267">
                  <c:v>100854.89999999998</c:v>
                </c:pt>
                <c:pt idx="268">
                  <c:v>100854.89999999998</c:v>
                </c:pt>
                <c:pt idx="269">
                  <c:v>100854.89999999998</c:v>
                </c:pt>
                <c:pt idx="270">
                  <c:v>100854.89999999998</c:v>
                </c:pt>
                <c:pt idx="271">
                  <c:v>100854.89999999998</c:v>
                </c:pt>
                <c:pt idx="272">
                  <c:v>100854.89999999998</c:v>
                </c:pt>
                <c:pt idx="273">
                  <c:v>100854.89999999998</c:v>
                </c:pt>
                <c:pt idx="274">
                  <c:v>100854.89999999998</c:v>
                </c:pt>
                <c:pt idx="275">
                  <c:v>100854.89999999998</c:v>
                </c:pt>
                <c:pt idx="276">
                  <c:v>100854.89999999998</c:v>
                </c:pt>
                <c:pt idx="277">
                  <c:v>100854.89999999998</c:v>
                </c:pt>
                <c:pt idx="278">
                  <c:v>100854.89999999998</c:v>
                </c:pt>
                <c:pt idx="279">
                  <c:v>100854.89999999998</c:v>
                </c:pt>
                <c:pt idx="280">
                  <c:v>100854.89999999998</c:v>
                </c:pt>
                <c:pt idx="281">
                  <c:v>100854.89999999998</c:v>
                </c:pt>
                <c:pt idx="282">
                  <c:v>100854.89999999998</c:v>
                </c:pt>
                <c:pt idx="283">
                  <c:v>100854.89999999998</c:v>
                </c:pt>
                <c:pt idx="284">
                  <c:v>100854.89999999998</c:v>
                </c:pt>
                <c:pt idx="285">
                  <c:v>100854.89999999998</c:v>
                </c:pt>
                <c:pt idx="286">
                  <c:v>100854.89999999998</c:v>
                </c:pt>
                <c:pt idx="287">
                  <c:v>100854.89999999998</c:v>
                </c:pt>
                <c:pt idx="288">
                  <c:v>100854.89999999998</c:v>
                </c:pt>
                <c:pt idx="289">
                  <c:v>100854.89999999998</c:v>
                </c:pt>
                <c:pt idx="290">
                  <c:v>100854.89999999998</c:v>
                </c:pt>
                <c:pt idx="291">
                  <c:v>100854.89999999998</c:v>
                </c:pt>
                <c:pt idx="292">
                  <c:v>100854.89999999998</c:v>
                </c:pt>
                <c:pt idx="293">
                  <c:v>100854.89999999998</c:v>
                </c:pt>
                <c:pt idx="294">
                  <c:v>100854.89999999998</c:v>
                </c:pt>
                <c:pt idx="295">
                  <c:v>100854.89999999998</c:v>
                </c:pt>
                <c:pt idx="296">
                  <c:v>100854.89999999998</c:v>
                </c:pt>
                <c:pt idx="297">
                  <c:v>100854.89999999998</c:v>
                </c:pt>
                <c:pt idx="298">
                  <c:v>100854.89999999998</c:v>
                </c:pt>
                <c:pt idx="299">
                  <c:v>100854.89999999998</c:v>
                </c:pt>
                <c:pt idx="300">
                  <c:v>100854.89999999998</c:v>
                </c:pt>
                <c:pt idx="301">
                  <c:v>100854.89999999998</c:v>
                </c:pt>
                <c:pt idx="302">
                  <c:v>100854.89999999998</c:v>
                </c:pt>
                <c:pt idx="303">
                  <c:v>100854.89999999998</c:v>
                </c:pt>
                <c:pt idx="304">
                  <c:v>100854.89999999998</c:v>
                </c:pt>
                <c:pt idx="305">
                  <c:v>100854.89999999998</c:v>
                </c:pt>
                <c:pt idx="306">
                  <c:v>100854.89999999998</c:v>
                </c:pt>
                <c:pt idx="307">
                  <c:v>100854.89999999998</c:v>
                </c:pt>
                <c:pt idx="308">
                  <c:v>100854.89999999998</c:v>
                </c:pt>
                <c:pt idx="309">
                  <c:v>100854.89999999998</c:v>
                </c:pt>
                <c:pt idx="310">
                  <c:v>100854.89999999998</c:v>
                </c:pt>
                <c:pt idx="311">
                  <c:v>100854.89999999998</c:v>
                </c:pt>
                <c:pt idx="312">
                  <c:v>100854.89999999998</c:v>
                </c:pt>
                <c:pt idx="313">
                  <c:v>100854.89999999998</c:v>
                </c:pt>
                <c:pt idx="314">
                  <c:v>100854.89999999998</c:v>
                </c:pt>
                <c:pt idx="315">
                  <c:v>100854.89999999998</c:v>
                </c:pt>
                <c:pt idx="316">
                  <c:v>100854.89999999998</c:v>
                </c:pt>
                <c:pt idx="317">
                  <c:v>100854.89999999998</c:v>
                </c:pt>
                <c:pt idx="318">
                  <c:v>100854.89999999998</c:v>
                </c:pt>
                <c:pt idx="319">
                  <c:v>100854.89999999998</c:v>
                </c:pt>
                <c:pt idx="320">
                  <c:v>100854.89999999998</c:v>
                </c:pt>
                <c:pt idx="321">
                  <c:v>100854.89999999998</c:v>
                </c:pt>
                <c:pt idx="322">
                  <c:v>100854.89999999998</c:v>
                </c:pt>
                <c:pt idx="323">
                  <c:v>100854.89999999998</c:v>
                </c:pt>
                <c:pt idx="324">
                  <c:v>100854.89999999998</c:v>
                </c:pt>
                <c:pt idx="325">
                  <c:v>100854.89999999998</c:v>
                </c:pt>
                <c:pt idx="326">
                  <c:v>100854.89999999998</c:v>
                </c:pt>
                <c:pt idx="327">
                  <c:v>100854.89999999998</c:v>
                </c:pt>
                <c:pt idx="328">
                  <c:v>100854.89999999998</c:v>
                </c:pt>
                <c:pt idx="329">
                  <c:v>100854.89999999998</c:v>
                </c:pt>
                <c:pt idx="330">
                  <c:v>100854.89999999998</c:v>
                </c:pt>
                <c:pt idx="331">
                  <c:v>100854.89999999998</c:v>
                </c:pt>
                <c:pt idx="332">
                  <c:v>100854.89999999998</c:v>
                </c:pt>
                <c:pt idx="333">
                  <c:v>100854.89999999998</c:v>
                </c:pt>
                <c:pt idx="334">
                  <c:v>100854.89999999998</c:v>
                </c:pt>
                <c:pt idx="335">
                  <c:v>100854.89999999998</c:v>
                </c:pt>
                <c:pt idx="336">
                  <c:v>100854.89999999998</c:v>
                </c:pt>
                <c:pt idx="337">
                  <c:v>100854.89999999998</c:v>
                </c:pt>
                <c:pt idx="338">
                  <c:v>100854.89999999998</c:v>
                </c:pt>
                <c:pt idx="339">
                  <c:v>100854.89999999998</c:v>
                </c:pt>
                <c:pt idx="340">
                  <c:v>100854.89999999998</c:v>
                </c:pt>
                <c:pt idx="341">
                  <c:v>100854.89999999998</c:v>
                </c:pt>
                <c:pt idx="342">
                  <c:v>100854.89999999998</c:v>
                </c:pt>
                <c:pt idx="343">
                  <c:v>100854.89999999998</c:v>
                </c:pt>
                <c:pt idx="344">
                  <c:v>100854.89999999998</c:v>
                </c:pt>
                <c:pt idx="345">
                  <c:v>100854.89999999998</c:v>
                </c:pt>
                <c:pt idx="346">
                  <c:v>100854.89999999998</c:v>
                </c:pt>
                <c:pt idx="347">
                  <c:v>100854.89999999998</c:v>
                </c:pt>
                <c:pt idx="348">
                  <c:v>100854.89999999998</c:v>
                </c:pt>
                <c:pt idx="349">
                  <c:v>100854.89999999998</c:v>
                </c:pt>
                <c:pt idx="350">
                  <c:v>100854.89999999998</c:v>
                </c:pt>
                <c:pt idx="351">
                  <c:v>100854.89999999998</c:v>
                </c:pt>
                <c:pt idx="352">
                  <c:v>100854.89999999998</c:v>
                </c:pt>
                <c:pt idx="353">
                  <c:v>100854.89999999998</c:v>
                </c:pt>
                <c:pt idx="354">
                  <c:v>100854.89999999998</c:v>
                </c:pt>
                <c:pt idx="355">
                  <c:v>100854.89999999998</c:v>
                </c:pt>
                <c:pt idx="356">
                  <c:v>100854.89999999998</c:v>
                </c:pt>
                <c:pt idx="357">
                  <c:v>100854.89999999998</c:v>
                </c:pt>
                <c:pt idx="358">
                  <c:v>100854.89999999998</c:v>
                </c:pt>
                <c:pt idx="359">
                  <c:v>100854.89999999998</c:v>
                </c:pt>
                <c:pt idx="360">
                  <c:v>100854.89999999998</c:v>
                </c:pt>
                <c:pt idx="361">
                  <c:v>100854.89999999998</c:v>
                </c:pt>
                <c:pt idx="362">
                  <c:v>100854.89999999998</c:v>
                </c:pt>
                <c:pt idx="363">
                  <c:v>100854.89999999998</c:v>
                </c:pt>
                <c:pt idx="364">
                  <c:v>100854.89999999998</c:v>
                </c:pt>
                <c:pt idx="365">
                  <c:v>100854.89999999998</c:v>
                </c:pt>
                <c:pt idx="366">
                  <c:v>100854.89999999998</c:v>
                </c:pt>
                <c:pt idx="367">
                  <c:v>100854.89999999998</c:v>
                </c:pt>
                <c:pt idx="368">
                  <c:v>100854.89999999998</c:v>
                </c:pt>
                <c:pt idx="369">
                  <c:v>100854.89999999998</c:v>
                </c:pt>
                <c:pt idx="370">
                  <c:v>100854.89999999998</c:v>
                </c:pt>
                <c:pt idx="371">
                  <c:v>100854.89999999998</c:v>
                </c:pt>
                <c:pt idx="372">
                  <c:v>100854.89999999998</c:v>
                </c:pt>
                <c:pt idx="373">
                  <c:v>100854.89999999998</c:v>
                </c:pt>
                <c:pt idx="374">
                  <c:v>100854.89999999998</c:v>
                </c:pt>
                <c:pt idx="375">
                  <c:v>100854.89999999998</c:v>
                </c:pt>
                <c:pt idx="376">
                  <c:v>100854.89999999998</c:v>
                </c:pt>
                <c:pt idx="377">
                  <c:v>100854.89999999998</c:v>
                </c:pt>
                <c:pt idx="378">
                  <c:v>100854.89999999998</c:v>
                </c:pt>
                <c:pt idx="379">
                  <c:v>100854.89999999998</c:v>
                </c:pt>
                <c:pt idx="380">
                  <c:v>100854.89999999998</c:v>
                </c:pt>
                <c:pt idx="381">
                  <c:v>100854.89999999998</c:v>
                </c:pt>
                <c:pt idx="382">
                  <c:v>100854.89999999998</c:v>
                </c:pt>
                <c:pt idx="383">
                  <c:v>100854.89999999998</c:v>
                </c:pt>
                <c:pt idx="384">
                  <c:v>100854.89999999998</c:v>
                </c:pt>
                <c:pt idx="385">
                  <c:v>100854.89999999998</c:v>
                </c:pt>
                <c:pt idx="386">
                  <c:v>100854.89999999998</c:v>
                </c:pt>
                <c:pt idx="387">
                  <c:v>100854.89999999998</c:v>
                </c:pt>
                <c:pt idx="388">
                  <c:v>100854.89999999998</c:v>
                </c:pt>
                <c:pt idx="389">
                  <c:v>100854.89999999998</c:v>
                </c:pt>
                <c:pt idx="390">
                  <c:v>100854.89999999998</c:v>
                </c:pt>
                <c:pt idx="391">
                  <c:v>100854.89999999998</c:v>
                </c:pt>
                <c:pt idx="392">
                  <c:v>100854.89999999998</c:v>
                </c:pt>
                <c:pt idx="393">
                  <c:v>100854.89999999998</c:v>
                </c:pt>
                <c:pt idx="394">
                  <c:v>100854.89999999998</c:v>
                </c:pt>
                <c:pt idx="395">
                  <c:v>100854.89999999998</c:v>
                </c:pt>
                <c:pt idx="396">
                  <c:v>100854.89999999998</c:v>
                </c:pt>
                <c:pt idx="397">
                  <c:v>100854.89999999998</c:v>
                </c:pt>
                <c:pt idx="398">
                  <c:v>100854.89999999998</c:v>
                </c:pt>
                <c:pt idx="399">
                  <c:v>100854.89999999998</c:v>
                </c:pt>
                <c:pt idx="400">
                  <c:v>100854.89999999998</c:v>
                </c:pt>
                <c:pt idx="401">
                  <c:v>100854.89999999998</c:v>
                </c:pt>
                <c:pt idx="402">
                  <c:v>100854.89999999998</c:v>
                </c:pt>
                <c:pt idx="403">
                  <c:v>100854.89999999998</c:v>
                </c:pt>
                <c:pt idx="404">
                  <c:v>100854.89999999998</c:v>
                </c:pt>
                <c:pt idx="405">
                  <c:v>100854.89999999998</c:v>
                </c:pt>
                <c:pt idx="406">
                  <c:v>100854.89999999998</c:v>
                </c:pt>
                <c:pt idx="407">
                  <c:v>100854.89999999998</c:v>
                </c:pt>
                <c:pt idx="408">
                  <c:v>100854.89999999998</c:v>
                </c:pt>
                <c:pt idx="409">
                  <c:v>100854.89999999998</c:v>
                </c:pt>
                <c:pt idx="410">
                  <c:v>100854.89999999998</c:v>
                </c:pt>
                <c:pt idx="411">
                  <c:v>100854.89999999998</c:v>
                </c:pt>
                <c:pt idx="412">
                  <c:v>100854.89999999998</c:v>
                </c:pt>
                <c:pt idx="413">
                  <c:v>100854.89999999998</c:v>
                </c:pt>
                <c:pt idx="414">
                  <c:v>100854.89999999998</c:v>
                </c:pt>
                <c:pt idx="415">
                  <c:v>100854.89999999998</c:v>
                </c:pt>
                <c:pt idx="416">
                  <c:v>100854.89999999998</c:v>
                </c:pt>
                <c:pt idx="417">
                  <c:v>100854.89999999998</c:v>
                </c:pt>
                <c:pt idx="418">
                  <c:v>100854.89999999998</c:v>
                </c:pt>
                <c:pt idx="419">
                  <c:v>100854.89999999998</c:v>
                </c:pt>
                <c:pt idx="420">
                  <c:v>100854.89999999998</c:v>
                </c:pt>
                <c:pt idx="421">
                  <c:v>100854.89999999998</c:v>
                </c:pt>
                <c:pt idx="422">
                  <c:v>100854.89999999998</c:v>
                </c:pt>
                <c:pt idx="423">
                  <c:v>100854.89999999998</c:v>
                </c:pt>
                <c:pt idx="424">
                  <c:v>100854.89999999998</c:v>
                </c:pt>
                <c:pt idx="425">
                  <c:v>100854.89999999998</c:v>
                </c:pt>
                <c:pt idx="426">
                  <c:v>100854.89999999998</c:v>
                </c:pt>
                <c:pt idx="427">
                  <c:v>100854.89999999998</c:v>
                </c:pt>
                <c:pt idx="428">
                  <c:v>100854.89999999998</c:v>
                </c:pt>
                <c:pt idx="429">
                  <c:v>100854.89999999998</c:v>
                </c:pt>
                <c:pt idx="430">
                  <c:v>100854.89999999998</c:v>
                </c:pt>
                <c:pt idx="431">
                  <c:v>100854.89999999998</c:v>
                </c:pt>
                <c:pt idx="432">
                  <c:v>100854.89999999998</c:v>
                </c:pt>
                <c:pt idx="433">
                  <c:v>100854.89999999998</c:v>
                </c:pt>
                <c:pt idx="434">
                  <c:v>100854.89999999998</c:v>
                </c:pt>
                <c:pt idx="435">
                  <c:v>100854.89999999998</c:v>
                </c:pt>
                <c:pt idx="436">
                  <c:v>100854.89999999998</c:v>
                </c:pt>
                <c:pt idx="437">
                  <c:v>100854.89999999998</c:v>
                </c:pt>
                <c:pt idx="438">
                  <c:v>100854.89999999998</c:v>
                </c:pt>
                <c:pt idx="439">
                  <c:v>100854.89999999998</c:v>
                </c:pt>
                <c:pt idx="440">
                  <c:v>100854.89999999998</c:v>
                </c:pt>
                <c:pt idx="441">
                  <c:v>100854.89999999998</c:v>
                </c:pt>
                <c:pt idx="442">
                  <c:v>100854.89999999998</c:v>
                </c:pt>
                <c:pt idx="443">
                  <c:v>100854.89999999998</c:v>
                </c:pt>
                <c:pt idx="444">
                  <c:v>100854.89999999998</c:v>
                </c:pt>
                <c:pt idx="445">
                  <c:v>100854.89999999998</c:v>
                </c:pt>
                <c:pt idx="446">
                  <c:v>100854.89999999998</c:v>
                </c:pt>
                <c:pt idx="447">
                  <c:v>100854.89999999998</c:v>
                </c:pt>
                <c:pt idx="448">
                  <c:v>100854.89999999998</c:v>
                </c:pt>
                <c:pt idx="449">
                  <c:v>100854.89999999998</c:v>
                </c:pt>
                <c:pt idx="450">
                  <c:v>100854.89999999998</c:v>
                </c:pt>
                <c:pt idx="451">
                  <c:v>100854.89999999998</c:v>
                </c:pt>
                <c:pt idx="452">
                  <c:v>100854.89999999998</c:v>
                </c:pt>
                <c:pt idx="453">
                  <c:v>100854.89999999998</c:v>
                </c:pt>
                <c:pt idx="454">
                  <c:v>100854.89999999998</c:v>
                </c:pt>
                <c:pt idx="455">
                  <c:v>100854.89999999998</c:v>
                </c:pt>
                <c:pt idx="456">
                  <c:v>100854.89999999998</c:v>
                </c:pt>
                <c:pt idx="457">
                  <c:v>100854.89999999998</c:v>
                </c:pt>
                <c:pt idx="458">
                  <c:v>100854.89999999998</c:v>
                </c:pt>
                <c:pt idx="459">
                  <c:v>100854.89999999998</c:v>
                </c:pt>
                <c:pt idx="460">
                  <c:v>100854.89999999998</c:v>
                </c:pt>
                <c:pt idx="461">
                  <c:v>100854.89999999998</c:v>
                </c:pt>
                <c:pt idx="462">
                  <c:v>100854.89999999998</c:v>
                </c:pt>
                <c:pt idx="463">
                  <c:v>100854.89999999998</c:v>
                </c:pt>
                <c:pt idx="464">
                  <c:v>100854.89999999998</c:v>
                </c:pt>
                <c:pt idx="465">
                  <c:v>100854.89999999998</c:v>
                </c:pt>
                <c:pt idx="466">
                  <c:v>100854.89999999998</c:v>
                </c:pt>
                <c:pt idx="467">
                  <c:v>100854.89999999998</c:v>
                </c:pt>
                <c:pt idx="468">
                  <c:v>100854.89999999998</c:v>
                </c:pt>
                <c:pt idx="469">
                  <c:v>100854.89999999998</c:v>
                </c:pt>
                <c:pt idx="470">
                  <c:v>100854.89999999998</c:v>
                </c:pt>
                <c:pt idx="471">
                  <c:v>100854.89999999998</c:v>
                </c:pt>
                <c:pt idx="472">
                  <c:v>100854.89999999998</c:v>
                </c:pt>
                <c:pt idx="473">
                  <c:v>100854.89999999998</c:v>
                </c:pt>
                <c:pt idx="474">
                  <c:v>100854.89999999998</c:v>
                </c:pt>
                <c:pt idx="475">
                  <c:v>100854.89999999998</c:v>
                </c:pt>
                <c:pt idx="476">
                  <c:v>100854.89999999998</c:v>
                </c:pt>
                <c:pt idx="477">
                  <c:v>100854.89999999998</c:v>
                </c:pt>
                <c:pt idx="478">
                  <c:v>100854.89999999998</c:v>
                </c:pt>
                <c:pt idx="479">
                  <c:v>100854.89999999998</c:v>
                </c:pt>
                <c:pt idx="480">
                  <c:v>100854.89999999998</c:v>
                </c:pt>
                <c:pt idx="481">
                  <c:v>100854.89999999998</c:v>
                </c:pt>
                <c:pt idx="482">
                  <c:v>100854.89999999998</c:v>
                </c:pt>
                <c:pt idx="483">
                  <c:v>100854.89999999998</c:v>
                </c:pt>
                <c:pt idx="484">
                  <c:v>100854.89999999998</c:v>
                </c:pt>
                <c:pt idx="485">
                  <c:v>100854.89999999998</c:v>
                </c:pt>
                <c:pt idx="486">
                  <c:v>100854.89999999998</c:v>
                </c:pt>
                <c:pt idx="487">
                  <c:v>100854.89999999998</c:v>
                </c:pt>
                <c:pt idx="488">
                  <c:v>100854.89999999998</c:v>
                </c:pt>
                <c:pt idx="489">
                  <c:v>100854.89999999998</c:v>
                </c:pt>
                <c:pt idx="490">
                  <c:v>100854.89999999998</c:v>
                </c:pt>
                <c:pt idx="491">
                  <c:v>100854.89999999998</c:v>
                </c:pt>
                <c:pt idx="492">
                  <c:v>100854.89999999998</c:v>
                </c:pt>
                <c:pt idx="493">
                  <c:v>100854.89999999998</c:v>
                </c:pt>
                <c:pt idx="494">
                  <c:v>100854.89999999998</c:v>
                </c:pt>
                <c:pt idx="495">
                  <c:v>100854.89999999998</c:v>
                </c:pt>
                <c:pt idx="496">
                  <c:v>100854.89999999998</c:v>
                </c:pt>
                <c:pt idx="497">
                  <c:v>100854.89999999998</c:v>
                </c:pt>
                <c:pt idx="498">
                  <c:v>100854.89999999998</c:v>
                </c:pt>
                <c:pt idx="499">
                  <c:v>100854.89999999998</c:v>
                </c:pt>
                <c:pt idx="500">
                  <c:v>100854.89999999998</c:v>
                </c:pt>
                <c:pt idx="501">
                  <c:v>100854.89999999998</c:v>
                </c:pt>
                <c:pt idx="502">
                  <c:v>100854.89999999998</c:v>
                </c:pt>
                <c:pt idx="503">
                  <c:v>100854.89999999998</c:v>
                </c:pt>
                <c:pt idx="504">
                  <c:v>100854.89999999998</c:v>
                </c:pt>
                <c:pt idx="505">
                  <c:v>100854.89999999998</c:v>
                </c:pt>
                <c:pt idx="506">
                  <c:v>100854.89999999998</c:v>
                </c:pt>
                <c:pt idx="507">
                  <c:v>100854.89999999998</c:v>
                </c:pt>
                <c:pt idx="508">
                  <c:v>100854.89999999998</c:v>
                </c:pt>
                <c:pt idx="509">
                  <c:v>100854.89999999998</c:v>
                </c:pt>
                <c:pt idx="510">
                  <c:v>100854.89999999998</c:v>
                </c:pt>
                <c:pt idx="511">
                  <c:v>100854.89999999998</c:v>
                </c:pt>
                <c:pt idx="512">
                  <c:v>100854.89999999998</c:v>
                </c:pt>
                <c:pt idx="513">
                  <c:v>100854.89999999998</c:v>
                </c:pt>
                <c:pt idx="514">
                  <c:v>100854.89999999998</c:v>
                </c:pt>
                <c:pt idx="515">
                  <c:v>100854.89999999998</c:v>
                </c:pt>
                <c:pt idx="516">
                  <c:v>100854.89999999998</c:v>
                </c:pt>
                <c:pt idx="517">
                  <c:v>100854.89999999998</c:v>
                </c:pt>
                <c:pt idx="518">
                  <c:v>100854.89999999998</c:v>
                </c:pt>
                <c:pt idx="519">
                  <c:v>100854.89999999998</c:v>
                </c:pt>
                <c:pt idx="520">
                  <c:v>100854.89999999998</c:v>
                </c:pt>
                <c:pt idx="521">
                  <c:v>100854.89999999998</c:v>
                </c:pt>
                <c:pt idx="522">
                  <c:v>100854.89999999998</c:v>
                </c:pt>
                <c:pt idx="523">
                  <c:v>100854.89999999998</c:v>
                </c:pt>
                <c:pt idx="524">
                  <c:v>100854.89999999998</c:v>
                </c:pt>
                <c:pt idx="525">
                  <c:v>100854.89999999998</c:v>
                </c:pt>
                <c:pt idx="526">
                  <c:v>100854.89999999998</c:v>
                </c:pt>
                <c:pt idx="527">
                  <c:v>100854.89999999998</c:v>
                </c:pt>
                <c:pt idx="528">
                  <c:v>100854.89999999998</c:v>
                </c:pt>
                <c:pt idx="529">
                  <c:v>100854.89999999998</c:v>
                </c:pt>
                <c:pt idx="530">
                  <c:v>100854.89999999998</c:v>
                </c:pt>
                <c:pt idx="531">
                  <c:v>100854.89999999998</c:v>
                </c:pt>
                <c:pt idx="532">
                  <c:v>100854.89999999998</c:v>
                </c:pt>
                <c:pt idx="533">
                  <c:v>100854.89999999998</c:v>
                </c:pt>
                <c:pt idx="534">
                  <c:v>100854.89999999998</c:v>
                </c:pt>
                <c:pt idx="535">
                  <c:v>100854.89999999998</c:v>
                </c:pt>
                <c:pt idx="536">
                  <c:v>100854.89999999998</c:v>
                </c:pt>
                <c:pt idx="537">
                  <c:v>100854.89999999998</c:v>
                </c:pt>
                <c:pt idx="538">
                  <c:v>100854.89999999998</c:v>
                </c:pt>
                <c:pt idx="539">
                  <c:v>100854.89999999998</c:v>
                </c:pt>
                <c:pt idx="540">
                  <c:v>100854.89999999998</c:v>
                </c:pt>
                <c:pt idx="541">
                  <c:v>100854.89999999998</c:v>
                </c:pt>
                <c:pt idx="542">
                  <c:v>100854.89999999998</c:v>
                </c:pt>
                <c:pt idx="543">
                  <c:v>100854.89999999998</c:v>
                </c:pt>
                <c:pt idx="544">
                  <c:v>100854.89999999998</c:v>
                </c:pt>
                <c:pt idx="545">
                  <c:v>100854.89999999998</c:v>
                </c:pt>
                <c:pt idx="546">
                  <c:v>100854.89999999998</c:v>
                </c:pt>
                <c:pt idx="547">
                  <c:v>100854.89999999998</c:v>
                </c:pt>
                <c:pt idx="548">
                  <c:v>100854.89999999998</c:v>
                </c:pt>
                <c:pt idx="549">
                  <c:v>100854.89999999998</c:v>
                </c:pt>
                <c:pt idx="550">
                  <c:v>100854.89999999998</c:v>
                </c:pt>
                <c:pt idx="551">
                  <c:v>100854.89999999998</c:v>
                </c:pt>
                <c:pt idx="552">
                  <c:v>100854.89999999998</c:v>
                </c:pt>
                <c:pt idx="553">
                  <c:v>100854.89999999998</c:v>
                </c:pt>
                <c:pt idx="554">
                  <c:v>100854.89999999998</c:v>
                </c:pt>
                <c:pt idx="555">
                  <c:v>100854.89999999998</c:v>
                </c:pt>
                <c:pt idx="556">
                  <c:v>100854.89999999998</c:v>
                </c:pt>
                <c:pt idx="557">
                  <c:v>100854.89999999998</c:v>
                </c:pt>
                <c:pt idx="558">
                  <c:v>100854.89999999998</c:v>
                </c:pt>
                <c:pt idx="559">
                  <c:v>100854.89999999998</c:v>
                </c:pt>
                <c:pt idx="560">
                  <c:v>100854.89999999998</c:v>
                </c:pt>
                <c:pt idx="561">
                  <c:v>100854.89999999998</c:v>
                </c:pt>
                <c:pt idx="562">
                  <c:v>100854.89999999998</c:v>
                </c:pt>
                <c:pt idx="563">
                  <c:v>100854.89999999998</c:v>
                </c:pt>
                <c:pt idx="564">
                  <c:v>100854.89999999998</c:v>
                </c:pt>
                <c:pt idx="565">
                  <c:v>100854.89999999998</c:v>
                </c:pt>
                <c:pt idx="566">
                  <c:v>100854.89999999998</c:v>
                </c:pt>
                <c:pt idx="567">
                  <c:v>100854.89999999998</c:v>
                </c:pt>
                <c:pt idx="568">
                  <c:v>100854.89999999998</c:v>
                </c:pt>
                <c:pt idx="569">
                  <c:v>100854.89999999998</c:v>
                </c:pt>
                <c:pt idx="570">
                  <c:v>100854.89999999998</c:v>
                </c:pt>
                <c:pt idx="571">
                  <c:v>100854.89999999998</c:v>
                </c:pt>
                <c:pt idx="572">
                  <c:v>100854.89999999998</c:v>
                </c:pt>
                <c:pt idx="573">
                  <c:v>100854.89999999998</c:v>
                </c:pt>
                <c:pt idx="574">
                  <c:v>100854.89999999998</c:v>
                </c:pt>
                <c:pt idx="575">
                  <c:v>100854.89999999998</c:v>
                </c:pt>
                <c:pt idx="576">
                  <c:v>100854.89999999998</c:v>
                </c:pt>
                <c:pt idx="577">
                  <c:v>100854.89999999998</c:v>
                </c:pt>
                <c:pt idx="578">
                  <c:v>100854.89999999998</c:v>
                </c:pt>
                <c:pt idx="579">
                  <c:v>100854.89999999998</c:v>
                </c:pt>
                <c:pt idx="580">
                  <c:v>100854.89999999998</c:v>
                </c:pt>
                <c:pt idx="581">
                  <c:v>100854.89999999998</c:v>
                </c:pt>
                <c:pt idx="582">
                  <c:v>100854.89999999998</c:v>
                </c:pt>
                <c:pt idx="583">
                  <c:v>100854.89999999998</c:v>
                </c:pt>
                <c:pt idx="584">
                  <c:v>100854.89999999998</c:v>
                </c:pt>
                <c:pt idx="585">
                  <c:v>100854.89999999998</c:v>
                </c:pt>
                <c:pt idx="586">
                  <c:v>100854.89999999998</c:v>
                </c:pt>
                <c:pt idx="587">
                  <c:v>100854.89999999998</c:v>
                </c:pt>
                <c:pt idx="588">
                  <c:v>100854.89999999998</c:v>
                </c:pt>
                <c:pt idx="589">
                  <c:v>100854.89999999998</c:v>
                </c:pt>
                <c:pt idx="590">
                  <c:v>100854.89999999998</c:v>
                </c:pt>
                <c:pt idx="591">
                  <c:v>100854.89999999998</c:v>
                </c:pt>
                <c:pt idx="592">
                  <c:v>100854.89999999998</c:v>
                </c:pt>
                <c:pt idx="593">
                  <c:v>100854.89999999998</c:v>
                </c:pt>
                <c:pt idx="594">
                  <c:v>100854.89999999998</c:v>
                </c:pt>
                <c:pt idx="595">
                  <c:v>100854.89999999998</c:v>
                </c:pt>
                <c:pt idx="596">
                  <c:v>100854.89999999998</c:v>
                </c:pt>
                <c:pt idx="597">
                  <c:v>100854.89999999998</c:v>
                </c:pt>
                <c:pt idx="598">
                  <c:v>100854.89999999998</c:v>
                </c:pt>
                <c:pt idx="599">
                  <c:v>100854.89999999998</c:v>
                </c:pt>
                <c:pt idx="600">
                  <c:v>100854.89999999998</c:v>
                </c:pt>
                <c:pt idx="601">
                  <c:v>100854.89999999998</c:v>
                </c:pt>
                <c:pt idx="602">
                  <c:v>100854.89999999998</c:v>
                </c:pt>
                <c:pt idx="603">
                  <c:v>100854.89999999998</c:v>
                </c:pt>
                <c:pt idx="604">
                  <c:v>100854.89999999998</c:v>
                </c:pt>
                <c:pt idx="605">
                  <c:v>100854.89999999998</c:v>
                </c:pt>
                <c:pt idx="606">
                  <c:v>100854.89999999998</c:v>
                </c:pt>
                <c:pt idx="607">
                  <c:v>100854.89999999998</c:v>
                </c:pt>
                <c:pt idx="608">
                  <c:v>100854.89999999998</c:v>
                </c:pt>
                <c:pt idx="609">
                  <c:v>100854.89999999998</c:v>
                </c:pt>
                <c:pt idx="610">
                  <c:v>100854.89999999998</c:v>
                </c:pt>
                <c:pt idx="611">
                  <c:v>100854.89999999998</c:v>
                </c:pt>
                <c:pt idx="612">
                  <c:v>100854.89999999998</c:v>
                </c:pt>
                <c:pt idx="613">
                  <c:v>100854.89999999998</c:v>
                </c:pt>
                <c:pt idx="614">
                  <c:v>100854.89999999998</c:v>
                </c:pt>
                <c:pt idx="615">
                  <c:v>100854.89999999998</c:v>
                </c:pt>
                <c:pt idx="616">
                  <c:v>100854.89999999998</c:v>
                </c:pt>
                <c:pt idx="617">
                  <c:v>100854.89999999998</c:v>
                </c:pt>
                <c:pt idx="618">
                  <c:v>100854.89999999998</c:v>
                </c:pt>
                <c:pt idx="619">
                  <c:v>100854.89999999998</c:v>
                </c:pt>
                <c:pt idx="620">
                  <c:v>100854.89999999998</c:v>
                </c:pt>
                <c:pt idx="621">
                  <c:v>100854.89999999998</c:v>
                </c:pt>
                <c:pt idx="622">
                  <c:v>100854.89999999998</c:v>
                </c:pt>
                <c:pt idx="623">
                  <c:v>100854.89999999998</c:v>
                </c:pt>
                <c:pt idx="624">
                  <c:v>100854.89999999998</c:v>
                </c:pt>
                <c:pt idx="625">
                  <c:v>100854.89999999998</c:v>
                </c:pt>
                <c:pt idx="626">
                  <c:v>100854.89999999998</c:v>
                </c:pt>
                <c:pt idx="627">
                  <c:v>100854.89999999998</c:v>
                </c:pt>
                <c:pt idx="628">
                  <c:v>100854.89999999998</c:v>
                </c:pt>
                <c:pt idx="629">
                  <c:v>100854.89999999998</c:v>
                </c:pt>
                <c:pt idx="630">
                  <c:v>100854.89999999998</c:v>
                </c:pt>
                <c:pt idx="631">
                  <c:v>100854.89999999998</c:v>
                </c:pt>
                <c:pt idx="632">
                  <c:v>100854.89999999998</c:v>
                </c:pt>
                <c:pt idx="633">
                  <c:v>100854.89999999998</c:v>
                </c:pt>
                <c:pt idx="634">
                  <c:v>100854.89999999998</c:v>
                </c:pt>
                <c:pt idx="635">
                  <c:v>100854.89999999998</c:v>
                </c:pt>
                <c:pt idx="636">
                  <c:v>100854.89999999998</c:v>
                </c:pt>
                <c:pt idx="637">
                  <c:v>100854.89999999998</c:v>
                </c:pt>
                <c:pt idx="638">
                  <c:v>100854.89999999998</c:v>
                </c:pt>
                <c:pt idx="639">
                  <c:v>100854.89999999998</c:v>
                </c:pt>
                <c:pt idx="640">
                  <c:v>100854.89999999998</c:v>
                </c:pt>
                <c:pt idx="641">
                  <c:v>100854.89999999998</c:v>
                </c:pt>
                <c:pt idx="642">
                  <c:v>100854.89999999998</c:v>
                </c:pt>
                <c:pt idx="643">
                  <c:v>100854.89999999998</c:v>
                </c:pt>
                <c:pt idx="644">
                  <c:v>100854.89999999998</c:v>
                </c:pt>
                <c:pt idx="645">
                  <c:v>100854.89999999998</c:v>
                </c:pt>
                <c:pt idx="646">
                  <c:v>100854.89999999998</c:v>
                </c:pt>
                <c:pt idx="647">
                  <c:v>100854.89999999998</c:v>
                </c:pt>
                <c:pt idx="648">
                  <c:v>100854.89999999998</c:v>
                </c:pt>
                <c:pt idx="649">
                  <c:v>100854.89999999998</c:v>
                </c:pt>
                <c:pt idx="650">
                  <c:v>100854.89999999998</c:v>
                </c:pt>
                <c:pt idx="651">
                  <c:v>100854.89999999998</c:v>
                </c:pt>
                <c:pt idx="652">
                  <c:v>100854.89999999998</c:v>
                </c:pt>
                <c:pt idx="653">
                  <c:v>100854.89999999998</c:v>
                </c:pt>
                <c:pt idx="654">
                  <c:v>100854.89999999998</c:v>
                </c:pt>
                <c:pt idx="655">
                  <c:v>100854.89999999998</c:v>
                </c:pt>
                <c:pt idx="656">
                  <c:v>100854.89999999998</c:v>
                </c:pt>
                <c:pt idx="657">
                  <c:v>100854.89999999998</c:v>
                </c:pt>
                <c:pt idx="658">
                  <c:v>100854.89999999998</c:v>
                </c:pt>
                <c:pt idx="659">
                  <c:v>100854.89999999998</c:v>
                </c:pt>
                <c:pt idx="660">
                  <c:v>100854.89999999998</c:v>
                </c:pt>
                <c:pt idx="661">
                  <c:v>100854.89999999998</c:v>
                </c:pt>
                <c:pt idx="662">
                  <c:v>100854.89999999998</c:v>
                </c:pt>
                <c:pt idx="663">
                  <c:v>100854.89999999998</c:v>
                </c:pt>
                <c:pt idx="664">
                  <c:v>100854.89999999998</c:v>
                </c:pt>
                <c:pt idx="665">
                  <c:v>100854.89999999998</c:v>
                </c:pt>
                <c:pt idx="666">
                  <c:v>100854.89999999998</c:v>
                </c:pt>
                <c:pt idx="667">
                  <c:v>100854.89999999998</c:v>
                </c:pt>
                <c:pt idx="668">
                  <c:v>100854.89999999998</c:v>
                </c:pt>
                <c:pt idx="669">
                  <c:v>100854.89999999998</c:v>
                </c:pt>
                <c:pt idx="670">
                  <c:v>100854.89999999998</c:v>
                </c:pt>
                <c:pt idx="671">
                  <c:v>100854.89999999998</c:v>
                </c:pt>
                <c:pt idx="672">
                  <c:v>100854.89999999998</c:v>
                </c:pt>
                <c:pt idx="673">
                  <c:v>100854.89999999998</c:v>
                </c:pt>
                <c:pt idx="674">
                  <c:v>100854.89999999998</c:v>
                </c:pt>
                <c:pt idx="675">
                  <c:v>100854.89999999998</c:v>
                </c:pt>
                <c:pt idx="676">
                  <c:v>100854.89999999998</c:v>
                </c:pt>
                <c:pt idx="677">
                  <c:v>100854.89999999998</c:v>
                </c:pt>
                <c:pt idx="678">
                  <c:v>100854.89999999998</c:v>
                </c:pt>
                <c:pt idx="679">
                  <c:v>100854.89999999998</c:v>
                </c:pt>
                <c:pt idx="680">
                  <c:v>100854.89999999998</c:v>
                </c:pt>
                <c:pt idx="681">
                  <c:v>100854.89999999998</c:v>
                </c:pt>
                <c:pt idx="682">
                  <c:v>100854.89999999998</c:v>
                </c:pt>
                <c:pt idx="683">
                  <c:v>100854.89999999998</c:v>
                </c:pt>
                <c:pt idx="684">
                  <c:v>100854.89999999998</c:v>
                </c:pt>
                <c:pt idx="685">
                  <c:v>100854.89999999998</c:v>
                </c:pt>
                <c:pt idx="686">
                  <c:v>100854.89999999998</c:v>
                </c:pt>
                <c:pt idx="687">
                  <c:v>100854.89999999998</c:v>
                </c:pt>
                <c:pt idx="688">
                  <c:v>100854.89999999998</c:v>
                </c:pt>
                <c:pt idx="689">
                  <c:v>100854.89999999998</c:v>
                </c:pt>
                <c:pt idx="690">
                  <c:v>100854.89999999998</c:v>
                </c:pt>
                <c:pt idx="691">
                  <c:v>100854.89999999998</c:v>
                </c:pt>
                <c:pt idx="692">
                  <c:v>100854.89999999998</c:v>
                </c:pt>
                <c:pt idx="693">
                  <c:v>100854.89999999998</c:v>
                </c:pt>
                <c:pt idx="694">
                  <c:v>100854.89999999998</c:v>
                </c:pt>
                <c:pt idx="695">
                  <c:v>100854.89999999998</c:v>
                </c:pt>
                <c:pt idx="696">
                  <c:v>100854.89999999998</c:v>
                </c:pt>
                <c:pt idx="697">
                  <c:v>100854.89999999998</c:v>
                </c:pt>
                <c:pt idx="698">
                  <c:v>100854.89999999998</c:v>
                </c:pt>
                <c:pt idx="699">
                  <c:v>100854.89999999998</c:v>
                </c:pt>
                <c:pt idx="700">
                  <c:v>100854.89999999998</c:v>
                </c:pt>
                <c:pt idx="701">
                  <c:v>100854.89999999998</c:v>
                </c:pt>
                <c:pt idx="702">
                  <c:v>100854.89999999998</c:v>
                </c:pt>
                <c:pt idx="703">
                  <c:v>100854.89999999998</c:v>
                </c:pt>
                <c:pt idx="704">
                  <c:v>100854.89999999998</c:v>
                </c:pt>
                <c:pt idx="705">
                  <c:v>100854.89999999998</c:v>
                </c:pt>
                <c:pt idx="706">
                  <c:v>100854.89999999998</c:v>
                </c:pt>
                <c:pt idx="707">
                  <c:v>100854.89999999998</c:v>
                </c:pt>
                <c:pt idx="708">
                  <c:v>100854.89999999998</c:v>
                </c:pt>
                <c:pt idx="709">
                  <c:v>100854.89999999998</c:v>
                </c:pt>
                <c:pt idx="710">
                  <c:v>100854.89999999998</c:v>
                </c:pt>
                <c:pt idx="711">
                  <c:v>100854.89999999998</c:v>
                </c:pt>
                <c:pt idx="712">
                  <c:v>100854.89999999998</c:v>
                </c:pt>
                <c:pt idx="713">
                  <c:v>100854.89999999998</c:v>
                </c:pt>
                <c:pt idx="714">
                  <c:v>100854.89999999998</c:v>
                </c:pt>
                <c:pt idx="715">
                  <c:v>100854.89999999998</c:v>
                </c:pt>
                <c:pt idx="716">
                  <c:v>100854.89999999998</c:v>
                </c:pt>
                <c:pt idx="717">
                  <c:v>100854.89999999998</c:v>
                </c:pt>
                <c:pt idx="718">
                  <c:v>100854.89999999998</c:v>
                </c:pt>
                <c:pt idx="719">
                  <c:v>100854.89999999998</c:v>
                </c:pt>
                <c:pt idx="720">
                  <c:v>100854.89999999998</c:v>
                </c:pt>
                <c:pt idx="721">
                  <c:v>100854.89999999998</c:v>
                </c:pt>
                <c:pt idx="722">
                  <c:v>100854.89999999998</c:v>
                </c:pt>
                <c:pt idx="723">
                  <c:v>100854.89999999998</c:v>
                </c:pt>
                <c:pt idx="724">
                  <c:v>100854.89999999998</c:v>
                </c:pt>
                <c:pt idx="725">
                  <c:v>100854.89999999998</c:v>
                </c:pt>
                <c:pt idx="726">
                  <c:v>100854.89999999998</c:v>
                </c:pt>
                <c:pt idx="727">
                  <c:v>100854.89999999998</c:v>
                </c:pt>
                <c:pt idx="728">
                  <c:v>100854.89999999998</c:v>
                </c:pt>
                <c:pt idx="729">
                  <c:v>100854.89999999998</c:v>
                </c:pt>
                <c:pt idx="730">
                  <c:v>100854.89999999998</c:v>
                </c:pt>
                <c:pt idx="731">
                  <c:v>100854.89999999998</c:v>
                </c:pt>
                <c:pt idx="732">
                  <c:v>100854.89999999998</c:v>
                </c:pt>
                <c:pt idx="733">
                  <c:v>100854.89999999998</c:v>
                </c:pt>
                <c:pt idx="734">
                  <c:v>100854.89999999998</c:v>
                </c:pt>
                <c:pt idx="735">
                  <c:v>100854.89999999998</c:v>
                </c:pt>
                <c:pt idx="736">
                  <c:v>100854.89999999998</c:v>
                </c:pt>
                <c:pt idx="737">
                  <c:v>100854.89999999998</c:v>
                </c:pt>
                <c:pt idx="738">
                  <c:v>100854.89999999998</c:v>
                </c:pt>
                <c:pt idx="739">
                  <c:v>100854.89999999998</c:v>
                </c:pt>
                <c:pt idx="740">
                  <c:v>100854.89999999998</c:v>
                </c:pt>
                <c:pt idx="741">
                  <c:v>100854.89999999998</c:v>
                </c:pt>
                <c:pt idx="742">
                  <c:v>100854.89999999998</c:v>
                </c:pt>
                <c:pt idx="743">
                  <c:v>100854.89999999998</c:v>
                </c:pt>
                <c:pt idx="744">
                  <c:v>100854.89999999998</c:v>
                </c:pt>
                <c:pt idx="745">
                  <c:v>100854.89999999998</c:v>
                </c:pt>
                <c:pt idx="746">
                  <c:v>100854.89999999998</c:v>
                </c:pt>
                <c:pt idx="747">
                  <c:v>100854.89999999998</c:v>
                </c:pt>
                <c:pt idx="748">
                  <c:v>100854.89999999998</c:v>
                </c:pt>
                <c:pt idx="749">
                  <c:v>100854.89999999998</c:v>
                </c:pt>
                <c:pt idx="750">
                  <c:v>100854.89999999998</c:v>
                </c:pt>
                <c:pt idx="751">
                  <c:v>100854.89999999998</c:v>
                </c:pt>
                <c:pt idx="752">
                  <c:v>100854.89999999998</c:v>
                </c:pt>
                <c:pt idx="753">
                  <c:v>100854.89999999998</c:v>
                </c:pt>
                <c:pt idx="754">
                  <c:v>100854.89999999998</c:v>
                </c:pt>
                <c:pt idx="755">
                  <c:v>100854.89999999998</c:v>
                </c:pt>
                <c:pt idx="756">
                  <c:v>100854.89999999998</c:v>
                </c:pt>
                <c:pt idx="757">
                  <c:v>100854.89999999998</c:v>
                </c:pt>
                <c:pt idx="758">
                  <c:v>100854.89999999998</c:v>
                </c:pt>
                <c:pt idx="759">
                  <c:v>100854.89999999998</c:v>
                </c:pt>
                <c:pt idx="760">
                  <c:v>100854.89999999998</c:v>
                </c:pt>
                <c:pt idx="761">
                  <c:v>100854.89999999998</c:v>
                </c:pt>
                <c:pt idx="762">
                  <c:v>100854.89999999998</c:v>
                </c:pt>
                <c:pt idx="763">
                  <c:v>100854.89999999998</c:v>
                </c:pt>
                <c:pt idx="764">
                  <c:v>100854.89999999998</c:v>
                </c:pt>
                <c:pt idx="765">
                  <c:v>100854.89999999998</c:v>
                </c:pt>
                <c:pt idx="766">
                  <c:v>100854.89999999998</c:v>
                </c:pt>
                <c:pt idx="767">
                  <c:v>100854.89999999998</c:v>
                </c:pt>
                <c:pt idx="768">
                  <c:v>100854.89999999998</c:v>
                </c:pt>
                <c:pt idx="769">
                  <c:v>100854.89999999998</c:v>
                </c:pt>
                <c:pt idx="770">
                  <c:v>100854.89999999998</c:v>
                </c:pt>
                <c:pt idx="771">
                  <c:v>100854.89999999998</c:v>
                </c:pt>
                <c:pt idx="772">
                  <c:v>100854.89999999998</c:v>
                </c:pt>
                <c:pt idx="773">
                  <c:v>100854.89999999998</c:v>
                </c:pt>
                <c:pt idx="774">
                  <c:v>100854.89999999998</c:v>
                </c:pt>
                <c:pt idx="775">
                  <c:v>100854.89999999998</c:v>
                </c:pt>
                <c:pt idx="776">
                  <c:v>100854.89999999998</c:v>
                </c:pt>
                <c:pt idx="777">
                  <c:v>100854.89999999998</c:v>
                </c:pt>
                <c:pt idx="778">
                  <c:v>100854.89999999998</c:v>
                </c:pt>
                <c:pt idx="779">
                  <c:v>100854.89999999998</c:v>
                </c:pt>
                <c:pt idx="780">
                  <c:v>100854.89999999998</c:v>
                </c:pt>
                <c:pt idx="781">
                  <c:v>100854.89999999998</c:v>
                </c:pt>
                <c:pt idx="782">
                  <c:v>100854.89999999998</c:v>
                </c:pt>
                <c:pt idx="783">
                  <c:v>100854.89999999998</c:v>
                </c:pt>
                <c:pt idx="784">
                  <c:v>100854.89999999998</c:v>
                </c:pt>
                <c:pt idx="785">
                  <c:v>100854.89999999998</c:v>
                </c:pt>
                <c:pt idx="786">
                  <c:v>100854.89999999998</c:v>
                </c:pt>
                <c:pt idx="787">
                  <c:v>100854.89999999998</c:v>
                </c:pt>
                <c:pt idx="788">
                  <c:v>100854.89999999998</c:v>
                </c:pt>
                <c:pt idx="789">
                  <c:v>100854.89999999998</c:v>
                </c:pt>
                <c:pt idx="790">
                  <c:v>100854.89999999998</c:v>
                </c:pt>
                <c:pt idx="791">
                  <c:v>100854.89999999998</c:v>
                </c:pt>
                <c:pt idx="792">
                  <c:v>100854.89999999998</c:v>
                </c:pt>
                <c:pt idx="793">
                  <c:v>100854.89999999998</c:v>
                </c:pt>
                <c:pt idx="794">
                  <c:v>100854.89999999998</c:v>
                </c:pt>
                <c:pt idx="795">
                  <c:v>100854.89999999998</c:v>
                </c:pt>
                <c:pt idx="796">
                  <c:v>100854.89999999998</c:v>
                </c:pt>
                <c:pt idx="797">
                  <c:v>100854.89999999998</c:v>
                </c:pt>
                <c:pt idx="798">
                  <c:v>100854.89999999998</c:v>
                </c:pt>
                <c:pt idx="799">
                  <c:v>100854.89999999998</c:v>
                </c:pt>
                <c:pt idx="800">
                  <c:v>100854.89999999998</c:v>
                </c:pt>
                <c:pt idx="801">
                  <c:v>100854.89999999998</c:v>
                </c:pt>
                <c:pt idx="802">
                  <c:v>100854.89999999998</c:v>
                </c:pt>
                <c:pt idx="803">
                  <c:v>100854.89999999998</c:v>
                </c:pt>
                <c:pt idx="804">
                  <c:v>100854.89999999998</c:v>
                </c:pt>
                <c:pt idx="805">
                  <c:v>100854.89999999998</c:v>
                </c:pt>
                <c:pt idx="806">
                  <c:v>100854.89999999998</c:v>
                </c:pt>
                <c:pt idx="807">
                  <c:v>100854.89999999998</c:v>
                </c:pt>
                <c:pt idx="808">
                  <c:v>100854.89999999998</c:v>
                </c:pt>
                <c:pt idx="809">
                  <c:v>100854.89999999998</c:v>
                </c:pt>
                <c:pt idx="810">
                  <c:v>100854.89999999998</c:v>
                </c:pt>
                <c:pt idx="811">
                  <c:v>100854.89999999998</c:v>
                </c:pt>
                <c:pt idx="812">
                  <c:v>100854.89999999998</c:v>
                </c:pt>
                <c:pt idx="813">
                  <c:v>100854.89999999998</c:v>
                </c:pt>
                <c:pt idx="814">
                  <c:v>100854.89999999998</c:v>
                </c:pt>
                <c:pt idx="815">
                  <c:v>100854.89999999998</c:v>
                </c:pt>
                <c:pt idx="816">
                  <c:v>100854.89999999998</c:v>
                </c:pt>
                <c:pt idx="817">
                  <c:v>100854.89999999998</c:v>
                </c:pt>
                <c:pt idx="818">
                  <c:v>100854.89999999998</c:v>
                </c:pt>
                <c:pt idx="819">
                  <c:v>100854.89999999998</c:v>
                </c:pt>
                <c:pt idx="820">
                  <c:v>100854.89999999998</c:v>
                </c:pt>
                <c:pt idx="821">
                  <c:v>100854.89999999998</c:v>
                </c:pt>
                <c:pt idx="822">
                  <c:v>100854.89999999998</c:v>
                </c:pt>
                <c:pt idx="823">
                  <c:v>100854.89999999998</c:v>
                </c:pt>
                <c:pt idx="824">
                  <c:v>100854.89999999998</c:v>
                </c:pt>
                <c:pt idx="825">
                  <c:v>100854.89999999998</c:v>
                </c:pt>
                <c:pt idx="826">
                  <c:v>100854.89999999998</c:v>
                </c:pt>
                <c:pt idx="827">
                  <c:v>100854.89999999998</c:v>
                </c:pt>
                <c:pt idx="828">
                  <c:v>100854.89999999998</c:v>
                </c:pt>
                <c:pt idx="829">
                  <c:v>100854.89999999998</c:v>
                </c:pt>
                <c:pt idx="830">
                  <c:v>100854.89999999998</c:v>
                </c:pt>
                <c:pt idx="831">
                  <c:v>100854.89999999998</c:v>
                </c:pt>
                <c:pt idx="832">
                  <c:v>100854.89999999998</c:v>
                </c:pt>
                <c:pt idx="833">
                  <c:v>100854.89999999998</c:v>
                </c:pt>
                <c:pt idx="834">
                  <c:v>100854.89999999998</c:v>
                </c:pt>
                <c:pt idx="835">
                  <c:v>100854.89999999998</c:v>
                </c:pt>
                <c:pt idx="836">
                  <c:v>100854.89999999998</c:v>
                </c:pt>
                <c:pt idx="837">
                  <c:v>100854.89999999998</c:v>
                </c:pt>
                <c:pt idx="838">
                  <c:v>100854.89999999998</c:v>
                </c:pt>
                <c:pt idx="839">
                  <c:v>100854.89999999998</c:v>
                </c:pt>
                <c:pt idx="840">
                  <c:v>100854.89999999998</c:v>
                </c:pt>
                <c:pt idx="841">
                  <c:v>100854.89999999998</c:v>
                </c:pt>
                <c:pt idx="842">
                  <c:v>100854.89999999998</c:v>
                </c:pt>
                <c:pt idx="843">
                  <c:v>100854.89999999998</c:v>
                </c:pt>
                <c:pt idx="844">
                  <c:v>100854.89999999998</c:v>
                </c:pt>
                <c:pt idx="845">
                  <c:v>100854.89999999998</c:v>
                </c:pt>
                <c:pt idx="846">
                  <c:v>100854.89999999998</c:v>
                </c:pt>
                <c:pt idx="847">
                  <c:v>100854.89999999998</c:v>
                </c:pt>
                <c:pt idx="848">
                  <c:v>100854.89999999998</c:v>
                </c:pt>
                <c:pt idx="849">
                  <c:v>100854.89999999998</c:v>
                </c:pt>
                <c:pt idx="850">
                  <c:v>100854.89999999998</c:v>
                </c:pt>
                <c:pt idx="851">
                  <c:v>100854.89999999998</c:v>
                </c:pt>
                <c:pt idx="852">
                  <c:v>100854.89999999998</c:v>
                </c:pt>
                <c:pt idx="853">
                  <c:v>100854.89999999998</c:v>
                </c:pt>
                <c:pt idx="854">
                  <c:v>100854.89999999998</c:v>
                </c:pt>
                <c:pt idx="855">
                  <c:v>100854.89999999998</c:v>
                </c:pt>
                <c:pt idx="856">
                  <c:v>100854.89999999998</c:v>
                </c:pt>
                <c:pt idx="857">
                  <c:v>100854.89999999998</c:v>
                </c:pt>
                <c:pt idx="858">
                  <c:v>100854.89999999998</c:v>
                </c:pt>
                <c:pt idx="859">
                  <c:v>100854.89999999998</c:v>
                </c:pt>
                <c:pt idx="860">
                  <c:v>100854.89999999998</c:v>
                </c:pt>
                <c:pt idx="861">
                  <c:v>100854.89999999998</c:v>
                </c:pt>
                <c:pt idx="862">
                  <c:v>100854.89999999998</c:v>
                </c:pt>
                <c:pt idx="863">
                  <c:v>100854.89999999998</c:v>
                </c:pt>
                <c:pt idx="864">
                  <c:v>100854.89999999998</c:v>
                </c:pt>
                <c:pt idx="865">
                  <c:v>100854.89999999998</c:v>
                </c:pt>
                <c:pt idx="866">
                  <c:v>100854.89999999998</c:v>
                </c:pt>
                <c:pt idx="867">
                  <c:v>100854.89999999998</c:v>
                </c:pt>
                <c:pt idx="868">
                  <c:v>100854.89999999998</c:v>
                </c:pt>
                <c:pt idx="869">
                  <c:v>100854.89999999998</c:v>
                </c:pt>
                <c:pt idx="870">
                  <c:v>100854.89999999998</c:v>
                </c:pt>
                <c:pt idx="871">
                  <c:v>100854.89999999998</c:v>
                </c:pt>
                <c:pt idx="872">
                  <c:v>100854.89999999998</c:v>
                </c:pt>
                <c:pt idx="873">
                  <c:v>100854.89999999998</c:v>
                </c:pt>
                <c:pt idx="874">
                  <c:v>100854.89999999998</c:v>
                </c:pt>
                <c:pt idx="875">
                  <c:v>100854.89999999998</c:v>
                </c:pt>
                <c:pt idx="876">
                  <c:v>100854.89999999998</c:v>
                </c:pt>
                <c:pt idx="877">
                  <c:v>100854.89999999998</c:v>
                </c:pt>
                <c:pt idx="878">
                  <c:v>100854.89999999998</c:v>
                </c:pt>
                <c:pt idx="879">
                  <c:v>100854.89999999998</c:v>
                </c:pt>
                <c:pt idx="880">
                  <c:v>100854.89999999998</c:v>
                </c:pt>
                <c:pt idx="881">
                  <c:v>100854.89999999998</c:v>
                </c:pt>
                <c:pt idx="882">
                  <c:v>100854.89999999998</c:v>
                </c:pt>
                <c:pt idx="883">
                  <c:v>100854.89999999998</c:v>
                </c:pt>
                <c:pt idx="884">
                  <c:v>100854.89999999998</c:v>
                </c:pt>
                <c:pt idx="885">
                  <c:v>100854.89999999998</c:v>
                </c:pt>
                <c:pt idx="886">
                  <c:v>100854.89999999998</c:v>
                </c:pt>
                <c:pt idx="887">
                  <c:v>100854.89999999998</c:v>
                </c:pt>
                <c:pt idx="888">
                  <c:v>100854.89999999998</c:v>
                </c:pt>
                <c:pt idx="889">
                  <c:v>100854.89999999998</c:v>
                </c:pt>
                <c:pt idx="890">
                  <c:v>100854.89999999998</c:v>
                </c:pt>
                <c:pt idx="891">
                  <c:v>100854.89999999998</c:v>
                </c:pt>
                <c:pt idx="892">
                  <c:v>100854.89999999998</c:v>
                </c:pt>
                <c:pt idx="893">
                  <c:v>100854.89999999998</c:v>
                </c:pt>
                <c:pt idx="894">
                  <c:v>100854.89999999998</c:v>
                </c:pt>
                <c:pt idx="895">
                  <c:v>100854.89999999998</c:v>
                </c:pt>
                <c:pt idx="896">
                  <c:v>100854.89999999998</c:v>
                </c:pt>
                <c:pt idx="897">
                  <c:v>100854.89999999998</c:v>
                </c:pt>
                <c:pt idx="898">
                  <c:v>100854.89999999998</c:v>
                </c:pt>
                <c:pt idx="899">
                  <c:v>100854.89999999998</c:v>
                </c:pt>
                <c:pt idx="900">
                  <c:v>100854.89999999998</c:v>
                </c:pt>
                <c:pt idx="901">
                  <c:v>100854.89999999998</c:v>
                </c:pt>
                <c:pt idx="902">
                  <c:v>100854.89999999998</c:v>
                </c:pt>
                <c:pt idx="903">
                  <c:v>100854.89999999998</c:v>
                </c:pt>
                <c:pt idx="904">
                  <c:v>100854.89999999998</c:v>
                </c:pt>
                <c:pt idx="905">
                  <c:v>100854.89999999998</c:v>
                </c:pt>
                <c:pt idx="906">
                  <c:v>100854.89999999998</c:v>
                </c:pt>
                <c:pt idx="907">
                  <c:v>100854.89999999998</c:v>
                </c:pt>
                <c:pt idx="908">
                  <c:v>100854.89999999998</c:v>
                </c:pt>
                <c:pt idx="909">
                  <c:v>100854.89999999998</c:v>
                </c:pt>
                <c:pt idx="910">
                  <c:v>100854.89999999998</c:v>
                </c:pt>
                <c:pt idx="911">
                  <c:v>100854.89999999998</c:v>
                </c:pt>
                <c:pt idx="912">
                  <c:v>100854.89999999998</c:v>
                </c:pt>
                <c:pt idx="913">
                  <c:v>100854.89999999998</c:v>
                </c:pt>
                <c:pt idx="914">
                  <c:v>100854.89999999998</c:v>
                </c:pt>
                <c:pt idx="915">
                  <c:v>100854.89999999998</c:v>
                </c:pt>
                <c:pt idx="916">
                  <c:v>100854.89999999998</c:v>
                </c:pt>
                <c:pt idx="917">
                  <c:v>100854.89999999998</c:v>
                </c:pt>
                <c:pt idx="918">
                  <c:v>100854.89999999998</c:v>
                </c:pt>
                <c:pt idx="919">
                  <c:v>100854.89999999998</c:v>
                </c:pt>
                <c:pt idx="920">
                  <c:v>100854.89999999998</c:v>
                </c:pt>
                <c:pt idx="921">
                  <c:v>100854.89999999998</c:v>
                </c:pt>
                <c:pt idx="922">
                  <c:v>100854.89999999998</c:v>
                </c:pt>
                <c:pt idx="923">
                  <c:v>100854.89999999998</c:v>
                </c:pt>
                <c:pt idx="924">
                  <c:v>100854.89999999998</c:v>
                </c:pt>
                <c:pt idx="925">
                  <c:v>100854.89999999998</c:v>
                </c:pt>
                <c:pt idx="926">
                  <c:v>100854.89999999998</c:v>
                </c:pt>
                <c:pt idx="927">
                  <c:v>100854.89999999998</c:v>
                </c:pt>
                <c:pt idx="928">
                  <c:v>100854.89999999998</c:v>
                </c:pt>
                <c:pt idx="929">
                  <c:v>100854.89999999998</c:v>
                </c:pt>
                <c:pt idx="930">
                  <c:v>100854.89999999998</c:v>
                </c:pt>
                <c:pt idx="931">
                  <c:v>100854.89999999998</c:v>
                </c:pt>
                <c:pt idx="932">
                  <c:v>100854.89999999998</c:v>
                </c:pt>
                <c:pt idx="933">
                  <c:v>100854.89999999998</c:v>
                </c:pt>
                <c:pt idx="934">
                  <c:v>100854.89999999998</c:v>
                </c:pt>
                <c:pt idx="935">
                  <c:v>100854.89999999998</c:v>
                </c:pt>
                <c:pt idx="936">
                  <c:v>100854.89999999998</c:v>
                </c:pt>
                <c:pt idx="937">
                  <c:v>100854.89999999998</c:v>
                </c:pt>
                <c:pt idx="938">
                  <c:v>100854.89999999998</c:v>
                </c:pt>
                <c:pt idx="939">
                  <c:v>100854.89999999998</c:v>
                </c:pt>
                <c:pt idx="940">
                  <c:v>100854.89999999998</c:v>
                </c:pt>
                <c:pt idx="941">
                  <c:v>100854.89999999998</c:v>
                </c:pt>
                <c:pt idx="942">
                  <c:v>100854.89999999998</c:v>
                </c:pt>
                <c:pt idx="943">
                  <c:v>100854.89999999998</c:v>
                </c:pt>
                <c:pt idx="944">
                  <c:v>100854.89999999998</c:v>
                </c:pt>
                <c:pt idx="945">
                  <c:v>100854.89999999998</c:v>
                </c:pt>
                <c:pt idx="946">
                  <c:v>100854.89999999998</c:v>
                </c:pt>
                <c:pt idx="947">
                  <c:v>100854.89999999998</c:v>
                </c:pt>
                <c:pt idx="948">
                  <c:v>100854.89999999998</c:v>
                </c:pt>
                <c:pt idx="949">
                  <c:v>100854.89999999998</c:v>
                </c:pt>
                <c:pt idx="950">
                  <c:v>100854.89999999998</c:v>
                </c:pt>
                <c:pt idx="951">
                  <c:v>100854.89999999998</c:v>
                </c:pt>
                <c:pt idx="952">
                  <c:v>100854.89999999998</c:v>
                </c:pt>
                <c:pt idx="953">
                  <c:v>100854.89999999998</c:v>
                </c:pt>
                <c:pt idx="954">
                  <c:v>100854.89999999998</c:v>
                </c:pt>
                <c:pt idx="955">
                  <c:v>100854.89999999998</c:v>
                </c:pt>
                <c:pt idx="956">
                  <c:v>100854.89999999998</c:v>
                </c:pt>
                <c:pt idx="957">
                  <c:v>100854.89999999998</c:v>
                </c:pt>
                <c:pt idx="958">
                  <c:v>100854.89999999998</c:v>
                </c:pt>
                <c:pt idx="959">
                  <c:v>100854.89999999998</c:v>
                </c:pt>
                <c:pt idx="960">
                  <c:v>100854.89999999998</c:v>
                </c:pt>
                <c:pt idx="961">
                  <c:v>100854.89999999998</c:v>
                </c:pt>
                <c:pt idx="962">
                  <c:v>100854.89999999998</c:v>
                </c:pt>
                <c:pt idx="963">
                  <c:v>100854.89999999998</c:v>
                </c:pt>
                <c:pt idx="964">
                  <c:v>100854.89999999998</c:v>
                </c:pt>
                <c:pt idx="965">
                  <c:v>100854.89999999998</c:v>
                </c:pt>
                <c:pt idx="966">
                  <c:v>100854.89999999998</c:v>
                </c:pt>
                <c:pt idx="967">
                  <c:v>100854.89999999998</c:v>
                </c:pt>
                <c:pt idx="968">
                  <c:v>100854.89999999998</c:v>
                </c:pt>
                <c:pt idx="969">
                  <c:v>100854.89999999998</c:v>
                </c:pt>
                <c:pt idx="970">
                  <c:v>100854.89999999998</c:v>
                </c:pt>
                <c:pt idx="971">
                  <c:v>100854.89999999998</c:v>
                </c:pt>
                <c:pt idx="972">
                  <c:v>100854.89999999998</c:v>
                </c:pt>
                <c:pt idx="973">
                  <c:v>100854.89999999998</c:v>
                </c:pt>
                <c:pt idx="974">
                  <c:v>100854.89999999998</c:v>
                </c:pt>
                <c:pt idx="975">
                  <c:v>100854.89999999998</c:v>
                </c:pt>
                <c:pt idx="976">
                  <c:v>100854.89999999998</c:v>
                </c:pt>
                <c:pt idx="977">
                  <c:v>100854.89999999998</c:v>
                </c:pt>
                <c:pt idx="978">
                  <c:v>100854.89999999998</c:v>
                </c:pt>
                <c:pt idx="979">
                  <c:v>100854.89999999998</c:v>
                </c:pt>
                <c:pt idx="980">
                  <c:v>100854.89999999998</c:v>
                </c:pt>
                <c:pt idx="981">
                  <c:v>100854.89999999998</c:v>
                </c:pt>
                <c:pt idx="982">
                  <c:v>100854.89999999998</c:v>
                </c:pt>
                <c:pt idx="983">
                  <c:v>100854.89999999998</c:v>
                </c:pt>
                <c:pt idx="984">
                  <c:v>100854.89999999998</c:v>
                </c:pt>
                <c:pt idx="985">
                  <c:v>100854.89999999998</c:v>
                </c:pt>
                <c:pt idx="986">
                  <c:v>100854.89999999998</c:v>
                </c:pt>
                <c:pt idx="987">
                  <c:v>100854.89999999998</c:v>
                </c:pt>
                <c:pt idx="988">
                  <c:v>100854.89999999998</c:v>
                </c:pt>
                <c:pt idx="989">
                  <c:v>100854.89999999998</c:v>
                </c:pt>
                <c:pt idx="990">
                  <c:v>100854.89999999998</c:v>
                </c:pt>
                <c:pt idx="991">
                  <c:v>100854.89999999998</c:v>
                </c:pt>
                <c:pt idx="992">
                  <c:v>100854.89999999998</c:v>
                </c:pt>
                <c:pt idx="993">
                  <c:v>100854.89999999998</c:v>
                </c:pt>
                <c:pt idx="994">
                  <c:v>100854.89999999998</c:v>
                </c:pt>
                <c:pt idx="995">
                  <c:v>100854.89999999998</c:v>
                </c:pt>
                <c:pt idx="996">
                  <c:v>100854.89999999998</c:v>
                </c:pt>
                <c:pt idx="997">
                  <c:v>100854.89999999998</c:v>
                </c:pt>
                <c:pt idx="998">
                  <c:v>100854.89999999998</c:v>
                </c:pt>
                <c:pt idx="999">
                  <c:v>100854.89999999998</c:v>
                </c:pt>
                <c:pt idx="1000">
                  <c:v>100854.89999999998</c:v>
                </c:pt>
                <c:pt idx="1001">
                  <c:v>100854.89999999998</c:v>
                </c:pt>
                <c:pt idx="1002">
                  <c:v>100854.89999999998</c:v>
                </c:pt>
                <c:pt idx="1003">
                  <c:v>100854.89999999998</c:v>
                </c:pt>
                <c:pt idx="1004">
                  <c:v>100854.89999999998</c:v>
                </c:pt>
                <c:pt idx="1005">
                  <c:v>100854.89999999998</c:v>
                </c:pt>
                <c:pt idx="1006">
                  <c:v>100854.89999999998</c:v>
                </c:pt>
                <c:pt idx="1007">
                  <c:v>100854.89999999998</c:v>
                </c:pt>
                <c:pt idx="1008">
                  <c:v>100854.89999999998</c:v>
                </c:pt>
                <c:pt idx="1009">
                  <c:v>100854.89999999998</c:v>
                </c:pt>
                <c:pt idx="1010">
                  <c:v>100854.89999999998</c:v>
                </c:pt>
                <c:pt idx="1011">
                  <c:v>100854.89999999998</c:v>
                </c:pt>
                <c:pt idx="1012">
                  <c:v>100854.89999999998</c:v>
                </c:pt>
                <c:pt idx="1013">
                  <c:v>100854.89999999998</c:v>
                </c:pt>
                <c:pt idx="1014">
                  <c:v>100854.89999999998</c:v>
                </c:pt>
                <c:pt idx="1015">
                  <c:v>100854.89999999998</c:v>
                </c:pt>
                <c:pt idx="1016">
                  <c:v>100854.89999999998</c:v>
                </c:pt>
                <c:pt idx="1017">
                  <c:v>100854.89999999998</c:v>
                </c:pt>
                <c:pt idx="1018">
                  <c:v>100854.89999999998</c:v>
                </c:pt>
                <c:pt idx="1019">
                  <c:v>100854.89999999998</c:v>
                </c:pt>
                <c:pt idx="1020">
                  <c:v>100854.89999999998</c:v>
                </c:pt>
                <c:pt idx="1021">
                  <c:v>100854.89999999998</c:v>
                </c:pt>
                <c:pt idx="1022">
                  <c:v>100854.89999999998</c:v>
                </c:pt>
                <c:pt idx="1023">
                  <c:v>100854.89999999998</c:v>
                </c:pt>
                <c:pt idx="1024">
                  <c:v>100854.89999999998</c:v>
                </c:pt>
                <c:pt idx="1025">
                  <c:v>100854.89999999998</c:v>
                </c:pt>
                <c:pt idx="1026">
                  <c:v>100854.89999999998</c:v>
                </c:pt>
                <c:pt idx="1027">
                  <c:v>100854.89999999998</c:v>
                </c:pt>
                <c:pt idx="1028">
                  <c:v>100854.89999999998</c:v>
                </c:pt>
                <c:pt idx="1029">
                  <c:v>100854.89999999998</c:v>
                </c:pt>
                <c:pt idx="1030">
                  <c:v>100854.89999999998</c:v>
                </c:pt>
                <c:pt idx="1031">
                  <c:v>100854.89999999998</c:v>
                </c:pt>
                <c:pt idx="1032">
                  <c:v>100854.89999999998</c:v>
                </c:pt>
                <c:pt idx="1033">
                  <c:v>100854.89999999998</c:v>
                </c:pt>
                <c:pt idx="1034">
                  <c:v>100854.89999999998</c:v>
                </c:pt>
                <c:pt idx="1035">
                  <c:v>100854.89999999998</c:v>
                </c:pt>
                <c:pt idx="1036">
                  <c:v>100854.89999999998</c:v>
                </c:pt>
                <c:pt idx="1037">
                  <c:v>100854.89999999998</c:v>
                </c:pt>
                <c:pt idx="1038">
                  <c:v>100854.89999999998</c:v>
                </c:pt>
                <c:pt idx="1039">
                  <c:v>100854.89999999998</c:v>
                </c:pt>
                <c:pt idx="1040">
                  <c:v>100854.89999999998</c:v>
                </c:pt>
                <c:pt idx="1041">
                  <c:v>100854.89999999998</c:v>
                </c:pt>
                <c:pt idx="1042">
                  <c:v>100854.89999999998</c:v>
                </c:pt>
                <c:pt idx="1043">
                  <c:v>100854.89999999998</c:v>
                </c:pt>
                <c:pt idx="1044">
                  <c:v>100854.89999999998</c:v>
                </c:pt>
                <c:pt idx="1045">
                  <c:v>100854.89999999998</c:v>
                </c:pt>
                <c:pt idx="1046">
                  <c:v>100854.89999999998</c:v>
                </c:pt>
                <c:pt idx="1047">
                  <c:v>100854.89999999998</c:v>
                </c:pt>
                <c:pt idx="1048">
                  <c:v>100854.89999999998</c:v>
                </c:pt>
                <c:pt idx="1049">
                  <c:v>100854.89999999998</c:v>
                </c:pt>
                <c:pt idx="1050">
                  <c:v>100854.89999999998</c:v>
                </c:pt>
                <c:pt idx="1051">
                  <c:v>100854.89999999998</c:v>
                </c:pt>
                <c:pt idx="1052">
                  <c:v>100854.89999999998</c:v>
                </c:pt>
                <c:pt idx="1053">
                  <c:v>100854.89999999998</c:v>
                </c:pt>
                <c:pt idx="1054">
                  <c:v>100854.89999999998</c:v>
                </c:pt>
                <c:pt idx="1055">
                  <c:v>100854.89999999998</c:v>
                </c:pt>
                <c:pt idx="1056">
                  <c:v>100854.89999999998</c:v>
                </c:pt>
                <c:pt idx="1057">
                  <c:v>100854.89999999998</c:v>
                </c:pt>
                <c:pt idx="1058">
                  <c:v>100854.89999999998</c:v>
                </c:pt>
                <c:pt idx="1059">
                  <c:v>100854.89999999998</c:v>
                </c:pt>
                <c:pt idx="1060">
                  <c:v>100854.89999999998</c:v>
                </c:pt>
                <c:pt idx="1061">
                  <c:v>100854.89999999998</c:v>
                </c:pt>
                <c:pt idx="1062">
                  <c:v>100854.89999999998</c:v>
                </c:pt>
                <c:pt idx="1063">
                  <c:v>100854.89999999998</c:v>
                </c:pt>
                <c:pt idx="1064">
                  <c:v>100854.89999999998</c:v>
                </c:pt>
                <c:pt idx="1065">
                  <c:v>100854.89999999998</c:v>
                </c:pt>
                <c:pt idx="1066">
                  <c:v>100854.89999999998</c:v>
                </c:pt>
                <c:pt idx="1067">
                  <c:v>100854.89999999998</c:v>
                </c:pt>
                <c:pt idx="1068">
                  <c:v>100854.89999999998</c:v>
                </c:pt>
                <c:pt idx="1069">
                  <c:v>100854.89999999998</c:v>
                </c:pt>
                <c:pt idx="1070">
                  <c:v>100854.89999999998</c:v>
                </c:pt>
                <c:pt idx="1071">
                  <c:v>100854.89999999998</c:v>
                </c:pt>
                <c:pt idx="1072">
                  <c:v>100854.89999999998</c:v>
                </c:pt>
                <c:pt idx="1073">
                  <c:v>100854.89999999998</c:v>
                </c:pt>
                <c:pt idx="1074">
                  <c:v>100854.89999999998</c:v>
                </c:pt>
                <c:pt idx="1075">
                  <c:v>100854.89999999998</c:v>
                </c:pt>
                <c:pt idx="1076">
                  <c:v>100854.89999999998</c:v>
                </c:pt>
                <c:pt idx="1077">
                  <c:v>100854.89999999998</c:v>
                </c:pt>
                <c:pt idx="1078">
                  <c:v>100854.89999999998</c:v>
                </c:pt>
                <c:pt idx="1079">
                  <c:v>100854.89999999998</c:v>
                </c:pt>
                <c:pt idx="1080">
                  <c:v>100854.89999999998</c:v>
                </c:pt>
                <c:pt idx="1081">
                  <c:v>100854.89999999998</c:v>
                </c:pt>
                <c:pt idx="1082">
                  <c:v>100854.89999999998</c:v>
                </c:pt>
                <c:pt idx="1083">
                  <c:v>100854.89999999998</c:v>
                </c:pt>
                <c:pt idx="1084">
                  <c:v>100854.89999999998</c:v>
                </c:pt>
                <c:pt idx="1085">
                  <c:v>100854.89999999998</c:v>
                </c:pt>
                <c:pt idx="1086">
                  <c:v>100854.89999999998</c:v>
                </c:pt>
                <c:pt idx="1087">
                  <c:v>100854.89999999998</c:v>
                </c:pt>
                <c:pt idx="1088">
                  <c:v>100854.89999999998</c:v>
                </c:pt>
                <c:pt idx="1089">
                  <c:v>100854.89999999998</c:v>
                </c:pt>
                <c:pt idx="1090">
                  <c:v>100854.89999999998</c:v>
                </c:pt>
                <c:pt idx="1091">
                  <c:v>100854.89999999998</c:v>
                </c:pt>
                <c:pt idx="1092">
                  <c:v>100854.89999999998</c:v>
                </c:pt>
                <c:pt idx="1093">
                  <c:v>100854.89999999998</c:v>
                </c:pt>
                <c:pt idx="1094">
                  <c:v>100854.89999999998</c:v>
                </c:pt>
                <c:pt idx="1095">
                  <c:v>100854.89999999998</c:v>
                </c:pt>
                <c:pt idx="1096">
                  <c:v>100854.89999999998</c:v>
                </c:pt>
                <c:pt idx="1097">
                  <c:v>100854.89999999998</c:v>
                </c:pt>
                <c:pt idx="1098">
                  <c:v>100854.89999999998</c:v>
                </c:pt>
                <c:pt idx="1099">
                  <c:v>100854.89999999998</c:v>
                </c:pt>
                <c:pt idx="1100">
                  <c:v>100854.89999999998</c:v>
                </c:pt>
                <c:pt idx="1101">
                  <c:v>100854.89999999998</c:v>
                </c:pt>
                <c:pt idx="1102">
                  <c:v>100854.89999999998</c:v>
                </c:pt>
                <c:pt idx="1103">
                  <c:v>100854.89999999998</c:v>
                </c:pt>
                <c:pt idx="1104">
                  <c:v>100854.89999999998</c:v>
                </c:pt>
                <c:pt idx="1105">
                  <c:v>100854.89999999998</c:v>
                </c:pt>
                <c:pt idx="1106">
                  <c:v>100854.89999999998</c:v>
                </c:pt>
                <c:pt idx="1107">
                  <c:v>100854.89999999998</c:v>
                </c:pt>
                <c:pt idx="1108">
                  <c:v>100854.89999999998</c:v>
                </c:pt>
                <c:pt idx="1109">
                  <c:v>100854.89999999998</c:v>
                </c:pt>
                <c:pt idx="1110">
                  <c:v>100854.89999999998</c:v>
                </c:pt>
                <c:pt idx="1111">
                  <c:v>100854.89999999998</c:v>
                </c:pt>
                <c:pt idx="1112">
                  <c:v>100854.89999999998</c:v>
                </c:pt>
                <c:pt idx="1113">
                  <c:v>100854.89999999998</c:v>
                </c:pt>
                <c:pt idx="1114">
                  <c:v>100854.89999999998</c:v>
                </c:pt>
                <c:pt idx="1115">
                  <c:v>100854.89999999998</c:v>
                </c:pt>
                <c:pt idx="1116">
                  <c:v>100854.89999999998</c:v>
                </c:pt>
                <c:pt idx="1117">
                  <c:v>100854.89999999998</c:v>
                </c:pt>
                <c:pt idx="1118">
                  <c:v>100854.89999999998</c:v>
                </c:pt>
                <c:pt idx="1119">
                  <c:v>100854.89999999998</c:v>
                </c:pt>
                <c:pt idx="1120">
                  <c:v>100854.89999999998</c:v>
                </c:pt>
                <c:pt idx="1121">
                  <c:v>100854.89999999998</c:v>
                </c:pt>
                <c:pt idx="1122">
                  <c:v>100854.89999999998</c:v>
                </c:pt>
                <c:pt idx="1123">
                  <c:v>100854.89999999998</c:v>
                </c:pt>
                <c:pt idx="1124">
                  <c:v>100854.89999999998</c:v>
                </c:pt>
                <c:pt idx="1125">
                  <c:v>100854.89999999998</c:v>
                </c:pt>
                <c:pt idx="1126">
                  <c:v>100854.89999999998</c:v>
                </c:pt>
                <c:pt idx="1127">
                  <c:v>100854.89999999998</c:v>
                </c:pt>
                <c:pt idx="1128">
                  <c:v>100854.89999999998</c:v>
                </c:pt>
                <c:pt idx="1129">
                  <c:v>100854.89999999998</c:v>
                </c:pt>
                <c:pt idx="1130">
                  <c:v>100854.89999999998</c:v>
                </c:pt>
                <c:pt idx="1131">
                  <c:v>100854.89999999998</c:v>
                </c:pt>
                <c:pt idx="1132">
                  <c:v>100854.89999999998</c:v>
                </c:pt>
                <c:pt idx="1133">
                  <c:v>100854.89999999998</c:v>
                </c:pt>
                <c:pt idx="1134">
                  <c:v>100854.89999999998</c:v>
                </c:pt>
                <c:pt idx="1135">
                  <c:v>100854.89999999998</c:v>
                </c:pt>
                <c:pt idx="1136">
                  <c:v>100854.89999999998</c:v>
                </c:pt>
                <c:pt idx="1137">
                  <c:v>100854.89999999998</c:v>
                </c:pt>
                <c:pt idx="1138">
                  <c:v>100854.89999999998</c:v>
                </c:pt>
                <c:pt idx="1139">
                  <c:v>100854.89999999998</c:v>
                </c:pt>
                <c:pt idx="1140">
                  <c:v>100854.89999999998</c:v>
                </c:pt>
                <c:pt idx="1141">
                  <c:v>100854.89999999998</c:v>
                </c:pt>
                <c:pt idx="1142">
                  <c:v>100854.89999999998</c:v>
                </c:pt>
                <c:pt idx="1143">
                  <c:v>100854.89999999998</c:v>
                </c:pt>
                <c:pt idx="1144">
                  <c:v>100854.89999999998</c:v>
                </c:pt>
                <c:pt idx="1145">
                  <c:v>100854.89999999998</c:v>
                </c:pt>
                <c:pt idx="1146">
                  <c:v>100854.89999999998</c:v>
                </c:pt>
                <c:pt idx="1147">
                  <c:v>100854.89999999998</c:v>
                </c:pt>
                <c:pt idx="1148">
                  <c:v>100854.89999999998</c:v>
                </c:pt>
                <c:pt idx="1149">
                  <c:v>100854.89999999998</c:v>
                </c:pt>
                <c:pt idx="1150">
                  <c:v>100854.89999999998</c:v>
                </c:pt>
                <c:pt idx="1151">
                  <c:v>100854.89999999998</c:v>
                </c:pt>
                <c:pt idx="1152">
                  <c:v>100854.89999999998</c:v>
                </c:pt>
                <c:pt idx="1153">
                  <c:v>100854.89999999998</c:v>
                </c:pt>
                <c:pt idx="1154">
                  <c:v>100854.89999999998</c:v>
                </c:pt>
                <c:pt idx="1155">
                  <c:v>100854.89999999998</c:v>
                </c:pt>
                <c:pt idx="1156">
                  <c:v>100854.89999999998</c:v>
                </c:pt>
                <c:pt idx="1157">
                  <c:v>100854.89999999998</c:v>
                </c:pt>
                <c:pt idx="1158">
                  <c:v>100854.89999999998</c:v>
                </c:pt>
                <c:pt idx="1159">
                  <c:v>100854.89999999998</c:v>
                </c:pt>
                <c:pt idx="1160">
                  <c:v>100854.89999999998</c:v>
                </c:pt>
                <c:pt idx="1161">
                  <c:v>100854.89999999998</c:v>
                </c:pt>
                <c:pt idx="1162">
                  <c:v>100854.89999999998</c:v>
                </c:pt>
                <c:pt idx="1163">
                  <c:v>100854.89999999998</c:v>
                </c:pt>
                <c:pt idx="1164">
                  <c:v>100854.89999999998</c:v>
                </c:pt>
                <c:pt idx="1165">
                  <c:v>100854.89999999998</c:v>
                </c:pt>
                <c:pt idx="1166">
                  <c:v>100854.89999999998</c:v>
                </c:pt>
                <c:pt idx="1167">
                  <c:v>100854.89999999998</c:v>
                </c:pt>
                <c:pt idx="1168">
                  <c:v>100854.89999999998</c:v>
                </c:pt>
                <c:pt idx="1169">
                  <c:v>100854.89999999998</c:v>
                </c:pt>
                <c:pt idx="1170">
                  <c:v>100854.89999999998</c:v>
                </c:pt>
                <c:pt idx="1171">
                  <c:v>100854.89999999998</c:v>
                </c:pt>
                <c:pt idx="1172">
                  <c:v>100854.89999999998</c:v>
                </c:pt>
                <c:pt idx="1173">
                  <c:v>100854.89999999998</c:v>
                </c:pt>
                <c:pt idx="1174">
                  <c:v>100854.89999999998</c:v>
                </c:pt>
                <c:pt idx="1175">
                  <c:v>100854.89999999998</c:v>
                </c:pt>
                <c:pt idx="1176">
                  <c:v>100854.89999999998</c:v>
                </c:pt>
                <c:pt idx="1177">
                  <c:v>100854.89999999998</c:v>
                </c:pt>
                <c:pt idx="1178">
                  <c:v>100854.89999999998</c:v>
                </c:pt>
                <c:pt idx="1179">
                  <c:v>100854.89999999998</c:v>
                </c:pt>
                <c:pt idx="1180">
                  <c:v>100854.89999999998</c:v>
                </c:pt>
                <c:pt idx="1181">
                  <c:v>100854.89999999998</c:v>
                </c:pt>
                <c:pt idx="1182">
                  <c:v>100854.89999999998</c:v>
                </c:pt>
                <c:pt idx="1183">
                  <c:v>100854.89999999998</c:v>
                </c:pt>
                <c:pt idx="1184">
                  <c:v>100854.89999999998</c:v>
                </c:pt>
                <c:pt idx="1185">
                  <c:v>100854.89999999998</c:v>
                </c:pt>
                <c:pt idx="1186">
                  <c:v>100854.89999999998</c:v>
                </c:pt>
                <c:pt idx="1187">
                  <c:v>100854.89999999998</c:v>
                </c:pt>
                <c:pt idx="1188">
                  <c:v>100854.89999999998</c:v>
                </c:pt>
                <c:pt idx="1189">
                  <c:v>100854.89999999998</c:v>
                </c:pt>
                <c:pt idx="1190">
                  <c:v>100854.89999999998</c:v>
                </c:pt>
                <c:pt idx="1191">
                  <c:v>100854.89999999998</c:v>
                </c:pt>
                <c:pt idx="1192">
                  <c:v>100854.89999999998</c:v>
                </c:pt>
                <c:pt idx="1193">
                  <c:v>100854.89999999998</c:v>
                </c:pt>
                <c:pt idx="1194">
                  <c:v>100854.89999999998</c:v>
                </c:pt>
                <c:pt idx="1195">
                  <c:v>100854.89999999998</c:v>
                </c:pt>
                <c:pt idx="1196">
                  <c:v>100854.89999999998</c:v>
                </c:pt>
                <c:pt idx="1197">
                  <c:v>100854.89999999998</c:v>
                </c:pt>
                <c:pt idx="1198">
                  <c:v>100854.89999999998</c:v>
                </c:pt>
                <c:pt idx="1199">
                  <c:v>100854.89999999998</c:v>
                </c:pt>
                <c:pt idx="1200">
                  <c:v>100854.89999999998</c:v>
                </c:pt>
                <c:pt idx="1201">
                  <c:v>100854.89999999998</c:v>
                </c:pt>
                <c:pt idx="1202">
                  <c:v>100854.89999999998</c:v>
                </c:pt>
                <c:pt idx="1203">
                  <c:v>100854.89999999998</c:v>
                </c:pt>
                <c:pt idx="1204">
                  <c:v>100854.89999999998</c:v>
                </c:pt>
                <c:pt idx="1205">
                  <c:v>100854.89999999998</c:v>
                </c:pt>
                <c:pt idx="1206">
                  <c:v>100854.89999999998</c:v>
                </c:pt>
                <c:pt idx="1207">
                  <c:v>100854.89999999998</c:v>
                </c:pt>
                <c:pt idx="1208">
                  <c:v>100854.89999999998</c:v>
                </c:pt>
                <c:pt idx="1209">
                  <c:v>100854.89999999998</c:v>
                </c:pt>
                <c:pt idx="1210">
                  <c:v>100854.89999999998</c:v>
                </c:pt>
                <c:pt idx="1211">
                  <c:v>100854.89999999998</c:v>
                </c:pt>
                <c:pt idx="1212">
                  <c:v>100854.89999999998</c:v>
                </c:pt>
                <c:pt idx="1213">
                  <c:v>100854.89999999998</c:v>
                </c:pt>
                <c:pt idx="1214">
                  <c:v>100854.89999999998</c:v>
                </c:pt>
                <c:pt idx="1215">
                  <c:v>100854.89999999998</c:v>
                </c:pt>
                <c:pt idx="1216">
                  <c:v>100854.89999999998</c:v>
                </c:pt>
                <c:pt idx="1217">
                  <c:v>100854.89999999998</c:v>
                </c:pt>
                <c:pt idx="1218">
                  <c:v>100854.89999999998</c:v>
                </c:pt>
                <c:pt idx="1219">
                  <c:v>100854.89999999998</c:v>
                </c:pt>
                <c:pt idx="1220">
                  <c:v>100854.89999999998</c:v>
                </c:pt>
                <c:pt idx="1221">
                  <c:v>100854.89999999998</c:v>
                </c:pt>
                <c:pt idx="1222">
                  <c:v>100854.89999999998</c:v>
                </c:pt>
                <c:pt idx="1223">
                  <c:v>100854.89999999998</c:v>
                </c:pt>
                <c:pt idx="1224">
                  <c:v>100854.89999999998</c:v>
                </c:pt>
                <c:pt idx="1225">
                  <c:v>100854.89999999998</c:v>
                </c:pt>
                <c:pt idx="1226">
                  <c:v>100854.89999999998</c:v>
                </c:pt>
                <c:pt idx="1227">
                  <c:v>100854.89999999998</c:v>
                </c:pt>
                <c:pt idx="1228">
                  <c:v>100854.89999999998</c:v>
                </c:pt>
                <c:pt idx="1229">
                  <c:v>100854.89999999998</c:v>
                </c:pt>
                <c:pt idx="1230">
                  <c:v>100854.89999999998</c:v>
                </c:pt>
                <c:pt idx="1231">
                  <c:v>100854.89999999998</c:v>
                </c:pt>
                <c:pt idx="1232">
                  <c:v>100854.89999999998</c:v>
                </c:pt>
                <c:pt idx="1233">
                  <c:v>100854.89999999998</c:v>
                </c:pt>
                <c:pt idx="1234">
                  <c:v>100854.89999999998</c:v>
                </c:pt>
                <c:pt idx="1235">
                  <c:v>100854.89999999998</c:v>
                </c:pt>
                <c:pt idx="1236">
                  <c:v>100854.89999999998</c:v>
                </c:pt>
                <c:pt idx="1237">
                  <c:v>100854.89999999998</c:v>
                </c:pt>
                <c:pt idx="1238">
                  <c:v>100854.89999999998</c:v>
                </c:pt>
                <c:pt idx="1239">
                  <c:v>100854.89999999998</c:v>
                </c:pt>
                <c:pt idx="1240">
                  <c:v>100854.89999999998</c:v>
                </c:pt>
                <c:pt idx="1241">
                  <c:v>100854.89999999998</c:v>
                </c:pt>
                <c:pt idx="1242">
                  <c:v>100854.89999999998</c:v>
                </c:pt>
                <c:pt idx="1243">
                  <c:v>100854.89999999998</c:v>
                </c:pt>
                <c:pt idx="1244">
                  <c:v>100854.89999999998</c:v>
                </c:pt>
                <c:pt idx="1245">
                  <c:v>100854.89999999998</c:v>
                </c:pt>
                <c:pt idx="1246">
                  <c:v>100854.89999999998</c:v>
                </c:pt>
                <c:pt idx="1247">
                  <c:v>100854.89999999998</c:v>
                </c:pt>
                <c:pt idx="1248">
                  <c:v>100854.89999999998</c:v>
                </c:pt>
                <c:pt idx="1249">
                  <c:v>100854.89999999998</c:v>
                </c:pt>
                <c:pt idx="1250">
                  <c:v>100854.89999999998</c:v>
                </c:pt>
                <c:pt idx="1251">
                  <c:v>100854.89999999998</c:v>
                </c:pt>
                <c:pt idx="1252">
                  <c:v>100854.89999999998</c:v>
                </c:pt>
                <c:pt idx="1253">
                  <c:v>100854.89999999998</c:v>
                </c:pt>
                <c:pt idx="1254">
                  <c:v>100854.89999999998</c:v>
                </c:pt>
                <c:pt idx="1255">
                  <c:v>100854.89999999998</c:v>
                </c:pt>
                <c:pt idx="1256">
                  <c:v>100854.89999999998</c:v>
                </c:pt>
                <c:pt idx="1257">
                  <c:v>100854.89999999998</c:v>
                </c:pt>
                <c:pt idx="1258">
                  <c:v>100854.89999999998</c:v>
                </c:pt>
                <c:pt idx="1259">
                  <c:v>100854.89999999998</c:v>
                </c:pt>
                <c:pt idx="1260">
                  <c:v>100854.89999999998</c:v>
                </c:pt>
                <c:pt idx="1261">
                  <c:v>100854.89999999998</c:v>
                </c:pt>
                <c:pt idx="1262">
                  <c:v>100854.89999999998</c:v>
                </c:pt>
                <c:pt idx="1263">
                  <c:v>100854.89999999998</c:v>
                </c:pt>
                <c:pt idx="1264">
                  <c:v>100854.89999999998</c:v>
                </c:pt>
                <c:pt idx="1265">
                  <c:v>100854.89999999998</c:v>
                </c:pt>
                <c:pt idx="1266">
                  <c:v>100854.89999999998</c:v>
                </c:pt>
                <c:pt idx="1267">
                  <c:v>100854.89999999998</c:v>
                </c:pt>
                <c:pt idx="1268">
                  <c:v>100854.89999999998</c:v>
                </c:pt>
                <c:pt idx="1269">
                  <c:v>100854.89999999998</c:v>
                </c:pt>
                <c:pt idx="1270">
                  <c:v>100854.89999999998</c:v>
                </c:pt>
                <c:pt idx="1271">
                  <c:v>100854.89999999998</c:v>
                </c:pt>
                <c:pt idx="1272">
                  <c:v>100854.89999999998</c:v>
                </c:pt>
                <c:pt idx="1273">
                  <c:v>100854.89999999998</c:v>
                </c:pt>
                <c:pt idx="1274">
                  <c:v>100854.89999999998</c:v>
                </c:pt>
                <c:pt idx="1275">
                  <c:v>100854.89999999998</c:v>
                </c:pt>
                <c:pt idx="1276">
                  <c:v>100854.89999999998</c:v>
                </c:pt>
                <c:pt idx="1277">
                  <c:v>100854.89999999998</c:v>
                </c:pt>
                <c:pt idx="1278">
                  <c:v>100854.89999999998</c:v>
                </c:pt>
                <c:pt idx="1279">
                  <c:v>100854.89999999998</c:v>
                </c:pt>
                <c:pt idx="1280">
                  <c:v>100854.89999999998</c:v>
                </c:pt>
                <c:pt idx="1281">
                  <c:v>100854.89999999998</c:v>
                </c:pt>
                <c:pt idx="1282">
                  <c:v>100854.89999999998</c:v>
                </c:pt>
                <c:pt idx="1283">
                  <c:v>100854.89999999998</c:v>
                </c:pt>
                <c:pt idx="1284">
                  <c:v>100854.89999999998</c:v>
                </c:pt>
                <c:pt idx="1285">
                  <c:v>100854.89999999998</c:v>
                </c:pt>
                <c:pt idx="1286">
                  <c:v>100854.89999999998</c:v>
                </c:pt>
                <c:pt idx="1287">
                  <c:v>100854.89999999998</c:v>
                </c:pt>
                <c:pt idx="1288">
                  <c:v>100854.89999999998</c:v>
                </c:pt>
                <c:pt idx="1289">
                  <c:v>100854.89999999998</c:v>
                </c:pt>
                <c:pt idx="1290">
                  <c:v>100854.89999999998</c:v>
                </c:pt>
                <c:pt idx="1291">
                  <c:v>100854.89999999998</c:v>
                </c:pt>
                <c:pt idx="1292">
                  <c:v>100854.89999999998</c:v>
                </c:pt>
                <c:pt idx="1293">
                  <c:v>100854.89999999998</c:v>
                </c:pt>
                <c:pt idx="1294">
                  <c:v>100854.89999999998</c:v>
                </c:pt>
                <c:pt idx="1295">
                  <c:v>100854.89999999998</c:v>
                </c:pt>
                <c:pt idx="1296">
                  <c:v>100854.89999999998</c:v>
                </c:pt>
                <c:pt idx="1297">
                  <c:v>100854.89999999998</c:v>
                </c:pt>
                <c:pt idx="1298">
                  <c:v>100854.89999999998</c:v>
                </c:pt>
                <c:pt idx="1299">
                  <c:v>100854.89999999998</c:v>
                </c:pt>
                <c:pt idx="1300">
                  <c:v>100854.89999999998</c:v>
                </c:pt>
                <c:pt idx="1301">
                  <c:v>100854.89999999998</c:v>
                </c:pt>
                <c:pt idx="1302">
                  <c:v>100854.89999999998</c:v>
                </c:pt>
                <c:pt idx="1303">
                  <c:v>100854.89999999998</c:v>
                </c:pt>
                <c:pt idx="1304">
                  <c:v>100854.89999999998</c:v>
                </c:pt>
                <c:pt idx="1305">
                  <c:v>100854.89999999998</c:v>
                </c:pt>
                <c:pt idx="1306">
                  <c:v>100854.89999999998</c:v>
                </c:pt>
                <c:pt idx="1307">
                  <c:v>100854.89999999998</c:v>
                </c:pt>
                <c:pt idx="1308">
                  <c:v>100854.89999999998</c:v>
                </c:pt>
                <c:pt idx="1309">
                  <c:v>100854.89999999998</c:v>
                </c:pt>
                <c:pt idx="1310">
                  <c:v>100854.89999999998</c:v>
                </c:pt>
                <c:pt idx="1311">
                  <c:v>100854.89999999998</c:v>
                </c:pt>
                <c:pt idx="1312">
                  <c:v>100854.89999999998</c:v>
                </c:pt>
                <c:pt idx="1313">
                  <c:v>100854.89999999998</c:v>
                </c:pt>
                <c:pt idx="1314">
                  <c:v>100854.89999999998</c:v>
                </c:pt>
                <c:pt idx="1315">
                  <c:v>100854.89999999998</c:v>
                </c:pt>
                <c:pt idx="1316">
                  <c:v>100854.89999999998</c:v>
                </c:pt>
                <c:pt idx="1317">
                  <c:v>100854.89999999998</c:v>
                </c:pt>
                <c:pt idx="1318">
                  <c:v>100854.89999999998</c:v>
                </c:pt>
                <c:pt idx="1319">
                  <c:v>100854.89999999998</c:v>
                </c:pt>
                <c:pt idx="1320">
                  <c:v>100854.89999999998</c:v>
                </c:pt>
                <c:pt idx="1321">
                  <c:v>100854.89999999998</c:v>
                </c:pt>
                <c:pt idx="1322">
                  <c:v>100854.89999999998</c:v>
                </c:pt>
                <c:pt idx="1323">
                  <c:v>100854.89999999998</c:v>
                </c:pt>
                <c:pt idx="1324">
                  <c:v>100854.89999999998</c:v>
                </c:pt>
                <c:pt idx="1325">
                  <c:v>100854.89999999998</c:v>
                </c:pt>
                <c:pt idx="1326">
                  <c:v>100854.89999999998</c:v>
                </c:pt>
                <c:pt idx="1327">
                  <c:v>100854.89999999998</c:v>
                </c:pt>
                <c:pt idx="1328">
                  <c:v>100854.89999999998</c:v>
                </c:pt>
                <c:pt idx="1329">
                  <c:v>100854.89999999998</c:v>
                </c:pt>
                <c:pt idx="1330">
                  <c:v>100854.89999999998</c:v>
                </c:pt>
                <c:pt idx="1331">
                  <c:v>100854.89999999998</c:v>
                </c:pt>
                <c:pt idx="1332">
                  <c:v>100854.89999999998</c:v>
                </c:pt>
                <c:pt idx="1333">
                  <c:v>100854.89999999998</c:v>
                </c:pt>
                <c:pt idx="1334">
                  <c:v>100854.89999999998</c:v>
                </c:pt>
                <c:pt idx="1335">
                  <c:v>100854.89999999998</c:v>
                </c:pt>
                <c:pt idx="1336">
                  <c:v>100854.89999999998</c:v>
                </c:pt>
                <c:pt idx="1337">
                  <c:v>100854.89999999998</c:v>
                </c:pt>
                <c:pt idx="1338">
                  <c:v>100854.89999999998</c:v>
                </c:pt>
                <c:pt idx="1339">
                  <c:v>100854.89999999998</c:v>
                </c:pt>
                <c:pt idx="1340">
                  <c:v>100854.89999999998</c:v>
                </c:pt>
                <c:pt idx="1341">
                  <c:v>100854.89999999998</c:v>
                </c:pt>
                <c:pt idx="1342">
                  <c:v>100854.89999999998</c:v>
                </c:pt>
                <c:pt idx="1343">
                  <c:v>100854.89999999998</c:v>
                </c:pt>
                <c:pt idx="1344">
                  <c:v>100854.89999999998</c:v>
                </c:pt>
                <c:pt idx="1345">
                  <c:v>100854.89999999998</c:v>
                </c:pt>
                <c:pt idx="1346">
                  <c:v>100854.89999999998</c:v>
                </c:pt>
                <c:pt idx="1347">
                  <c:v>100854.89999999998</c:v>
                </c:pt>
                <c:pt idx="1348">
                  <c:v>100854.89999999998</c:v>
                </c:pt>
                <c:pt idx="1349">
                  <c:v>100854.89999999998</c:v>
                </c:pt>
                <c:pt idx="1350">
                  <c:v>100854.89999999998</c:v>
                </c:pt>
                <c:pt idx="1351">
                  <c:v>100854.89999999998</c:v>
                </c:pt>
                <c:pt idx="1352">
                  <c:v>100854.89999999998</c:v>
                </c:pt>
                <c:pt idx="1353">
                  <c:v>100854.89999999998</c:v>
                </c:pt>
                <c:pt idx="1354">
                  <c:v>100854.89999999998</c:v>
                </c:pt>
                <c:pt idx="1355">
                  <c:v>100854.89999999998</c:v>
                </c:pt>
                <c:pt idx="1356">
                  <c:v>100854.89999999998</c:v>
                </c:pt>
                <c:pt idx="1357">
                  <c:v>100854.89999999998</c:v>
                </c:pt>
                <c:pt idx="1358">
                  <c:v>100854.89999999998</c:v>
                </c:pt>
                <c:pt idx="1359">
                  <c:v>100854.89999999998</c:v>
                </c:pt>
                <c:pt idx="1360">
                  <c:v>100854.89999999998</c:v>
                </c:pt>
                <c:pt idx="1361">
                  <c:v>100854.89999999998</c:v>
                </c:pt>
                <c:pt idx="1362">
                  <c:v>100854.89999999998</c:v>
                </c:pt>
                <c:pt idx="1363">
                  <c:v>100854.89999999998</c:v>
                </c:pt>
                <c:pt idx="1364">
                  <c:v>100854.89999999998</c:v>
                </c:pt>
                <c:pt idx="1365">
                  <c:v>100854.89999999998</c:v>
                </c:pt>
                <c:pt idx="1366">
                  <c:v>100854.89999999998</c:v>
                </c:pt>
                <c:pt idx="1367">
                  <c:v>100854.89999999998</c:v>
                </c:pt>
                <c:pt idx="1368">
                  <c:v>100854.89999999998</c:v>
                </c:pt>
                <c:pt idx="1369">
                  <c:v>100854.89999999998</c:v>
                </c:pt>
                <c:pt idx="1370">
                  <c:v>100854.89999999998</c:v>
                </c:pt>
                <c:pt idx="1371">
                  <c:v>100854.89999999998</c:v>
                </c:pt>
                <c:pt idx="1372">
                  <c:v>100854.89999999998</c:v>
                </c:pt>
                <c:pt idx="1373">
                  <c:v>100854.89999999998</c:v>
                </c:pt>
                <c:pt idx="1374">
                  <c:v>100854.89999999998</c:v>
                </c:pt>
                <c:pt idx="1375">
                  <c:v>100854.89999999998</c:v>
                </c:pt>
                <c:pt idx="1376">
                  <c:v>100854.89999999998</c:v>
                </c:pt>
                <c:pt idx="1377">
                  <c:v>100854.89999999998</c:v>
                </c:pt>
                <c:pt idx="1378">
                  <c:v>100854.89999999998</c:v>
                </c:pt>
                <c:pt idx="1379">
                  <c:v>100854.89999999998</c:v>
                </c:pt>
                <c:pt idx="1380">
                  <c:v>100854.89999999998</c:v>
                </c:pt>
                <c:pt idx="1381">
                  <c:v>100854.89999999998</c:v>
                </c:pt>
                <c:pt idx="1382">
                  <c:v>100854.89999999998</c:v>
                </c:pt>
                <c:pt idx="1383">
                  <c:v>100854.89999999998</c:v>
                </c:pt>
                <c:pt idx="1384">
                  <c:v>100854.89999999998</c:v>
                </c:pt>
                <c:pt idx="1385">
                  <c:v>100854.89999999998</c:v>
                </c:pt>
                <c:pt idx="1386">
                  <c:v>100854.89999999998</c:v>
                </c:pt>
                <c:pt idx="1387">
                  <c:v>100854.89999999998</c:v>
                </c:pt>
                <c:pt idx="1388">
                  <c:v>100854.89999999998</c:v>
                </c:pt>
                <c:pt idx="1389">
                  <c:v>100854.89999999998</c:v>
                </c:pt>
                <c:pt idx="1390">
                  <c:v>100854.89999999998</c:v>
                </c:pt>
                <c:pt idx="1391">
                  <c:v>100854.89999999998</c:v>
                </c:pt>
                <c:pt idx="1392">
                  <c:v>100854.89999999998</c:v>
                </c:pt>
                <c:pt idx="1393">
                  <c:v>100854.89999999998</c:v>
                </c:pt>
                <c:pt idx="1394">
                  <c:v>100854.89999999998</c:v>
                </c:pt>
                <c:pt idx="1395">
                  <c:v>100854.89999999998</c:v>
                </c:pt>
                <c:pt idx="1396">
                  <c:v>100854.89999999998</c:v>
                </c:pt>
                <c:pt idx="1397">
                  <c:v>100854.89999999998</c:v>
                </c:pt>
                <c:pt idx="1398">
                  <c:v>100854.89999999998</c:v>
                </c:pt>
                <c:pt idx="1399">
                  <c:v>100854.89999999998</c:v>
                </c:pt>
                <c:pt idx="1400">
                  <c:v>100854.89999999998</c:v>
                </c:pt>
                <c:pt idx="1401">
                  <c:v>100854.89999999998</c:v>
                </c:pt>
                <c:pt idx="1402">
                  <c:v>100854.89999999998</c:v>
                </c:pt>
                <c:pt idx="1403">
                  <c:v>100854.89999999998</c:v>
                </c:pt>
                <c:pt idx="1404">
                  <c:v>100854.89999999998</c:v>
                </c:pt>
                <c:pt idx="1405">
                  <c:v>100854.89999999998</c:v>
                </c:pt>
                <c:pt idx="1406">
                  <c:v>100854.89999999998</c:v>
                </c:pt>
                <c:pt idx="1407">
                  <c:v>100854.89999999998</c:v>
                </c:pt>
                <c:pt idx="1408">
                  <c:v>100854.89999999998</c:v>
                </c:pt>
                <c:pt idx="1409">
                  <c:v>100854.89999999998</c:v>
                </c:pt>
                <c:pt idx="1410">
                  <c:v>100854.89999999998</c:v>
                </c:pt>
                <c:pt idx="1411">
                  <c:v>100854.89999999998</c:v>
                </c:pt>
                <c:pt idx="1412">
                  <c:v>100854.89999999998</c:v>
                </c:pt>
                <c:pt idx="1413">
                  <c:v>100854.89999999998</c:v>
                </c:pt>
                <c:pt idx="1414">
                  <c:v>100854.89999999998</c:v>
                </c:pt>
                <c:pt idx="1415">
                  <c:v>100854.89999999998</c:v>
                </c:pt>
                <c:pt idx="1416">
                  <c:v>100854.89999999998</c:v>
                </c:pt>
                <c:pt idx="1417">
                  <c:v>100854.89999999998</c:v>
                </c:pt>
                <c:pt idx="1418">
                  <c:v>100854.89999999998</c:v>
                </c:pt>
                <c:pt idx="1419">
                  <c:v>100854.89999999998</c:v>
                </c:pt>
                <c:pt idx="1420">
                  <c:v>100854.89999999998</c:v>
                </c:pt>
                <c:pt idx="1421">
                  <c:v>100854.89999999998</c:v>
                </c:pt>
                <c:pt idx="1422">
                  <c:v>100854.89999999998</c:v>
                </c:pt>
                <c:pt idx="1423">
                  <c:v>100854.89999999998</c:v>
                </c:pt>
                <c:pt idx="1424">
                  <c:v>100854.89999999998</c:v>
                </c:pt>
                <c:pt idx="1425">
                  <c:v>100854.89999999998</c:v>
                </c:pt>
                <c:pt idx="1426">
                  <c:v>100854.89999999998</c:v>
                </c:pt>
                <c:pt idx="1427">
                  <c:v>100854.89999999998</c:v>
                </c:pt>
                <c:pt idx="1428">
                  <c:v>100854.89999999998</c:v>
                </c:pt>
                <c:pt idx="1429">
                  <c:v>100854.89999999998</c:v>
                </c:pt>
                <c:pt idx="1430">
                  <c:v>100854.89999999998</c:v>
                </c:pt>
                <c:pt idx="1431">
                  <c:v>100854.89999999998</c:v>
                </c:pt>
                <c:pt idx="1432">
                  <c:v>100854.89999999998</c:v>
                </c:pt>
                <c:pt idx="1433">
                  <c:v>100854.89999999998</c:v>
                </c:pt>
                <c:pt idx="1434">
                  <c:v>100854.89999999998</c:v>
                </c:pt>
                <c:pt idx="1435">
                  <c:v>100854.89999999998</c:v>
                </c:pt>
                <c:pt idx="1436">
                  <c:v>100854.89999999998</c:v>
                </c:pt>
                <c:pt idx="1437">
                  <c:v>100854.89999999998</c:v>
                </c:pt>
                <c:pt idx="1438">
                  <c:v>100854.89999999998</c:v>
                </c:pt>
                <c:pt idx="1439">
                  <c:v>100854.89999999998</c:v>
                </c:pt>
                <c:pt idx="1440">
                  <c:v>100854.89999999998</c:v>
                </c:pt>
                <c:pt idx="1441">
                  <c:v>100854.89999999998</c:v>
                </c:pt>
                <c:pt idx="1442">
                  <c:v>100854.89999999998</c:v>
                </c:pt>
                <c:pt idx="1443">
                  <c:v>100854.89999999998</c:v>
                </c:pt>
                <c:pt idx="1444">
                  <c:v>100854.89999999998</c:v>
                </c:pt>
                <c:pt idx="1445">
                  <c:v>100854.89999999998</c:v>
                </c:pt>
                <c:pt idx="1446">
                  <c:v>100854.89999999998</c:v>
                </c:pt>
                <c:pt idx="1447">
                  <c:v>100854.89999999998</c:v>
                </c:pt>
                <c:pt idx="1448">
                  <c:v>100854.89999999998</c:v>
                </c:pt>
                <c:pt idx="1449">
                  <c:v>100854.89999999998</c:v>
                </c:pt>
                <c:pt idx="1450">
                  <c:v>100854.89999999998</c:v>
                </c:pt>
                <c:pt idx="1451">
                  <c:v>100854.89999999998</c:v>
                </c:pt>
                <c:pt idx="1452">
                  <c:v>100854.89999999998</c:v>
                </c:pt>
                <c:pt idx="1453">
                  <c:v>100854.89999999998</c:v>
                </c:pt>
                <c:pt idx="1454">
                  <c:v>100854.89999999998</c:v>
                </c:pt>
                <c:pt idx="1455">
                  <c:v>100854.89999999998</c:v>
                </c:pt>
                <c:pt idx="1456">
                  <c:v>100854.89999999998</c:v>
                </c:pt>
                <c:pt idx="1457">
                  <c:v>100854.89999999998</c:v>
                </c:pt>
                <c:pt idx="1458">
                  <c:v>100854.89999999998</c:v>
                </c:pt>
                <c:pt idx="1459">
                  <c:v>100854.89999999998</c:v>
                </c:pt>
                <c:pt idx="1460">
                  <c:v>100854.89999999998</c:v>
                </c:pt>
                <c:pt idx="1461">
                  <c:v>100854.89999999998</c:v>
                </c:pt>
                <c:pt idx="1462">
                  <c:v>100854.89999999998</c:v>
                </c:pt>
                <c:pt idx="1463">
                  <c:v>100854.89999999998</c:v>
                </c:pt>
                <c:pt idx="1464">
                  <c:v>100854.89999999998</c:v>
                </c:pt>
                <c:pt idx="1465">
                  <c:v>100854.89999999998</c:v>
                </c:pt>
                <c:pt idx="1466">
                  <c:v>100854.89999999998</c:v>
                </c:pt>
                <c:pt idx="1467">
                  <c:v>100854.89999999998</c:v>
                </c:pt>
                <c:pt idx="1468">
                  <c:v>100854.89999999998</c:v>
                </c:pt>
                <c:pt idx="1469">
                  <c:v>100854.89999999998</c:v>
                </c:pt>
                <c:pt idx="1470">
                  <c:v>100854.89999999998</c:v>
                </c:pt>
                <c:pt idx="1471">
                  <c:v>100854.89999999998</c:v>
                </c:pt>
                <c:pt idx="1472">
                  <c:v>100854.89999999998</c:v>
                </c:pt>
                <c:pt idx="1473">
                  <c:v>100854.89999999998</c:v>
                </c:pt>
                <c:pt idx="1474">
                  <c:v>100854.89999999998</c:v>
                </c:pt>
                <c:pt idx="1475">
                  <c:v>100854.89999999998</c:v>
                </c:pt>
                <c:pt idx="1476">
                  <c:v>100854.89999999998</c:v>
                </c:pt>
                <c:pt idx="1477">
                  <c:v>100854.89999999998</c:v>
                </c:pt>
                <c:pt idx="1478">
                  <c:v>100854.89999999998</c:v>
                </c:pt>
                <c:pt idx="1479">
                  <c:v>100854.89999999998</c:v>
                </c:pt>
                <c:pt idx="1480">
                  <c:v>100854.89999999998</c:v>
                </c:pt>
                <c:pt idx="1481">
                  <c:v>100854.89999999998</c:v>
                </c:pt>
                <c:pt idx="1482">
                  <c:v>100854.89999999998</c:v>
                </c:pt>
                <c:pt idx="1483">
                  <c:v>100854.89999999998</c:v>
                </c:pt>
                <c:pt idx="1484">
                  <c:v>100854.89999999998</c:v>
                </c:pt>
                <c:pt idx="1485">
                  <c:v>100854.89999999998</c:v>
                </c:pt>
                <c:pt idx="1486">
                  <c:v>100854.89999999998</c:v>
                </c:pt>
                <c:pt idx="1487">
                  <c:v>100854.89999999998</c:v>
                </c:pt>
                <c:pt idx="1488">
                  <c:v>100854.89999999998</c:v>
                </c:pt>
                <c:pt idx="1489">
                  <c:v>100854.89999999998</c:v>
                </c:pt>
                <c:pt idx="1490">
                  <c:v>100854.89999999998</c:v>
                </c:pt>
                <c:pt idx="1491">
                  <c:v>100854.89999999998</c:v>
                </c:pt>
                <c:pt idx="1492">
                  <c:v>100854.89999999998</c:v>
                </c:pt>
                <c:pt idx="1493">
                  <c:v>100854.89999999998</c:v>
                </c:pt>
                <c:pt idx="1494">
                  <c:v>100854.89999999998</c:v>
                </c:pt>
                <c:pt idx="1495">
                  <c:v>100854.89999999998</c:v>
                </c:pt>
                <c:pt idx="1496">
                  <c:v>100854.89999999998</c:v>
                </c:pt>
                <c:pt idx="1497">
                  <c:v>100854.89999999998</c:v>
                </c:pt>
                <c:pt idx="1498">
                  <c:v>100854.89999999998</c:v>
                </c:pt>
                <c:pt idx="1499">
                  <c:v>100854.89999999998</c:v>
                </c:pt>
                <c:pt idx="1500">
                  <c:v>100854.89999999998</c:v>
                </c:pt>
                <c:pt idx="1501">
                  <c:v>100854.89999999998</c:v>
                </c:pt>
                <c:pt idx="1502">
                  <c:v>100854.89999999998</c:v>
                </c:pt>
                <c:pt idx="1503">
                  <c:v>100854.89999999998</c:v>
                </c:pt>
                <c:pt idx="1504">
                  <c:v>100854.89999999998</c:v>
                </c:pt>
                <c:pt idx="1505">
                  <c:v>100854.89999999998</c:v>
                </c:pt>
                <c:pt idx="1506">
                  <c:v>100854.89999999998</c:v>
                </c:pt>
                <c:pt idx="1507">
                  <c:v>100854.89999999998</c:v>
                </c:pt>
                <c:pt idx="1508">
                  <c:v>100854.89999999998</c:v>
                </c:pt>
                <c:pt idx="1509">
                  <c:v>100854.89999999998</c:v>
                </c:pt>
                <c:pt idx="1510">
                  <c:v>100854.89999999998</c:v>
                </c:pt>
                <c:pt idx="1511">
                  <c:v>100854.89999999998</c:v>
                </c:pt>
                <c:pt idx="1512">
                  <c:v>100854.89999999998</c:v>
                </c:pt>
                <c:pt idx="1513">
                  <c:v>100854.89999999998</c:v>
                </c:pt>
                <c:pt idx="1514">
                  <c:v>100854.89999999998</c:v>
                </c:pt>
                <c:pt idx="1515">
                  <c:v>100854.89999999998</c:v>
                </c:pt>
                <c:pt idx="1516">
                  <c:v>100854.89999999998</c:v>
                </c:pt>
                <c:pt idx="1517">
                  <c:v>100854.89999999998</c:v>
                </c:pt>
                <c:pt idx="1518">
                  <c:v>100854.89999999998</c:v>
                </c:pt>
                <c:pt idx="1519">
                  <c:v>100854.89999999998</c:v>
                </c:pt>
                <c:pt idx="1520">
                  <c:v>100854.89999999998</c:v>
                </c:pt>
                <c:pt idx="1521">
                  <c:v>100854.89999999998</c:v>
                </c:pt>
                <c:pt idx="1522">
                  <c:v>100854.89999999998</c:v>
                </c:pt>
                <c:pt idx="1523">
                  <c:v>100854.89999999998</c:v>
                </c:pt>
                <c:pt idx="1524">
                  <c:v>100854.89999999998</c:v>
                </c:pt>
                <c:pt idx="1525">
                  <c:v>100854.89999999998</c:v>
                </c:pt>
                <c:pt idx="1526">
                  <c:v>100854.89999999998</c:v>
                </c:pt>
                <c:pt idx="1527">
                  <c:v>100854.89999999998</c:v>
                </c:pt>
                <c:pt idx="1528">
                  <c:v>100854.89999999998</c:v>
                </c:pt>
                <c:pt idx="1529">
                  <c:v>100854.89999999998</c:v>
                </c:pt>
                <c:pt idx="1530">
                  <c:v>100854.89999999998</c:v>
                </c:pt>
                <c:pt idx="1531">
                  <c:v>100854.89999999998</c:v>
                </c:pt>
                <c:pt idx="1532">
                  <c:v>100854.89999999998</c:v>
                </c:pt>
                <c:pt idx="1533">
                  <c:v>100854.89999999998</c:v>
                </c:pt>
                <c:pt idx="1534">
                  <c:v>100854.89999999998</c:v>
                </c:pt>
                <c:pt idx="1535">
                  <c:v>100854.89999999998</c:v>
                </c:pt>
                <c:pt idx="1536">
                  <c:v>100854.89999999998</c:v>
                </c:pt>
                <c:pt idx="1537">
                  <c:v>100854.89999999998</c:v>
                </c:pt>
                <c:pt idx="1538">
                  <c:v>100854.89999999998</c:v>
                </c:pt>
                <c:pt idx="1539">
                  <c:v>100854.89999999998</c:v>
                </c:pt>
                <c:pt idx="1540">
                  <c:v>100854.89999999998</c:v>
                </c:pt>
                <c:pt idx="1541">
                  <c:v>100854.89999999998</c:v>
                </c:pt>
                <c:pt idx="1542">
                  <c:v>100854.89999999998</c:v>
                </c:pt>
                <c:pt idx="1543">
                  <c:v>100854.89999999998</c:v>
                </c:pt>
                <c:pt idx="1544">
                  <c:v>100854.89999999998</c:v>
                </c:pt>
                <c:pt idx="1545">
                  <c:v>100854.89999999998</c:v>
                </c:pt>
                <c:pt idx="1546">
                  <c:v>100854.89999999998</c:v>
                </c:pt>
                <c:pt idx="1547">
                  <c:v>100854.89999999998</c:v>
                </c:pt>
                <c:pt idx="1548">
                  <c:v>100854.89999999998</c:v>
                </c:pt>
                <c:pt idx="1549">
                  <c:v>100854.89999999998</c:v>
                </c:pt>
                <c:pt idx="1550">
                  <c:v>100854.89999999998</c:v>
                </c:pt>
                <c:pt idx="1551">
                  <c:v>100854.89999999998</c:v>
                </c:pt>
                <c:pt idx="1552">
                  <c:v>100854.89999999998</c:v>
                </c:pt>
                <c:pt idx="1553">
                  <c:v>100854.89999999998</c:v>
                </c:pt>
                <c:pt idx="1554">
                  <c:v>100854.89999999998</c:v>
                </c:pt>
                <c:pt idx="1555">
                  <c:v>100854.89999999998</c:v>
                </c:pt>
                <c:pt idx="1556">
                  <c:v>100854.89999999998</c:v>
                </c:pt>
                <c:pt idx="1557">
                  <c:v>100854.89999999998</c:v>
                </c:pt>
                <c:pt idx="1558">
                  <c:v>100854.89999999998</c:v>
                </c:pt>
                <c:pt idx="1559">
                  <c:v>100854.89999999998</c:v>
                </c:pt>
                <c:pt idx="1560">
                  <c:v>100854.89999999998</c:v>
                </c:pt>
                <c:pt idx="1561">
                  <c:v>100854.89999999998</c:v>
                </c:pt>
                <c:pt idx="1562">
                  <c:v>100854.89999999998</c:v>
                </c:pt>
                <c:pt idx="1563">
                  <c:v>100854.89999999998</c:v>
                </c:pt>
                <c:pt idx="1564">
                  <c:v>100854.89999999998</c:v>
                </c:pt>
                <c:pt idx="1565">
                  <c:v>100854.89999999998</c:v>
                </c:pt>
                <c:pt idx="1566">
                  <c:v>100854.89999999998</c:v>
                </c:pt>
                <c:pt idx="1567">
                  <c:v>100854.89999999998</c:v>
                </c:pt>
                <c:pt idx="1568">
                  <c:v>100854.89999999998</c:v>
                </c:pt>
                <c:pt idx="1569">
                  <c:v>100854.89999999998</c:v>
                </c:pt>
                <c:pt idx="1570">
                  <c:v>100854.89999999998</c:v>
                </c:pt>
                <c:pt idx="1571">
                  <c:v>100854.89999999998</c:v>
                </c:pt>
                <c:pt idx="1572">
                  <c:v>100854.89999999998</c:v>
                </c:pt>
                <c:pt idx="1573">
                  <c:v>100854.89999999998</c:v>
                </c:pt>
                <c:pt idx="1574">
                  <c:v>100854.89999999998</c:v>
                </c:pt>
                <c:pt idx="1575">
                  <c:v>100854.89999999998</c:v>
                </c:pt>
                <c:pt idx="1576">
                  <c:v>100854.89999999998</c:v>
                </c:pt>
                <c:pt idx="1577">
                  <c:v>100854.89999999998</c:v>
                </c:pt>
                <c:pt idx="1578">
                  <c:v>100854.89999999998</c:v>
                </c:pt>
                <c:pt idx="1579">
                  <c:v>100854.89999999998</c:v>
                </c:pt>
                <c:pt idx="1580">
                  <c:v>100854.89999999998</c:v>
                </c:pt>
                <c:pt idx="1581">
                  <c:v>100854.89999999998</c:v>
                </c:pt>
                <c:pt idx="1582">
                  <c:v>100854.89999999998</c:v>
                </c:pt>
                <c:pt idx="1583">
                  <c:v>100854.89999999998</c:v>
                </c:pt>
                <c:pt idx="1584">
                  <c:v>100854.89999999998</c:v>
                </c:pt>
                <c:pt idx="1585">
                  <c:v>100854.89999999998</c:v>
                </c:pt>
                <c:pt idx="1586">
                  <c:v>100854.89999999998</c:v>
                </c:pt>
                <c:pt idx="1587">
                  <c:v>100854.89999999998</c:v>
                </c:pt>
                <c:pt idx="1588">
                  <c:v>100854.89999999998</c:v>
                </c:pt>
                <c:pt idx="1589">
                  <c:v>100854.89999999998</c:v>
                </c:pt>
                <c:pt idx="1590">
                  <c:v>100854.89999999998</c:v>
                </c:pt>
                <c:pt idx="1591">
                  <c:v>100854.89999999998</c:v>
                </c:pt>
                <c:pt idx="1592">
                  <c:v>100854.89999999998</c:v>
                </c:pt>
                <c:pt idx="1593">
                  <c:v>100854.89999999998</c:v>
                </c:pt>
                <c:pt idx="1594">
                  <c:v>100854.89999999998</c:v>
                </c:pt>
                <c:pt idx="1595">
                  <c:v>100854.89999999998</c:v>
                </c:pt>
                <c:pt idx="1596">
                  <c:v>100854.89999999998</c:v>
                </c:pt>
                <c:pt idx="1597">
                  <c:v>100854.89999999998</c:v>
                </c:pt>
                <c:pt idx="1598">
                  <c:v>100854.89999999998</c:v>
                </c:pt>
                <c:pt idx="1599">
                  <c:v>100854.89999999998</c:v>
                </c:pt>
                <c:pt idx="1600">
                  <c:v>100854.89999999998</c:v>
                </c:pt>
                <c:pt idx="1601">
                  <c:v>100854.89999999998</c:v>
                </c:pt>
                <c:pt idx="1602">
                  <c:v>100854.89999999998</c:v>
                </c:pt>
                <c:pt idx="1603">
                  <c:v>100854.89999999998</c:v>
                </c:pt>
                <c:pt idx="1604">
                  <c:v>100854.89999999998</c:v>
                </c:pt>
                <c:pt idx="1605">
                  <c:v>100854.89999999998</c:v>
                </c:pt>
                <c:pt idx="1606">
                  <c:v>100854.89999999998</c:v>
                </c:pt>
                <c:pt idx="1607">
                  <c:v>100854.89999999998</c:v>
                </c:pt>
                <c:pt idx="1608">
                  <c:v>100854.89999999998</c:v>
                </c:pt>
                <c:pt idx="1609">
                  <c:v>100854.89999999998</c:v>
                </c:pt>
                <c:pt idx="1610">
                  <c:v>100854.89999999998</c:v>
                </c:pt>
                <c:pt idx="1611">
                  <c:v>100854.89999999998</c:v>
                </c:pt>
                <c:pt idx="1612">
                  <c:v>100854.89999999998</c:v>
                </c:pt>
                <c:pt idx="1613">
                  <c:v>100854.89999999998</c:v>
                </c:pt>
                <c:pt idx="1614">
                  <c:v>100854.89999999998</c:v>
                </c:pt>
                <c:pt idx="1615">
                  <c:v>100854.89999999998</c:v>
                </c:pt>
                <c:pt idx="1616">
                  <c:v>100854.89999999998</c:v>
                </c:pt>
                <c:pt idx="1617">
                  <c:v>100854.89999999998</c:v>
                </c:pt>
                <c:pt idx="1618">
                  <c:v>100854.89999999998</c:v>
                </c:pt>
                <c:pt idx="1619">
                  <c:v>100854.89999999998</c:v>
                </c:pt>
                <c:pt idx="1620">
                  <c:v>100854.89999999998</c:v>
                </c:pt>
                <c:pt idx="1621">
                  <c:v>100854.89999999998</c:v>
                </c:pt>
                <c:pt idx="1622">
                  <c:v>100854.89999999998</c:v>
                </c:pt>
                <c:pt idx="1623">
                  <c:v>100854.89999999998</c:v>
                </c:pt>
                <c:pt idx="1624">
                  <c:v>100854.89999999998</c:v>
                </c:pt>
                <c:pt idx="1625">
                  <c:v>100854.89999999998</c:v>
                </c:pt>
                <c:pt idx="1626">
                  <c:v>100854.89999999998</c:v>
                </c:pt>
                <c:pt idx="1627">
                  <c:v>100854.89999999998</c:v>
                </c:pt>
                <c:pt idx="1628">
                  <c:v>100854.89999999998</c:v>
                </c:pt>
                <c:pt idx="1629">
                  <c:v>100854.89999999998</c:v>
                </c:pt>
                <c:pt idx="1630">
                  <c:v>100854.89999999998</c:v>
                </c:pt>
                <c:pt idx="1631">
                  <c:v>100854.89999999998</c:v>
                </c:pt>
                <c:pt idx="1632">
                  <c:v>100854.89999999998</c:v>
                </c:pt>
                <c:pt idx="1633">
                  <c:v>100854.89999999998</c:v>
                </c:pt>
                <c:pt idx="1634">
                  <c:v>100854.89999999998</c:v>
                </c:pt>
                <c:pt idx="1635">
                  <c:v>100854.89999999998</c:v>
                </c:pt>
                <c:pt idx="1636">
                  <c:v>100854.89999999998</c:v>
                </c:pt>
                <c:pt idx="1637">
                  <c:v>100854.89999999998</c:v>
                </c:pt>
                <c:pt idx="1638">
                  <c:v>100854.89999999998</c:v>
                </c:pt>
                <c:pt idx="1639">
                  <c:v>100854.89999999998</c:v>
                </c:pt>
                <c:pt idx="1640">
                  <c:v>100854.89999999998</c:v>
                </c:pt>
                <c:pt idx="1641">
                  <c:v>100854.89999999998</c:v>
                </c:pt>
                <c:pt idx="1642">
                  <c:v>100854.89999999998</c:v>
                </c:pt>
                <c:pt idx="1643">
                  <c:v>100854.89999999998</c:v>
                </c:pt>
                <c:pt idx="1644">
                  <c:v>100854.89999999998</c:v>
                </c:pt>
                <c:pt idx="1645">
                  <c:v>100854.89999999998</c:v>
                </c:pt>
                <c:pt idx="1646">
                  <c:v>100854.89999999998</c:v>
                </c:pt>
                <c:pt idx="1647">
                  <c:v>100854.89999999998</c:v>
                </c:pt>
                <c:pt idx="1648">
                  <c:v>100854.89999999998</c:v>
                </c:pt>
                <c:pt idx="1649">
                  <c:v>100854.89999999998</c:v>
                </c:pt>
                <c:pt idx="1650">
                  <c:v>100854.89999999998</c:v>
                </c:pt>
                <c:pt idx="1651">
                  <c:v>100854.89999999998</c:v>
                </c:pt>
                <c:pt idx="1652">
                  <c:v>100854.89999999998</c:v>
                </c:pt>
                <c:pt idx="1653">
                  <c:v>100854.89999999998</c:v>
                </c:pt>
                <c:pt idx="1654">
                  <c:v>100854.89999999998</c:v>
                </c:pt>
                <c:pt idx="1655">
                  <c:v>100854.89999999998</c:v>
                </c:pt>
                <c:pt idx="1656">
                  <c:v>100854.89999999998</c:v>
                </c:pt>
                <c:pt idx="1657">
                  <c:v>100854.89999999998</c:v>
                </c:pt>
                <c:pt idx="1658">
                  <c:v>100854.89999999998</c:v>
                </c:pt>
                <c:pt idx="1659">
                  <c:v>100854.89999999998</c:v>
                </c:pt>
                <c:pt idx="1660">
                  <c:v>100854.89999999998</c:v>
                </c:pt>
                <c:pt idx="1661">
                  <c:v>100854.89999999998</c:v>
                </c:pt>
                <c:pt idx="1662">
                  <c:v>100854.89999999998</c:v>
                </c:pt>
                <c:pt idx="1663">
                  <c:v>100854.89999999998</c:v>
                </c:pt>
                <c:pt idx="1664">
                  <c:v>100854.89999999998</c:v>
                </c:pt>
                <c:pt idx="1665">
                  <c:v>100854.89999999998</c:v>
                </c:pt>
                <c:pt idx="1666">
                  <c:v>100854.89999999998</c:v>
                </c:pt>
                <c:pt idx="1667">
                  <c:v>100854.89999999998</c:v>
                </c:pt>
                <c:pt idx="1668">
                  <c:v>100854.89999999998</c:v>
                </c:pt>
                <c:pt idx="1669">
                  <c:v>100854.89999999998</c:v>
                </c:pt>
                <c:pt idx="1670">
                  <c:v>100854.89999999998</c:v>
                </c:pt>
                <c:pt idx="1671">
                  <c:v>100854.89999999998</c:v>
                </c:pt>
                <c:pt idx="1672">
                  <c:v>100854.89999999998</c:v>
                </c:pt>
                <c:pt idx="1673">
                  <c:v>100854.89999999998</c:v>
                </c:pt>
                <c:pt idx="1674">
                  <c:v>100854.89999999998</c:v>
                </c:pt>
                <c:pt idx="1675">
                  <c:v>100854.89999999998</c:v>
                </c:pt>
                <c:pt idx="1676">
                  <c:v>100854.89999999998</c:v>
                </c:pt>
                <c:pt idx="1677">
                  <c:v>100854.89999999998</c:v>
                </c:pt>
                <c:pt idx="1678">
                  <c:v>100854.89999999998</c:v>
                </c:pt>
                <c:pt idx="1679">
                  <c:v>100854.89999999998</c:v>
                </c:pt>
                <c:pt idx="1680">
                  <c:v>100854.89999999998</c:v>
                </c:pt>
                <c:pt idx="1681">
                  <c:v>100854.89999999998</c:v>
                </c:pt>
                <c:pt idx="1682">
                  <c:v>100854.89999999998</c:v>
                </c:pt>
                <c:pt idx="1683">
                  <c:v>100854.89999999998</c:v>
                </c:pt>
                <c:pt idx="1684">
                  <c:v>100854.89999999998</c:v>
                </c:pt>
                <c:pt idx="1685">
                  <c:v>100854.89999999998</c:v>
                </c:pt>
                <c:pt idx="1686">
                  <c:v>100854.89999999998</c:v>
                </c:pt>
                <c:pt idx="1687">
                  <c:v>100854.89999999998</c:v>
                </c:pt>
                <c:pt idx="1688">
                  <c:v>100854.89999999998</c:v>
                </c:pt>
                <c:pt idx="1689">
                  <c:v>100854.89999999998</c:v>
                </c:pt>
                <c:pt idx="1690">
                  <c:v>100854.89999999998</c:v>
                </c:pt>
                <c:pt idx="1691">
                  <c:v>100854.89999999998</c:v>
                </c:pt>
                <c:pt idx="1692">
                  <c:v>100854.89999999998</c:v>
                </c:pt>
                <c:pt idx="1693">
                  <c:v>100854.89999999998</c:v>
                </c:pt>
                <c:pt idx="1694">
                  <c:v>100854.89999999998</c:v>
                </c:pt>
                <c:pt idx="1695">
                  <c:v>100854.89999999998</c:v>
                </c:pt>
                <c:pt idx="1696">
                  <c:v>100854.89999999998</c:v>
                </c:pt>
                <c:pt idx="1697">
                  <c:v>100854.89999999998</c:v>
                </c:pt>
                <c:pt idx="1698">
                  <c:v>100854.89999999998</c:v>
                </c:pt>
                <c:pt idx="1699">
                  <c:v>100854.89999999998</c:v>
                </c:pt>
                <c:pt idx="1700">
                  <c:v>100854.89999999998</c:v>
                </c:pt>
                <c:pt idx="1701">
                  <c:v>100854.89999999998</c:v>
                </c:pt>
                <c:pt idx="1702">
                  <c:v>100854.89999999998</c:v>
                </c:pt>
                <c:pt idx="1703">
                  <c:v>100854.89999999998</c:v>
                </c:pt>
                <c:pt idx="1704">
                  <c:v>100854.89999999998</c:v>
                </c:pt>
                <c:pt idx="1705">
                  <c:v>100854.89999999998</c:v>
                </c:pt>
                <c:pt idx="1706">
                  <c:v>100854.89999999998</c:v>
                </c:pt>
                <c:pt idx="1707">
                  <c:v>100854.89999999998</c:v>
                </c:pt>
                <c:pt idx="1708">
                  <c:v>100854.89999999998</c:v>
                </c:pt>
                <c:pt idx="1709">
                  <c:v>100854.89999999998</c:v>
                </c:pt>
                <c:pt idx="1710">
                  <c:v>100854.89999999998</c:v>
                </c:pt>
                <c:pt idx="1711">
                  <c:v>100854.89999999998</c:v>
                </c:pt>
                <c:pt idx="1712">
                  <c:v>100854.89999999998</c:v>
                </c:pt>
                <c:pt idx="1713">
                  <c:v>100854.89999999998</c:v>
                </c:pt>
                <c:pt idx="1714">
                  <c:v>100854.89999999998</c:v>
                </c:pt>
                <c:pt idx="1715">
                  <c:v>100854.89999999998</c:v>
                </c:pt>
                <c:pt idx="1716">
                  <c:v>100854.89999999998</c:v>
                </c:pt>
                <c:pt idx="1717">
                  <c:v>100854.89999999998</c:v>
                </c:pt>
                <c:pt idx="1718">
                  <c:v>100854.89999999998</c:v>
                </c:pt>
                <c:pt idx="1719">
                  <c:v>100854.89999999998</c:v>
                </c:pt>
                <c:pt idx="1720">
                  <c:v>100854.89999999998</c:v>
                </c:pt>
                <c:pt idx="1721">
                  <c:v>100854.89999999998</c:v>
                </c:pt>
                <c:pt idx="1722">
                  <c:v>100854.89999999998</c:v>
                </c:pt>
                <c:pt idx="1723">
                  <c:v>100854.89999999998</c:v>
                </c:pt>
                <c:pt idx="1724">
                  <c:v>100854.89999999998</c:v>
                </c:pt>
                <c:pt idx="1725">
                  <c:v>100854.89999999998</c:v>
                </c:pt>
                <c:pt idx="1726">
                  <c:v>100854.89999999998</c:v>
                </c:pt>
                <c:pt idx="1727">
                  <c:v>100854.89999999998</c:v>
                </c:pt>
                <c:pt idx="1728">
                  <c:v>100854.89999999998</c:v>
                </c:pt>
                <c:pt idx="1729">
                  <c:v>100854.89999999998</c:v>
                </c:pt>
                <c:pt idx="1730">
                  <c:v>100854.89999999998</c:v>
                </c:pt>
                <c:pt idx="1731">
                  <c:v>100854.89999999998</c:v>
                </c:pt>
                <c:pt idx="1732">
                  <c:v>100854.89999999998</c:v>
                </c:pt>
                <c:pt idx="1733">
                  <c:v>100854.89999999998</c:v>
                </c:pt>
                <c:pt idx="1734">
                  <c:v>100854.89999999998</c:v>
                </c:pt>
                <c:pt idx="1735">
                  <c:v>100854.89999999998</c:v>
                </c:pt>
                <c:pt idx="1736">
                  <c:v>100854.89999999998</c:v>
                </c:pt>
                <c:pt idx="1737">
                  <c:v>100854.89999999998</c:v>
                </c:pt>
                <c:pt idx="1738">
                  <c:v>100854.89999999998</c:v>
                </c:pt>
                <c:pt idx="1739">
                  <c:v>100854.89999999998</c:v>
                </c:pt>
                <c:pt idx="1740">
                  <c:v>100854.89999999998</c:v>
                </c:pt>
                <c:pt idx="1741">
                  <c:v>100854.89999999998</c:v>
                </c:pt>
                <c:pt idx="1742">
                  <c:v>100854.89999999998</c:v>
                </c:pt>
                <c:pt idx="1743">
                  <c:v>100854.89999999998</c:v>
                </c:pt>
                <c:pt idx="1744">
                  <c:v>100854.89999999998</c:v>
                </c:pt>
                <c:pt idx="1745">
                  <c:v>100854.89999999998</c:v>
                </c:pt>
                <c:pt idx="1746">
                  <c:v>100854.89999999998</c:v>
                </c:pt>
                <c:pt idx="1747">
                  <c:v>100854.89999999998</c:v>
                </c:pt>
                <c:pt idx="1748">
                  <c:v>100854.89999999998</c:v>
                </c:pt>
                <c:pt idx="1749">
                  <c:v>100854.89999999998</c:v>
                </c:pt>
                <c:pt idx="1750">
                  <c:v>100854.89999999998</c:v>
                </c:pt>
                <c:pt idx="1751">
                  <c:v>100854.89999999998</c:v>
                </c:pt>
                <c:pt idx="1752">
                  <c:v>100854.89999999998</c:v>
                </c:pt>
                <c:pt idx="1753">
                  <c:v>100854.89999999998</c:v>
                </c:pt>
                <c:pt idx="1754">
                  <c:v>100854.89999999998</c:v>
                </c:pt>
                <c:pt idx="1755">
                  <c:v>100854.89999999998</c:v>
                </c:pt>
                <c:pt idx="1756">
                  <c:v>100854.89999999998</c:v>
                </c:pt>
                <c:pt idx="1757">
                  <c:v>100854.89999999998</c:v>
                </c:pt>
                <c:pt idx="1758">
                  <c:v>100854.89999999998</c:v>
                </c:pt>
                <c:pt idx="1759">
                  <c:v>100854.89999999998</c:v>
                </c:pt>
                <c:pt idx="1760">
                  <c:v>100854.89999999998</c:v>
                </c:pt>
                <c:pt idx="1761">
                  <c:v>100854.89999999998</c:v>
                </c:pt>
                <c:pt idx="1762">
                  <c:v>100854.89999999998</c:v>
                </c:pt>
                <c:pt idx="1763">
                  <c:v>100854.89999999998</c:v>
                </c:pt>
                <c:pt idx="1764">
                  <c:v>100854.89999999998</c:v>
                </c:pt>
                <c:pt idx="1765">
                  <c:v>100854.89999999998</c:v>
                </c:pt>
                <c:pt idx="1766">
                  <c:v>100854.89999999998</c:v>
                </c:pt>
                <c:pt idx="1767">
                  <c:v>100854.89999999998</c:v>
                </c:pt>
                <c:pt idx="1768">
                  <c:v>100854.89999999998</c:v>
                </c:pt>
                <c:pt idx="1769">
                  <c:v>100854.89999999998</c:v>
                </c:pt>
                <c:pt idx="1770">
                  <c:v>100854.89999999998</c:v>
                </c:pt>
                <c:pt idx="1771">
                  <c:v>100854.89999999998</c:v>
                </c:pt>
                <c:pt idx="1772">
                  <c:v>100854.89999999998</c:v>
                </c:pt>
                <c:pt idx="1773">
                  <c:v>100854.89999999998</c:v>
                </c:pt>
                <c:pt idx="1774">
                  <c:v>100854.89999999998</c:v>
                </c:pt>
                <c:pt idx="1775">
                  <c:v>100854.89999999998</c:v>
                </c:pt>
                <c:pt idx="1776">
                  <c:v>100854.89999999998</c:v>
                </c:pt>
                <c:pt idx="1777">
                  <c:v>100854.89999999998</c:v>
                </c:pt>
                <c:pt idx="1778">
                  <c:v>100854.89999999998</c:v>
                </c:pt>
                <c:pt idx="1779">
                  <c:v>100854.89999999998</c:v>
                </c:pt>
                <c:pt idx="1780">
                  <c:v>100854.89999999998</c:v>
                </c:pt>
                <c:pt idx="1781">
                  <c:v>100854.89999999998</c:v>
                </c:pt>
                <c:pt idx="1782">
                  <c:v>100854.89999999998</c:v>
                </c:pt>
                <c:pt idx="1783">
                  <c:v>100854.89999999998</c:v>
                </c:pt>
                <c:pt idx="1784">
                  <c:v>100854.89999999998</c:v>
                </c:pt>
                <c:pt idx="1785">
                  <c:v>100854.89999999998</c:v>
                </c:pt>
                <c:pt idx="1786">
                  <c:v>100854.89999999998</c:v>
                </c:pt>
                <c:pt idx="1787">
                  <c:v>100854.89999999998</c:v>
                </c:pt>
                <c:pt idx="1788">
                  <c:v>100854.89999999998</c:v>
                </c:pt>
                <c:pt idx="1789">
                  <c:v>100854.89999999998</c:v>
                </c:pt>
                <c:pt idx="1790">
                  <c:v>100854.89999999998</c:v>
                </c:pt>
                <c:pt idx="1791">
                  <c:v>100854.89999999998</c:v>
                </c:pt>
                <c:pt idx="1792">
                  <c:v>100854.89999999998</c:v>
                </c:pt>
                <c:pt idx="1793">
                  <c:v>100854.89999999998</c:v>
                </c:pt>
                <c:pt idx="1794">
                  <c:v>100854.89999999998</c:v>
                </c:pt>
                <c:pt idx="1795">
                  <c:v>100854.89999999998</c:v>
                </c:pt>
                <c:pt idx="1796">
                  <c:v>100854.89999999998</c:v>
                </c:pt>
                <c:pt idx="1797">
                  <c:v>100854.89999999998</c:v>
                </c:pt>
                <c:pt idx="1798">
                  <c:v>100854.89999999998</c:v>
                </c:pt>
                <c:pt idx="1799">
                  <c:v>100854.89999999998</c:v>
                </c:pt>
                <c:pt idx="1800">
                  <c:v>100854.89999999998</c:v>
                </c:pt>
                <c:pt idx="1801">
                  <c:v>100854.89999999998</c:v>
                </c:pt>
                <c:pt idx="1802">
                  <c:v>100854.89999999998</c:v>
                </c:pt>
                <c:pt idx="1803">
                  <c:v>100854.89999999998</c:v>
                </c:pt>
                <c:pt idx="1804">
                  <c:v>100854.89999999998</c:v>
                </c:pt>
                <c:pt idx="1805">
                  <c:v>100854.89999999998</c:v>
                </c:pt>
                <c:pt idx="1806">
                  <c:v>100854.89999999998</c:v>
                </c:pt>
                <c:pt idx="1807">
                  <c:v>100854.89999999998</c:v>
                </c:pt>
                <c:pt idx="1808">
                  <c:v>100854.89999999998</c:v>
                </c:pt>
                <c:pt idx="1809">
                  <c:v>100854.89999999998</c:v>
                </c:pt>
                <c:pt idx="1810">
                  <c:v>100854.89999999998</c:v>
                </c:pt>
                <c:pt idx="1811">
                  <c:v>100854.89999999998</c:v>
                </c:pt>
                <c:pt idx="1812">
                  <c:v>100854.89999999998</c:v>
                </c:pt>
                <c:pt idx="1813">
                  <c:v>100854.89999999998</c:v>
                </c:pt>
                <c:pt idx="1814">
                  <c:v>100854.89999999998</c:v>
                </c:pt>
                <c:pt idx="1815">
                  <c:v>100854.89999999998</c:v>
                </c:pt>
                <c:pt idx="1816">
                  <c:v>100854.89999999998</c:v>
                </c:pt>
                <c:pt idx="1817">
                  <c:v>100854.89999999998</c:v>
                </c:pt>
                <c:pt idx="1818">
                  <c:v>100854.89999999998</c:v>
                </c:pt>
                <c:pt idx="1819">
                  <c:v>100854.89999999998</c:v>
                </c:pt>
                <c:pt idx="1820">
                  <c:v>100854.89999999998</c:v>
                </c:pt>
                <c:pt idx="1821">
                  <c:v>100854.89999999998</c:v>
                </c:pt>
                <c:pt idx="1822">
                  <c:v>100854.89999999998</c:v>
                </c:pt>
                <c:pt idx="1823">
                  <c:v>100854.89999999998</c:v>
                </c:pt>
                <c:pt idx="1824">
                  <c:v>100854.89999999998</c:v>
                </c:pt>
                <c:pt idx="1825">
                  <c:v>100854.89999999998</c:v>
                </c:pt>
                <c:pt idx="1826">
                  <c:v>100854.89999999998</c:v>
                </c:pt>
                <c:pt idx="1827">
                  <c:v>100854.89999999998</c:v>
                </c:pt>
                <c:pt idx="1828">
                  <c:v>100854.89999999998</c:v>
                </c:pt>
                <c:pt idx="1829">
                  <c:v>100854.89999999998</c:v>
                </c:pt>
                <c:pt idx="1830">
                  <c:v>100854.89999999998</c:v>
                </c:pt>
                <c:pt idx="1831">
                  <c:v>100854.89999999998</c:v>
                </c:pt>
                <c:pt idx="1832">
                  <c:v>100854.89999999998</c:v>
                </c:pt>
                <c:pt idx="1833">
                  <c:v>100854.89999999998</c:v>
                </c:pt>
                <c:pt idx="1834">
                  <c:v>100854.89999999998</c:v>
                </c:pt>
                <c:pt idx="1835">
                  <c:v>100854.89999999998</c:v>
                </c:pt>
                <c:pt idx="1836">
                  <c:v>100854.89999999998</c:v>
                </c:pt>
                <c:pt idx="1837">
                  <c:v>100854.89999999998</c:v>
                </c:pt>
                <c:pt idx="1838">
                  <c:v>100854.89999999998</c:v>
                </c:pt>
                <c:pt idx="1839">
                  <c:v>100854.89999999998</c:v>
                </c:pt>
                <c:pt idx="1840">
                  <c:v>100854.89999999998</c:v>
                </c:pt>
                <c:pt idx="1841">
                  <c:v>100854.89999999998</c:v>
                </c:pt>
                <c:pt idx="1842">
                  <c:v>100854.89999999998</c:v>
                </c:pt>
                <c:pt idx="1843">
                  <c:v>100854.89999999998</c:v>
                </c:pt>
                <c:pt idx="1844">
                  <c:v>100854.89999999998</c:v>
                </c:pt>
                <c:pt idx="1845">
                  <c:v>100854.89999999998</c:v>
                </c:pt>
                <c:pt idx="1846">
                  <c:v>100854.89999999998</c:v>
                </c:pt>
                <c:pt idx="1847">
                  <c:v>100854.89999999998</c:v>
                </c:pt>
                <c:pt idx="1848">
                  <c:v>100854.89999999998</c:v>
                </c:pt>
                <c:pt idx="1849">
                  <c:v>100854.89999999998</c:v>
                </c:pt>
                <c:pt idx="1850">
                  <c:v>100854.89999999998</c:v>
                </c:pt>
                <c:pt idx="1851">
                  <c:v>100854.89999999998</c:v>
                </c:pt>
                <c:pt idx="1852">
                  <c:v>100854.89999999998</c:v>
                </c:pt>
                <c:pt idx="1853">
                  <c:v>100854.89999999998</c:v>
                </c:pt>
                <c:pt idx="1854">
                  <c:v>100854.89999999998</c:v>
                </c:pt>
                <c:pt idx="1855">
                  <c:v>100854.89999999998</c:v>
                </c:pt>
                <c:pt idx="1856">
                  <c:v>100854.89999999998</c:v>
                </c:pt>
                <c:pt idx="1857">
                  <c:v>100854.89999999998</c:v>
                </c:pt>
                <c:pt idx="1858">
                  <c:v>100854.89999999998</c:v>
                </c:pt>
                <c:pt idx="1859">
                  <c:v>100854.89999999998</c:v>
                </c:pt>
                <c:pt idx="1860">
                  <c:v>100854.89999999998</c:v>
                </c:pt>
                <c:pt idx="1861">
                  <c:v>100854.89999999998</c:v>
                </c:pt>
                <c:pt idx="1862">
                  <c:v>100854.89999999998</c:v>
                </c:pt>
                <c:pt idx="1863">
                  <c:v>100854.89999999998</c:v>
                </c:pt>
                <c:pt idx="1864">
                  <c:v>100854.89999999998</c:v>
                </c:pt>
                <c:pt idx="1865">
                  <c:v>100854.89999999998</c:v>
                </c:pt>
                <c:pt idx="1866">
                  <c:v>100854.89999999998</c:v>
                </c:pt>
                <c:pt idx="1867">
                  <c:v>100854.89999999998</c:v>
                </c:pt>
                <c:pt idx="1868">
                  <c:v>100854.89999999998</c:v>
                </c:pt>
                <c:pt idx="1869">
                  <c:v>100854.89999999998</c:v>
                </c:pt>
                <c:pt idx="1870">
                  <c:v>100854.89999999998</c:v>
                </c:pt>
                <c:pt idx="1871">
                  <c:v>100854.89999999998</c:v>
                </c:pt>
                <c:pt idx="1872">
                  <c:v>100854.89999999998</c:v>
                </c:pt>
                <c:pt idx="1873">
                  <c:v>100854.89999999998</c:v>
                </c:pt>
                <c:pt idx="1874">
                  <c:v>100854.89999999998</c:v>
                </c:pt>
                <c:pt idx="1875">
                  <c:v>100854.89999999998</c:v>
                </c:pt>
                <c:pt idx="1876">
                  <c:v>100854.89999999998</c:v>
                </c:pt>
                <c:pt idx="1877">
                  <c:v>100854.89999999998</c:v>
                </c:pt>
                <c:pt idx="1878">
                  <c:v>100854.89999999998</c:v>
                </c:pt>
                <c:pt idx="1879">
                  <c:v>100854.89999999998</c:v>
                </c:pt>
                <c:pt idx="1880">
                  <c:v>100854.89999999998</c:v>
                </c:pt>
                <c:pt idx="1881">
                  <c:v>100854.89999999998</c:v>
                </c:pt>
                <c:pt idx="1882">
                  <c:v>100854.89999999998</c:v>
                </c:pt>
                <c:pt idx="1883">
                  <c:v>100854.89999999998</c:v>
                </c:pt>
                <c:pt idx="1884">
                  <c:v>100854.89999999998</c:v>
                </c:pt>
                <c:pt idx="1885">
                  <c:v>100854.89999999998</c:v>
                </c:pt>
                <c:pt idx="1886">
                  <c:v>100854.89999999998</c:v>
                </c:pt>
                <c:pt idx="1887">
                  <c:v>100854.89999999998</c:v>
                </c:pt>
                <c:pt idx="1888">
                  <c:v>100854.89999999998</c:v>
                </c:pt>
                <c:pt idx="1889">
                  <c:v>100854.89999999998</c:v>
                </c:pt>
                <c:pt idx="1890">
                  <c:v>100854.89999999998</c:v>
                </c:pt>
                <c:pt idx="1891">
                  <c:v>100854.89999999998</c:v>
                </c:pt>
                <c:pt idx="1892">
                  <c:v>100854.89999999998</c:v>
                </c:pt>
                <c:pt idx="1893">
                  <c:v>100854.89999999998</c:v>
                </c:pt>
                <c:pt idx="1894">
                  <c:v>100854.89999999998</c:v>
                </c:pt>
                <c:pt idx="1895">
                  <c:v>100854.89999999998</c:v>
                </c:pt>
                <c:pt idx="1896">
                  <c:v>100854.89999999998</c:v>
                </c:pt>
                <c:pt idx="1897">
                  <c:v>100854.89999999998</c:v>
                </c:pt>
                <c:pt idx="1898">
                  <c:v>100854.89999999998</c:v>
                </c:pt>
                <c:pt idx="1899">
                  <c:v>100854.89999999998</c:v>
                </c:pt>
                <c:pt idx="1900">
                  <c:v>100854.89999999998</c:v>
                </c:pt>
                <c:pt idx="1901">
                  <c:v>100854.89999999998</c:v>
                </c:pt>
                <c:pt idx="1902">
                  <c:v>100854.89999999998</c:v>
                </c:pt>
                <c:pt idx="1903">
                  <c:v>100854.89999999998</c:v>
                </c:pt>
                <c:pt idx="1904">
                  <c:v>100854.89999999998</c:v>
                </c:pt>
                <c:pt idx="1905">
                  <c:v>100854.89999999998</c:v>
                </c:pt>
                <c:pt idx="1906">
                  <c:v>100854.89999999998</c:v>
                </c:pt>
                <c:pt idx="1907">
                  <c:v>100854.89999999998</c:v>
                </c:pt>
                <c:pt idx="1908">
                  <c:v>100854.89999999998</c:v>
                </c:pt>
                <c:pt idx="1909">
                  <c:v>100854.89999999998</c:v>
                </c:pt>
                <c:pt idx="1910">
                  <c:v>100854.89999999998</c:v>
                </c:pt>
                <c:pt idx="1911">
                  <c:v>100854.89999999998</c:v>
                </c:pt>
                <c:pt idx="1912">
                  <c:v>100854.89999999998</c:v>
                </c:pt>
                <c:pt idx="1913">
                  <c:v>100854.89999999998</c:v>
                </c:pt>
                <c:pt idx="1914">
                  <c:v>100854.89999999998</c:v>
                </c:pt>
                <c:pt idx="1915">
                  <c:v>100854.89999999998</c:v>
                </c:pt>
                <c:pt idx="1916">
                  <c:v>100854.89999999998</c:v>
                </c:pt>
                <c:pt idx="1917">
                  <c:v>100854.89999999998</c:v>
                </c:pt>
                <c:pt idx="1918">
                  <c:v>100854.89999999998</c:v>
                </c:pt>
                <c:pt idx="1919">
                  <c:v>100854.89999999998</c:v>
                </c:pt>
                <c:pt idx="1920">
                  <c:v>100854.89999999998</c:v>
                </c:pt>
                <c:pt idx="1921">
                  <c:v>100854.89999999998</c:v>
                </c:pt>
                <c:pt idx="1922">
                  <c:v>100854.89999999998</c:v>
                </c:pt>
                <c:pt idx="1923">
                  <c:v>100854.89999999998</c:v>
                </c:pt>
                <c:pt idx="1924">
                  <c:v>100854.89999999998</c:v>
                </c:pt>
                <c:pt idx="1925">
                  <c:v>100854.89999999998</c:v>
                </c:pt>
                <c:pt idx="1926">
                  <c:v>100854.89999999998</c:v>
                </c:pt>
                <c:pt idx="1927">
                  <c:v>100854.89999999998</c:v>
                </c:pt>
                <c:pt idx="1928">
                  <c:v>100854.89999999998</c:v>
                </c:pt>
                <c:pt idx="1929">
                  <c:v>100854.89999999998</c:v>
                </c:pt>
                <c:pt idx="1930">
                  <c:v>100854.89999999998</c:v>
                </c:pt>
                <c:pt idx="1931">
                  <c:v>100854.89999999998</c:v>
                </c:pt>
                <c:pt idx="1932">
                  <c:v>100854.89999999998</c:v>
                </c:pt>
                <c:pt idx="1933">
                  <c:v>100854.89999999998</c:v>
                </c:pt>
                <c:pt idx="1934">
                  <c:v>100854.89999999998</c:v>
                </c:pt>
                <c:pt idx="1935">
                  <c:v>100854.89999999998</c:v>
                </c:pt>
                <c:pt idx="1936">
                  <c:v>100854.89999999998</c:v>
                </c:pt>
                <c:pt idx="1937">
                  <c:v>100854.89999999998</c:v>
                </c:pt>
                <c:pt idx="1938">
                  <c:v>100854.89999999998</c:v>
                </c:pt>
                <c:pt idx="1939">
                  <c:v>100854.89999999998</c:v>
                </c:pt>
                <c:pt idx="1940">
                  <c:v>100854.89999999998</c:v>
                </c:pt>
                <c:pt idx="1941">
                  <c:v>100854.89999999998</c:v>
                </c:pt>
                <c:pt idx="1942">
                  <c:v>100854.89999999998</c:v>
                </c:pt>
                <c:pt idx="1943">
                  <c:v>100854.89999999998</c:v>
                </c:pt>
                <c:pt idx="1944">
                  <c:v>100854.89999999998</c:v>
                </c:pt>
                <c:pt idx="1945">
                  <c:v>100854.89999999998</c:v>
                </c:pt>
                <c:pt idx="1946">
                  <c:v>100854.89999999998</c:v>
                </c:pt>
                <c:pt idx="1947">
                  <c:v>100854.89999999998</c:v>
                </c:pt>
                <c:pt idx="1948">
                  <c:v>100854.89999999998</c:v>
                </c:pt>
                <c:pt idx="1949">
                  <c:v>100854.89999999998</c:v>
                </c:pt>
                <c:pt idx="1950">
                  <c:v>100854.89999999998</c:v>
                </c:pt>
                <c:pt idx="1951">
                  <c:v>100854.89999999998</c:v>
                </c:pt>
                <c:pt idx="1952">
                  <c:v>100854.89999999998</c:v>
                </c:pt>
                <c:pt idx="1953">
                  <c:v>100854.89999999998</c:v>
                </c:pt>
                <c:pt idx="1954">
                  <c:v>100854.89999999998</c:v>
                </c:pt>
                <c:pt idx="1955">
                  <c:v>100854.89999999998</c:v>
                </c:pt>
                <c:pt idx="1956">
                  <c:v>100854.89999999998</c:v>
                </c:pt>
                <c:pt idx="1957">
                  <c:v>100854.89999999998</c:v>
                </c:pt>
                <c:pt idx="1958">
                  <c:v>100854.89999999998</c:v>
                </c:pt>
                <c:pt idx="1959">
                  <c:v>100854.89999999998</c:v>
                </c:pt>
                <c:pt idx="1960">
                  <c:v>100854.89999999998</c:v>
                </c:pt>
                <c:pt idx="1961">
                  <c:v>100854.89999999998</c:v>
                </c:pt>
                <c:pt idx="1962">
                  <c:v>100854.89999999998</c:v>
                </c:pt>
                <c:pt idx="1963">
                  <c:v>100854.89999999998</c:v>
                </c:pt>
                <c:pt idx="1964">
                  <c:v>100854.89999999998</c:v>
                </c:pt>
                <c:pt idx="1965">
                  <c:v>100854.89999999998</c:v>
                </c:pt>
                <c:pt idx="1966">
                  <c:v>100854.89999999998</c:v>
                </c:pt>
                <c:pt idx="1967">
                  <c:v>100854.89999999998</c:v>
                </c:pt>
                <c:pt idx="1968">
                  <c:v>100854.89999999998</c:v>
                </c:pt>
                <c:pt idx="1969">
                  <c:v>100854.89999999998</c:v>
                </c:pt>
                <c:pt idx="1970">
                  <c:v>100854.89999999998</c:v>
                </c:pt>
                <c:pt idx="1971">
                  <c:v>100854.89999999998</c:v>
                </c:pt>
                <c:pt idx="1972">
                  <c:v>100854.89999999998</c:v>
                </c:pt>
                <c:pt idx="1973">
                  <c:v>100854.89999999998</c:v>
                </c:pt>
                <c:pt idx="1974">
                  <c:v>100854.89999999998</c:v>
                </c:pt>
                <c:pt idx="1975">
                  <c:v>100854.89999999998</c:v>
                </c:pt>
                <c:pt idx="1976">
                  <c:v>100854.89999999998</c:v>
                </c:pt>
                <c:pt idx="1977">
                  <c:v>100854.89999999998</c:v>
                </c:pt>
                <c:pt idx="1978">
                  <c:v>100854.89999999998</c:v>
                </c:pt>
                <c:pt idx="1979">
                  <c:v>100854.89999999998</c:v>
                </c:pt>
                <c:pt idx="1980">
                  <c:v>100854.89999999998</c:v>
                </c:pt>
                <c:pt idx="1981">
                  <c:v>100854.89999999998</c:v>
                </c:pt>
                <c:pt idx="1982">
                  <c:v>100854.89999999998</c:v>
                </c:pt>
                <c:pt idx="1983">
                  <c:v>100854.89999999998</c:v>
                </c:pt>
                <c:pt idx="1984">
                  <c:v>100854.89999999998</c:v>
                </c:pt>
                <c:pt idx="1985">
                  <c:v>100854.89999999998</c:v>
                </c:pt>
                <c:pt idx="1986">
                  <c:v>100854.89999999998</c:v>
                </c:pt>
                <c:pt idx="1987">
                  <c:v>100854.89999999998</c:v>
                </c:pt>
                <c:pt idx="1988">
                  <c:v>100854.89999999998</c:v>
                </c:pt>
                <c:pt idx="1989">
                  <c:v>100854.89999999998</c:v>
                </c:pt>
                <c:pt idx="1990">
                  <c:v>100854.89999999998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8504032"/>
        <c:axId val="248504424"/>
      </c:lineChart>
      <c:dateAx>
        <c:axId val="248504032"/>
        <c:scaling>
          <c:orientation val="minMax"/>
        </c:scaling>
        <c:delete val="0"/>
        <c:axPos val="b"/>
        <c:numFmt formatCode="dd/mm/yy;@" sourceLinked="0"/>
        <c:majorTickMark val="none"/>
        <c:minorTickMark val="none"/>
        <c:tickLblPos val="nextTo"/>
        <c:txPr>
          <a:bodyPr rot="-270000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ambria"/>
                <a:ea typeface="Cambria"/>
                <a:cs typeface="Cambria"/>
              </a:defRPr>
            </a:pPr>
            <a:endParaRPr lang="ru-RU"/>
          </a:p>
        </c:txPr>
        <c:crossAx val="248504424"/>
        <c:crosses val="autoZero"/>
        <c:auto val="1"/>
        <c:lblOffset val="100"/>
        <c:baseTimeUnit val="days"/>
      </c:dateAx>
      <c:valAx>
        <c:axId val="248504424"/>
        <c:scaling>
          <c:orientation val="minMax"/>
        </c:scaling>
        <c:delete val="0"/>
        <c:axPos val="l"/>
        <c:majorGridlines/>
        <c:numFmt formatCode="&quot;$&quot;#\ ##0.00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ambria"/>
                <a:ea typeface="Cambria"/>
                <a:cs typeface="Cambria"/>
              </a:defRPr>
            </a:pPr>
            <a:endParaRPr lang="ru-RU"/>
          </a:p>
        </c:txPr>
        <c:crossAx val="248504032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mbria"/>
              <a:ea typeface="Cambria"/>
              <a:cs typeface="Cambria"/>
            </a:defRPr>
          </a:pPr>
          <a:endParaRPr lang="ru-RU"/>
        </a:p>
      </c:txPr>
    </c:legend>
    <c:plotVisOnly val="0"/>
    <c:dispBlanksAs val="gap"/>
    <c:showDLblsOverMax val="0"/>
  </c:chart>
  <c:spPr>
    <a:solidFill>
      <a:schemeClr val="bg1"/>
    </a:solidFill>
    <a:ln cmpd="sng">
      <a:solidFill>
        <a:schemeClr val="tx1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mbria"/>
          <a:ea typeface="Cambria"/>
          <a:cs typeface="Cambria"/>
        </a:defRPr>
      </a:pPr>
      <a:endParaRPr lang="ru-RU"/>
    </a:p>
  </c:txPr>
  <c:printSettings>
    <c:headerFooter/>
    <c:pageMargins b="0.75000000000000977" l="0.70000000000000062" r="0.70000000000000062" t="0.750000000000009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>
                <a:latin typeface="Arial" pitchFamily="34" charset="0"/>
                <a:ea typeface="Verdana" pitchFamily="34" charset="0"/>
                <a:cs typeface="Arial" pitchFamily="34" charset="0"/>
              </a:defRPr>
            </a:pPr>
            <a:r>
              <a:rPr lang="ru-RU" sz="1400">
                <a:solidFill>
                  <a:srgbClr val="600303"/>
                </a:solidFill>
                <a:latin typeface="Arial" pitchFamily="34" charset="0"/>
                <a:cs typeface="Arial" pitchFamily="34" charset="0"/>
              </a:rPr>
              <a:t>Статистика</a:t>
            </a:r>
            <a:r>
              <a:rPr lang="ru-RU" sz="1400" baseline="0">
                <a:solidFill>
                  <a:srgbClr val="600303"/>
                </a:solidFill>
                <a:latin typeface="Arial" pitchFamily="34" charset="0"/>
                <a:cs typeface="Arial" pitchFamily="34" charset="0"/>
              </a:rPr>
              <a:t> сделок по активам</a:t>
            </a:r>
            <a:endParaRPr lang="ru-RU" sz="1400">
              <a:solidFill>
                <a:srgbClr val="600303"/>
              </a:solidFill>
              <a:latin typeface="Arial" pitchFamily="34" charset="0"/>
              <a:cs typeface="Arial" pitchFamily="34" charset="0"/>
            </a:endParaRPr>
          </a:p>
        </c:rich>
      </c:tx>
      <c:layout/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4.7241468080278945E-2"/>
          <c:y val="0.15305403730999384"/>
          <c:w val="0.7622431178679645"/>
          <c:h val="0.75101200248710864"/>
        </c:manualLayout>
      </c:layout>
      <c:pie3DChart>
        <c:varyColors val="1"/>
        <c:ser>
          <c:idx val="0"/>
          <c:order val="0"/>
          <c:tx>
            <c:strRef>
              <c:f>'Дневник сделок'!$H$9</c:f>
              <c:strCache>
                <c:ptCount val="1"/>
                <c:pt idx="0">
                  <c:v>Инструмент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 prstMaterial="matte"/>
          </c:spPr>
          <c:dLbls>
            <c:spPr>
              <a:ln>
                <a:noFill/>
              </a:ln>
            </c:sp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eparator>, </c:separator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Настройки!$D$2:$D$400</c:f>
              <c:strCache>
                <c:ptCount val="7"/>
                <c:pt idx="0">
                  <c:v>EURUSD</c:v>
                </c:pt>
                <c:pt idx="1">
                  <c:v>GBPUSD</c:v>
                </c:pt>
                <c:pt idx="2">
                  <c:v>AUDUSD</c:v>
                </c:pt>
                <c:pt idx="3">
                  <c:v>NZDUSD</c:v>
                </c:pt>
                <c:pt idx="4">
                  <c:v>USDCHF</c:v>
                </c:pt>
                <c:pt idx="5">
                  <c:v>USDJPY</c:v>
                </c:pt>
                <c:pt idx="6">
                  <c:v>USDCAD</c:v>
                </c:pt>
              </c:strCache>
            </c:strRef>
          </c:cat>
          <c:val>
            <c:numRef>
              <c:f>Настройки!$E$2:$E$400</c:f>
              <c:numCache>
                <c:formatCode>General</c:formatCode>
                <c:ptCount val="399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ru-RU"/>
        </a:p>
      </c:txPr>
    </c:legend>
    <c:plotVisOnly val="1"/>
    <c:dispBlanksAs val="zero"/>
    <c:showDLblsOverMax val="0"/>
  </c:chart>
  <c:printSettings>
    <c:headerFooter/>
    <c:pageMargins b="0.75000000000000944" l="0.70000000000000062" r="0.70000000000000062" t="0.75000000000000944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>
                <a:solidFill>
                  <a:srgbClr val="600303"/>
                </a:solidFill>
                <a:latin typeface="Arial" pitchFamily="34" charset="0"/>
                <a:ea typeface="Verdana" panose="020B0604030504040204" pitchFamily="34" charset="0"/>
                <a:cs typeface="Arial" pitchFamily="34" charset="0"/>
              </a:rPr>
              <a:t>Результат торговли, </a:t>
            </a:r>
            <a:r>
              <a:rPr lang="en-US" sz="1400">
                <a:solidFill>
                  <a:srgbClr val="600303"/>
                </a:solidFill>
                <a:latin typeface="Arial" pitchFamily="34" charset="0"/>
                <a:ea typeface="Verdana" panose="020B0604030504040204" pitchFamily="34" charset="0"/>
                <a:cs typeface="Arial" pitchFamily="34" charset="0"/>
              </a:rPr>
              <a:t>$</a:t>
            </a:r>
          </a:p>
        </c:rich>
      </c:tx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Служебный!$A$4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cat>
            <c:strRef>
              <c:f>Статистика!$B$43:$B$54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Статистика!$D$43:$D$54</c:f>
              <c:numCache>
                <c:formatCode>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2249.9000000000019</c:v>
                </c:pt>
                <c:pt idx="7">
                  <c:v>-1395.0000000000323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/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48501680"/>
        <c:axId val="248502072"/>
      </c:barChart>
      <c:catAx>
        <c:axId val="24850168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248502072"/>
        <c:crosses val="autoZero"/>
        <c:auto val="1"/>
        <c:lblAlgn val="ctr"/>
        <c:lblOffset val="100"/>
        <c:noMultiLvlLbl val="0"/>
      </c:catAx>
      <c:valAx>
        <c:axId val="248502072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4850168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966" l="0.70000000000000062" r="0.70000000000000062" t="0.750000000000009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latin typeface="+mj-lt"/>
              </a:defRPr>
            </a:pPr>
            <a:r>
              <a:rPr lang="ru-RU" sz="1400">
                <a:solidFill>
                  <a:srgbClr val="600303"/>
                </a:solidFill>
                <a:latin typeface="Arial" pitchFamily="34" charset="0"/>
                <a:ea typeface="Verdana" panose="020B0604030504040204" pitchFamily="34" charset="0"/>
                <a:cs typeface="Arial" pitchFamily="34" charset="0"/>
              </a:rPr>
              <a:t>Проторгованный</a:t>
            </a:r>
            <a:r>
              <a:rPr lang="ru-RU" sz="1400" baseline="0">
                <a:solidFill>
                  <a:srgbClr val="600303"/>
                </a:solidFill>
                <a:latin typeface="Arial" pitchFamily="34" charset="0"/>
                <a:ea typeface="Verdana" panose="020B0604030504040204" pitchFamily="34" charset="0"/>
                <a:cs typeface="Arial" pitchFamily="34" charset="0"/>
              </a:rPr>
              <a:t> объем, лоты</a:t>
            </a:r>
            <a:endParaRPr lang="en-US" sz="1400">
              <a:solidFill>
                <a:srgbClr val="600303"/>
              </a:solidFill>
              <a:latin typeface="Arial" pitchFamily="34" charset="0"/>
              <a:ea typeface="Verdana" panose="020B0604030504040204" pitchFamily="34" charset="0"/>
              <a:cs typeface="Arial" pitchFamily="34" charset="0"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Служебный!$A$4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strRef>
              <c:f>Статистика!$B$43:$B$54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Статистика!$E$43:$E$54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2.5</c:v>
                </c:pt>
                <c:pt idx="7">
                  <c:v>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48501288"/>
        <c:axId val="248506384"/>
      </c:barChart>
      <c:catAx>
        <c:axId val="248501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48506384"/>
        <c:crosses val="autoZero"/>
        <c:auto val="1"/>
        <c:lblAlgn val="ctr"/>
        <c:lblOffset val="100"/>
        <c:noMultiLvlLbl val="0"/>
      </c:catAx>
      <c:valAx>
        <c:axId val="2485063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4850128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955" l="0.70000000000000062" r="0.70000000000000062" t="0.75000000000000955" header="0.30000000000000032" footer="0.30000000000000032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latin typeface="+mj-lt"/>
              </a:defRPr>
            </a:pPr>
            <a:r>
              <a:rPr lang="ru-RU" sz="1400">
                <a:solidFill>
                  <a:srgbClr val="600303"/>
                </a:solidFill>
                <a:latin typeface="Arial" pitchFamily="34" charset="0"/>
                <a:ea typeface="Verdana" panose="020B0604030504040204" pitchFamily="34" charset="0"/>
                <a:cs typeface="Arial" pitchFamily="34" charset="0"/>
              </a:rPr>
              <a:t>Результат</a:t>
            </a:r>
            <a:r>
              <a:rPr lang="ru-RU" sz="1400" baseline="0">
                <a:solidFill>
                  <a:srgbClr val="600303"/>
                </a:solidFill>
                <a:latin typeface="Arial" pitchFamily="34" charset="0"/>
                <a:ea typeface="Verdana" panose="020B0604030504040204" pitchFamily="34" charset="0"/>
                <a:cs typeface="Arial" pitchFamily="34" charset="0"/>
              </a:rPr>
              <a:t> торговли,%</a:t>
            </a:r>
            <a:endParaRPr lang="ru-RU" sz="1400">
              <a:solidFill>
                <a:srgbClr val="600303"/>
              </a:solidFill>
              <a:latin typeface="Arial" pitchFamily="34" charset="0"/>
              <a:ea typeface="Verdana" panose="020B0604030504040204" pitchFamily="34" charset="0"/>
              <a:cs typeface="Arial" pitchFamily="34" charset="0"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Служебный!$A$4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cat>
            <c:strRef>
              <c:f>Статистика!$B$43:$B$54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Статистика!$G$43:$G$54</c:f>
              <c:numCache>
                <c:formatCode>0.00%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2.2499000000000019E-2</c:v>
                </c:pt>
                <c:pt idx="7">
                  <c:v>-1.3643045127672811E-2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/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71750488"/>
        <c:axId val="571751664"/>
      </c:barChart>
      <c:catAx>
        <c:axId val="571750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571751664"/>
        <c:crosses val="autoZero"/>
        <c:auto val="1"/>
        <c:lblAlgn val="ctr"/>
        <c:lblOffset val="100"/>
        <c:noMultiLvlLbl val="0"/>
      </c:catAx>
      <c:valAx>
        <c:axId val="571751664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57175048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977" l="0.70000000000000062" r="0.70000000000000062" t="0.75000000000000977" header="0.30000000000000032" footer="0.30000000000000032"/>
    <c:pageSetup orientation="portrait"/>
  </c:printSettings>
</c:chartSpace>
</file>

<file path=xl/ctrlProps/ctrlProp1.xml><?xml version="1.0" encoding="utf-8"?>
<formControlPr xmlns="http://schemas.microsoft.com/office/spreadsheetml/2009/9/main" objectType="Drop" dropLines="5" dropStyle="combo" dx="16" fmlaLink="Служебный!$A$1" fmlaRange="Служебный!$B$2:$B$38" noThreeD="1" sel="2" val="0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http://av-finance.ru/" TargetMode="Externa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41732</xdr:colOff>
      <xdr:row>0</xdr:row>
      <xdr:rowOff>90946</xdr:rowOff>
    </xdr:from>
    <xdr:to>
      <xdr:col>11</xdr:col>
      <xdr:colOff>607920</xdr:colOff>
      <xdr:row>3</xdr:row>
      <xdr:rowOff>104774</xdr:rowOff>
    </xdr:to>
    <xdr:pic>
      <xdr:nvPicPr>
        <xdr:cNvPr id="618780" name="Рисунок 3" descr="av-finance_new_logo.pn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32" y="90946"/>
          <a:ext cx="4920794" cy="728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32</xdr:col>
      <xdr:colOff>267357</xdr:colOff>
      <xdr:row>1</xdr:row>
      <xdr:rowOff>41025</xdr:rowOff>
    </xdr:from>
    <xdr:to>
      <xdr:col>32</xdr:col>
      <xdr:colOff>913480</xdr:colOff>
      <xdr:row>2</xdr:row>
      <xdr:rowOff>183798</xdr:rowOff>
    </xdr:to>
    <xdr:sp macro="" textlink="">
      <xdr:nvSpPr>
        <xdr:cNvPr id="2" name="Улыбающееся лицо 1"/>
        <xdr:cNvSpPr/>
      </xdr:nvSpPr>
      <xdr:spPr>
        <a:xfrm>
          <a:off x="21520013" y="243431"/>
          <a:ext cx="646123" cy="523773"/>
        </a:xfrm>
        <a:prstGeom prst="smileyFace">
          <a:avLst>
            <a:gd name="adj" fmla="val 4653"/>
          </a:avLst>
        </a:prstGeom>
        <a:solidFill>
          <a:srgbClr val="FFFF00">
            <a:alpha val="70000"/>
          </a:srgbClr>
        </a:solidFill>
        <a:ln w="38100">
          <a:solidFill>
            <a:srgbClr val="C00000"/>
          </a:solidFill>
        </a:ln>
        <a:effectLst>
          <a:outerShdw blurRad="546100" dist="50800" dir="3600000" sx="13000" sy="13000" algn="ctr" rotWithShape="0">
            <a:schemeClr val="bg1"/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ru-RU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468312</xdr:colOff>
      <xdr:row>22</xdr:row>
      <xdr:rowOff>96499</xdr:rowOff>
    </xdr:from>
    <xdr:to>
      <xdr:col>22</xdr:col>
      <xdr:colOff>35718</xdr:colOff>
      <xdr:row>39</xdr:row>
      <xdr:rowOff>119063</xdr:rowOff>
    </xdr:to>
    <xdr:graphicFrame macro="">
      <xdr:nvGraphicFramePr>
        <xdr:cNvPr id="5940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158750</xdr:colOff>
      <xdr:row>0</xdr:row>
      <xdr:rowOff>171450</xdr:rowOff>
    </xdr:from>
    <xdr:to>
      <xdr:col>22</xdr:col>
      <xdr:colOff>38100</xdr:colOff>
      <xdr:row>22</xdr:row>
      <xdr:rowOff>38100</xdr:rowOff>
    </xdr:to>
    <xdr:graphicFrame macro="">
      <xdr:nvGraphicFramePr>
        <xdr:cNvPr id="5941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151603</xdr:colOff>
      <xdr:row>22</xdr:row>
      <xdr:rowOff>81492</xdr:rowOff>
    </xdr:from>
    <xdr:to>
      <xdr:col>13</xdr:col>
      <xdr:colOff>407722</xdr:colOff>
      <xdr:row>39</xdr:row>
      <xdr:rowOff>130969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113053</xdr:colOff>
      <xdr:row>40</xdr:row>
      <xdr:rowOff>176687</xdr:rowOff>
    </xdr:from>
    <xdr:to>
      <xdr:col>13</xdr:col>
      <xdr:colOff>250032</xdr:colOff>
      <xdr:row>71</xdr:row>
      <xdr:rowOff>119062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53478</xdr:colOff>
      <xdr:row>40</xdr:row>
      <xdr:rowOff>174592</xdr:rowOff>
    </xdr:from>
    <xdr:to>
      <xdr:col>28</xdr:col>
      <xdr:colOff>381001</xdr:colOff>
      <xdr:row>71</xdr:row>
      <xdr:rowOff>130970</xdr:rowOff>
    </xdr:to>
    <xdr:graphicFrame macro="">
      <xdr:nvGraphicFramePr>
        <xdr:cNvPr id="6" name="Диаграмма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321468</xdr:colOff>
      <xdr:row>41</xdr:row>
      <xdr:rowOff>1</xdr:rowOff>
    </xdr:from>
    <xdr:to>
      <xdr:col>20</xdr:col>
      <xdr:colOff>666750</xdr:colOff>
      <xdr:row>71</xdr:row>
      <xdr:rowOff>119063</xdr:rowOff>
    </xdr:to>
    <xdr:graphicFrame macro="">
      <xdr:nvGraphicFramePr>
        <xdr:cNvPr id="10" name="Диаграмма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38</xdr:row>
          <xdr:rowOff>171450</xdr:rowOff>
        </xdr:from>
        <xdr:to>
          <xdr:col>1</xdr:col>
          <xdr:colOff>1171575</xdr:colOff>
          <xdr:row>40</xdr:row>
          <xdr:rowOff>76200</xdr:rowOff>
        </xdr:to>
        <xdr:sp macro="" textlink="">
          <xdr:nvSpPr>
            <xdr:cNvPr id="3073" name="Drop Down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Equity">
  <a:themeElements>
    <a:clrScheme name="Equity">
      <a:dk1>
        <a:sysClr val="windowText" lastClr="000000"/>
      </a:dk1>
      <a:lt1>
        <a:sysClr val="window" lastClr="FFFFFF"/>
      </a:lt1>
      <a:dk2>
        <a:srgbClr val="696464"/>
      </a:dk2>
      <a:lt2>
        <a:srgbClr val="E9E5DC"/>
      </a:lt2>
      <a:accent1>
        <a:srgbClr val="D34817"/>
      </a:accent1>
      <a:accent2>
        <a:srgbClr val="9B2D1F"/>
      </a:accent2>
      <a:accent3>
        <a:srgbClr val="A28E6A"/>
      </a:accent3>
      <a:accent4>
        <a:srgbClr val="956251"/>
      </a:accent4>
      <a:accent5>
        <a:srgbClr val="918485"/>
      </a:accent5>
      <a:accent6>
        <a:srgbClr val="855D5D"/>
      </a:accent6>
      <a:hlink>
        <a:srgbClr val="CC9900"/>
      </a:hlink>
      <a:folHlink>
        <a:srgbClr val="96A9A9"/>
      </a:folHlink>
    </a:clrScheme>
    <a:fontScheme name="Equity">
      <a:majorFont>
        <a:latin typeface="Franklin Gothic Book"/>
        <a:ea typeface=""/>
        <a:cs typeface=""/>
        <a:font script="Grek" typeface="Calibri"/>
        <a:font script="Cyrl" typeface="Calibri"/>
        <a:font script="Jpan" typeface="HGｺﾞｼｯｸM"/>
        <a:font script="Hang" typeface="바탕"/>
        <a:font script="Hans" typeface="幼圆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Perpetua"/>
        <a:ea typeface=""/>
        <a:cs typeface=""/>
        <a:font script="Grek" typeface="Cambria"/>
        <a:font script="Cyrl" typeface="Cambria"/>
        <a:font script="Jpan" typeface="HG創英ﾌﾟﾚｾﾞﾝｽEB"/>
        <a:font script="Hang" typeface="맑은 고딕"/>
        <a:font script="Hans" typeface="宋体"/>
        <a:font script="Hant" typeface="新細明體"/>
        <a:font script="Arab" typeface="Times New Roman"/>
        <a:font script="Hebr" typeface="Aharoni"/>
        <a:font script="Thai" typeface="Eucrosia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Equity">
      <a: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tint val="30000"/>
                <a:satMod val="300000"/>
              </a:schemeClr>
              <a:schemeClr val="phClr">
                <a:tint val="40000"/>
                <a:satMod val="200000"/>
              </a:schemeClr>
            </a:duotone>
          </a:blip>
          <a:tile tx="0" ty="0" sx="70000" sy="70000" flip="none" algn="ctr"/>
        </a:blipFill>
        <a:blipFill>
          <a:blip xmlns:r="http://schemas.openxmlformats.org/officeDocument/2006/relationships" r:embed="rId1">
            <a:duotone>
              <a:schemeClr val="phClr">
                <a:shade val="22000"/>
                <a:satMod val="160000"/>
              </a:schemeClr>
              <a:schemeClr val="phClr">
                <a:shade val="45000"/>
                <a:satMod val="100000"/>
              </a:schemeClr>
            </a:duotone>
          </a:blip>
          <a:tile tx="0" ty="0" sx="65000" sy="65000" flip="none" algn="ctr"/>
        </a:blipFill>
      </a:fillStyleLst>
      <a:lnStyleLst>
        <a:ln w="9525" cap="flat" cmpd="sng" algn="ctr">
          <a:solidFill>
            <a:schemeClr val="phClr">
              <a:shade val="60000"/>
              <a:satMod val="110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algn="t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algn="t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50800" dist="50800" dir="5400000" algn="t" rotWithShape="0">
              <a:srgbClr val="000000">
                <a:alpha val="60000"/>
              </a:srgbClr>
            </a:outerShdw>
          </a:effectLst>
          <a:scene3d>
            <a:camera prst="isometricBottomUp" fov="0">
              <a:rot lat="0" lon="0" rev="0"/>
            </a:camera>
            <a:lightRig rig="soft" dir="b">
              <a:rot lat="0" lon="0" rev="9000000"/>
            </a:lightRig>
          </a:scene3d>
          <a:sp3d contourW="35000" prstMaterial="matte">
            <a:bevelT w="45000" h="38100" prst="convex"/>
            <a:contourClr>
              <a:schemeClr val="phClr">
                <a:tint val="10000"/>
                <a:satMod val="1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40000"/>
                <a:satMod val="165000"/>
              </a:schemeClr>
            </a:gs>
            <a:gs pos="50000">
              <a:schemeClr val="phClr">
                <a:shade val="80000"/>
                <a:satMod val="155000"/>
              </a:schemeClr>
            </a:gs>
            <a:gs pos="100000">
              <a:schemeClr val="phClr">
                <a:tint val="95000"/>
                <a:satMod val="200000"/>
              </a:schemeClr>
            </a:gs>
          </a:gsLst>
          <a:lin ang="16200000" scaled="1"/>
        </a:gradFill>
        <a:blipFill>
          <a:blip xmlns:r="http://schemas.openxmlformats.org/officeDocument/2006/relationships" r:embed="rId1">
            <a:duotone>
              <a:schemeClr val="phClr">
                <a:tint val="95000"/>
                <a:satMod val="200000"/>
              </a:schemeClr>
              <a:schemeClr val="phClr">
                <a:shade val="80000"/>
                <a:satMod val="100000"/>
              </a:schemeClr>
            </a:duotone>
          </a:blip>
          <a:tile tx="0" ty="0" sx="55000" sy="55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FF0000"/>
    <pageSetUpPr autoPageBreaks="0"/>
  </sheetPr>
  <dimension ref="A1:AV2781"/>
  <sheetViews>
    <sheetView showGridLines="0" tabSelected="1" zoomScale="85" zoomScaleNormal="85" workbookViewId="0">
      <pane ySplit="9" topLeftCell="A10" activePane="bottomLeft" state="frozen"/>
      <selection activeCell="J35" sqref="J35"/>
      <selection pane="bottomLeft" activeCell="M12" sqref="M12"/>
    </sheetView>
  </sheetViews>
  <sheetFormatPr defaultColWidth="9" defaultRowHeight="14.25"/>
  <cols>
    <col min="1" max="1" width="3.625" style="137" customWidth="1"/>
    <col min="2" max="2" width="9" style="106" customWidth="1"/>
    <col min="3" max="6" width="11.25" style="106" hidden="1" customWidth="1"/>
    <col min="7" max="7" width="9.75" style="106" customWidth="1"/>
    <col min="8" max="8" width="11.25" style="107" customWidth="1"/>
    <col min="9" max="9" width="8" style="108" bestFit="1" customWidth="1"/>
    <col min="10" max="10" width="5.375" style="107" customWidth="1"/>
    <col min="11" max="11" width="10.125" style="107" bestFit="1" customWidth="1"/>
    <col min="12" max="12" width="10.125" style="107" customWidth="1"/>
    <col min="13" max="13" width="10" style="107" customWidth="1"/>
    <col min="14" max="14" width="11.625" style="107" customWidth="1"/>
    <col min="15" max="15" width="11.75" style="107" customWidth="1"/>
    <col min="16" max="16" width="10.875" style="107" customWidth="1"/>
    <col min="17" max="17" width="12.25" style="107" customWidth="1"/>
    <col min="18" max="18" width="9.875" style="107" customWidth="1"/>
    <col min="19" max="19" width="11.125" style="109" hidden="1" customWidth="1"/>
    <col min="20" max="20" width="8.625" style="109" customWidth="1"/>
    <col min="21" max="21" width="12.625" style="109" customWidth="1"/>
    <col min="22" max="22" width="7.625" style="109" customWidth="1"/>
    <col min="23" max="23" width="9.875" style="109" customWidth="1"/>
    <col min="24" max="24" width="12.625" style="109" customWidth="1"/>
    <col min="25" max="25" width="8.5" style="43" customWidth="1"/>
    <col min="26" max="26" width="7.5" style="110" customWidth="1"/>
    <col min="27" max="27" width="9.5" style="110" hidden="1" customWidth="1"/>
    <col min="28" max="28" width="11" style="111" hidden="1" customWidth="1"/>
    <col min="29" max="29" width="8.125" style="112" customWidth="1"/>
    <col min="30" max="30" width="7.625" style="113" customWidth="1"/>
    <col min="31" max="31" width="13.125" style="114" customWidth="1"/>
    <col min="32" max="32" width="18.75" style="115" customWidth="1"/>
    <col min="33" max="33" width="16.375" style="116" bestFit="1" customWidth="1"/>
    <col min="34" max="34" width="24.125" style="116" customWidth="1"/>
    <col min="35" max="35" width="23.875" style="117" bestFit="1" customWidth="1"/>
    <col min="36" max="36" width="7.75" style="176" customWidth="1"/>
    <col min="37" max="37" width="12.75" style="151" customWidth="1"/>
    <col min="38" max="38" width="11.125" style="44" customWidth="1"/>
    <col min="39" max="39" width="12.875" style="44" customWidth="1"/>
    <col min="40" max="40" width="11.75" style="44" customWidth="1"/>
    <col min="41" max="41" width="10.75" style="44" customWidth="1"/>
    <col min="42" max="47" width="12.625" style="44" customWidth="1"/>
    <col min="48" max="48" width="12.625" style="45" customWidth="1"/>
    <col min="49" max="16384" width="9" style="45"/>
  </cols>
  <sheetData>
    <row r="1" spans="1:48" ht="19.5" customHeight="1">
      <c r="A1" s="45"/>
      <c r="B1" s="152"/>
      <c r="C1" s="152"/>
      <c r="D1" s="152"/>
      <c r="E1" s="152"/>
      <c r="F1" s="152"/>
      <c r="G1" s="152"/>
      <c r="H1" s="153"/>
      <c r="I1" s="154"/>
      <c r="J1" s="155"/>
      <c r="K1" s="152"/>
      <c r="L1" s="152"/>
      <c r="M1" s="264" t="s">
        <v>77</v>
      </c>
      <c r="N1" s="264"/>
      <c r="O1" s="264" t="s">
        <v>78</v>
      </c>
      <c r="P1" s="264"/>
      <c r="Q1" s="264" t="s">
        <v>114</v>
      </c>
      <c r="R1" s="264"/>
      <c r="S1" s="171"/>
      <c r="T1" s="264" t="s">
        <v>115</v>
      </c>
      <c r="U1" s="264"/>
      <c r="V1" s="45"/>
      <c r="W1" s="264" t="s">
        <v>141</v>
      </c>
      <c r="X1" s="264"/>
      <c r="Y1" s="264"/>
      <c r="Z1" s="264"/>
      <c r="AA1" s="264"/>
      <c r="AB1" s="264"/>
      <c r="AC1" s="264"/>
      <c r="AD1" s="264"/>
      <c r="AE1" s="264"/>
      <c r="AF1" s="264"/>
      <c r="AG1" s="156"/>
      <c r="AH1" s="156"/>
      <c r="AI1" s="157"/>
      <c r="AJ1" s="175"/>
      <c r="AK1" s="26"/>
      <c r="AL1" s="45"/>
    </row>
    <row r="2" spans="1:48" ht="21.75" customHeight="1">
      <c r="A2" s="45"/>
      <c r="B2" s="152"/>
      <c r="C2" s="152"/>
      <c r="D2" s="152"/>
      <c r="E2" s="152"/>
      <c r="F2" s="152"/>
      <c r="G2" s="152"/>
      <c r="H2" s="153"/>
      <c r="I2" s="154"/>
      <c r="J2" s="155"/>
      <c r="K2" s="152"/>
      <c r="L2" s="152"/>
      <c r="M2" s="269">
        <v>100000</v>
      </c>
      <c r="N2" s="269"/>
      <c r="O2" s="267">
        <f>M2+SUM(AE:AE)</f>
        <v>100854.89999999997</v>
      </c>
      <c r="P2" s="267"/>
      <c r="Q2" s="268">
        <f>SUM(AE:AE)/M2</f>
        <v>8.5489999999996957E-3</v>
      </c>
      <c r="R2" s="268"/>
      <c r="S2" s="177"/>
      <c r="T2" s="265">
        <f>O2-M2</f>
        <v>854.89999999996508</v>
      </c>
      <c r="U2" s="265"/>
      <c r="V2" s="45"/>
      <c r="W2" s="266" t="s">
        <v>142</v>
      </c>
      <c r="X2" s="266"/>
      <c r="Y2" s="266"/>
      <c r="Z2" s="266"/>
      <c r="AA2" s="172"/>
      <c r="AB2" s="173"/>
      <c r="AC2" s="174" t="s">
        <v>111</v>
      </c>
      <c r="AD2" s="247">
        <v>1</v>
      </c>
      <c r="AE2" s="174" t="s">
        <v>110</v>
      </c>
      <c r="AF2" s="360">
        <f>O2*AD2/100</f>
        <v>1008.5489999999996</v>
      </c>
      <c r="AG2" s="156"/>
      <c r="AH2" s="156"/>
      <c r="AI2" s="157"/>
      <c r="AJ2" s="175"/>
      <c r="AK2" s="26"/>
      <c r="AL2" s="158"/>
      <c r="AN2" s="159"/>
    </row>
    <row r="3" spans="1:48" ht="15" customHeight="1">
      <c r="A3" s="45"/>
      <c r="B3" s="152"/>
      <c r="C3" s="152"/>
      <c r="D3" s="152"/>
      <c r="E3" s="152"/>
      <c r="F3" s="152"/>
      <c r="G3" s="152"/>
      <c r="H3" s="153"/>
      <c r="I3" s="160"/>
      <c r="J3" s="155"/>
      <c r="K3" s="152"/>
      <c r="L3" s="152"/>
      <c r="M3" s="153"/>
      <c r="N3" s="152"/>
      <c r="O3" s="161"/>
      <c r="P3" s="161"/>
      <c r="Q3" s="161"/>
      <c r="R3" s="161"/>
      <c r="S3" s="161"/>
      <c r="T3" s="161"/>
      <c r="U3" s="162"/>
      <c r="V3" s="45"/>
      <c r="W3" s="282" t="s">
        <v>136</v>
      </c>
      <c r="X3" s="282"/>
      <c r="Y3" s="282"/>
      <c r="Z3" s="282"/>
      <c r="AA3" s="282"/>
      <c r="AB3" s="282"/>
      <c r="AC3" s="282"/>
      <c r="AD3" s="282"/>
      <c r="AE3" s="282"/>
      <c r="AF3" s="247">
        <v>1</v>
      </c>
      <c r="AG3" s="163"/>
      <c r="AH3" s="163"/>
      <c r="AI3" s="157"/>
      <c r="AJ3" s="175"/>
      <c r="AK3" s="26"/>
      <c r="AL3" s="164"/>
      <c r="AM3" s="165"/>
    </row>
    <row r="4" spans="1:48" ht="15.75" customHeight="1">
      <c r="A4" s="45"/>
      <c r="B4" s="152"/>
      <c r="C4" s="152"/>
      <c r="D4" s="152"/>
      <c r="E4" s="152"/>
      <c r="F4" s="152"/>
      <c r="G4" s="152"/>
      <c r="H4" s="153"/>
      <c r="I4" s="160"/>
      <c r="J4" s="155"/>
      <c r="K4" s="152"/>
      <c r="L4" s="152"/>
      <c r="M4" s="152" t="s">
        <v>44</v>
      </c>
      <c r="N4" s="152"/>
      <c r="O4" s="196" t="s">
        <v>86</v>
      </c>
      <c r="Q4" s="152"/>
      <c r="R4" s="43"/>
      <c r="S4" s="43"/>
      <c r="T4" s="152"/>
      <c r="U4" s="43"/>
      <c r="V4" s="45"/>
      <c r="W4" s="282" t="s">
        <v>143</v>
      </c>
      <c r="X4" s="282"/>
      <c r="Y4" s="282"/>
      <c r="Z4" s="282"/>
      <c r="AA4" s="282"/>
      <c r="AB4" s="282"/>
      <c r="AC4" s="282"/>
      <c r="AD4" s="282"/>
      <c r="AE4" s="282"/>
      <c r="AF4" s="247">
        <v>500</v>
      </c>
      <c r="AG4" s="163"/>
      <c r="AH4" s="163"/>
      <c r="AI4" s="157"/>
      <c r="AJ4" s="175"/>
      <c r="AK4" s="26"/>
      <c r="AL4" s="164"/>
      <c r="AM4" s="165"/>
    </row>
    <row r="5" spans="1:48" ht="21.75" customHeight="1">
      <c r="A5" s="45"/>
      <c r="B5" s="152"/>
      <c r="C5" s="152"/>
      <c r="D5" s="152"/>
      <c r="E5" s="152"/>
      <c r="F5" s="152"/>
      <c r="G5" s="152"/>
      <c r="H5" s="153"/>
      <c r="I5" s="160"/>
      <c r="J5" s="155"/>
      <c r="K5" s="152"/>
      <c r="L5" s="152"/>
      <c r="M5" s="152"/>
      <c r="N5" s="152"/>
      <c r="O5" s="196" t="s">
        <v>87</v>
      </c>
      <c r="Q5" s="152"/>
      <c r="R5" s="43"/>
      <c r="S5" s="43"/>
      <c r="T5" s="152"/>
      <c r="U5" s="43"/>
      <c r="V5" s="45"/>
      <c r="W5" s="282" t="s">
        <v>52</v>
      </c>
      <c r="X5" s="282"/>
      <c r="Y5" s="282"/>
      <c r="Z5" s="282"/>
      <c r="AA5" s="282"/>
      <c r="AB5" s="282"/>
      <c r="AC5" s="282"/>
      <c r="AD5" s="282"/>
      <c r="AE5" s="282"/>
      <c r="AF5" s="211">
        <f>(AF2/AF4)*(1/AF3)</f>
        <v>2.0170979999999994</v>
      </c>
      <c r="AG5" s="163"/>
      <c r="AH5" s="163"/>
      <c r="AI5" s="157"/>
      <c r="AJ5" s="175"/>
      <c r="AK5" s="26"/>
      <c r="AL5" s="45"/>
    </row>
    <row r="6" spans="1:48">
      <c r="A6" s="45"/>
      <c r="B6" s="167"/>
      <c r="C6" s="167"/>
      <c r="D6" s="167"/>
      <c r="E6" s="167"/>
      <c r="F6" s="167"/>
      <c r="G6" s="152"/>
      <c r="H6" s="153"/>
      <c r="I6" s="152"/>
      <c r="J6" s="155"/>
      <c r="K6" s="152"/>
      <c r="L6" s="152"/>
      <c r="M6" s="152"/>
      <c r="N6" s="152"/>
      <c r="O6" s="196" t="s">
        <v>127</v>
      </c>
      <c r="Q6" s="166" t="s">
        <v>132</v>
      </c>
      <c r="R6" s="43"/>
      <c r="S6" s="43"/>
      <c r="T6" s="45"/>
      <c r="U6" s="43"/>
      <c r="V6" s="45"/>
      <c r="W6" s="45"/>
      <c r="X6" s="152"/>
      <c r="Z6" s="152"/>
      <c r="AA6" s="152"/>
      <c r="AB6" s="168"/>
      <c r="AC6" s="152"/>
      <c r="AD6" s="152"/>
      <c r="AE6" s="152"/>
      <c r="AF6" s="155"/>
      <c r="AG6" s="169"/>
      <c r="AH6" s="169"/>
      <c r="AI6" s="170"/>
      <c r="AJ6" s="175"/>
      <c r="AK6" s="26"/>
      <c r="AL6" s="45"/>
    </row>
    <row r="7" spans="1:48" s="253" customFormat="1" ht="12.75">
      <c r="A7" s="283" t="s">
        <v>46</v>
      </c>
      <c r="B7" s="283"/>
      <c r="C7" s="283"/>
      <c r="D7" s="283"/>
      <c r="E7" s="283"/>
      <c r="F7" s="283"/>
      <c r="G7" s="283"/>
      <c r="H7" s="283"/>
      <c r="I7" s="283"/>
      <c r="J7" s="283"/>
      <c r="K7" s="283"/>
      <c r="L7" s="283"/>
      <c r="M7" s="283"/>
      <c r="N7" s="283"/>
      <c r="O7" s="283"/>
      <c r="P7" s="283"/>
      <c r="Q7" s="283"/>
      <c r="R7" s="283"/>
      <c r="S7" s="283"/>
      <c r="T7" s="284" t="s">
        <v>126</v>
      </c>
      <c r="U7" s="284"/>
      <c r="V7" s="284"/>
      <c r="W7" s="284"/>
      <c r="X7" s="284"/>
      <c r="Y7" s="284"/>
      <c r="Z7" s="284"/>
      <c r="AA7" s="284"/>
      <c r="AB7" s="284"/>
      <c r="AC7" s="284"/>
      <c r="AD7" s="284"/>
      <c r="AE7" s="284"/>
      <c r="AF7" s="284" t="s">
        <v>6</v>
      </c>
      <c r="AG7" s="284"/>
      <c r="AH7" s="284"/>
      <c r="AI7" s="284"/>
      <c r="AJ7" s="284"/>
      <c r="AK7" s="284"/>
      <c r="AR7" s="250"/>
      <c r="AS7" s="250"/>
      <c r="AT7" s="250"/>
      <c r="AU7" s="250"/>
    </row>
    <row r="8" spans="1:48" s="253" customFormat="1" ht="12.75">
      <c r="A8" s="283"/>
      <c r="B8" s="283"/>
      <c r="C8" s="283"/>
      <c r="D8" s="283"/>
      <c r="E8" s="283"/>
      <c r="F8" s="283"/>
      <c r="G8" s="283"/>
      <c r="H8" s="283"/>
      <c r="I8" s="283"/>
      <c r="J8" s="283"/>
      <c r="K8" s="283"/>
      <c r="L8" s="283"/>
      <c r="M8" s="283"/>
      <c r="N8" s="283"/>
      <c r="O8" s="283"/>
      <c r="P8" s="283"/>
      <c r="Q8" s="283"/>
      <c r="R8" s="283"/>
      <c r="S8" s="283"/>
      <c r="T8" s="284" t="s">
        <v>76</v>
      </c>
      <c r="U8" s="284"/>
      <c r="V8" s="284"/>
      <c r="W8" s="284" t="s">
        <v>50</v>
      </c>
      <c r="X8" s="284"/>
      <c r="Y8" s="284"/>
      <c r="Z8" s="285" t="s">
        <v>7</v>
      </c>
      <c r="AA8" s="248"/>
      <c r="AB8" s="254"/>
      <c r="AC8" s="284" t="s">
        <v>88</v>
      </c>
      <c r="AD8" s="284"/>
      <c r="AE8" s="284"/>
      <c r="AF8" s="284"/>
      <c r="AG8" s="284"/>
      <c r="AH8" s="284"/>
      <c r="AI8" s="284"/>
      <c r="AJ8" s="284"/>
      <c r="AK8" s="284"/>
      <c r="AR8" s="250"/>
      <c r="AS8" s="250"/>
      <c r="AT8" s="250"/>
      <c r="AU8" s="250"/>
    </row>
    <row r="9" spans="1:48" s="253" customFormat="1" ht="38.25">
      <c r="A9" s="249" t="s">
        <v>188</v>
      </c>
      <c r="B9" s="249" t="s">
        <v>13</v>
      </c>
      <c r="C9" s="249" t="s">
        <v>92</v>
      </c>
      <c r="D9" s="249" t="s">
        <v>93</v>
      </c>
      <c r="E9" s="249" t="s">
        <v>94</v>
      </c>
      <c r="F9" s="249" t="s">
        <v>95</v>
      </c>
      <c r="G9" s="249" t="s">
        <v>14</v>
      </c>
      <c r="H9" s="249" t="s">
        <v>58</v>
      </c>
      <c r="I9" s="128" t="s">
        <v>21</v>
      </c>
      <c r="J9" s="129" t="s">
        <v>12</v>
      </c>
      <c r="K9" s="249" t="s">
        <v>25</v>
      </c>
      <c r="L9" s="249" t="s">
        <v>53</v>
      </c>
      <c r="M9" s="249" t="s">
        <v>108</v>
      </c>
      <c r="N9" s="249" t="s">
        <v>0</v>
      </c>
      <c r="O9" s="249" t="s">
        <v>45</v>
      </c>
      <c r="P9" s="249" t="s">
        <v>4</v>
      </c>
      <c r="Q9" s="249" t="s">
        <v>5</v>
      </c>
      <c r="R9" s="130" t="s">
        <v>23</v>
      </c>
      <c r="S9" s="248" t="s">
        <v>1</v>
      </c>
      <c r="T9" s="249" t="s">
        <v>109</v>
      </c>
      <c r="U9" s="249" t="s">
        <v>110</v>
      </c>
      <c r="V9" s="249" t="s">
        <v>111</v>
      </c>
      <c r="W9" s="249" t="s">
        <v>109</v>
      </c>
      <c r="X9" s="249" t="s">
        <v>110</v>
      </c>
      <c r="Y9" s="249" t="s">
        <v>111</v>
      </c>
      <c r="Z9" s="285"/>
      <c r="AA9" s="249" t="s">
        <v>66</v>
      </c>
      <c r="AB9" s="131" t="s">
        <v>22</v>
      </c>
      <c r="AC9" s="249" t="s">
        <v>109</v>
      </c>
      <c r="AD9" s="129" t="s">
        <v>111</v>
      </c>
      <c r="AE9" s="248" t="s">
        <v>110</v>
      </c>
      <c r="AF9" s="249" t="s">
        <v>125</v>
      </c>
      <c r="AG9" s="249" t="s">
        <v>120</v>
      </c>
      <c r="AH9" s="249" t="s">
        <v>123</v>
      </c>
      <c r="AI9" s="249" t="s">
        <v>124</v>
      </c>
      <c r="AJ9" s="249" t="s">
        <v>181</v>
      </c>
      <c r="AK9" s="249" t="s">
        <v>182</v>
      </c>
      <c r="AL9" s="250"/>
      <c r="AM9" s="250"/>
      <c r="AN9" s="250"/>
      <c r="AO9" s="250"/>
      <c r="AP9"/>
      <c r="AQ9"/>
      <c r="AR9" s="250"/>
      <c r="AS9" s="250"/>
      <c r="AT9" s="250"/>
      <c r="AU9" s="250"/>
    </row>
    <row r="10" spans="1:48">
      <c r="A10" s="137">
        <v>1</v>
      </c>
      <c r="B10" s="132">
        <v>42215</v>
      </c>
      <c r="C10" s="47">
        <f t="shared" ref="C10:C13" si="0">WEEKNUM(B10)</f>
        <v>31</v>
      </c>
      <c r="D10" s="47">
        <f t="shared" ref="D10:D13" si="1">MONTH(B10)</f>
        <v>7</v>
      </c>
      <c r="E10" s="47">
        <f t="shared" ref="E10:E13" si="2">YEAR(B10)</f>
        <v>2015</v>
      </c>
      <c r="F10" s="47" t="str">
        <f t="shared" ref="F10:F13" si="3">CHOOSE(WEEKDAY(B10,2),"пн","вт","ср","чт","пт","сб","вс")</f>
        <v>чт</v>
      </c>
      <c r="G10" s="46">
        <v>42220</v>
      </c>
      <c r="H10" s="48" t="s">
        <v>15</v>
      </c>
      <c r="I10" s="49">
        <v>1</v>
      </c>
      <c r="J10" s="48" t="s">
        <v>89</v>
      </c>
      <c r="K10" s="48" t="s">
        <v>91</v>
      </c>
      <c r="L10" s="48" t="s">
        <v>90</v>
      </c>
      <c r="M10" s="48">
        <v>2.5</v>
      </c>
      <c r="N10" s="47">
        <v>0.73</v>
      </c>
      <c r="O10" s="50">
        <v>0.73899999999999999</v>
      </c>
      <c r="P10" s="47">
        <v>0.72199999999999998</v>
      </c>
      <c r="Q10" s="47">
        <v>0.74</v>
      </c>
      <c r="R10" s="49">
        <v>-0.1</v>
      </c>
      <c r="S10" s="51">
        <f>IF(AE10="","",M2+AE10)</f>
        <v>102249.90000000001</v>
      </c>
      <c r="T10" s="52">
        <f t="shared" ref="T10:T73" si="4">IF(Q10&lt;&gt;0,IF(K10="Long",(Q10-N10)*100000*AB10,((Q10-N10)*-100000*AB10)),0)</f>
        <v>1000.0000000000009</v>
      </c>
      <c r="U10" s="53">
        <f t="shared" ref="U10:U41" si="5">T10*M10*AA10</f>
        <v>2500.0000000000023</v>
      </c>
      <c r="V10" s="58">
        <f t="shared" ref="V10:V41" si="6">T10*M10*AA10/S10</f>
        <v>2.4449901662495534E-2</v>
      </c>
      <c r="W10" s="52">
        <f t="shared" ref="W10:W73" si="7">IF(P10&lt;&gt;0,IF(K10="Long",(N10-P10)*100000*AB10,((N10-P10)*-100000*AB10)),0)</f>
        <v>800.00000000000068</v>
      </c>
      <c r="X10" s="53">
        <f t="shared" ref="X10:X41" si="8">W10*M10*AA10</f>
        <v>2000.0000000000018</v>
      </c>
      <c r="Y10" s="58">
        <f t="shared" ref="Y10:Y41" si="9">W10*M10*AA10/S10</f>
        <v>1.9559921329996427E-2</v>
      </c>
      <c r="Z10" s="55">
        <f>IF(W10=0,"0",T10/W10)</f>
        <v>1.25</v>
      </c>
      <c r="AA10" s="56">
        <f t="shared" ref="AA10:AA41" si="10">IF(I10=0,1,I10)</f>
        <v>1</v>
      </c>
      <c r="AB10" s="124">
        <f t="shared" ref="AB10:AB73" si="11">IF(TRUNC(N10/10,0)=0,1,IF(AND(TRUNC(N10/10,0)&gt;0,TRUNC(N10/10,0)&lt;10),0.1,IF(AND(TRUNC(N10/10,0)&gt;=10,TRUNC(N10/10,0)&lt;100),0.01,IF(AND(TRUNC(N10/10,0)&gt;=100,TRUNC(N10/10,0)&lt;1000),0.001,IF(AND(TRUNC(N10/10,0)&gt;=1000,TRUNC(N10/10,0)&lt;10000),0.0001,IF(AND(TRUNC(N10/10,0)&gt;=10000,TRUNC(N10/10,0)&lt;100000),0.00001))))))</f>
        <v>1</v>
      </c>
      <c r="AC10" s="57">
        <f t="shared" ref="AC10:AC73" si="12">IF(O10&lt;&gt;0, IF(K10="Long",(O10-N10)*100000*AB10,((O10-N10)*-100000*AB10)),0)</f>
        <v>900.0000000000008</v>
      </c>
      <c r="AD10" s="58">
        <f>IF(S10=0,"0.00%",AE10/M2)</f>
        <v>2.2499000000000019E-2</v>
      </c>
      <c r="AE10" s="59">
        <f t="shared" ref="AE10:AE73" si="13">(AA10*AC10*M10)+R10</f>
        <v>2249.9000000000019</v>
      </c>
      <c r="AF10" s="148" t="s">
        <v>203</v>
      </c>
      <c r="AG10" s="60" t="s">
        <v>207</v>
      </c>
      <c r="AH10" s="61" t="s">
        <v>185</v>
      </c>
      <c r="AI10" s="126" t="s">
        <v>206</v>
      </c>
      <c r="AJ10" s="212" t="s">
        <v>201</v>
      </c>
      <c r="AK10" s="214"/>
      <c r="AP10"/>
      <c r="AQ10"/>
      <c r="AR10" s="62"/>
      <c r="AV10" s="63"/>
    </row>
    <row r="11" spans="1:48">
      <c r="A11" s="137">
        <v>2</v>
      </c>
      <c r="B11" s="132">
        <v>42233</v>
      </c>
      <c r="C11" s="47">
        <f t="shared" si="0"/>
        <v>34</v>
      </c>
      <c r="D11" s="47">
        <f t="shared" si="1"/>
        <v>8</v>
      </c>
      <c r="E11" s="47">
        <f t="shared" si="2"/>
        <v>2015</v>
      </c>
      <c r="F11" s="47" t="str">
        <f t="shared" si="3"/>
        <v>пн</v>
      </c>
      <c r="G11" s="46">
        <v>42234</v>
      </c>
      <c r="H11" s="48" t="s">
        <v>18</v>
      </c>
      <c r="I11" s="49">
        <v>0.93</v>
      </c>
      <c r="J11" s="48" t="s">
        <v>208</v>
      </c>
      <c r="K11" s="48" t="s">
        <v>91</v>
      </c>
      <c r="L11" s="48" t="s">
        <v>192</v>
      </c>
      <c r="M11" s="48">
        <v>3</v>
      </c>
      <c r="N11" s="64">
        <v>1.31</v>
      </c>
      <c r="O11" s="65">
        <v>1.3049999999999999</v>
      </c>
      <c r="P11" s="47">
        <v>1.3049999999999999</v>
      </c>
      <c r="Q11" s="47">
        <v>1.32</v>
      </c>
      <c r="R11" s="49">
        <v>0</v>
      </c>
      <c r="S11" s="66">
        <f t="shared" ref="S11:S74" si="14">IF(AE11="","",S10+AE11)</f>
        <v>100854.89999999998</v>
      </c>
      <c r="T11" s="67">
        <f t="shared" si="4"/>
        <v>1000.0000000000009</v>
      </c>
      <c r="U11" s="53">
        <f t="shared" si="5"/>
        <v>2790.0000000000027</v>
      </c>
      <c r="V11" s="54">
        <f t="shared" si="6"/>
        <v>2.7663504698333976E-2</v>
      </c>
      <c r="W11" s="67">
        <f t="shared" si="7"/>
        <v>500.00000000001154</v>
      </c>
      <c r="X11" s="53">
        <f t="shared" si="8"/>
        <v>1395.0000000000323</v>
      </c>
      <c r="Y11" s="54">
        <f t="shared" si="9"/>
        <v>1.3831752349167295E-2</v>
      </c>
      <c r="Z11" s="68">
        <f t="shared" ref="Z11:Z35" si="15">IF(W11=0,"0",T11/W11)</f>
        <v>1.9999999999999556</v>
      </c>
      <c r="AA11" s="56">
        <f t="shared" si="10"/>
        <v>0.93</v>
      </c>
      <c r="AB11" s="124">
        <f t="shared" si="11"/>
        <v>1</v>
      </c>
      <c r="AC11" s="69">
        <f t="shared" si="12"/>
        <v>-500.00000000001154</v>
      </c>
      <c r="AD11" s="54">
        <f t="shared" ref="AD11:AD74" si="16">IF(S10=0,"0.00%",AE11/S10)</f>
        <v>-1.3643045127672811E-2</v>
      </c>
      <c r="AE11" s="59">
        <f t="shared" si="13"/>
        <v>-1395.0000000000323</v>
      </c>
      <c r="AF11" s="149" t="s">
        <v>203</v>
      </c>
      <c r="AG11" s="60" t="s">
        <v>209</v>
      </c>
      <c r="AH11" s="61" t="s">
        <v>185</v>
      </c>
      <c r="AI11" s="126" t="s">
        <v>185</v>
      </c>
      <c r="AJ11" s="213" t="s">
        <v>202</v>
      </c>
      <c r="AK11" s="214"/>
      <c r="AP11"/>
      <c r="AQ11"/>
    </row>
    <row r="12" spans="1:48">
      <c r="A12" s="137">
        <v>3</v>
      </c>
      <c r="B12" s="132"/>
      <c r="C12" s="47">
        <f t="shared" si="0"/>
        <v>0</v>
      </c>
      <c r="D12" s="47">
        <f t="shared" si="1"/>
        <v>1</v>
      </c>
      <c r="E12" s="47">
        <f t="shared" si="2"/>
        <v>1900</v>
      </c>
      <c r="F12" s="47" t="str">
        <f t="shared" si="3"/>
        <v>сб</v>
      </c>
      <c r="G12" s="132"/>
      <c r="H12" s="48"/>
      <c r="I12" s="49"/>
      <c r="J12" s="48"/>
      <c r="K12" s="48"/>
      <c r="L12" s="48"/>
      <c r="M12" s="198"/>
      <c r="N12" s="197"/>
      <c r="O12" s="199"/>
      <c r="P12" s="197"/>
      <c r="Q12" s="197"/>
      <c r="R12" s="49"/>
      <c r="S12" s="66">
        <f t="shared" si="14"/>
        <v>100854.89999999998</v>
      </c>
      <c r="T12" s="67">
        <f t="shared" si="4"/>
        <v>0</v>
      </c>
      <c r="U12" s="53">
        <f t="shared" si="5"/>
        <v>0</v>
      </c>
      <c r="V12" s="54">
        <f t="shared" si="6"/>
        <v>0</v>
      </c>
      <c r="W12" s="67">
        <f t="shared" si="7"/>
        <v>0</v>
      </c>
      <c r="X12" s="53">
        <f t="shared" si="8"/>
        <v>0</v>
      </c>
      <c r="Y12" s="54">
        <f t="shared" si="9"/>
        <v>0</v>
      </c>
      <c r="Z12" s="68" t="str">
        <f t="shared" si="15"/>
        <v>0</v>
      </c>
      <c r="AA12" s="56">
        <f t="shared" si="10"/>
        <v>1</v>
      </c>
      <c r="AB12" s="124">
        <f t="shared" si="11"/>
        <v>1</v>
      </c>
      <c r="AC12" s="69">
        <f t="shared" si="12"/>
        <v>0</v>
      </c>
      <c r="AD12" s="54">
        <f t="shared" si="16"/>
        <v>0</v>
      </c>
      <c r="AE12" s="59">
        <f t="shared" si="13"/>
        <v>0</v>
      </c>
      <c r="AF12" s="149"/>
      <c r="AG12" s="60"/>
      <c r="AH12" s="61"/>
      <c r="AI12" s="126"/>
      <c r="AJ12" s="213"/>
      <c r="AK12" s="214"/>
      <c r="AL12" s="271"/>
      <c r="AM12" s="271"/>
      <c r="AN12"/>
      <c r="AO12"/>
      <c r="AP12"/>
      <c r="AQ12"/>
    </row>
    <row r="13" spans="1:48">
      <c r="A13" s="137">
        <v>4</v>
      </c>
      <c r="B13" s="132"/>
      <c r="C13" s="47">
        <f t="shared" si="0"/>
        <v>0</v>
      </c>
      <c r="D13" s="47">
        <f t="shared" si="1"/>
        <v>1</v>
      </c>
      <c r="E13" s="47">
        <f t="shared" si="2"/>
        <v>1900</v>
      </c>
      <c r="F13" s="47" t="str">
        <f t="shared" si="3"/>
        <v>сб</v>
      </c>
      <c r="G13" s="132"/>
      <c r="H13" s="48"/>
      <c r="I13" s="49"/>
      <c r="J13" s="48"/>
      <c r="K13" s="48"/>
      <c r="L13" s="48"/>
      <c r="M13" s="48"/>
      <c r="N13" s="47"/>
      <c r="O13" s="50"/>
      <c r="P13" s="47"/>
      <c r="Q13" s="47"/>
      <c r="R13" s="49"/>
      <c r="S13" s="66">
        <f t="shared" si="14"/>
        <v>100854.89999999998</v>
      </c>
      <c r="T13" s="67">
        <f t="shared" si="4"/>
        <v>0</v>
      </c>
      <c r="U13" s="53">
        <f t="shared" si="5"/>
        <v>0</v>
      </c>
      <c r="V13" s="54">
        <f t="shared" si="6"/>
        <v>0</v>
      </c>
      <c r="W13" s="67">
        <f t="shared" si="7"/>
        <v>0</v>
      </c>
      <c r="X13" s="53">
        <f t="shared" si="8"/>
        <v>0</v>
      </c>
      <c r="Y13" s="54">
        <f t="shared" si="9"/>
        <v>0</v>
      </c>
      <c r="Z13" s="68" t="str">
        <f t="shared" ref="Z13:Z21" si="17">IF(W13=0,"0",T13/W13)</f>
        <v>0</v>
      </c>
      <c r="AA13" s="56">
        <f t="shared" si="10"/>
        <v>1</v>
      </c>
      <c r="AB13" s="124">
        <f t="shared" si="11"/>
        <v>1</v>
      </c>
      <c r="AC13" s="69">
        <f t="shared" si="12"/>
        <v>0</v>
      </c>
      <c r="AD13" s="54">
        <f t="shared" si="16"/>
        <v>0</v>
      </c>
      <c r="AE13" s="59">
        <f t="shared" si="13"/>
        <v>0</v>
      </c>
      <c r="AF13" s="149"/>
      <c r="AG13" s="60"/>
      <c r="AH13" s="61"/>
      <c r="AI13" s="126"/>
      <c r="AJ13" s="213"/>
      <c r="AK13" s="214"/>
      <c r="AL13" s="273"/>
      <c r="AM13" s="273"/>
      <c r="AN13"/>
      <c r="AO13"/>
      <c r="AP13"/>
      <c r="AQ13"/>
    </row>
    <row r="14" spans="1:48">
      <c r="A14" s="137">
        <v>5</v>
      </c>
      <c r="B14" s="133"/>
      <c r="C14" s="47">
        <f t="shared" ref="C14:C34" si="18">WEEKNUM(B14)</f>
        <v>0</v>
      </c>
      <c r="D14" s="47">
        <f t="shared" ref="D14:D34" si="19">MONTH(B14)</f>
        <v>1</v>
      </c>
      <c r="E14" s="47">
        <f t="shared" ref="E14:E34" si="20">YEAR(B14)</f>
        <v>1900</v>
      </c>
      <c r="F14" s="47" t="str">
        <f t="shared" ref="F14:F34" si="21">CHOOSE(WEEKDAY(B14,2),"пн","вт","ср","чт","пт","сб","вс")</f>
        <v>сб</v>
      </c>
      <c r="G14" s="133"/>
      <c r="H14" s="48"/>
      <c r="I14" s="49"/>
      <c r="J14" s="48"/>
      <c r="K14" s="48"/>
      <c r="L14" s="48"/>
      <c r="M14" s="48"/>
      <c r="N14" s="47"/>
      <c r="O14" s="50"/>
      <c r="P14" s="47"/>
      <c r="Q14" s="47"/>
      <c r="R14" s="70"/>
      <c r="S14" s="66">
        <f t="shared" si="14"/>
        <v>100854.89999999998</v>
      </c>
      <c r="T14" s="67">
        <f t="shared" si="4"/>
        <v>0</v>
      </c>
      <c r="U14" s="53">
        <f t="shared" si="5"/>
        <v>0</v>
      </c>
      <c r="V14" s="54">
        <f t="shared" si="6"/>
        <v>0</v>
      </c>
      <c r="W14" s="67">
        <f t="shared" si="7"/>
        <v>0</v>
      </c>
      <c r="X14" s="53">
        <f t="shared" si="8"/>
        <v>0</v>
      </c>
      <c r="Y14" s="54">
        <f t="shared" si="9"/>
        <v>0</v>
      </c>
      <c r="Z14" s="68" t="str">
        <f t="shared" si="17"/>
        <v>0</v>
      </c>
      <c r="AA14" s="56">
        <f t="shared" si="10"/>
        <v>1</v>
      </c>
      <c r="AB14" s="124">
        <f t="shared" si="11"/>
        <v>1</v>
      </c>
      <c r="AC14" s="69">
        <f t="shared" si="12"/>
        <v>0</v>
      </c>
      <c r="AD14" s="54">
        <f t="shared" si="16"/>
        <v>0</v>
      </c>
      <c r="AE14" s="59">
        <f t="shared" si="13"/>
        <v>0</v>
      </c>
      <c r="AF14" s="149"/>
      <c r="AG14" s="60"/>
      <c r="AH14" s="61"/>
      <c r="AI14" s="126"/>
      <c r="AJ14" s="213"/>
      <c r="AK14" s="214"/>
      <c r="AL14" s="272"/>
      <c r="AM14" s="272"/>
      <c r="AN14"/>
      <c r="AO14"/>
      <c r="AP14"/>
      <c r="AQ14"/>
    </row>
    <row r="15" spans="1:48">
      <c r="A15" s="137">
        <v>6</v>
      </c>
      <c r="B15" s="132"/>
      <c r="C15" s="47">
        <f t="shared" si="18"/>
        <v>0</v>
      </c>
      <c r="D15" s="47">
        <f t="shared" si="19"/>
        <v>1</v>
      </c>
      <c r="E15" s="47">
        <f t="shared" si="20"/>
        <v>1900</v>
      </c>
      <c r="F15" s="47" t="str">
        <f t="shared" si="21"/>
        <v>сб</v>
      </c>
      <c r="G15" s="132"/>
      <c r="H15" s="48"/>
      <c r="I15" s="49"/>
      <c r="J15" s="48"/>
      <c r="K15" s="48"/>
      <c r="L15" s="48"/>
      <c r="M15" s="200"/>
      <c r="N15" s="201"/>
      <c r="O15" s="201"/>
      <c r="P15" s="201"/>
      <c r="Q15" s="201"/>
      <c r="R15" s="70"/>
      <c r="S15" s="66">
        <f t="shared" si="14"/>
        <v>100854.89999999998</v>
      </c>
      <c r="T15" s="67">
        <f t="shared" si="4"/>
        <v>0</v>
      </c>
      <c r="U15" s="53">
        <f t="shared" si="5"/>
        <v>0</v>
      </c>
      <c r="V15" s="54">
        <f t="shared" si="6"/>
        <v>0</v>
      </c>
      <c r="W15" s="67">
        <f t="shared" si="7"/>
        <v>0</v>
      </c>
      <c r="X15" s="53">
        <f t="shared" si="8"/>
        <v>0</v>
      </c>
      <c r="Y15" s="54">
        <f t="shared" si="9"/>
        <v>0</v>
      </c>
      <c r="Z15" s="68" t="str">
        <f t="shared" si="17"/>
        <v>0</v>
      </c>
      <c r="AA15" s="56">
        <f t="shared" si="10"/>
        <v>1</v>
      </c>
      <c r="AB15" s="124">
        <f t="shared" si="11"/>
        <v>1</v>
      </c>
      <c r="AC15" s="69">
        <f t="shared" si="12"/>
        <v>0</v>
      </c>
      <c r="AD15" s="54">
        <f t="shared" si="16"/>
        <v>0</v>
      </c>
      <c r="AE15" s="59">
        <f t="shared" si="13"/>
        <v>0</v>
      </c>
      <c r="AF15" s="149"/>
      <c r="AG15" s="60"/>
      <c r="AH15" s="61"/>
      <c r="AI15" s="126"/>
      <c r="AJ15" s="213"/>
      <c r="AK15" s="214"/>
      <c r="AL15" s="272"/>
      <c r="AM15" s="272"/>
      <c r="AN15"/>
      <c r="AO15"/>
      <c r="AP15"/>
      <c r="AQ15"/>
    </row>
    <row r="16" spans="1:48">
      <c r="A16" s="137">
        <v>7</v>
      </c>
      <c r="B16" s="132"/>
      <c r="C16" s="47">
        <f t="shared" si="18"/>
        <v>0</v>
      </c>
      <c r="D16" s="47">
        <f t="shared" si="19"/>
        <v>1</v>
      </c>
      <c r="E16" s="47">
        <f t="shared" si="20"/>
        <v>1900</v>
      </c>
      <c r="F16" s="47" t="str">
        <f t="shared" si="21"/>
        <v>сб</v>
      </c>
      <c r="G16" s="132"/>
      <c r="H16" s="48"/>
      <c r="I16" s="49"/>
      <c r="J16" s="71"/>
      <c r="K16" s="71"/>
      <c r="L16" s="48"/>
      <c r="M16" s="71"/>
      <c r="N16" s="64"/>
      <c r="O16" s="64"/>
      <c r="P16" s="64"/>
      <c r="Q16" s="64"/>
      <c r="R16" s="70"/>
      <c r="S16" s="66">
        <f t="shared" si="14"/>
        <v>100854.89999999998</v>
      </c>
      <c r="T16" s="67">
        <f t="shared" si="4"/>
        <v>0</v>
      </c>
      <c r="U16" s="53">
        <f t="shared" si="5"/>
        <v>0</v>
      </c>
      <c r="V16" s="54">
        <f t="shared" si="6"/>
        <v>0</v>
      </c>
      <c r="W16" s="67">
        <f t="shared" si="7"/>
        <v>0</v>
      </c>
      <c r="X16" s="53">
        <f t="shared" si="8"/>
        <v>0</v>
      </c>
      <c r="Y16" s="54">
        <f t="shared" si="9"/>
        <v>0</v>
      </c>
      <c r="Z16" s="68" t="str">
        <f t="shared" si="17"/>
        <v>0</v>
      </c>
      <c r="AA16" s="56">
        <f t="shared" si="10"/>
        <v>1</v>
      </c>
      <c r="AB16" s="124">
        <f t="shared" si="11"/>
        <v>1</v>
      </c>
      <c r="AC16" s="69">
        <f t="shared" si="12"/>
        <v>0</v>
      </c>
      <c r="AD16" s="54">
        <f t="shared" si="16"/>
        <v>0</v>
      </c>
      <c r="AE16" s="59">
        <f t="shared" si="13"/>
        <v>0</v>
      </c>
      <c r="AF16" s="149"/>
      <c r="AG16" s="60"/>
      <c r="AH16" s="61"/>
      <c r="AI16" s="126"/>
      <c r="AJ16" s="213"/>
      <c r="AK16" s="214"/>
      <c r="AL16" s="274"/>
      <c r="AM16" s="274"/>
      <c r="AN16"/>
      <c r="AO16"/>
      <c r="AP16"/>
      <c r="AQ16"/>
    </row>
    <row r="17" spans="1:47">
      <c r="A17" s="137">
        <v>8</v>
      </c>
      <c r="B17" s="133"/>
      <c r="C17" s="47">
        <f t="shared" si="18"/>
        <v>0</v>
      </c>
      <c r="D17" s="47">
        <f t="shared" si="19"/>
        <v>1</v>
      </c>
      <c r="E17" s="47">
        <f t="shared" si="20"/>
        <v>1900</v>
      </c>
      <c r="F17" s="47" t="str">
        <f t="shared" si="21"/>
        <v>сб</v>
      </c>
      <c r="G17" s="133"/>
      <c r="H17" s="48"/>
      <c r="I17" s="49"/>
      <c r="J17" s="71"/>
      <c r="K17" s="71"/>
      <c r="L17" s="48"/>
      <c r="M17" s="71"/>
      <c r="N17" s="64"/>
      <c r="O17" s="64"/>
      <c r="P17" s="64"/>
      <c r="Q17" s="64"/>
      <c r="R17" s="70"/>
      <c r="S17" s="66">
        <f t="shared" si="14"/>
        <v>100854.89999999998</v>
      </c>
      <c r="T17" s="67">
        <f t="shared" si="4"/>
        <v>0</v>
      </c>
      <c r="U17" s="53">
        <f t="shared" si="5"/>
        <v>0</v>
      </c>
      <c r="V17" s="54">
        <f t="shared" si="6"/>
        <v>0</v>
      </c>
      <c r="W17" s="67">
        <f t="shared" si="7"/>
        <v>0</v>
      </c>
      <c r="X17" s="53">
        <f t="shared" si="8"/>
        <v>0</v>
      </c>
      <c r="Y17" s="54">
        <f t="shared" si="9"/>
        <v>0</v>
      </c>
      <c r="Z17" s="68" t="str">
        <f t="shared" si="17"/>
        <v>0</v>
      </c>
      <c r="AA17" s="56">
        <f t="shared" si="10"/>
        <v>1</v>
      </c>
      <c r="AB17" s="124">
        <f t="shared" si="11"/>
        <v>1</v>
      </c>
      <c r="AC17" s="69">
        <f t="shared" si="12"/>
        <v>0</v>
      </c>
      <c r="AD17" s="54">
        <f t="shared" si="16"/>
        <v>0</v>
      </c>
      <c r="AE17" s="59">
        <f t="shared" si="13"/>
        <v>0</v>
      </c>
      <c r="AF17" s="149"/>
      <c r="AG17" s="60"/>
      <c r="AH17" s="61"/>
      <c r="AI17" s="126"/>
      <c r="AJ17" s="213"/>
      <c r="AK17" s="214"/>
      <c r="AL17" s="270"/>
      <c r="AM17" s="270"/>
      <c r="AN17" s="270"/>
      <c r="AO17" s="270"/>
      <c r="AP17"/>
      <c r="AQ17"/>
      <c r="AS17" s="77"/>
      <c r="AT17" s="142"/>
      <c r="AU17" s="77"/>
    </row>
    <row r="18" spans="1:47" s="91" customFormat="1">
      <c r="A18" s="137">
        <v>9</v>
      </c>
      <c r="B18" s="134"/>
      <c r="C18" s="47">
        <f t="shared" si="18"/>
        <v>0</v>
      </c>
      <c r="D18" s="47">
        <f t="shared" si="19"/>
        <v>1</v>
      </c>
      <c r="E18" s="47">
        <f t="shared" si="20"/>
        <v>1900</v>
      </c>
      <c r="F18" s="47" t="str">
        <f t="shared" si="21"/>
        <v>сб</v>
      </c>
      <c r="G18" s="134"/>
      <c r="H18" s="71"/>
      <c r="I18" s="70"/>
      <c r="J18" s="71"/>
      <c r="K18" s="71"/>
      <c r="L18" s="48"/>
      <c r="M18" s="200"/>
      <c r="N18" s="201"/>
      <c r="O18" s="201"/>
      <c r="P18" s="201"/>
      <c r="Q18" s="201"/>
      <c r="R18" s="70"/>
      <c r="S18" s="82">
        <f t="shared" si="14"/>
        <v>100854.89999999998</v>
      </c>
      <c r="T18" s="83">
        <f t="shared" si="4"/>
        <v>0</v>
      </c>
      <c r="U18" s="84">
        <f t="shared" si="5"/>
        <v>0</v>
      </c>
      <c r="V18" s="85">
        <f t="shared" si="6"/>
        <v>0</v>
      </c>
      <c r="W18" s="83">
        <f t="shared" si="7"/>
        <v>0</v>
      </c>
      <c r="X18" s="84">
        <f t="shared" si="8"/>
        <v>0</v>
      </c>
      <c r="Y18" s="85">
        <f t="shared" si="9"/>
        <v>0</v>
      </c>
      <c r="Z18" s="86" t="str">
        <f t="shared" si="17"/>
        <v>0</v>
      </c>
      <c r="AA18" s="87">
        <f t="shared" si="10"/>
        <v>1</v>
      </c>
      <c r="AB18" s="124">
        <f t="shared" si="11"/>
        <v>1</v>
      </c>
      <c r="AC18" s="88">
        <f t="shared" si="12"/>
        <v>0</v>
      </c>
      <c r="AD18" s="85">
        <f t="shared" si="16"/>
        <v>0</v>
      </c>
      <c r="AE18" s="89">
        <f t="shared" si="13"/>
        <v>0</v>
      </c>
      <c r="AF18" s="150"/>
      <c r="AG18" s="60"/>
      <c r="AH18" s="61"/>
      <c r="AI18" s="126"/>
      <c r="AJ18" s="213"/>
      <c r="AK18" s="214"/>
      <c r="AL18" s="277"/>
      <c r="AM18" s="277"/>
      <c r="AN18" s="277"/>
      <c r="AO18" s="277"/>
      <c r="AP18"/>
      <c r="AQ18"/>
      <c r="AR18" s="90"/>
      <c r="AS18" s="143"/>
      <c r="AT18" s="143"/>
      <c r="AU18" s="143"/>
    </row>
    <row r="19" spans="1:47" s="91" customFormat="1">
      <c r="A19" s="137">
        <v>10</v>
      </c>
      <c r="B19" s="134"/>
      <c r="C19" s="47">
        <f t="shared" si="18"/>
        <v>0</v>
      </c>
      <c r="D19" s="47">
        <f t="shared" si="19"/>
        <v>1</v>
      </c>
      <c r="E19" s="47">
        <f t="shared" si="20"/>
        <v>1900</v>
      </c>
      <c r="F19" s="47" t="str">
        <f t="shared" si="21"/>
        <v>сб</v>
      </c>
      <c r="G19" s="134"/>
      <c r="H19" s="71"/>
      <c r="I19" s="70"/>
      <c r="J19" s="71"/>
      <c r="K19" s="71"/>
      <c r="L19" s="48"/>
      <c r="M19" s="71"/>
      <c r="N19" s="72"/>
      <c r="O19" s="73"/>
      <c r="P19" s="74"/>
      <c r="Q19" s="75"/>
      <c r="R19" s="76"/>
      <c r="S19" s="82">
        <f t="shared" si="14"/>
        <v>100854.89999999998</v>
      </c>
      <c r="T19" s="83">
        <f>IF(Q19&lt;&gt;0,IF(K19="Long",(Q19-N19)*100000*AB19,((Q19-N19)*-100000*AB19)),0)</f>
        <v>0</v>
      </c>
      <c r="U19" s="84">
        <f t="shared" si="5"/>
        <v>0</v>
      </c>
      <c r="V19" s="85">
        <f t="shared" si="6"/>
        <v>0</v>
      </c>
      <c r="W19" s="83">
        <f t="shared" si="7"/>
        <v>0</v>
      </c>
      <c r="X19" s="84">
        <f t="shared" si="8"/>
        <v>0</v>
      </c>
      <c r="Y19" s="85">
        <f t="shared" si="9"/>
        <v>0</v>
      </c>
      <c r="Z19" s="86" t="str">
        <f t="shared" si="17"/>
        <v>0</v>
      </c>
      <c r="AA19" s="87">
        <f t="shared" si="10"/>
        <v>1</v>
      </c>
      <c r="AB19" s="124">
        <f t="shared" si="11"/>
        <v>1</v>
      </c>
      <c r="AC19" s="88">
        <f t="shared" si="12"/>
        <v>0</v>
      </c>
      <c r="AD19" s="85">
        <f t="shared" si="16"/>
        <v>0</v>
      </c>
      <c r="AE19" s="89">
        <f t="shared" si="13"/>
        <v>0</v>
      </c>
      <c r="AF19" s="150"/>
      <c r="AG19" s="60"/>
      <c r="AH19" s="61"/>
      <c r="AI19" s="126"/>
      <c r="AJ19" s="213"/>
      <c r="AK19" s="214"/>
      <c r="AL19" s="275"/>
      <c r="AM19" s="275"/>
      <c r="AN19" s="276"/>
      <c r="AO19" s="276"/>
      <c r="AP19"/>
      <c r="AQ19"/>
      <c r="AR19" s="90"/>
      <c r="AS19" s="143"/>
      <c r="AT19" s="143"/>
      <c r="AU19" s="143"/>
    </row>
    <row r="20" spans="1:47">
      <c r="A20" s="137">
        <v>11</v>
      </c>
      <c r="B20" s="135"/>
      <c r="C20" s="78">
        <f t="shared" si="18"/>
        <v>0</v>
      </c>
      <c r="D20" s="78">
        <f t="shared" si="19"/>
        <v>1</v>
      </c>
      <c r="E20" s="78">
        <f t="shared" si="20"/>
        <v>1900</v>
      </c>
      <c r="F20" s="78" t="str">
        <f t="shared" si="21"/>
        <v>сб</v>
      </c>
      <c r="G20" s="135"/>
      <c r="H20" s="79"/>
      <c r="I20" s="76"/>
      <c r="J20" s="79"/>
      <c r="K20" s="79"/>
      <c r="L20" s="80"/>
      <c r="M20" s="202"/>
      <c r="N20" s="203"/>
      <c r="O20" s="204"/>
      <c r="P20" s="205"/>
      <c r="Q20" s="206"/>
      <c r="R20" s="76"/>
      <c r="S20" s="66">
        <f t="shared" si="14"/>
        <v>100854.89999999998</v>
      </c>
      <c r="T20" s="67">
        <f t="shared" si="4"/>
        <v>0</v>
      </c>
      <c r="U20" s="53">
        <f t="shared" si="5"/>
        <v>0</v>
      </c>
      <c r="V20" s="54">
        <f t="shared" si="6"/>
        <v>0</v>
      </c>
      <c r="W20" s="67">
        <f t="shared" si="7"/>
        <v>0</v>
      </c>
      <c r="X20" s="53">
        <f t="shared" si="8"/>
        <v>0</v>
      </c>
      <c r="Y20" s="54">
        <f t="shared" si="9"/>
        <v>0</v>
      </c>
      <c r="Z20" s="68" t="str">
        <f t="shared" si="17"/>
        <v>0</v>
      </c>
      <c r="AA20" s="56">
        <f t="shared" si="10"/>
        <v>1</v>
      </c>
      <c r="AB20" s="124">
        <f t="shared" si="11"/>
        <v>1</v>
      </c>
      <c r="AC20" s="69">
        <f t="shared" si="12"/>
        <v>0</v>
      </c>
      <c r="AD20" s="54">
        <f t="shared" si="16"/>
        <v>0</v>
      </c>
      <c r="AE20" s="59">
        <f t="shared" si="13"/>
        <v>0</v>
      </c>
      <c r="AF20" s="149"/>
      <c r="AG20" s="60"/>
      <c r="AH20" s="61"/>
      <c r="AI20" s="126"/>
      <c r="AJ20" s="213"/>
      <c r="AK20" s="214"/>
      <c r="AL20" s="274"/>
      <c r="AM20" s="274"/>
      <c r="AN20" s="274"/>
      <c r="AO20" s="274"/>
      <c r="AS20" s="142"/>
      <c r="AT20" s="142"/>
      <c r="AU20" s="142"/>
    </row>
    <row r="21" spans="1:47">
      <c r="A21" s="137">
        <v>12</v>
      </c>
      <c r="B21" s="135"/>
      <c r="C21" s="78">
        <f t="shared" si="18"/>
        <v>0</v>
      </c>
      <c r="D21" s="78">
        <f t="shared" si="19"/>
        <v>1</v>
      </c>
      <c r="E21" s="78">
        <f t="shared" si="20"/>
        <v>1900</v>
      </c>
      <c r="F21" s="78" t="str">
        <f t="shared" si="21"/>
        <v>сб</v>
      </c>
      <c r="G21" s="135"/>
      <c r="H21" s="79"/>
      <c r="I21" s="76"/>
      <c r="J21" s="79"/>
      <c r="K21" s="79"/>
      <c r="L21" s="80"/>
      <c r="M21" s="79"/>
      <c r="N21" s="81"/>
      <c r="O21" s="81"/>
      <c r="P21" s="81"/>
      <c r="Q21" s="81"/>
      <c r="R21" s="76"/>
      <c r="S21" s="66">
        <f t="shared" si="14"/>
        <v>100854.89999999998</v>
      </c>
      <c r="T21" s="67">
        <f t="shared" si="4"/>
        <v>0</v>
      </c>
      <c r="U21" s="53">
        <f t="shared" si="5"/>
        <v>0</v>
      </c>
      <c r="V21" s="54">
        <f t="shared" si="6"/>
        <v>0</v>
      </c>
      <c r="W21" s="67">
        <f t="shared" si="7"/>
        <v>0</v>
      </c>
      <c r="X21" s="53">
        <f t="shared" si="8"/>
        <v>0</v>
      </c>
      <c r="Y21" s="54">
        <f t="shared" si="9"/>
        <v>0</v>
      </c>
      <c r="Z21" s="68" t="str">
        <f t="shared" si="17"/>
        <v>0</v>
      </c>
      <c r="AA21" s="56">
        <f t="shared" si="10"/>
        <v>1</v>
      </c>
      <c r="AB21" s="124">
        <f t="shared" si="11"/>
        <v>1</v>
      </c>
      <c r="AC21" s="69">
        <f t="shared" si="12"/>
        <v>0</v>
      </c>
      <c r="AD21" s="54">
        <f t="shared" si="16"/>
        <v>0</v>
      </c>
      <c r="AE21" s="59">
        <f t="shared" si="13"/>
        <v>0</v>
      </c>
      <c r="AF21" s="149"/>
      <c r="AG21" s="60"/>
      <c r="AH21" s="61"/>
      <c r="AI21" s="126"/>
      <c r="AJ21" s="213"/>
      <c r="AK21" s="214"/>
      <c r="AL21" s="279"/>
      <c r="AM21" s="279"/>
      <c r="AN21" s="279"/>
      <c r="AO21" s="279"/>
      <c r="AS21" s="142"/>
      <c r="AT21" s="142"/>
      <c r="AU21" s="142"/>
    </row>
    <row r="22" spans="1:47">
      <c r="A22" s="137">
        <v>13</v>
      </c>
      <c r="B22" s="136"/>
      <c r="C22" s="47">
        <f t="shared" si="18"/>
        <v>0</v>
      </c>
      <c r="D22" s="47">
        <f t="shared" si="19"/>
        <v>1</v>
      </c>
      <c r="E22" s="47">
        <f t="shared" si="20"/>
        <v>1900</v>
      </c>
      <c r="F22" s="47" t="str">
        <f t="shared" si="21"/>
        <v>сб</v>
      </c>
      <c r="G22" s="136"/>
      <c r="H22" s="93"/>
      <c r="I22" s="70"/>
      <c r="J22" s="94"/>
      <c r="K22" s="94"/>
      <c r="L22" s="48"/>
      <c r="M22" s="95"/>
      <c r="N22" s="96"/>
      <c r="O22" s="96"/>
      <c r="P22" s="81"/>
      <c r="Q22" s="96"/>
      <c r="R22" s="97"/>
      <c r="S22" s="66">
        <f t="shared" si="14"/>
        <v>100854.89999999998</v>
      </c>
      <c r="T22" s="67">
        <f t="shared" si="4"/>
        <v>0</v>
      </c>
      <c r="U22" s="53">
        <f t="shared" si="5"/>
        <v>0</v>
      </c>
      <c r="V22" s="54">
        <f t="shared" si="6"/>
        <v>0</v>
      </c>
      <c r="W22" s="67">
        <f t="shared" si="7"/>
        <v>0</v>
      </c>
      <c r="X22" s="53">
        <f t="shared" si="8"/>
        <v>0</v>
      </c>
      <c r="Y22" s="54">
        <f t="shared" si="9"/>
        <v>0</v>
      </c>
      <c r="Z22" s="68" t="str">
        <f t="shared" ref="Z22:Z32" si="22">IF(W22=0,"0",T22/W22)</f>
        <v>0</v>
      </c>
      <c r="AA22" s="56">
        <f t="shared" si="10"/>
        <v>1</v>
      </c>
      <c r="AB22" s="124">
        <f t="shared" si="11"/>
        <v>1</v>
      </c>
      <c r="AC22" s="69">
        <f t="shared" si="12"/>
        <v>0</v>
      </c>
      <c r="AD22" s="54">
        <f t="shared" si="16"/>
        <v>0</v>
      </c>
      <c r="AE22" s="59">
        <f t="shared" si="13"/>
        <v>0</v>
      </c>
      <c r="AF22" s="149"/>
      <c r="AG22" s="60"/>
      <c r="AH22" s="61"/>
      <c r="AI22" s="126"/>
      <c r="AJ22" s="213"/>
      <c r="AK22" s="214"/>
      <c r="AL22" s="280"/>
      <c r="AM22" s="281"/>
      <c r="AN22" s="281"/>
      <c r="AO22" s="281"/>
    </row>
    <row r="23" spans="1:47">
      <c r="A23" s="137">
        <v>14</v>
      </c>
      <c r="B23" s="136"/>
      <c r="C23" s="47">
        <f t="shared" si="18"/>
        <v>0</v>
      </c>
      <c r="D23" s="47">
        <f t="shared" si="19"/>
        <v>1</v>
      </c>
      <c r="E23" s="47">
        <f t="shared" si="20"/>
        <v>1900</v>
      </c>
      <c r="F23" s="47" t="str">
        <f t="shared" si="21"/>
        <v>сб</v>
      </c>
      <c r="G23" s="136"/>
      <c r="H23" s="98"/>
      <c r="I23" s="70"/>
      <c r="J23" s="94"/>
      <c r="K23" s="94"/>
      <c r="L23" s="48"/>
      <c r="M23" s="71"/>
      <c r="N23" s="99"/>
      <c r="O23" s="100"/>
      <c r="P23" s="74"/>
      <c r="Q23" s="101"/>
      <c r="R23" s="97"/>
      <c r="S23" s="66">
        <f t="shared" si="14"/>
        <v>100854.89999999998</v>
      </c>
      <c r="T23" s="67">
        <f t="shared" si="4"/>
        <v>0</v>
      </c>
      <c r="U23" s="53">
        <f t="shared" si="5"/>
        <v>0</v>
      </c>
      <c r="V23" s="54">
        <f t="shared" si="6"/>
        <v>0</v>
      </c>
      <c r="W23" s="67">
        <f t="shared" si="7"/>
        <v>0</v>
      </c>
      <c r="X23" s="53">
        <f t="shared" si="8"/>
        <v>0</v>
      </c>
      <c r="Y23" s="54">
        <f t="shared" si="9"/>
        <v>0</v>
      </c>
      <c r="Z23" s="68" t="str">
        <f t="shared" si="22"/>
        <v>0</v>
      </c>
      <c r="AA23" s="56">
        <f t="shared" si="10"/>
        <v>1</v>
      </c>
      <c r="AB23" s="124">
        <f t="shared" si="11"/>
        <v>1</v>
      </c>
      <c r="AC23" s="69">
        <f t="shared" si="12"/>
        <v>0</v>
      </c>
      <c r="AD23" s="54">
        <f t="shared" si="16"/>
        <v>0</v>
      </c>
      <c r="AE23" s="59">
        <f t="shared" si="13"/>
        <v>0</v>
      </c>
      <c r="AF23" s="149"/>
      <c r="AG23" s="60"/>
      <c r="AH23" s="61"/>
      <c r="AI23" s="126"/>
      <c r="AJ23" s="213"/>
      <c r="AK23" s="214"/>
      <c r="AL23" s="278"/>
      <c r="AM23" s="278"/>
      <c r="AN23" s="278"/>
      <c r="AO23" s="278"/>
    </row>
    <row r="24" spans="1:47">
      <c r="A24" s="137">
        <v>15</v>
      </c>
      <c r="B24" s="136"/>
      <c r="C24" s="47">
        <f t="shared" si="18"/>
        <v>0</v>
      </c>
      <c r="D24" s="47">
        <f t="shared" si="19"/>
        <v>1</v>
      </c>
      <c r="E24" s="47">
        <f t="shared" si="20"/>
        <v>1900</v>
      </c>
      <c r="F24" s="47" t="str">
        <f t="shared" si="21"/>
        <v>сб</v>
      </c>
      <c r="G24" s="136"/>
      <c r="H24" s="71"/>
      <c r="I24" s="70"/>
      <c r="J24" s="94"/>
      <c r="K24" s="94"/>
      <c r="L24" s="48"/>
      <c r="M24" s="200"/>
      <c r="N24" s="207"/>
      <c r="O24" s="208"/>
      <c r="P24" s="209"/>
      <c r="Q24" s="208"/>
      <c r="R24" s="97"/>
      <c r="S24" s="66">
        <f t="shared" si="14"/>
        <v>100854.89999999998</v>
      </c>
      <c r="T24" s="67">
        <f t="shared" si="4"/>
        <v>0</v>
      </c>
      <c r="U24" s="53">
        <f t="shared" si="5"/>
        <v>0</v>
      </c>
      <c r="V24" s="54">
        <f t="shared" si="6"/>
        <v>0</v>
      </c>
      <c r="W24" s="67">
        <f t="shared" si="7"/>
        <v>0</v>
      </c>
      <c r="X24" s="53">
        <f t="shared" si="8"/>
        <v>0</v>
      </c>
      <c r="Y24" s="54">
        <f t="shared" si="9"/>
        <v>0</v>
      </c>
      <c r="Z24" s="68" t="str">
        <f t="shared" si="22"/>
        <v>0</v>
      </c>
      <c r="AA24" s="56">
        <f t="shared" si="10"/>
        <v>1</v>
      </c>
      <c r="AB24" s="124">
        <f>IF(TRUNC(N24/10,0)=0,1,IF(AND(TRUNC(N24/10,0)&gt;0,TRUNC(N24/10,0)&lt;10),0.1,IF(AND(TRUNC(N24/10,0)&gt;=10,TRUNC(N24/10,0)&lt;100),0.01,IF(AND(TRUNC(N24/10,0)&gt;=100,TRUNC(N24/10,0)&lt;1000),0.001,IF(AND(TRUNC(N24/10,0)&gt;=1000,TRUNC(N24/10,0)&lt;10000),0.0001,IF(AND(TRUNC(N24/10,0)&gt;=10000,TRUNC(N24/10,0)&lt;100000),0.00001))))))</f>
        <v>1</v>
      </c>
      <c r="AC24" s="69">
        <f t="shared" si="12"/>
        <v>0</v>
      </c>
      <c r="AD24" s="54">
        <f t="shared" si="16"/>
        <v>0</v>
      </c>
      <c r="AE24" s="59">
        <f t="shared" si="13"/>
        <v>0</v>
      </c>
      <c r="AF24" s="149"/>
      <c r="AG24" s="60"/>
      <c r="AH24" s="61"/>
      <c r="AI24" s="126"/>
      <c r="AJ24" s="213"/>
      <c r="AK24" s="214"/>
    </row>
    <row r="25" spans="1:47">
      <c r="A25" s="137">
        <v>16</v>
      </c>
      <c r="B25" s="136"/>
      <c r="C25" s="47">
        <f t="shared" si="18"/>
        <v>0</v>
      </c>
      <c r="D25" s="47">
        <f t="shared" si="19"/>
        <v>1</v>
      </c>
      <c r="E25" s="47">
        <f t="shared" si="20"/>
        <v>1900</v>
      </c>
      <c r="F25" s="47" t="str">
        <f t="shared" si="21"/>
        <v>сб</v>
      </c>
      <c r="G25" s="136"/>
      <c r="H25" s="71"/>
      <c r="I25" s="70"/>
      <c r="J25" s="94"/>
      <c r="K25" s="94"/>
      <c r="L25" s="48"/>
      <c r="M25" s="71"/>
      <c r="N25" s="102"/>
      <c r="O25" s="103"/>
      <c r="P25" s="104"/>
      <c r="Q25" s="103"/>
      <c r="R25" s="105"/>
      <c r="S25" s="66">
        <f t="shared" si="14"/>
        <v>100854.89999999998</v>
      </c>
      <c r="T25" s="67">
        <f t="shared" si="4"/>
        <v>0</v>
      </c>
      <c r="U25" s="53">
        <f t="shared" si="5"/>
        <v>0</v>
      </c>
      <c r="V25" s="54">
        <f t="shared" si="6"/>
        <v>0</v>
      </c>
      <c r="W25" s="67">
        <f t="shared" si="7"/>
        <v>0</v>
      </c>
      <c r="X25" s="53">
        <f t="shared" si="8"/>
        <v>0</v>
      </c>
      <c r="Y25" s="54">
        <f t="shared" si="9"/>
        <v>0</v>
      </c>
      <c r="Z25" s="68" t="str">
        <f t="shared" si="22"/>
        <v>0</v>
      </c>
      <c r="AA25" s="56">
        <f t="shared" si="10"/>
        <v>1</v>
      </c>
      <c r="AB25" s="124">
        <f t="shared" si="11"/>
        <v>1</v>
      </c>
      <c r="AC25" s="69">
        <f t="shared" si="12"/>
        <v>0</v>
      </c>
      <c r="AD25" s="54">
        <f t="shared" si="16"/>
        <v>0</v>
      </c>
      <c r="AE25" s="59">
        <f t="shared" si="13"/>
        <v>0</v>
      </c>
      <c r="AF25" s="149"/>
      <c r="AG25" s="60"/>
      <c r="AH25" s="61"/>
      <c r="AI25" s="126"/>
      <c r="AJ25" s="213"/>
      <c r="AK25" s="214"/>
    </row>
    <row r="26" spans="1:47">
      <c r="A26" s="137">
        <v>17</v>
      </c>
      <c r="B26" s="136"/>
      <c r="C26" s="47">
        <f t="shared" si="18"/>
        <v>0</v>
      </c>
      <c r="D26" s="47">
        <f t="shared" si="19"/>
        <v>1</v>
      </c>
      <c r="E26" s="47">
        <f t="shared" si="20"/>
        <v>1900</v>
      </c>
      <c r="F26" s="47" t="str">
        <f t="shared" si="21"/>
        <v>сб</v>
      </c>
      <c r="G26" s="136"/>
      <c r="H26" s="71"/>
      <c r="I26" s="70"/>
      <c r="J26" s="94"/>
      <c r="K26" s="94"/>
      <c r="L26" s="48"/>
      <c r="M26" s="71"/>
      <c r="N26" s="102"/>
      <c r="O26" s="103"/>
      <c r="P26" s="104"/>
      <c r="Q26" s="103"/>
      <c r="R26" s="105"/>
      <c r="S26" s="66">
        <f t="shared" si="14"/>
        <v>100854.89999999998</v>
      </c>
      <c r="T26" s="67">
        <f t="shared" si="4"/>
        <v>0</v>
      </c>
      <c r="U26" s="53">
        <f t="shared" si="5"/>
        <v>0</v>
      </c>
      <c r="V26" s="54">
        <f t="shared" si="6"/>
        <v>0</v>
      </c>
      <c r="W26" s="67">
        <f t="shared" si="7"/>
        <v>0</v>
      </c>
      <c r="X26" s="53">
        <f t="shared" si="8"/>
        <v>0</v>
      </c>
      <c r="Y26" s="54">
        <f t="shared" si="9"/>
        <v>0</v>
      </c>
      <c r="Z26" s="68" t="str">
        <f t="shared" si="22"/>
        <v>0</v>
      </c>
      <c r="AA26" s="56">
        <f t="shared" si="10"/>
        <v>1</v>
      </c>
      <c r="AB26" s="124">
        <f t="shared" si="11"/>
        <v>1</v>
      </c>
      <c r="AC26" s="69">
        <f t="shared" si="12"/>
        <v>0</v>
      </c>
      <c r="AD26" s="54">
        <f t="shared" si="16"/>
        <v>0</v>
      </c>
      <c r="AE26" s="59">
        <f t="shared" si="13"/>
        <v>0</v>
      </c>
      <c r="AF26" s="149"/>
      <c r="AG26" s="60"/>
      <c r="AH26" s="61"/>
      <c r="AI26" s="125"/>
      <c r="AJ26" s="213"/>
      <c r="AK26" s="214"/>
    </row>
    <row r="27" spans="1:47">
      <c r="A27" s="137">
        <v>18</v>
      </c>
      <c r="B27" s="136"/>
      <c r="C27" s="47">
        <f t="shared" si="18"/>
        <v>0</v>
      </c>
      <c r="D27" s="47">
        <f t="shared" si="19"/>
        <v>1</v>
      </c>
      <c r="E27" s="47">
        <f t="shared" si="20"/>
        <v>1900</v>
      </c>
      <c r="F27" s="47" t="str">
        <f t="shared" si="21"/>
        <v>сб</v>
      </c>
      <c r="G27" s="136"/>
      <c r="H27" s="71"/>
      <c r="I27" s="70"/>
      <c r="J27" s="94"/>
      <c r="K27" s="94"/>
      <c r="L27" s="48"/>
      <c r="M27" s="200"/>
      <c r="N27" s="201"/>
      <c r="O27" s="210"/>
      <c r="P27" s="210"/>
      <c r="Q27" s="210"/>
      <c r="R27" s="105"/>
      <c r="S27" s="66">
        <f t="shared" si="14"/>
        <v>100854.89999999998</v>
      </c>
      <c r="T27" s="67">
        <f t="shared" si="4"/>
        <v>0</v>
      </c>
      <c r="U27" s="53">
        <f t="shared" si="5"/>
        <v>0</v>
      </c>
      <c r="V27" s="54">
        <f t="shared" si="6"/>
        <v>0</v>
      </c>
      <c r="W27" s="67">
        <f t="shared" si="7"/>
        <v>0</v>
      </c>
      <c r="X27" s="53">
        <f t="shared" si="8"/>
        <v>0</v>
      </c>
      <c r="Y27" s="54">
        <f t="shared" si="9"/>
        <v>0</v>
      </c>
      <c r="Z27" s="68" t="str">
        <f t="shared" si="22"/>
        <v>0</v>
      </c>
      <c r="AA27" s="56">
        <f t="shared" si="10"/>
        <v>1</v>
      </c>
      <c r="AB27" s="124">
        <f t="shared" si="11"/>
        <v>1</v>
      </c>
      <c r="AC27" s="69">
        <f t="shared" si="12"/>
        <v>0</v>
      </c>
      <c r="AD27" s="54">
        <f t="shared" si="16"/>
        <v>0</v>
      </c>
      <c r="AE27" s="59">
        <f t="shared" si="13"/>
        <v>0</v>
      </c>
      <c r="AF27" s="149"/>
      <c r="AG27" s="60"/>
      <c r="AH27" s="61"/>
      <c r="AI27" s="127"/>
      <c r="AJ27" s="213"/>
      <c r="AK27" s="214"/>
    </row>
    <row r="28" spans="1:47">
      <c r="A28" s="137">
        <v>19</v>
      </c>
      <c r="B28" s="136"/>
      <c r="C28" s="47">
        <f t="shared" si="18"/>
        <v>0</v>
      </c>
      <c r="D28" s="47">
        <f t="shared" si="19"/>
        <v>1</v>
      </c>
      <c r="E28" s="47">
        <f t="shared" si="20"/>
        <v>1900</v>
      </c>
      <c r="F28" s="47" t="str">
        <f t="shared" si="21"/>
        <v>сб</v>
      </c>
      <c r="G28" s="136"/>
      <c r="H28" s="71"/>
      <c r="I28" s="70"/>
      <c r="J28" s="94"/>
      <c r="K28" s="94"/>
      <c r="L28" s="48"/>
      <c r="M28" s="71"/>
      <c r="N28" s="64"/>
      <c r="O28" s="65"/>
      <c r="P28" s="65"/>
      <c r="Q28" s="65"/>
      <c r="R28" s="105"/>
      <c r="S28" s="66">
        <f t="shared" si="14"/>
        <v>100854.89999999998</v>
      </c>
      <c r="T28" s="67">
        <f t="shared" si="4"/>
        <v>0</v>
      </c>
      <c r="U28" s="53">
        <f t="shared" si="5"/>
        <v>0</v>
      </c>
      <c r="V28" s="54">
        <f t="shared" si="6"/>
        <v>0</v>
      </c>
      <c r="W28" s="67">
        <f t="shared" si="7"/>
        <v>0</v>
      </c>
      <c r="X28" s="53">
        <f t="shared" si="8"/>
        <v>0</v>
      </c>
      <c r="Y28" s="54">
        <f t="shared" si="9"/>
        <v>0</v>
      </c>
      <c r="Z28" s="68" t="str">
        <f t="shared" si="22"/>
        <v>0</v>
      </c>
      <c r="AA28" s="56">
        <f t="shared" si="10"/>
        <v>1</v>
      </c>
      <c r="AB28" s="124">
        <f t="shared" si="11"/>
        <v>1</v>
      </c>
      <c r="AC28" s="69">
        <f t="shared" si="12"/>
        <v>0</v>
      </c>
      <c r="AD28" s="54">
        <f t="shared" si="16"/>
        <v>0</v>
      </c>
      <c r="AE28" s="59">
        <f t="shared" si="13"/>
        <v>0</v>
      </c>
      <c r="AF28" s="149"/>
      <c r="AG28" s="60"/>
      <c r="AH28" s="61"/>
      <c r="AI28" s="126"/>
      <c r="AJ28" s="213"/>
      <c r="AK28" s="214"/>
    </row>
    <row r="29" spans="1:47">
      <c r="A29" s="137">
        <v>20</v>
      </c>
      <c r="B29" s="136"/>
      <c r="C29" s="47">
        <f t="shared" si="18"/>
        <v>0</v>
      </c>
      <c r="D29" s="47">
        <f t="shared" si="19"/>
        <v>1</v>
      </c>
      <c r="E29" s="47">
        <f t="shared" si="20"/>
        <v>1900</v>
      </c>
      <c r="F29" s="47" t="str">
        <f t="shared" si="21"/>
        <v>сб</v>
      </c>
      <c r="G29" s="136"/>
      <c r="H29" s="71"/>
      <c r="I29" s="70"/>
      <c r="J29" s="94"/>
      <c r="K29" s="94"/>
      <c r="L29" s="48"/>
      <c r="M29" s="71"/>
      <c r="N29" s="64"/>
      <c r="O29" s="65"/>
      <c r="P29" s="65"/>
      <c r="Q29" s="65"/>
      <c r="R29" s="105"/>
      <c r="S29" s="66">
        <f t="shared" si="14"/>
        <v>100854.89999999998</v>
      </c>
      <c r="T29" s="67">
        <f t="shared" si="4"/>
        <v>0</v>
      </c>
      <c r="U29" s="53">
        <f t="shared" si="5"/>
        <v>0</v>
      </c>
      <c r="V29" s="54">
        <f t="shared" si="6"/>
        <v>0</v>
      </c>
      <c r="W29" s="67">
        <f t="shared" si="7"/>
        <v>0</v>
      </c>
      <c r="X29" s="53">
        <f t="shared" si="8"/>
        <v>0</v>
      </c>
      <c r="Y29" s="54">
        <f t="shared" si="9"/>
        <v>0</v>
      </c>
      <c r="Z29" s="68" t="str">
        <f t="shared" si="22"/>
        <v>0</v>
      </c>
      <c r="AA29" s="56">
        <f t="shared" si="10"/>
        <v>1</v>
      </c>
      <c r="AB29" s="124">
        <f t="shared" si="11"/>
        <v>1</v>
      </c>
      <c r="AC29" s="69">
        <f t="shared" si="12"/>
        <v>0</v>
      </c>
      <c r="AD29" s="54">
        <f t="shared" si="16"/>
        <v>0</v>
      </c>
      <c r="AE29" s="59">
        <f t="shared" si="13"/>
        <v>0</v>
      </c>
      <c r="AF29" s="149"/>
      <c r="AG29" s="60"/>
      <c r="AH29" s="61"/>
      <c r="AI29" s="126"/>
      <c r="AJ29" s="213"/>
      <c r="AK29" s="214"/>
    </row>
    <row r="30" spans="1:47">
      <c r="A30" s="137">
        <v>21</v>
      </c>
      <c r="B30" s="136"/>
      <c r="C30" s="47">
        <f t="shared" si="18"/>
        <v>0</v>
      </c>
      <c r="D30" s="47">
        <f t="shared" si="19"/>
        <v>1</v>
      </c>
      <c r="E30" s="47">
        <f t="shared" si="20"/>
        <v>1900</v>
      </c>
      <c r="F30" s="47" t="str">
        <f t="shared" si="21"/>
        <v>сб</v>
      </c>
      <c r="G30" s="136"/>
      <c r="H30" s="71"/>
      <c r="I30" s="70"/>
      <c r="J30" s="94"/>
      <c r="K30" s="94"/>
      <c r="L30" s="48"/>
      <c r="M30" s="200"/>
      <c r="N30" s="201"/>
      <c r="O30" s="210"/>
      <c r="P30" s="210"/>
      <c r="Q30" s="210"/>
      <c r="R30" s="105"/>
      <c r="S30" s="66">
        <f t="shared" si="14"/>
        <v>100854.89999999998</v>
      </c>
      <c r="T30" s="67">
        <f t="shared" si="4"/>
        <v>0</v>
      </c>
      <c r="U30" s="53">
        <f t="shared" si="5"/>
        <v>0</v>
      </c>
      <c r="V30" s="54">
        <f t="shared" si="6"/>
        <v>0</v>
      </c>
      <c r="W30" s="67">
        <f t="shared" si="7"/>
        <v>0</v>
      </c>
      <c r="X30" s="53">
        <f t="shared" si="8"/>
        <v>0</v>
      </c>
      <c r="Y30" s="54">
        <f t="shared" si="9"/>
        <v>0</v>
      </c>
      <c r="Z30" s="68" t="str">
        <f t="shared" si="22"/>
        <v>0</v>
      </c>
      <c r="AA30" s="56">
        <f t="shared" si="10"/>
        <v>1</v>
      </c>
      <c r="AB30" s="124">
        <f t="shared" si="11"/>
        <v>1</v>
      </c>
      <c r="AC30" s="69">
        <f t="shared" si="12"/>
        <v>0</v>
      </c>
      <c r="AD30" s="54">
        <f t="shared" si="16"/>
        <v>0</v>
      </c>
      <c r="AE30" s="59">
        <f t="shared" si="13"/>
        <v>0</v>
      </c>
      <c r="AF30" s="149"/>
      <c r="AG30" s="60"/>
      <c r="AH30" s="61"/>
      <c r="AI30" s="126"/>
      <c r="AJ30" s="213"/>
      <c r="AK30" s="214"/>
    </row>
    <row r="31" spans="1:47">
      <c r="A31" s="137">
        <v>22</v>
      </c>
      <c r="B31" s="136"/>
      <c r="C31" s="47">
        <f t="shared" si="18"/>
        <v>0</v>
      </c>
      <c r="D31" s="47">
        <f t="shared" si="19"/>
        <v>1</v>
      </c>
      <c r="E31" s="47">
        <f t="shared" si="20"/>
        <v>1900</v>
      </c>
      <c r="F31" s="47" t="str">
        <f t="shared" si="21"/>
        <v>сб</v>
      </c>
      <c r="G31" s="136"/>
      <c r="H31" s="71"/>
      <c r="I31" s="70"/>
      <c r="J31" s="94"/>
      <c r="K31" s="94"/>
      <c r="L31" s="48"/>
      <c r="M31" s="71"/>
      <c r="N31" s="64"/>
      <c r="O31" s="65"/>
      <c r="P31" s="65"/>
      <c r="Q31" s="65"/>
      <c r="R31" s="105"/>
      <c r="S31" s="66">
        <f t="shared" si="14"/>
        <v>100854.89999999998</v>
      </c>
      <c r="T31" s="67">
        <f t="shared" si="4"/>
        <v>0</v>
      </c>
      <c r="U31" s="53">
        <f t="shared" si="5"/>
        <v>0</v>
      </c>
      <c r="V31" s="54">
        <f t="shared" si="6"/>
        <v>0</v>
      </c>
      <c r="W31" s="67">
        <f t="shared" si="7"/>
        <v>0</v>
      </c>
      <c r="X31" s="53">
        <f t="shared" si="8"/>
        <v>0</v>
      </c>
      <c r="Y31" s="54">
        <f t="shared" si="9"/>
        <v>0</v>
      </c>
      <c r="Z31" s="68" t="str">
        <f t="shared" si="22"/>
        <v>0</v>
      </c>
      <c r="AA31" s="56">
        <f t="shared" si="10"/>
        <v>1</v>
      </c>
      <c r="AB31" s="124">
        <f t="shared" si="11"/>
        <v>1</v>
      </c>
      <c r="AC31" s="69">
        <f t="shared" si="12"/>
        <v>0</v>
      </c>
      <c r="AD31" s="54">
        <f t="shared" si="16"/>
        <v>0</v>
      </c>
      <c r="AE31" s="59">
        <f t="shared" si="13"/>
        <v>0</v>
      </c>
      <c r="AF31" s="149"/>
      <c r="AG31" s="60"/>
      <c r="AH31" s="61"/>
      <c r="AI31" s="126"/>
      <c r="AJ31" s="213"/>
      <c r="AK31" s="215"/>
    </row>
    <row r="32" spans="1:47">
      <c r="A32" s="137">
        <v>23</v>
      </c>
      <c r="B32" s="136"/>
      <c r="C32" s="47">
        <f t="shared" si="18"/>
        <v>0</v>
      </c>
      <c r="D32" s="47">
        <f t="shared" si="19"/>
        <v>1</v>
      </c>
      <c r="E32" s="47">
        <f t="shared" si="20"/>
        <v>1900</v>
      </c>
      <c r="F32" s="47" t="str">
        <f t="shared" si="21"/>
        <v>сб</v>
      </c>
      <c r="G32" s="136"/>
      <c r="H32" s="71"/>
      <c r="I32" s="70"/>
      <c r="J32" s="94"/>
      <c r="K32" s="94"/>
      <c r="L32" s="48"/>
      <c r="M32" s="71"/>
      <c r="N32" s="64"/>
      <c r="O32" s="65"/>
      <c r="P32" s="65"/>
      <c r="Q32" s="65"/>
      <c r="R32" s="105"/>
      <c r="S32" s="66">
        <f t="shared" si="14"/>
        <v>100854.89999999998</v>
      </c>
      <c r="T32" s="67">
        <f t="shared" si="4"/>
        <v>0</v>
      </c>
      <c r="U32" s="53">
        <f t="shared" si="5"/>
        <v>0</v>
      </c>
      <c r="V32" s="54">
        <f t="shared" si="6"/>
        <v>0</v>
      </c>
      <c r="W32" s="67">
        <f t="shared" si="7"/>
        <v>0</v>
      </c>
      <c r="X32" s="53">
        <f t="shared" si="8"/>
        <v>0</v>
      </c>
      <c r="Y32" s="54">
        <f t="shared" si="9"/>
        <v>0</v>
      </c>
      <c r="Z32" s="68" t="str">
        <f t="shared" si="22"/>
        <v>0</v>
      </c>
      <c r="AA32" s="56">
        <f t="shared" si="10"/>
        <v>1</v>
      </c>
      <c r="AB32" s="124">
        <f t="shared" si="11"/>
        <v>1</v>
      </c>
      <c r="AC32" s="69">
        <f t="shared" si="12"/>
        <v>0</v>
      </c>
      <c r="AD32" s="54">
        <f t="shared" si="16"/>
        <v>0</v>
      </c>
      <c r="AE32" s="59">
        <f t="shared" si="13"/>
        <v>0</v>
      </c>
      <c r="AF32" s="149"/>
      <c r="AG32" s="60"/>
      <c r="AH32" s="61"/>
      <c r="AI32" s="126"/>
      <c r="AJ32" s="213"/>
      <c r="AK32" s="215"/>
    </row>
    <row r="33" spans="1:37">
      <c r="A33" s="137">
        <v>24</v>
      </c>
      <c r="B33" s="136"/>
      <c r="C33" s="47">
        <f t="shared" si="18"/>
        <v>0</v>
      </c>
      <c r="D33" s="47">
        <f t="shared" si="19"/>
        <v>1</v>
      </c>
      <c r="E33" s="47">
        <f t="shared" si="20"/>
        <v>1900</v>
      </c>
      <c r="F33" s="47" t="str">
        <f t="shared" si="21"/>
        <v>сб</v>
      </c>
      <c r="G33" s="136"/>
      <c r="H33" s="71"/>
      <c r="I33" s="70"/>
      <c r="J33" s="94"/>
      <c r="K33" s="94"/>
      <c r="L33" s="48"/>
      <c r="M33" s="200"/>
      <c r="N33" s="201"/>
      <c r="O33" s="210"/>
      <c r="P33" s="210"/>
      <c r="Q33" s="210"/>
      <c r="R33" s="105"/>
      <c r="S33" s="66">
        <f t="shared" si="14"/>
        <v>100854.89999999998</v>
      </c>
      <c r="T33" s="67">
        <f t="shared" si="4"/>
        <v>0</v>
      </c>
      <c r="U33" s="53">
        <f t="shared" si="5"/>
        <v>0</v>
      </c>
      <c r="V33" s="54">
        <f t="shared" si="6"/>
        <v>0</v>
      </c>
      <c r="W33" s="67">
        <f t="shared" si="7"/>
        <v>0</v>
      </c>
      <c r="X33" s="53">
        <f t="shared" si="8"/>
        <v>0</v>
      </c>
      <c r="Y33" s="54">
        <f t="shared" si="9"/>
        <v>0</v>
      </c>
      <c r="Z33" s="68" t="str">
        <f t="shared" si="15"/>
        <v>0</v>
      </c>
      <c r="AA33" s="56">
        <f t="shared" si="10"/>
        <v>1</v>
      </c>
      <c r="AB33" s="124">
        <f t="shared" si="11"/>
        <v>1</v>
      </c>
      <c r="AC33" s="69">
        <f t="shared" si="12"/>
        <v>0</v>
      </c>
      <c r="AD33" s="54">
        <f t="shared" si="16"/>
        <v>0</v>
      </c>
      <c r="AE33" s="59">
        <f t="shared" si="13"/>
        <v>0</v>
      </c>
      <c r="AF33" s="149"/>
      <c r="AG33" s="60"/>
      <c r="AH33" s="61"/>
      <c r="AI33" s="126"/>
      <c r="AJ33" s="213"/>
      <c r="AK33" s="215"/>
    </row>
    <row r="34" spans="1:37">
      <c r="A34" s="137">
        <v>25</v>
      </c>
      <c r="B34" s="136"/>
      <c r="C34" s="47">
        <f t="shared" si="18"/>
        <v>0</v>
      </c>
      <c r="D34" s="47">
        <f t="shared" si="19"/>
        <v>1</v>
      </c>
      <c r="E34" s="47">
        <f t="shared" si="20"/>
        <v>1900</v>
      </c>
      <c r="F34" s="47" t="str">
        <f t="shared" si="21"/>
        <v>сб</v>
      </c>
      <c r="G34" s="136"/>
      <c r="H34" s="71"/>
      <c r="I34" s="70"/>
      <c r="J34" s="94"/>
      <c r="K34" s="94"/>
      <c r="L34" s="48"/>
      <c r="M34" s="71"/>
      <c r="N34" s="64"/>
      <c r="O34" s="65"/>
      <c r="P34" s="65"/>
      <c r="Q34" s="65"/>
      <c r="R34" s="105"/>
      <c r="S34" s="66">
        <f t="shared" si="14"/>
        <v>100854.89999999998</v>
      </c>
      <c r="T34" s="67">
        <f t="shared" si="4"/>
        <v>0</v>
      </c>
      <c r="U34" s="53">
        <f t="shared" si="5"/>
        <v>0</v>
      </c>
      <c r="V34" s="54">
        <f t="shared" si="6"/>
        <v>0</v>
      </c>
      <c r="W34" s="67">
        <f t="shared" si="7"/>
        <v>0</v>
      </c>
      <c r="X34" s="53">
        <f t="shared" si="8"/>
        <v>0</v>
      </c>
      <c r="Y34" s="54">
        <f t="shared" si="9"/>
        <v>0</v>
      </c>
      <c r="Z34" s="68" t="str">
        <f t="shared" si="15"/>
        <v>0</v>
      </c>
      <c r="AA34" s="56">
        <f t="shared" si="10"/>
        <v>1</v>
      </c>
      <c r="AB34" s="124">
        <f t="shared" si="11"/>
        <v>1</v>
      </c>
      <c r="AC34" s="69">
        <f t="shared" si="12"/>
        <v>0</v>
      </c>
      <c r="AD34" s="54">
        <f t="shared" si="16"/>
        <v>0</v>
      </c>
      <c r="AE34" s="59">
        <f t="shared" si="13"/>
        <v>0</v>
      </c>
      <c r="AF34" s="149"/>
      <c r="AG34" s="60"/>
      <c r="AH34" s="61"/>
      <c r="AI34" s="126"/>
      <c r="AJ34" s="212"/>
      <c r="AK34" s="215"/>
    </row>
    <row r="35" spans="1:37">
      <c r="A35" s="137">
        <v>26</v>
      </c>
      <c r="B35" s="136"/>
      <c r="C35" s="47">
        <f>WEEKNUM(B35)</f>
        <v>0</v>
      </c>
      <c r="D35" s="47">
        <f>MONTH(B35)</f>
        <v>1</v>
      </c>
      <c r="E35" s="47">
        <f>YEAR(B35)</f>
        <v>1900</v>
      </c>
      <c r="F35" s="47" t="str">
        <f>CHOOSE(WEEKDAY(B35,2),"пн","вт","ср","чт","пт","сб","вс")</f>
        <v>сб</v>
      </c>
      <c r="G35" s="92"/>
      <c r="H35" s="71"/>
      <c r="I35" s="70"/>
      <c r="J35" s="94"/>
      <c r="K35" s="94"/>
      <c r="L35" s="48"/>
      <c r="M35" s="71"/>
      <c r="N35" s="64"/>
      <c r="O35" s="65"/>
      <c r="P35" s="65"/>
      <c r="Q35" s="65"/>
      <c r="R35" s="105"/>
      <c r="S35" s="66">
        <f t="shared" si="14"/>
        <v>100854.89999999998</v>
      </c>
      <c r="T35" s="67">
        <f t="shared" si="4"/>
        <v>0</v>
      </c>
      <c r="U35" s="53">
        <f t="shared" si="5"/>
        <v>0</v>
      </c>
      <c r="V35" s="54">
        <f t="shared" si="6"/>
        <v>0</v>
      </c>
      <c r="W35" s="67">
        <f t="shared" si="7"/>
        <v>0</v>
      </c>
      <c r="X35" s="53">
        <f t="shared" si="8"/>
        <v>0</v>
      </c>
      <c r="Y35" s="54">
        <f t="shared" si="9"/>
        <v>0</v>
      </c>
      <c r="Z35" s="68" t="str">
        <f t="shared" si="15"/>
        <v>0</v>
      </c>
      <c r="AA35" s="56">
        <f t="shared" si="10"/>
        <v>1</v>
      </c>
      <c r="AB35" s="124">
        <f t="shared" si="11"/>
        <v>1</v>
      </c>
      <c r="AC35" s="69">
        <f t="shared" si="12"/>
        <v>0</v>
      </c>
      <c r="AD35" s="54">
        <f t="shared" si="16"/>
        <v>0</v>
      </c>
      <c r="AE35" s="59">
        <f t="shared" si="13"/>
        <v>0</v>
      </c>
      <c r="AF35" s="149"/>
      <c r="AG35" s="60"/>
      <c r="AH35" s="61"/>
      <c r="AI35" s="126"/>
      <c r="AJ35" s="212"/>
      <c r="AK35" s="215"/>
    </row>
    <row r="36" spans="1:37">
      <c r="A36" s="137">
        <v>27</v>
      </c>
      <c r="B36" s="136"/>
      <c r="C36" s="47">
        <f>WEEKNUM(B36)</f>
        <v>0</v>
      </c>
      <c r="D36" s="47">
        <f>MONTH(B36)</f>
        <v>1</v>
      </c>
      <c r="E36" s="47">
        <f>YEAR(B36)</f>
        <v>1900</v>
      </c>
      <c r="F36" s="47" t="str">
        <f t="shared" ref="F36:F99" si="23">CHOOSE(WEEKDAY(B36,2),"пн","вт","ср","чт","пт","сб","вс")</f>
        <v>сб</v>
      </c>
      <c r="G36" s="92"/>
      <c r="H36" s="71"/>
      <c r="I36" s="70"/>
      <c r="J36" s="94"/>
      <c r="K36" s="94"/>
      <c r="L36" s="48"/>
      <c r="M36" s="71"/>
      <c r="N36" s="64"/>
      <c r="O36" s="65"/>
      <c r="P36" s="65"/>
      <c r="Q36" s="65"/>
      <c r="R36" s="105"/>
      <c r="S36" s="66">
        <f t="shared" si="14"/>
        <v>100854.89999999998</v>
      </c>
      <c r="T36" s="67">
        <f t="shared" si="4"/>
        <v>0</v>
      </c>
      <c r="U36" s="53">
        <f t="shared" si="5"/>
        <v>0</v>
      </c>
      <c r="V36" s="54">
        <f t="shared" si="6"/>
        <v>0</v>
      </c>
      <c r="W36" s="67">
        <f t="shared" si="7"/>
        <v>0</v>
      </c>
      <c r="X36" s="53">
        <f t="shared" si="8"/>
        <v>0</v>
      </c>
      <c r="Y36" s="54">
        <f t="shared" si="9"/>
        <v>0</v>
      </c>
      <c r="Z36" s="68" t="str">
        <f t="shared" ref="Z36:Z99" si="24">IF(W36=0,"0",T36/W36)</f>
        <v>0</v>
      </c>
      <c r="AA36" s="56">
        <f t="shared" si="10"/>
        <v>1</v>
      </c>
      <c r="AB36" s="124">
        <f t="shared" si="11"/>
        <v>1</v>
      </c>
      <c r="AC36" s="69">
        <f t="shared" si="12"/>
        <v>0</v>
      </c>
      <c r="AD36" s="54">
        <f t="shared" si="16"/>
        <v>0</v>
      </c>
      <c r="AE36" s="59">
        <f t="shared" si="13"/>
        <v>0</v>
      </c>
      <c r="AF36" s="149"/>
      <c r="AG36" s="60"/>
      <c r="AH36" s="61"/>
      <c r="AI36" s="126"/>
      <c r="AJ36" s="212"/>
      <c r="AK36" s="215"/>
    </row>
    <row r="37" spans="1:37">
      <c r="A37" s="137">
        <v>28</v>
      </c>
      <c r="B37" s="136"/>
      <c r="C37" s="47">
        <f t="shared" ref="C37:C100" si="25">WEEKNUM(B37)</f>
        <v>0</v>
      </c>
      <c r="D37" s="47">
        <f t="shared" ref="D37:D100" si="26">MONTH(B37)</f>
        <v>1</v>
      </c>
      <c r="E37" s="47">
        <f t="shared" ref="E37:E100" si="27">YEAR(B37)</f>
        <v>1900</v>
      </c>
      <c r="F37" s="47" t="str">
        <f t="shared" si="23"/>
        <v>сб</v>
      </c>
      <c r="G37" s="92"/>
      <c r="H37" s="71"/>
      <c r="I37" s="70"/>
      <c r="J37" s="94"/>
      <c r="K37" s="94"/>
      <c r="L37" s="48"/>
      <c r="M37" s="71"/>
      <c r="N37" s="64"/>
      <c r="O37" s="65"/>
      <c r="P37" s="65"/>
      <c r="Q37" s="65"/>
      <c r="R37" s="105"/>
      <c r="S37" s="66">
        <f t="shared" si="14"/>
        <v>100854.89999999998</v>
      </c>
      <c r="T37" s="67">
        <f t="shared" si="4"/>
        <v>0</v>
      </c>
      <c r="U37" s="53">
        <f t="shared" si="5"/>
        <v>0</v>
      </c>
      <c r="V37" s="54">
        <f t="shared" si="6"/>
        <v>0</v>
      </c>
      <c r="W37" s="67">
        <f t="shared" si="7"/>
        <v>0</v>
      </c>
      <c r="X37" s="53">
        <f t="shared" si="8"/>
        <v>0</v>
      </c>
      <c r="Y37" s="54">
        <f t="shared" si="9"/>
        <v>0</v>
      </c>
      <c r="Z37" s="68" t="str">
        <f t="shared" si="24"/>
        <v>0</v>
      </c>
      <c r="AA37" s="56">
        <f t="shared" si="10"/>
        <v>1</v>
      </c>
      <c r="AB37" s="124">
        <f t="shared" si="11"/>
        <v>1</v>
      </c>
      <c r="AC37" s="69">
        <f t="shared" si="12"/>
        <v>0</v>
      </c>
      <c r="AD37" s="54">
        <f t="shared" si="16"/>
        <v>0</v>
      </c>
      <c r="AE37" s="59">
        <f t="shared" si="13"/>
        <v>0</v>
      </c>
      <c r="AF37" s="149"/>
      <c r="AG37" s="60"/>
      <c r="AH37" s="61"/>
      <c r="AI37" s="126"/>
      <c r="AJ37" s="212"/>
      <c r="AK37" s="215"/>
    </row>
    <row r="38" spans="1:37">
      <c r="A38" s="137">
        <v>29</v>
      </c>
      <c r="B38" s="136"/>
      <c r="C38" s="47">
        <f t="shared" si="25"/>
        <v>0</v>
      </c>
      <c r="D38" s="47">
        <f t="shared" si="26"/>
        <v>1</v>
      </c>
      <c r="E38" s="47">
        <f t="shared" si="27"/>
        <v>1900</v>
      </c>
      <c r="F38" s="47" t="str">
        <f t="shared" si="23"/>
        <v>сб</v>
      </c>
      <c r="G38" s="92"/>
      <c r="H38" s="71"/>
      <c r="I38" s="70"/>
      <c r="J38" s="94"/>
      <c r="K38" s="94"/>
      <c r="L38" s="48"/>
      <c r="M38" s="71"/>
      <c r="N38" s="64"/>
      <c r="O38" s="65"/>
      <c r="P38" s="65"/>
      <c r="Q38" s="65"/>
      <c r="R38" s="105"/>
      <c r="S38" s="66">
        <f t="shared" si="14"/>
        <v>100854.89999999998</v>
      </c>
      <c r="T38" s="67">
        <f t="shared" si="4"/>
        <v>0</v>
      </c>
      <c r="U38" s="53">
        <f t="shared" si="5"/>
        <v>0</v>
      </c>
      <c r="V38" s="54">
        <f t="shared" si="6"/>
        <v>0</v>
      </c>
      <c r="W38" s="67">
        <f t="shared" si="7"/>
        <v>0</v>
      </c>
      <c r="X38" s="53">
        <f t="shared" si="8"/>
        <v>0</v>
      </c>
      <c r="Y38" s="54">
        <f t="shared" si="9"/>
        <v>0</v>
      </c>
      <c r="Z38" s="68" t="str">
        <f t="shared" si="24"/>
        <v>0</v>
      </c>
      <c r="AA38" s="56">
        <f t="shared" si="10"/>
        <v>1</v>
      </c>
      <c r="AB38" s="124">
        <f t="shared" si="11"/>
        <v>1</v>
      </c>
      <c r="AC38" s="69">
        <f t="shared" si="12"/>
        <v>0</v>
      </c>
      <c r="AD38" s="54">
        <f t="shared" si="16"/>
        <v>0</v>
      </c>
      <c r="AE38" s="59">
        <f t="shared" si="13"/>
        <v>0</v>
      </c>
      <c r="AF38" s="149"/>
      <c r="AG38" s="60"/>
      <c r="AH38" s="61"/>
      <c r="AI38" s="126"/>
      <c r="AJ38" s="212"/>
      <c r="AK38" s="215"/>
    </row>
    <row r="39" spans="1:37">
      <c r="A39" s="137">
        <v>30</v>
      </c>
      <c r="B39" s="136"/>
      <c r="C39" s="47">
        <f t="shared" si="25"/>
        <v>0</v>
      </c>
      <c r="D39" s="47">
        <f t="shared" si="26"/>
        <v>1</v>
      </c>
      <c r="E39" s="47">
        <f t="shared" si="27"/>
        <v>1900</v>
      </c>
      <c r="F39" s="47" t="str">
        <f t="shared" si="23"/>
        <v>сб</v>
      </c>
      <c r="G39" s="92"/>
      <c r="H39" s="71"/>
      <c r="I39" s="70"/>
      <c r="J39" s="94"/>
      <c r="K39" s="94"/>
      <c r="L39" s="48"/>
      <c r="M39" s="71"/>
      <c r="N39" s="64"/>
      <c r="O39" s="65"/>
      <c r="P39" s="65"/>
      <c r="Q39" s="65"/>
      <c r="R39" s="105"/>
      <c r="S39" s="66">
        <f t="shared" si="14"/>
        <v>100854.89999999998</v>
      </c>
      <c r="T39" s="67">
        <f t="shared" si="4"/>
        <v>0</v>
      </c>
      <c r="U39" s="53">
        <f t="shared" si="5"/>
        <v>0</v>
      </c>
      <c r="V39" s="54">
        <f t="shared" si="6"/>
        <v>0</v>
      </c>
      <c r="W39" s="67">
        <f t="shared" si="7"/>
        <v>0</v>
      </c>
      <c r="X39" s="53">
        <f t="shared" si="8"/>
        <v>0</v>
      </c>
      <c r="Y39" s="54">
        <f t="shared" si="9"/>
        <v>0</v>
      </c>
      <c r="Z39" s="68" t="str">
        <f t="shared" si="24"/>
        <v>0</v>
      </c>
      <c r="AA39" s="56">
        <f t="shared" si="10"/>
        <v>1</v>
      </c>
      <c r="AB39" s="124">
        <f t="shared" si="11"/>
        <v>1</v>
      </c>
      <c r="AC39" s="69">
        <f t="shared" si="12"/>
        <v>0</v>
      </c>
      <c r="AD39" s="54">
        <f t="shared" si="16"/>
        <v>0</v>
      </c>
      <c r="AE39" s="59">
        <f t="shared" si="13"/>
        <v>0</v>
      </c>
      <c r="AF39" s="149"/>
      <c r="AG39" s="60"/>
      <c r="AH39" s="61"/>
      <c r="AI39" s="126"/>
      <c r="AJ39" s="212"/>
      <c r="AK39" s="215"/>
    </row>
    <row r="40" spans="1:37">
      <c r="B40" s="136"/>
      <c r="C40" s="47">
        <f t="shared" si="25"/>
        <v>0</v>
      </c>
      <c r="D40" s="47">
        <f t="shared" si="26"/>
        <v>1</v>
      </c>
      <c r="E40" s="47">
        <f t="shared" si="27"/>
        <v>1900</v>
      </c>
      <c r="F40" s="47" t="str">
        <f t="shared" si="23"/>
        <v>сб</v>
      </c>
      <c r="G40" s="92"/>
      <c r="H40" s="71"/>
      <c r="I40" s="70"/>
      <c r="J40" s="94"/>
      <c r="K40" s="94"/>
      <c r="L40" s="48"/>
      <c r="M40" s="71"/>
      <c r="N40" s="64"/>
      <c r="O40" s="65"/>
      <c r="P40" s="65"/>
      <c r="Q40" s="65"/>
      <c r="R40" s="105"/>
      <c r="S40" s="66">
        <f t="shared" si="14"/>
        <v>100854.89999999998</v>
      </c>
      <c r="T40" s="67">
        <f t="shared" si="4"/>
        <v>0</v>
      </c>
      <c r="U40" s="53">
        <f t="shared" si="5"/>
        <v>0</v>
      </c>
      <c r="V40" s="54">
        <f t="shared" si="6"/>
        <v>0</v>
      </c>
      <c r="W40" s="67">
        <f t="shared" si="7"/>
        <v>0</v>
      </c>
      <c r="X40" s="53">
        <f t="shared" si="8"/>
        <v>0</v>
      </c>
      <c r="Y40" s="54">
        <f t="shared" si="9"/>
        <v>0</v>
      </c>
      <c r="Z40" s="68" t="str">
        <f t="shared" si="24"/>
        <v>0</v>
      </c>
      <c r="AA40" s="56">
        <f t="shared" si="10"/>
        <v>1</v>
      </c>
      <c r="AB40" s="124">
        <f t="shared" si="11"/>
        <v>1</v>
      </c>
      <c r="AC40" s="69">
        <f t="shared" si="12"/>
        <v>0</v>
      </c>
      <c r="AD40" s="54">
        <f t="shared" si="16"/>
        <v>0</v>
      </c>
      <c r="AE40" s="59">
        <f t="shared" si="13"/>
        <v>0</v>
      </c>
      <c r="AF40" s="149"/>
      <c r="AG40" s="60"/>
      <c r="AH40" s="61"/>
      <c r="AI40" s="126"/>
      <c r="AJ40" s="212"/>
      <c r="AK40" s="215"/>
    </row>
    <row r="41" spans="1:37">
      <c r="B41" s="136"/>
      <c r="C41" s="47">
        <f t="shared" si="25"/>
        <v>0</v>
      </c>
      <c r="D41" s="47">
        <f t="shared" si="26"/>
        <v>1</v>
      </c>
      <c r="E41" s="47">
        <f t="shared" si="27"/>
        <v>1900</v>
      </c>
      <c r="F41" s="47" t="str">
        <f t="shared" si="23"/>
        <v>сб</v>
      </c>
      <c r="G41" s="92"/>
      <c r="H41" s="71"/>
      <c r="I41" s="70"/>
      <c r="J41" s="94"/>
      <c r="K41" s="94"/>
      <c r="L41" s="48"/>
      <c r="M41" s="71"/>
      <c r="N41" s="64"/>
      <c r="O41" s="65"/>
      <c r="P41" s="65"/>
      <c r="Q41" s="65"/>
      <c r="R41" s="105"/>
      <c r="S41" s="66">
        <f t="shared" si="14"/>
        <v>100854.89999999998</v>
      </c>
      <c r="T41" s="67">
        <f t="shared" si="4"/>
        <v>0</v>
      </c>
      <c r="U41" s="53">
        <f t="shared" si="5"/>
        <v>0</v>
      </c>
      <c r="V41" s="54">
        <f t="shared" si="6"/>
        <v>0</v>
      </c>
      <c r="W41" s="67">
        <f t="shared" si="7"/>
        <v>0</v>
      </c>
      <c r="X41" s="53">
        <f t="shared" si="8"/>
        <v>0</v>
      </c>
      <c r="Y41" s="54">
        <f t="shared" si="9"/>
        <v>0</v>
      </c>
      <c r="Z41" s="68" t="str">
        <f t="shared" si="24"/>
        <v>0</v>
      </c>
      <c r="AA41" s="56">
        <f t="shared" si="10"/>
        <v>1</v>
      </c>
      <c r="AB41" s="124">
        <f t="shared" si="11"/>
        <v>1</v>
      </c>
      <c r="AC41" s="69">
        <f t="shared" si="12"/>
        <v>0</v>
      </c>
      <c r="AD41" s="54">
        <f t="shared" si="16"/>
        <v>0</v>
      </c>
      <c r="AE41" s="59">
        <f t="shared" si="13"/>
        <v>0</v>
      </c>
      <c r="AF41" s="149"/>
      <c r="AG41" s="60"/>
      <c r="AH41" s="61"/>
      <c r="AI41" s="126"/>
      <c r="AJ41" s="212"/>
      <c r="AK41" s="215"/>
    </row>
    <row r="42" spans="1:37">
      <c r="B42" s="136"/>
      <c r="C42" s="47">
        <f t="shared" si="25"/>
        <v>0</v>
      </c>
      <c r="D42" s="47">
        <f t="shared" si="26"/>
        <v>1</v>
      </c>
      <c r="E42" s="47">
        <f t="shared" si="27"/>
        <v>1900</v>
      </c>
      <c r="F42" s="47" t="str">
        <f t="shared" si="23"/>
        <v>сб</v>
      </c>
      <c r="G42" s="92"/>
      <c r="H42" s="71"/>
      <c r="I42" s="70"/>
      <c r="J42" s="94"/>
      <c r="K42" s="94"/>
      <c r="L42" s="48"/>
      <c r="M42" s="71"/>
      <c r="N42" s="64"/>
      <c r="O42" s="65"/>
      <c r="P42" s="65"/>
      <c r="Q42" s="65"/>
      <c r="R42" s="105"/>
      <c r="S42" s="66">
        <f t="shared" si="14"/>
        <v>100854.89999999998</v>
      </c>
      <c r="T42" s="67">
        <f t="shared" si="4"/>
        <v>0</v>
      </c>
      <c r="U42" s="53">
        <f t="shared" ref="U42:U73" si="28">T42*M42*AA42</f>
        <v>0</v>
      </c>
      <c r="V42" s="54">
        <f t="shared" ref="V42:V73" si="29">T42*M42*AA42/S42</f>
        <v>0</v>
      </c>
      <c r="W42" s="67">
        <f t="shared" si="7"/>
        <v>0</v>
      </c>
      <c r="X42" s="53">
        <f t="shared" ref="X42:X73" si="30">W42*M42*AA42</f>
        <v>0</v>
      </c>
      <c r="Y42" s="54">
        <f t="shared" ref="Y42:Y73" si="31">W42*M42*AA42/S42</f>
        <v>0</v>
      </c>
      <c r="Z42" s="68" t="str">
        <f t="shared" si="24"/>
        <v>0</v>
      </c>
      <c r="AA42" s="56">
        <f t="shared" ref="AA42:AA73" si="32">IF(I42=0,1,I42)</f>
        <v>1</v>
      </c>
      <c r="AB42" s="124">
        <f t="shared" si="11"/>
        <v>1</v>
      </c>
      <c r="AC42" s="69">
        <f t="shared" si="12"/>
        <v>0</v>
      </c>
      <c r="AD42" s="54">
        <f t="shared" si="16"/>
        <v>0</v>
      </c>
      <c r="AE42" s="59">
        <f t="shared" si="13"/>
        <v>0</v>
      </c>
      <c r="AF42" s="149"/>
      <c r="AG42" s="60"/>
      <c r="AH42" s="61"/>
      <c r="AI42" s="126"/>
      <c r="AJ42" s="212"/>
      <c r="AK42" s="215"/>
    </row>
    <row r="43" spans="1:37">
      <c r="B43" s="136"/>
      <c r="C43" s="47">
        <f t="shared" si="25"/>
        <v>0</v>
      </c>
      <c r="D43" s="47">
        <f t="shared" si="26"/>
        <v>1</v>
      </c>
      <c r="E43" s="47">
        <f t="shared" si="27"/>
        <v>1900</v>
      </c>
      <c r="F43" s="47" t="str">
        <f t="shared" si="23"/>
        <v>сб</v>
      </c>
      <c r="G43" s="92"/>
      <c r="H43" s="71"/>
      <c r="I43" s="70"/>
      <c r="J43" s="94"/>
      <c r="K43" s="94"/>
      <c r="L43" s="48"/>
      <c r="M43" s="71"/>
      <c r="N43" s="64"/>
      <c r="O43" s="65"/>
      <c r="P43" s="65"/>
      <c r="Q43" s="65"/>
      <c r="R43" s="105"/>
      <c r="S43" s="66">
        <f t="shared" si="14"/>
        <v>100854.89999999998</v>
      </c>
      <c r="T43" s="67">
        <f t="shared" si="4"/>
        <v>0</v>
      </c>
      <c r="U43" s="53">
        <f t="shared" si="28"/>
        <v>0</v>
      </c>
      <c r="V43" s="54">
        <f t="shared" si="29"/>
        <v>0</v>
      </c>
      <c r="W43" s="67">
        <f t="shared" si="7"/>
        <v>0</v>
      </c>
      <c r="X43" s="53">
        <f t="shared" si="30"/>
        <v>0</v>
      </c>
      <c r="Y43" s="54">
        <f t="shared" si="31"/>
        <v>0</v>
      </c>
      <c r="Z43" s="68" t="str">
        <f t="shared" si="24"/>
        <v>0</v>
      </c>
      <c r="AA43" s="56">
        <f t="shared" si="32"/>
        <v>1</v>
      </c>
      <c r="AB43" s="124">
        <f t="shared" si="11"/>
        <v>1</v>
      </c>
      <c r="AC43" s="69">
        <f t="shared" si="12"/>
        <v>0</v>
      </c>
      <c r="AD43" s="54">
        <f t="shared" si="16"/>
        <v>0</v>
      </c>
      <c r="AE43" s="59">
        <f t="shared" si="13"/>
        <v>0</v>
      </c>
      <c r="AF43" s="149"/>
      <c r="AG43" s="60"/>
      <c r="AH43" s="61"/>
      <c r="AI43" s="126"/>
      <c r="AJ43" s="212"/>
      <c r="AK43" s="215"/>
    </row>
    <row r="44" spans="1:37">
      <c r="B44" s="136"/>
      <c r="C44" s="47">
        <f t="shared" si="25"/>
        <v>0</v>
      </c>
      <c r="D44" s="47">
        <f t="shared" si="26"/>
        <v>1</v>
      </c>
      <c r="E44" s="47">
        <f t="shared" si="27"/>
        <v>1900</v>
      </c>
      <c r="F44" s="47" t="str">
        <f t="shared" si="23"/>
        <v>сб</v>
      </c>
      <c r="G44" s="92"/>
      <c r="H44" s="71"/>
      <c r="I44" s="70"/>
      <c r="J44" s="94"/>
      <c r="K44" s="94"/>
      <c r="L44" s="48"/>
      <c r="M44" s="71"/>
      <c r="N44" s="64"/>
      <c r="O44" s="65"/>
      <c r="P44" s="65"/>
      <c r="Q44" s="65"/>
      <c r="R44" s="105"/>
      <c r="S44" s="66">
        <f t="shared" si="14"/>
        <v>100854.89999999998</v>
      </c>
      <c r="T44" s="67">
        <f t="shared" si="4"/>
        <v>0</v>
      </c>
      <c r="U44" s="53">
        <f t="shared" si="28"/>
        <v>0</v>
      </c>
      <c r="V44" s="54">
        <f t="shared" si="29"/>
        <v>0</v>
      </c>
      <c r="W44" s="67">
        <f t="shared" si="7"/>
        <v>0</v>
      </c>
      <c r="X44" s="53">
        <f t="shared" si="30"/>
        <v>0</v>
      </c>
      <c r="Y44" s="54">
        <f t="shared" si="31"/>
        <v>0</v>
      </c>
      <c r="Z44" s="68" t="str">
        <f t="shared" si="24"/>
        <v>0</v>
      </c>
      <c r="AA44" s="56">
        <f t="shared" si="32"/>
        <v>1</v>
      </c>
      <c r="AB44" s="124">
        <f t="shared" si="11"/>
        <v>1</v>
      </c>
      <c r="AC44" s="69">
        <f t="shared" si="12"/>
        <v>0</v>
      </c>
      <c r="AD44" s="54">
        <f t="shared" si="16"/>
        <v>0</v>
      </c>
      <c r="AE44" s="59">
        <f t="shared" si="13"/>
        <v>0</v>
      </c>
      <c r="AF44" s="149"/>
      <c r="AG44" s="60"/>
      <c r="AH44" s="61"/>
      <c r="AI44" s="126"/>
      <c r="AJ44" s="212"/>
      <c r="AK44" s="215"/>
    </row>
    <row r="45" spans="1:37">
      <c r="B45" s="136"/>
      <c r="C45" s="47">
        <f t="shared" si="25"/>
        <v>0</v>
      </c>
      <c r="D45" s="47">
        <f t="shared" si="26"/>
        <v>1</v>
      </c>
      <c r="E45" s="47">
        <f t="shared" si="27"/>
        <v>1900</v>
      </c>
      <c r="F45" s="47" t="str">
        <f t="shared" si="23"/>
        <v>сб</v>
      </c>
      <c r="G45" s="92"/>
      <c r="H45" s="71"/>
      <c r="I45" s="70"/>
      <c r="J45" s="94"/>
      <c r="K45" s="94"/>
      <c r="L45" s="48"/>
      <c r="M45" s="71"/>
      <c r="N45" s="64"/>
      <c r="O45" s="65"/>
      <c r="P45" s="65"/>
      <c r="Q45" s="65"/>
      <c r="R45" s="105"/>
      <c r="S45" s="66">
        <f t="shared" si="14"/>
        <v>100854.89999999998</v>
      </c>
      <c r="T45" s="67">
        <f t="shared" si="4"/>
        <v>0</v>
      </c>
      <c r="U45" s="53">
        <f t="shared" si="28"/>
        <v>0</v>
      </c>
      <c r="V45" s="54">
        <f t="shared" si="29"/>
        <v>0</v>
      </c>
      <c r="W45" s="67">
        <f t="shared" si="7"/>
        <v>0</v>
      </c>
      <c r="X45" s="53">
        <f t="shared" si="30"/>
        <v>0</v>
      </c>
      <c r="Y45" s="54">
        <f t="shared" si="31"/>
        <v>0</v>
      </c>
      <c r="Z45" s="68" t="str">
        <f t="shared" si="24"/>
        <v>0</v>
      </c>
      <c r="AA45" s="56">
        <f t="shared" si="32"/>
        <v>1</v>
      </c>
      <c r="AB45" s="124">
        <f t="shared" si="11"/>
        <v>1</v>
      </c>
      <c r="AC45" s="69">
        <f t="shared" si="12"/>
        <v>0</v>
      </c>
      <c r="AD45" s="54">
        <f t="shared" si="16"/>
        <v>0</v>
      </c>
      <c r="AE45" s="59">
        <f t="shared" si="13"/>
        <v>0</v>
      </c>
      <c r="AF45" s="149"/>
      <c r="AG45" s="60"/>
      <c r="AH45" s="61"/>
      <c r="AI45" s="126"/>
      <c r="AJ45" s="212"/>
      <c r="AK45" s="215"/>
    </row>
    <row r="46" spans="1:37">
      <c r="B46" s="136"/>
      <c r="C46" s="47">
        <f t="shared" si="25"/>
        <v>0</v>
      </c>
      <c r="D46" s="47">
        <f t="shared" si="26"/>
        <v>1</v>
      </c>
      <c r="E46" s="47">
        <f t="shared" si="27"/>
        <v>1900</v>
      </c>
      <c r="F46" s="47" t="str">
        <f t="shared" si="23"/>
        <v>сб</v>
      </c>
      <c r="G46" s="92"/>
      <c r="H46" s="71"/>
      <c r="I46" s="70"/>
      <c r="J46" s="94"/>
      <c r="K46" s="94"/>
      <c r="L46" s="48"/>
      <c r="M46" s="71"/>
      <c r="N46" s="64"/>
      <c r="O46" s="65"/>
      <c r="P46" s="65"/>
      <c r="Q46" s="65"/>
      <c r="R46" s="105"/>
      <c r="S46" s="66">
        <f t="shared" si="14"/>
        <v>100854.89999999998</v>
      </c>
      <c r="T46" s="67">
        <f t="shared" si="4"/>
        <v>0</v>
      </c>
      <c r="U46" s="53">
        <f t="shared" si="28"/>
        <v>0</v>
      </c>
      <c r="V46" s="54">
        <f t="shared" si="29"/>
        <v>0</v>
      </c>
      <c r="W46" s="67">
        <f t="shared" si="7"/>
        <v>0</v>
      </c>
      <c r="X46" s="53">
        <f t="shared" si="30"/>
        <v>0</v>
      </c>
      <c r="Y46" s="54">
        <f t="shared" si="31"/>
        <v>0</v>
      </c>
      <c r="Z46" s="68" t="str">
        <f t="shared" si="24"/>
        <v>0</v>
      </c>
      <c r="AA46" s="56">
        <f t="shared" si="32"/>
        <v>1</v>
      </c>
      <c r="AB46" s="124">
        <f t="shared" si="11"/>
        <v>1</v>
      </c>
      <c r="AC46" s="69">
        <f t="shared" si="12"/>
        <v>0</v>
      </c>
      <c r="AD46" s="54">
        <f t="shared" si="16"/>
        <v>0</v>
      </c>
      <c r="AE46" s="59">
        <f t="shared" si="13"/>
        <v>0</v>
      </c>
      <c r="AF46" s="149"/>
      <c r="AG46" s="60"/>
      <c r="AH46" s="61"/>
      <c r="AI46" s="126"/>
      <c r="AJ46" s="212"/>
      <c r="AK46" s="215"/>
    </row>
    <row r="47" spans="1:37">
      <c r="B47" s="136"/>
      <c r="C47" s="47">
        <f t="shared" si="25"/>
        <v>0</v>
      </c>
      <c r="D47" s="47">
        <f t="shared" si="26"/>
        <v>1</v>
      </c>
      <c r="E47" s="47">
        <f t="shared" si="27"/>
        <v>1900</v>
      </c>
      <c r="F47" s="47" t="str">
        <f t="shared" si="23"/>
        <v>сб</v>
      </c>
      <c r="G47" s="92"/>
      <c r="H47" s="71"/>
      <c r="I47" s="70"/>
      <c r="J47" s="94"/>
      <c r="K47" s="94"/>
      <c r="L47" s="48"/>
      <c r="M47" s="71"/>
      <c r="N47" s="64"/>
      <c r="O47" s="65"/>
      <c r="P47" s="65"/>
      <c r="Q47" s="65"/>
      <c r="R47" s="105"/>
      <c r="S47" s="66">
        <f t="shared" si="14"/>
        <v>100854.89999999998</v>
      </c>
      <c r="T47" s="67">
        <f t="shared" si="4"/>
        <v>0</v>
      </c>
      <c r="U47" s="53">
        <f t="shared" si="28"/>
        <v>0</v>
      </c>
      <c r="V47" s="54">
        <f t="shared" si="29"/>
        <v>0</v>
      </c>
      <c r="W47" s="67">
        <f t="shared" si="7"/>
        <v>0</v>
      </c>
      <c r="X47" s="53">
        <f t="shared" si="30"/>
        <v>0</v>
      </c>
      <c r="Y47" s="54">
        <f t="shared" si="31"/>
        <v>0</v>
      </c>
      <c r="Z47" s="68" t="str">
        <f t="shared" si="24"/>
        <v>0</v>
      </c>
      <c r="AA47" s="56">
        <f t="shared" si="32"/>
        <v>1</v>
      </c>
      <c r="AB47" s="124">
        <f t="shared" si="11"/>
        <v>1</v>
      </c>
      <c r="AC47" s="69">
        <f t="shared" si="12"/>
        <v>0</v>
      </c>
      <c r="AD47" s="54">
        <f t="shared" si="16"/>
        <v>0</v>
      </c>
      <c r="AE47" s="59">
        <f t="shared" si="13"/>
        <v>0</v>
      </c>
      <c r="AF47" s="149"/>
      <c r="AG47" s="60"/>
      <c r="AH47" s="61"/>
      <c r="AI47" s="126"/>
      <c r="AJ47" s="212"/>
      <c r="AK47" s="215"/>
    </row>
    <row r="48" spans="1:37">
      <c r="B48" s="136"/>
      <c r="C48" s="47">
        <f t="shared" si="25"/>
        <v>0</v>
      </c>
      <c r="D48" s="47">
        <f t="shared" si="26"/>
        <v>1</v>
      </c>
      <c r="E48" s="47">
        <f t="shared" si="27"/>
        <v>1900</v>
      </c>
      <c r="F48" s="47" t="str">
        <f t="shared" si="23"/>
        <v>сб</v>
      </c>
      <c r="G48" s="92"/>
      <c r="H48" s="71"/>
      <c r="I48" s="70"/>
      <c r="J48" s="94"/>
      <c r="K48" s="94"/>
      <c r="L48" s="48"/>
      <c r="M48" s="71"/>
      <c r="N48" s="64"/>
      <c r="O48" s="65"/>
      <c r="P48" s="65"/>
      <c r="Q48" s="65"/>
      <c r="R48" s="105"/>
      <c r="S48" s="66">
        <f t="shared" si="14"/>
        <v>100854.89999999998</v>
      </c>
      <c r="T48" s="67">
        <f t="shared" si="4"/>
        <v>0</v>
      </c>
      <c r="U48" s="53">
        <f t="shared" si="28"/>
        <v>0</v>
      </c>
      <c r="V48" s="54">
        <f t="shared" si="29"/>
        <v>0</v>
      </c>
      <c r="W48" s="67">
        <f t="shared" si="7"/>
        <v>0</v>
      </c>
      <c r="X48" s="53">
        <f t="shared" si="30"/>
        <v>0</v>
      </c>
      <c r="Y48" s="54">
        <f t="shared" si="31"/>
        <v>0</v>
      </c>
      <c r="Z48" s="68" t="str">
        <f t="shared" si="24"/>
        <v>0</v>
      </c>
      <c r="AA48" s="56">
        <f t="shared" si="32"/>
        <v>1</v>
      </c>
      <c r="AB48" s="124">
        <f t="shared" si="11"/>
        <v>1</v>
      </c>
      <c r="AC48" s="69">
        <f t="shared" si="12"/>
        <v>0</v>
      </c>
      <c r="AD48" s="54">
        <f t="shared" si="16"/>
        <v>0</v>
      </c>
      <c r="AE48" s="59">
        <f t="shared" si="13"/>
        <v>0</v>
      </c>
      <c r="AF48" s="149"/>
      <c r="AG48" s="60"/>
      <c r="AH48" s="61"/>
      <c r="AI48" s="126"/>
      <c r="AJ48" s="212"/>
      <c r="AK48" s="215"/>
    </row>
    <row r="49" spans="2:37">
      <c r="B49" s="136"/>
      <c r="C49" s="47">
        <f t="shared" si="25"/>
        <v>0</v>
      </c>
      <c r="D49" s="47">
        <f t="shared" si="26"/>
        <v>1</v>
      </c>
      <c r="E49" s="47">
        <f t="shared" si="27"/>
        <v>1900</v>
      </c>
      <c r="F49" s="47" t="str">
        <f t="shared" si="23"/>
        <v>сб</v>
      </c>
      <c r="G49" s="92"/>
      <c r="H49" s="71"/>
      <c r="I49" s="70"/>
      <c r="J49" s="94"/>
      <c r="K49" s="94"/>
      <c r="L49" s="48"/>
      <c r="M49" s="71"/>
      <c r="N49" s="64"/>
      <c r="O49" s="65"/>
      <c r="P49" s="65"/>
      <c r="Q49" s="65"/>
      <c r="R49" s="105"/>
      <c r="S49" s="66">
        <f t="shared" si="14"/>
        <v>100854.89999999998</v>
      </c>
      <c r="T49" s="67">
        <f t="shared" si="4"/>
        <v>0</v>
      </c>
      <c r="U49" s="53">
        <f t="shared" si="28"/>
        <v>0</v>
      </c>
      <c r="V49" s="54">
        <f t="shared" si="29"/>
        <v>0</v>
      </c>
      <c r="W49" s="67">
        <f t="shared" si="7"/>
        <v>0</v>
      </c>
      <c r="X49" s="53">
        <f t="shared" si="30"/>
        <v>0</v>
      </c>
      <c r="Y49" s="54">
        <f t="shared" si="31"/>
        <v>0</v>
      </c>
      <c r="Z49" s="68" t="str">
        <f t="shared" si="24"/>
        <v>0</v>
      </c>
      <c r="AA49" s="56">
        <f t="shared" si="32"/>
        <v>1</v>
      </c>
      <c r="AB49" s="124">
        <f t="shared" si="11"/>
        <v>1</v>
      </c>
      <c r="AC49" s="69">
        <f t="shared" si="12"/>
        <v>0</v>
      </c>
      <c r="AD49" s="54">
        <f t="shared" si="16"/>
        <v>0</v>
      </c>
      <c r="AE49" s="59">
        <f t="shared" si="13"/>
        <v>0</v>
      </c>
      <c r="AF49" s="149"/>
      <c r="AG49" s="60"/>
      <c r="AH49" s="61"/>
      <c r="AI49" s="126"/>
      <c r="AJ49" s="212"/>
      <c r="AK49" s="215"/>
    </row>
    <row r="50" spans="2:37">
      <c r="B50" s="136"/>
      <c r="C50" s="47">
        <f t="shared" si="25"/>
        <v>0</v>
      </c>
      <c r="D50" s="47">
        <f t="shared" si="26"/>
        <v>1</v>
      </c>
      <c r="E50" s="47">
        <f t="shared" si="27"/>
        <v>1900</v>
      </c>
      <c r="F50" s="47" t="str">
        <f t="shared" si="23"/>
        <v>сб</v>
      </c>
      <c r="G50" s="92"/>
      <c r="H50" s="71"/>
      <c r="I50" s="70"/>
      <c r="J50" s="94"/>
      <c r="K50" s="94"/>
      <c r="L50" s="48"/>
      <c r="M50" s="71"/>
      <c r="N50" s="64"/>
      <c r="O50" s="65"/>
      <c r="P50" s="65"/>
      <c r="Q50" s="65"/>
      <c r="R50" s="105"/>
      <c r="S50" s="66">
        <f t="shared" si="14"/>
        <v>100854.89999999998</v>
      </c>
      <c r="T50" s="67">
        <f t="shared" si="4"/>
        <v>0</v>
      </c>
      <c r="U50" s="53">
        <f t="shared" si="28"/>
        <v>0</v>
      </c>
      <c r="V50" s="54">
        <f t="shared" si="29"/>
        <v>0</v>
      </c>
      <c r="W50" s="67">
        <f t="shared" si="7"/>
        <v>0</v>
      </c>
      <c r="X50" s="53">
        <f t="shared" si="30"/>
        <v>0</v>
      </c>
      <c r="Y50" s="54">
        <f t="shared" si="31"/>
        <v>0</v>
      </c>
      <c r="Z50" s="68" t="str">
        <f t="shared" si="24"/>
        <v>0</v>
      </c>
      <c r="AA50" s="56">
        <f t="shared" si="32"/>
        <v>1</v>
      </c>
      <c r="AB50" s="124">
        <f t="shared" si="11"/>
        <v>1</v>
      </c>
      <c r="AC50" s="69">
        <f t="shared" si="12"/>
        <v>0</v>
      </c>
      <c r="AD50" s="54">
        <f t="shared" si="16"/>
        <v>0</v>
      </c>
      <c r="AE50" s="59">
        <f t="shared" si="13"/>
        <v>0</v>
      </c>
      <c r="AF50" s="149"/>
      <c r="AG50" s="60"/>
      <c r="AH50" s="61"/>
      <c r="AI50" s="126"/>
      <c r="AJ50" s="212"/>
      <c r="AK50" s="215"/>
    </row>
    <row r="51" spans="2:37">
      <c r="B51" s="136"/>
      <c r="C51" s="47">
        <f t="shared" si="25"/>
        <v>0</v>
      </c>
      <c r="D51" s="47">
        <f t="shared" si="26"/>
        <v>1</v>
      </c>
      <c r="E51" s="47">
        <f t="shared" si="27"/>
        <v>1900</v>
      </c>
      <c r="F51" s="47" t="str">
        <f t="shared" si="23"/>
        <v>сб</v>
      </c>
      <c r="G51" s="92"/>
      <c r="H51" s="71"/>
      <c r="I51" s="70"/>
      <c r="J51" s="94"/>
      <c r="K51" s="94"/>
      <c r="L51" s="48"/>
      <c r="M51" s="71"/>
      <c r="N51" s="64"/>
      <c r="O51" s="65"/>
      <c r="P51" s="65"/>
      <c r="Q51" s="65"/>
      <c r="R51" s="105"/>
      <c r="S51" s="66">
        <f t="shared" si="14"/>
        <v>100854.89999999998</v>
      </c>
      <c r="T51" s="67">
        <f t="shared" si="4"/>
        <v>0</v>
      </c>
      <c r="U51" s="53">
        <f t="shared" si="28"/>
        <v>0</v>
      </c>
      <c r="V51" s="54">
        <f t="shared" si="29"/>
        <v>0</v>
      </c>
      <c r="W51" s="67">
        <f t="shared" si="7"/>
        <v>0</v>
      </c>
      <c r="X51" s="53">
        <f t="shared" si="30"/>
        <v>0</v>
      </c>
      <c r="Y51" s="54">
        <f t="shared" si="31"/>
        <v>0</v>
      </c>
      <c r="Z51" s="68" t="str">
        <f t="shared" si="24"/>
        <v>0</v>
      </c>
      <c r="AA51" s="56">
        <f t="shared" si="32"/>
        <v>1</v>
      </c>
      <c r="AB51" s="124">
        <f t="shared" si="11"/>
        <v>1</v>
      </c>
      <c r="AC51" s="69">
        <f t="shared" si="12"/>
        <v>0</v>
      </c>
      <c r="AD51" s="54">
        <f t="shared" si="16"/>
        <v>0</v>
      </c>
      <c r="AE51" s="59">
        <f t="shared" si="13"/>
        <v>0</v>
      </c>
      <c r="AF51" s="149"/>
      <c r="AG51" s="60"/>
      <c r="AH51" s="61"/>
      <c r="AI51" s="126"/>
      <c r="AJ51" s="212"/>
      <c r="AK51" s="215"/>
    </row>
    <row r="52" spans="2:37">
      <c r="B52" s="136"/>
      <c r="C52" s="47">
        <f t="shared" si="25"/>
        <v>0</v>
      </c>
      <c r="D52" s="47">
        <f t="shared" si="26"/>
        <v>1</v>
      </c>
      <c r="E52" s="47">
        <f t="shared" si="27"/>
        <v>1900</v>
      </c>
      <c r="F52" s="47" t="str">
        <f t="shared" si="23"/>
        <v>сб</v>
      </c>
      <c r="G52" s="92"/>
      <c r="H52" s="71"/>
      <c r="I52" s="70"/>
      <c r="J52" s="94"/>
      <c r="K52" s="94"/>
      <c r="L52" s="48"/>
      <c r="M52" s="71"/>
      <c r="N52" s="64"/>
      <c r="O52" s="65"/>
      <c r="P52" s="65"/>
      <c r="Q52" s="65"/>
      <c r="R52" s="105"/>
      <c r="S52" s="66">
        <f t="shared" si="14"/>
        <v>100854.89999999998</v>
      </c>
      <c r="T52" s="67">
        <f t="shared" si="4"/>
        <v>0</v>
      </c>
      <c r="U52" s="53">
        <f t="shared" si="28"/>
        <v>0</v>
      </c>
      <c r="V52" s="54">
        <f t="shared" si="29"/>
        <v>0</v>
      </c>
      <c r="W52" s="67">
        <f t="shared" si="7"/>
        <v>0</v>
      </c>
      <c r="X52" s="53">
        <f t="shared" si="30"/>
        <v>0</v>
      </c>
      <c r="Y52" s="54">
        <f t="shared" si="31"/>
        <v>0</v>
      </c>
      <c r="Z52" s="68" t="str">
        <f t="shared" si="24"/>
        <v>0</v>
      </c>
      <c r="AA52" s="56">
        <f t="shared" si="32"/>
        <v>1</v>
      </c>
      <c r="AB52" s="124">
        <f t="shared" si="11"/>
        <v>1</v>
      </c>
      <c r="AC52" s="69">
        <f t="shared" si="12"/>
        <v>0</v>
      </c>
      <c r="AD52" s="54">
        <f t="shared" si="16"/>
        <v>0</v>
      </c>
      <c r="AE52" s="59">
        <f t="shared" si="13"/>
        <v>0</v>
      </c>
      <c r="AF52" s="149"/>
      <c r="AG52" s="60"/>
      <c r="AH52" s="61"/>
      <c r="AI52" s="126"/>
      <c r="AJ52" s="212"/>
      <c r="AK52" s="215"/>
    </row>
    <row r="53" spans="2:37">
      <c r="B53" s="136"/>
      <c r="C53" s="47">
        <f t="shared" si="25"/>
        <v>0</v>
      </c>
      <c r="D53" s="47">
        <f t="shared" si="26"/>
        <v>1</v>
      </c>
      <c r="E53" s="47">
        <f t="shared" si="27"/>
        <v>1900</v>
      </c>
      <c r="F53" s="47" t="str">
        <f t="shared" si="23"/>
        <v>сб</v>
      </c>
      <c r="G53" s="92"/>
      <c r="H53" s="71"/>
      <c r="I53" s="70"/>
      <c r="J53" s="94"/>
      <c r="K53" s="94"/>
      <c r="L53" s="48"/>
      <c r="M53" s="71"/>
      <c r="N53" s="64"/>
      <c r="O53" s="65"/>
      <c r="P53" s="65"/>
      <c r="Q53" s="65"/>
      <c r="R53" s="105"/>
      <c r="S53" s="66">
        <f t="shared" si="14"/>
        <v>100854.89999999998</v>
      </c>
      <c r="T53" s="67">
        <f t="shared" si="4"/>
        <v>0</v>
      </c>
      <c r="U53" s="53">
        <f t="shared" si="28"/>
        <v>0</v>
      </c>
      <c r="V53" s="54">
        <f t="shared" si="29"/>
        <v>0</v>
      </c>
      <c r="W53" s="67">
        <f t="shared" si="7"/>
        <v>0</v>
      </c>
      <c r="X53" s="53">
        <f t="shared" si="30"/>
        <v>0</v>
      </c>
      <c r="Y53" s="54">
        <f t="shared" si="31"/>
        <v>0</v>
      </c>
      <c r="Z53" s="68" t="str">
        <f t="shared" si="24"/>
        <v>0</v>
      </c>
      <c r="AA53" s="56">
        <f t="shared" si="32"/>
        <v>1</v>
      </c>
      <c r="AB53" s="124">
        <f t="shared" si="11"/>
        <v>1</v>
      </c>
      <c r="AC53" s="69">
        <f t="shared" si="12"/>
        <v>0</v>
      </c>
      <c r="AD53" s="54">
        <f t="shared" si="16"/>
        <v>0</v>
      </c>
      <c r="AE53" s="59">
        <f t="shared" si="13"/>
        <v>0</v>
      </c>
      <c r="AF53" s="149"/>
      <c r="AG53" s="60"/>
      <c r="AH53" s="61"/>
      <c r="AI53" s="126"/>
      <c r="AJ53" s="212"/>
      <c r="AK53" s="215"/>
    </row>
    <row r="54" spans="2:37">
      <c r="B54" s="136"/>
      <c r="C54" s="47">
        <f t="shared" si="25"/>
        <v>0</v>
      </c>
      <c r="D54" s="47">
        <f t="shared" si="26"/>
        <v>1</v>
      </c>
      <c r="E54" s="47">
        <f t="shared" si="27"/>
        <v>1900</v>
      </c>
      <c r="F54" s="47" t="str">
        <f t="shared" si="23"/>
        <v>сб</v>
      </c>
      <c r="G54" s="92"/>
      <c r="H54" s="71"/>
      <c r="I54" s="70"/>
      <c r="J54" s="94"/>
      <c r="K54" s="94"/>
      <c r="L54" s="48"/>
      <c r="M54" s="71"/>
      <c r="N54" s="64"/>
      <c r="O54" s="65"/>
      <c r="P54" s="65"/>
      <c r="Q54" s="65"/>
      <c r="R54" s="105"/>
      <c r="S54" s="66">
        <f t="shared" si="14"/>
        <v>100854.89999999998</v>
      </c>
      <c r="T54" s="67">
        <f t="shared" si="4"/>
        <v>0</v>
      </c>
      <c r="U54" s="53">
        <f t="shared" si="28"/>
        <v>0</v>
      </c>
      <c r="V54" s="54">
        <f t="shared" si="29"/>
        <v>0</v>
      </c>
      <c r="W54" s="67">
        <f t="shared" si="7"/>
        <v>0</v>
      </c>
      <c r="X54" s="53">
        <f t="shared" si="30"/>
        <v>0</v>
      </c>
      <c r="Y54" s="54">
        <f t="shared" si="31"/>
        <v>0</v>
      </c>
      <c r="Z54" s="68" t="str">
        <f t="shared" si="24"/>
        <v>0</v>
      </c>
      <c r="AA54" s="56">
        <f t="shared" si="32"/>
        <v>1</v>
      </c>
      <c r="AB54" s="124">
        <f t="shared" si="11"/>
        <v>1</v>
      </c>
      <c r="AC54" s="69">
        <f t="shared" si="12"/>
        <v>0</v>
      </c>
      <c r="AD54" s="54">
        <f t="shared" si="16"/>
        <v>0</v>
      </c>
      <c r="AE54" s="59">
        <f t="shared" si="13"/>
        <v>0</v>
      </c>
      <c r="AF54" s="149"/>
      <c r="AG54" s="60"/>
      <c r="AH54" s="61"/>
      <c r="AI54" s="126"/>
      <c r="AJ54" s="212"/>
      <c r="AK54" s="215"/>
    </row>
    <row r="55" spans="2:37">
      <c r="B55" s="136"/>
      <c r="C55" s="47">
        <f t="shared" si="25"/>
        <v>0</v>
      </c>
      <c r="D55" s="47">
        <f t="shared" si="26"/>
        <v>1</v>
      </c>
      <c r="E55" s="47">
        <f t="shared" si="27"/>
        <v>1900</v>
      </c>
      <c r="F55" s="47" t="str">
        <f t="shared" si="23"/>
        <v>сб</v>
      </c>
      <c r="G55" s="92"/>
      <c r="H55" s="71"/>
      <c r="I55" s="70"/>
      <c r="J55" s="94"/>
      <c r="K55" s="94"/>
      <c r="L55" s="48"/>
      <c r="M55" s="71"/>
      <c r="N55" s="64"/>
      <c r="O55" s="65"/>
      <c r="P55" s="65"/>
      <c r="Q55" s="65"/>
      <c r="R55" s="105"/>
      <c r="S55" s="66">
        <f t="shared" si="14"/>
        <v>100854.89999999998</v>
      </c>
      <c r="T55" s="67">
        <f t="shared" si="4"/>
        <v>0</v>
      </c>
      <c r="U55" s="53">
        <f t="shared" si="28"/>
        <v>0</v>
      </c>
      <c r="V55" s="54">
        <f t="shared" si="29"/>
        <v>0</v>
      </c>
      <c r="W55" s="67">
        <f t="shared" si="7"/>
        <v>0</v>
      </c>
      <c r="X55" s="53">
        <f t="shared" si="30"/>
        <v>0</v>
      </c>
      <c r="Y55" s="54">
        <f t="shared" si="31"/>
        <v>0</v>
      </c>
      <c r="Z55" s="68" t="str">
        <f t="shared" si="24"/>
        <v>0</v>
      </c>
      <c r="AA55" s="56">
        <f t="shared" si="32"/>
        <v>1</v>
      </c>
      <c r="AB55" s="124">
        <f t="shared" si="11"/>
        <v>1</v>
      </c>
      <c r="AC55" s="69">
        <f t="shared" si="12"/>
        <v>0</v>
      </c>
      <c r="AD55" s="54">
        <f t="shared" si="16"/>
        <v>0</v>
      </c>
      <c r="AE55" s="59">
        <f t="shared" si="13"/>
        <v>0</v>
      </c>
      <c r="AF55" s="149"/>
      <c r="AG55" s="60"/>
      <c r="AH55" s="61"/>
      <c r="AI55" s="126"/>
      <c r="AJ55" s="212"/>
      <c r="AK55" s="215"/>
    </row>
    <row r="56" spans="2:37">
      <c r="B56" s="136"/>
      <c r="C56" s="47">
        <f t="shared" si="25"/>
        <v>0</v>
      </c>
      <c r="D56" s="47">
        <f t="shared" si="26"/>
        <v>1</v>
      </c>
      <c r="E56" s="47">
        <f t="shared" si="27"/>
        <v>1900</v>
      </c>
      <c r="F56" s="47" t="str">
        <f t="shared" si="23"/>
        <v>сб</v>
      </c>
      <c r="G56" s="92"/>
      <c r="H56" s="71"/>
      <c r="I56" s="70"/>
      <c r="J56" s="94"/>
      <c r="K56" s="94"/>
      <c r="L56" s="48"/>
      <c r="M56" s="71"/>
      <c r="N56" s="64"/>
      <c r="O56" s="65"/>
      <c r="P56" s="65"/>
      <c r="Q56" s="65"/>
      <c r="R56" s="105"/>
      <c r="S56" s="66">
        <f t="shared" si="14"/>
        <v>100854.89999999998</v>
      </c>
      <c r="T56" s="67">
        <f t="shared" si="4"/>
        <v>0</v>
      </c>
      <c r="U56" s="53">
        <f t="shared" si="28"/>
        <v>0</v>
      </c>
      <c r="V56" s="54">
        <f t="shared" si="29"/>
        <v>0</v>
      </c>
      <c r="W56" s="67">
        <f t="shared" si="7"/>
        <v>0</v>
      </c>
      <c r="X56" s="53">
        <f t="shared" si="30"/>
        <v>0</v>
      </c>
      <c r="Y56" s="54">
        <f t="shared" si="31"/>
        <v>0</v>
      </c>
      <c r="Z56" s="68" t="str">
        <f t="shared" si="24"/>
        <v>0</v>
      </c>
      <c r="AA56" s="56">
        <f t="shared" si="32"/>
        <v>1</v>
      </c>
      <c r="AB56" s="124">
        <f t="shared" si="11"/>
        <v>1</v>
      </c>
      <c r="AC56" s="69">
        <f t="shared" si="12"/>
        <v>0</v>
      </c>
      <c r="AD56" s="54">
        <f t="shared" si="16"/>
        <v>0</v>
      </c>
      <c r="AE56" s="59">
        <f t="shared" si="13"/>
        <v>0</v>
      </c>
      <c r="AF56" s="149"/>
      <c r="AG56" s="60"/>
      <c r="AH56" s="61"/>
      <c r="AI56" s="126"/>
      <c r="AJ56" s="212"/>
      <c r="AK56" s="215"/>
    </row>
    <row r="57" spans="2:37">
      <c r="B57" s="136"/>
      <c r="C57" s="47">
        <f t="shared" si="25"/>
        <v>0</v>
      </c>
      <c r="D57" s="47">
        <f t="shared" si="26"/>
        <v>1</v>
      </c>
      <c r="E57" s="47">
        <f t="shared" si="27"/>
        <v>1900</v>
      </c>
      <c r="F57" s="47" t="str">
        <f t="shared" si="23"/>
        <v>сб</v>
      </c>
      <c r="G57" s="92"/>
      <c r="H57" s="71"/>
      <c r="I57" s="70"/>
      <c r="J57" s="94"/>
      <c r="K57" s="94"/>
      <c r="L57" s="48"/>
      <c r="M57" s="71"/>
      <c r="N57" s="64"/>
      <c r="O57" s="65"/>
      <c r="P57" s="65"/>
      <c r="Q57" s="65"/>
      <c r="R57" s="105"/>
      <c r="S57" s="66">
        <f t="shared" si="14"/>
        <v>100854.89999999998</v>
      </c>
      <c r="T57" s="67">
        <f t="shared" si="4"/>
        <v>0</v>
      </c>
      <c r="U57" s="53">
        <f t="shared" si="28"/>
        <v>0</v>
      </c>
      <c r="V57" s="54">
        <f t="shared" si="29"/>
        <v>0</v>
      </c>
      <c r="W57" s="67">
        <f t="shared" si="7"/>
        <v>0</v>
      </c>
      <c r="X57" s="53">
        <f t="shared" si="30"/>
        <v>0</v>
      </c>
      <c r="Y57" s="54">
        <f t="shared" si="31"/>
        <v>0</v>
      </c>
      <c r="Z57" s="68" t="str">
        <f t="shared" si="24"/>
        <v>0</v>
      </c>
      <c r="AA57" s="56">
        <f t="shared" si="32"/>
        <v>1</v>
      </c>
      <c r="AB57" s="124">
        <f t="shared" si="11"/>
        <v>1</v>
      </c>
      <c r="AC57" s="69">
        <f t="shared" si="12"/>
        <v>0</v>
      </c>
      <c r="AD57" s="54">
        <f t="shared" si="16"/>
        <v>0</v>
      </c>
      <c r="AE57" s="59">
        <f t="shared" si="13"/>
        <v>0</v>
      </c>
      <c r="AF57" s="149"/>
      <c r="AG57" s="60"/>
      <c r="AH57" s="61"/>
      <c r="AI57" s="126"/>
      <c r="AJ57" s="212"/>
      <c r="AK57" s="215"/>
    </row>
    <row r="58" spans="2:37">
      <c r="B58" s="136"/>
      <c r="C58" s="47">
        <f t="shared" si="25"/>
        <v>0</v>
      </c>
      <c r="D58" s="47">
        <f t="shared" si="26"/>
        <v>1</v>
      </c>
      <c r="E58" s="47">
        <f t="shared" si="27"/>
        <v>1900</v>
      </c>
      <c r="F58" s="47" t="str">
        <f t="shared" si="23"/>
        <v>сб</v>
      </c>
      <c r="G58" s="92"/>
      <c r="H58" s="71"/>
      <c r="I58" s="70"/>
      <c r="J58" s="94"/>
      <c r="K58" s="94"/>
      <c r="L58" s="48"/>
      <c r="M58" s="71"/>
      <c r="N58" s="64"/>
      <c r="O58" s="65"/>
      <c r="P58" s="65"/>
      <c r="Q58" s="65"/>
      <c r="R58" s="105"/>
      <c r="S58" s="66">
        <f t="shared" si="14"/>
        <v>100854.89999999998</v>
      </c>
      <c r="T58" s="67">
        <f t="shared" si="4"/>
        <v>0</v>
      </c>
      <c r="U58" s="53">
        <f t="shared" si="28"/>
        <v>0</v>
      </c>
      <c r="V58" s="54">
        <f t="shared" si="29"/>
        <v>0</v>
      </c>
      <c r="W58" s="67">
        <f t="shared" si="7"/>
        <v>0</v>
      </c>
      <c r="X58" s="53">
        <f t="shared" si="30"/>
        <v>0</v>
      </c>
      <c r="Y58" s="54">
        <f t="shared" si="31"/>
        <v>0</v>
      </c>
      <c r="Z58" s="68" t="str">
        <f t="shared" si="24"/>
        <v>0</v>
      </c>
      <c r="AA58" s="56">
        <f t="shared" si="32"/>
        <v>1</v>
      </c>
      <c r="AB58" s="124">
        <f t="shared" si="11"/>
        <v>1</v>
      </c>
      <c r="AC58" s="69">
        <f t="shared" si="12"/>
        <v>0</v>
      </c>
      <c r="AD58" s="54">
        <f t="shared" si="16"/>
        <v>0</v>
      </c>
      <c r="AE58" s="59">
        <f t="shared" si="13"/>
        <v>0</v>
      </c>
      <c r="AF58" s="149"/>
      <c r="AG58" s="60"/>
      <c r="AH58" s="61"/>
      <c r="AI58" s="126"/>
      <c r="AJ58" s="212"/>
      <c r="AK58" s="215"/>
    </row>
    <row r="59" spans="2:37">
      <c r="B59" s="136"/>
      <c r="C59" s="47">
        <f t="shared" si="25"/>
        <v>0</v>
      </c>
      <c r="D59" s="47">
        <f t="shared" si="26"/>
        <v>1</v>
      </c>
      <c r="E59" s="47">
        <f t="shared" si="27"/>
        <v>1900</v>
      </c>
      <c r="F59" s="47" t="str">
        <f t="shared" si="23"/>
        <v>сб</v>
      </c>
      <c r="G59" s="92"/>
      <c r="H59" s="71"/>
      <c r="I59" s="70"/>
      <c r="J59" s="94"/>
      <c r="K59" s="94"/>
      <c r="L59" s="48"/>
      <c r="M59" s="71"/>
      <c r="N59" s="64"/>
      <c r="O59" s="65"/>
      <c r="P59" s="65"/>
      <c r="Q59" s="65"/>
      <c r="R59" s="105"/>
      <c r="S59" s="66">
        <f t="shared" si="14"/>
        <v>100854.89999999998</v>
      </c>
      <c r="T59" s="67">
        <f t="shared" si="4"/>
        <v>0</v>
      </c>
      <c r="U59" s="53">
        <f t="shared" si="28"/>
        <v>0</v>
      </c>
      <c r="V59" s="54">
        <f t="shared" si="29"/>
        <v>0</v>
      </c>
      <c r="W59" s="67">
        <f t="shared" si="7"/>
        <v>0</v>
      </c>
      <c r="X59" s="53">
        <f t="shared" si="30"/>
        <v>0</v>
      </c>
      <c r="Y59" s="54">
        <f t="shared" si="31"/>
        <v>0</v>
      </c>
      <c r="Z59" s="68" t="str">
        <f t="shared" si="24"/>
        <v>0</v>
      </c>
      <c r="AA59" s="56">
        <f t="shared" si="32"/>
        <v>1</v>
      </c>
      <c r="AB59" s="124">
        <f t="shared" si="11"/>
        <v>1</v>
      </c>
      <c r="AC59" s="69">
        <f t="shared" si="12"/>
        <v>0</v>
      </c>
      <c r="AD59" s="54">
        <f t="shared" si="16"/>
        <v>0</v>
      </c>
      <c r="AE59" s="59">
        <f t="shared" si="13"/>
        <v>0</v>
      </c>
      <c r="AF59" s="149"/>
      <c r="AG59" s="60"/>
      <c r="AH59" s="61"/>
      <c r="AI59" s="126"/>
      <c r="AJ59" s="212"/>
      <c r="AK59" s="215"/>
    </row>
    <row r="60" spans="2:37">
      <c r="B60" s="136"/>
      <c r="C60" s="47">
        <f t="shared" si="25"/>
        <v>0</v>
      </c>
      <c r="D60" s="47">
        <f t="shared" si="26"/>
        <v>1</v>
      </c>
      <c r="E60" s="47">
        <f t="shared" si="27"/>
        <v>1900</v>
      </c>
      <c r="F60" s="47" t="str">
        <f t="shared" si="23"/>
        <v>сб</v>
      </c>
      <c r="G60" s="92"/>
      <c r="H60" s="71"/>
      <c r="I60" s="70"/>
      <c r="J60" s="94"/>
      <c r="K60" s="94"/>
      <c r="L60" s="48"/>
      <c r="M60" s="71"/>
      <c r="N60" s="64"/>
      <c r="O60" s="65"/>
      <c r="P60" s="65"/>
      <c r="Q60" s="65"/>
      <c r="R60" s="105"/>
      <c r="S60" s="66">
        <f t="shared" si="14"/>
        <v>100854.89999999998</v>
      </c>
      <c r="T60" s="67">
        <f t="shared" si="4"/>
        <v>0</v>
      </c>
      <c r="U60" s="53">
        <f t="shared" si="28"/>
        <v>0</v>
      </c>
      <c r="V60" s="54">
        <f t="shared" si="29"/>
        <v>0</v>
      </c>
      <c r="W60" s="67">
        <f t="shared" si="7"/>
        <v>0</v>
      </c>
      <c r="X60" s="53">
        <f t="shared" si="30"/>
        <v>0</v>
      </c>
      <c r="Y60" s="54">
        <f t="shared" si="31"/>
        <v>0</v>
      </c>
      <c r="Z60" s="68" t="str">
        <f t="shared" si="24"/>
        <v>0</v>
      </c>
      <c r="AA60" s="56">
        <f t="shared" si="32"/>
        <v>1</v>
      </c>
      <c r="AB60" s="124">
        <f t="shared" si="11"/>
        <v>1</v>
      </c>
      <c r="AC60" s="69">
        <f t="shared" si="12"/>
        <v>0</v>
      </c>
      <c r="AD60" s="54">
        <f t="shared" si="16"/>
        <v>0</v>
      </c>
      <c r="AE60" s="59">
        <f t="shared" si="13"/>
        <v>0</v>
      </c>
      <c r="AF60" s="149"/>
      <c r="AG60" s="60"/>
      <c r="AH60" s="61"/>
      <c r="AI60" s="126"/>
      <c r="AJ60" s="212"/>
      <c r="AK60" s="215"/>
    </row>
    <row r="61" spans="2:37">
      <c r="B61" s="136"/>
      <c r="C61" s="47">
        <f t="shared" si="25"/>
        <v>0</v>
      </c>
      <c r="D61" s="47">
        <f t="shared" si="26"/>
        <v>1</v>
      </c>
      <c r="E61" s="47">
        <f t="shared" si="27"/>
        <v>1900</v>
      </c>
      <c r="F61" s="47" t="str">
        <f t="shared" si="23"/>
        <v>сб</v>
      </c>
      <c r="G61" s="92"/>
      <c r="H61" s="71"/>
      <c r="I61" s="70"/>
      <c r="J61" s="94"/>
      <c r="K61" s="94"/>
      <c r="L61" s="48"/>
      <c r="M61" s="71"/>
      <c r="N61" s="64"/>
      <c r="O61" s="65"/>
      <c r="P61" s="65"/>
      <c r="Q61" s="65"/>
      <c r="R61" s="105"/>
      <c r="S61" s="66">
        <f t="shared" si="14"/>
        <v>100854.89999999998</v>
      </c>
      <c r="T61" s="67">
        <f t="shared" si="4"/>
        <v>0</v>
      </c>
      <c r="U61" s="53">
        <f t="shared" si="28"/>
        <v>0</v>
      </c>
      <c r="V61" s="54">
        <f t="shared" si="29"/>
        <v>0</v>
      </c>
      <c r="W61" s="67">
        <f t="shared" si="7"/>
        <v>0</v>
      </c>
      <c r="X61" s="53">
        <f t="shared" si="30"/>
        <v>0</v>
      </c>
      <c r="Y61" s="54">
        <f t="shared" si="31"/>
        <v>0</v>
      </c>
      <c r="Z61" s="68" t="str">
        <f t="shared" si="24"/>
        <v>0</v>
      </c>
      <c r="AA61" s="56">
        <f t="shared" si="32"/>
        <v>1</v>
      </c>
      <c r="AB61" s="124">
        <f t="shared" si="11"/>
        <v>1</v>
      </c>
      <c r="AC61" s="69">
        <f t="shared" si="12"/>
        <v>0</v>
      </c>
      <c r="AD61" s="54">
        <f t="shared" si="16"/>
        <v>0</v>
      </c>
      <c r="AE61" s="59">
        <f t="shared" si="13"/>
        <v>0</v>
      </c>
      <c r="AF61" s="149"/>
      <c r="AG61" s="60"/>
      <c r="AH61" s="61"/>
      <c r="AI61" s="126"/>
      <c r="AJ61" s="212"/>
      <c r="AK61" s="215"/>
    </row>
    <row r="62" spans="2:37">
      <c r="B62" s="136"/>
      <c r="C62" s="47">
        <f t="shared" si="25"/>
        <v>0</v>
      </c>
      <c r="D62" s="47">
        <f t="shared" si="26"/>
        <v>1</v>
      </c>
      <c r="E62" s="47">
        <f t="shared" si="27"/>
        <v>1900</v>
      </c>
      <c r="F62" s="47" t="str">
        <f t="shared" si="23"/>
        <v>сб</v>
      </c>
      <c r="G62" s="92"/>
      <c r="H62" s="71"/>
      <c r="I62" s="70"/>
      <c r="J62" s="94"/>
      <c r="K62" s="94"/>
      <c r="L62" s="48"/>
      <c r="M62" s="71"/>
      <c r="N62" s="64"/>
      <c r="O62" s="65"/>
      <c r="P62" s="65"/>
      <c r="Q62" s="65"/>
      <c r="R62" s="105"/>
      <c r="S62" s="66">
        <f t="shared" si="14"/>
        <v>100854.89999999998</v>
      </c>
      <c r="T62" s="67">
        <f t="shared" si="4"/>
        <v>0</v>
      </c>
      <c r="U62" s="53">
        <f t="shared" si="28"/>
        <v>0</v>
      </c>
      <c r="V62" s="54">
        <f t="shared" si="29"/>
        <v>0</v>
      </c>
      <c r="W62" s="67">
        <f t="shared" si="7"/>
        <v>0</v>
      </c>
      <c r="X62" s="53">
        <f t="shared" si="30"/>
        <v>0</v>
      </c>
      <c r="Y62" s="54">
        <f t="shared" si="31"/>
        <v>0</v>
      </c>
      <c r="Z62" s="68" t="str">
        <f t="shared" si="24"/>
        <v>0</v>
      </c>
      <c r="AA62" s="56">
        <f t="shared" si="32"/>
        <v>1</v>
      </c>
      <c r="AB62" s="124">
        <f t="shared" si="11"/>
        <v>1</v>
      </c>
      <c r="AC62" s="69">
        <f t="shared" si="12"/>
        <v>0</v>
      </c>
      <c r="AD62" s="54">
        <f t="shared" si="16"/>
        <v>0</v>
      </c>
      <c r="AE62" s="59">
        <f t="shared" si="13"/>
        <v>0</v>
      </c>
      <c r="AF62" s="149"/>
      <c r="AG62" s="60"/>
      <c r="AH62" s="61"/>
      <c r="AI62" s="126"/>
      <c r="AJ62" s="212"/>
      <c r="AK62" s="215"/>
    </row>
    <row r="63" spans="2:37">
      <c r="B63" s="136"/>
      <c r="C63" s="47">
        <f t="shared" si="25"/>
        <v>0</v>
      </c>
      <c r="D63" s="47">
        <f t="shared" si="26"/>
        <v>1</v>
      </c>
      <c r="E63" s="47">
        <f t="shared" si="27"/>
        <v>1900</v>
      </c>
      <c r="F63" s="47" t="str">
        <f t="shared" si="23"/>
        <v>сб</v>
      </c>
      <c r="G63" s="92"/>
      <c r="H63" s="71"/>
      <c r="I63" s="70"/>
      <c r="J63" s="94"/>
      <c r="K63" s="94"/>
      <c r="L63" s="48"/>
      <c r="M63" s="71"/>
      <c r="N63" s="64"/>
      <c r="O63" s="65"/>
      <c r="P63" s="65"/>
      <c r="Q63" s="65"/>
      <c r="R63" s="105"/>
      <c r="S63" s="66">
        <f t="shared" si="14"/>
        <v>100854.89999999998</v>
      </c>
      <c r="T63" s="67">
        <f t="shared" si="4"/>
        <v>0</v>
      </c>
      <c r="U63" s="53">
        <f t="shared" si="28"/>
        <v>0</v>
      </c>
      <c r="V63" s="54">
        <f t="shared" si="29"/>
        <v>0</v>
      </c>
      <c r="W63" s="67">
        <f t="shared" si="7"/>
        <v>0</v>
      </c>
      <c r="X63" s="53">
        <f t="shared" si="30"/>
        <v>0</v>
      </c>
      <c r="Y63" s="54">
        <f t="shared" si="31"/>
        <v>0</v>
      </c>
      <c r="Z63" s="68" t="str">
        <f t="shared" si="24"/>
        <v>0</v>
      </c>
      <c r="AA63" s="56">
        <f t="shared" si="32"/>
        <v>1</v>
      </c>
      <c r="AB63" s="124">
        <f t="shared" si="11"/>
        <v>1</v>
      </c>
      <c r="AC63" s="69">
        <f t="shared" si="12"/>
        <v>0</v>
      </c>
      <c r="AD63" s="54">
        <f t="shared" si="16"/>
        <v>0</v>
      </c>
      <c r="AE63" s="59">
        <f t="shared" si="13"/>
        <v>0</v>
      </c>
      <c r="AF63" s="149"/>
      <c r="AG63" s="60"/>
      <c r="AH63" s="61"/>
      <c r="AI63" s="126"/>
      <c r="AJ63" s="212"/>
      <c r="AK63" s="215"/>
    </row>
    <row r="64" spans="2:37">
      <c r="B64" s="136"/>
      <c r="C64" s="47">
        <f t="shared" si="25"/>
        <v>0</v>
      </c>
      <c r="D64" s="47">
        <f t="shared" si="26"/>
        <v>1</v>
      </c>
      <c r="E64" s="47">
        <f t="shared" si="27"/>
        <v>1900</v>
      </c>
      <c r="F64" s="47" t="str">
        <f t="shared" si="23"/>
        <v>сб</v>
      </c>
      <c r="G64" s="92"/>
      <c r="H64" s="71"/>
      <c r="I64" s="70"/>
      <c r="J64" s="94"/>
      <c r="K64" s="94"/>
      <c r="L64" s="48"/>
      <c r="M64" s="71"/>
      <c r="N64" s="64"/>
      <c r="O64" s="65"/>
      <c r="P64" s="65"/>
      <c r="Q64" s="65"/>
      <c r="R64" s="105"/>
      <c r="S64" s="66">
        <f t="shared" si="14"/>
        <v>100854.89999999998</v>
      </c>
      <c r="T64" s="67">
        <f t="shared" si="4"/>
        <v>0</v>
      </c>
      <c r="U64" s="53">
        <f t="shared" si="28"/>
        <v>0</v>
      </c>
      <c r="V64" s="54">
        <f t="shared" si="29"/>
        <v>0</v>
      </c>
      <c r="W64" s="67">
        <f t="shared" si="7"/>
        <v>0</v>
      </c>
      <c r="X64" s="53">
        <f t="shared" si="30"/>
        <v>0</v>
      </c>
      <c r="Y64" s="54">
        <f t="shared" si="31"/>
        <v>0</v>
      </c>
      <c r="Z64" s="68" t="str">
        <f t="shared" si="24"/>
        <v>0</v>
      </c>
      <c r="AA64" s="56">
        <f t="shared" si="32"/>
        <v>1</v>
      </c>
      <c r="AB64" s="124">
        <f t="shared" si="11"/>
        <v>1</v>
      </c>
      <c r="AC64" s="69">
        <f t="shared" si="12"/>
        <v>0</v>
      </c>
      <c r="AD64" s="54">
        <f t="shared" si="16"/>
        <v>0</v>
      </c>
      <c r="AE64" s="59">
        <f t="shared" si="13"/>
        <v>0</v>
      </c>
      <c r="AF64" s="149"/>
      <c r="AG64" s="60"/>
      <c r="AH64" s="61"/>
      <c r="AI64" s="126"/>
      <c r="AJ64" s="212"/>
      <c r="AK64" s="215"/>
    </row>
    <row r="65" spans="2:37">
      <c r="B65" s="136"/>
      <c r="C65" s="47">
        <f t="shared" si="25"/>
        <v>0</v>
      </c>
      <c r="D65" s="47">
        <f t="shared" si="26"/>
        <v>1</v>
      </c>
      <c r="E65" s="47">
        <f t="shared" si="27"/>
        <v>1900</v>
      </c>
      <c r="F65" s="47" t="str">
        <f t="shared" si="23"/>
        <v>сб</v>
      </c>
      <c r="G65" s="92"/>
      <c r="H65" s="71"/>
      <c r="I65" s="70"/>
      <c r="J65" s="94"/>
      <c r="K65" s="94"/>
      <c r="L65" s="48"/>
      <c r="M65" s="71"/>
      <c r="N65" s="64"/>
      <c r="O65" s="65"/>
      <c r="P65" s="65"/>
      <c r="Q65" s="65"/>
      <c r="R65" s="105"/>
      <c r="S65" s="66">
        <f t="shared" si="14"/>
        <v>100854.89999999998</v>
      </c>
      <c r="T65" s="67">
        <f t="shared" si="4"/>
        <v>0</v>
      </c>
      <c r="U65" s="53">
        <f t="shared" si="28"/>
        <v>0</v>
      </c>
      <c r="V65" s="54">
        <f t="shared" si="29"/>
        <v>0</v>
      </c>
      <c r="W65" s="67">
        <f t="shared" si="7"/>
        <v>0</v>
      </c>
      <c r="X65" s="53">
        <f t="shared" si="30"/>
        <v>0</v>
      </c>
      <c r="Y65" s="54">
        <f t="shared" si="31"/>
        <v>0</v>
      </c>
      <c r="Z65" s="68" t="str">
        <f t="shared" si="24"/>
        <v>0</v>
      </c>
      <c r="AA65" s="56">
        <f t="shared" si="32"/>
        <v>1</v>
      </c>
      <c r="AB65" s="124">
        <f t="shared" si="11"/>
        <v>1</v>
      </c>
      <c r="AC65" s="69">
        <f t="shared" si="12"/>
        <v>0</v>
      </c>
      <c r="AD65" s="54">
        <f t="shared" si="16"/>
        <v>0</v>
      </c>
      <c r="AE65" s="59">
        <f t="shared" si="13"/>
        <v>0</v>
      </c>
      <c r="AF65" s="149"/>
      <c r="AG65" s="60"/>
      <c r="AH65" s="61"/>
      <c r="AI65" s="126"/>
      <c r="AJ65" s="212"/>
      <c r="AK65" s="215"/>
    </row>
    <row r="66" spans="2:37">
      <c r="B66" s="136"/>
      <c r="C66" s="47">
        <f t="shared" si="25"/>
        <v>0</v>
      </c>
      <c r="D66" s="47">
        <f t="shared" si="26"/>
        <v>1</v>
      </c>
      <c r="E66" s="47">
        <f t="shared" si="27"/>
        <v>1900</v>
      </c>
      <c r="F66" s="47" t="str">
        <f t="shared" si="23"/>
        <v>сб</v>
      </c>
      <c r="G66" s="92"/>
      <c r="H66" s="71"/>
      <c r="I66" s="70"/>
      <c r="J66" s="94"/>
      <c r="K66" s="94"/>
      <c r="L66" s="48"/>
      <c r="M66" s="71"/>
      <c r="N66" s="64"/>
      <c r="O66" s="65"/>
      <c r="P66" s="65"/>
      <c r="Q66" s="65"/>
      <c r="R66" s="105"/>
      <c r="S66" s="66">
        <f t="shared" si="14"/>
        <v>100854.89999999998</v>
      </c>
      <c r="T66" s="67">
        <f t="shared" si="4"/>
        <v>0</v>
      </c>
      <c r="U66" s="53">
        <f t="shared" si="28"/>
        <v>0</v>
      </c>
      <c r="V66" s="54">
        <f t="shared" si="29"/>
        <v>0</v>
      </c>
      <c r="W66" s="67">
        <f t="shared" si="7"/>
        <v>0</v>
      </c>
      <c r="X66" s="53">
        <f t="shared" si="30"/>
        <v>0</v>
      </c>
      <c r="Y66" s="54">
        <f t="shared" si="31"/>
        <v>0</v>
      </c>
      <c r="Z66" s="68" t="str">
        <f t="shared" si="24"/>
        <v>0</v>
      </c>
      <c r="AA66" s="56">
        <f t="shared" si="32"/>
        <v>1</v>
      </c>
      <c r="AB66" s="124">
        <f t="shared" si="11"/>
        <v>1</v>
      </c>
      <c r="AC66" s="69">
        <f t="shared" si="12"/>
        <v>0</v>
      </c>
      <c r="AD66" s="54">
        <f t="shared" si="16"/>
        <v>0</v>
      </c>
      <c r="AE66" s="59">
        <f t="shared" si="13"/>
        <v>0</v>
      </c>
      <c r="AF66" s="149"/>
      <c r="AG66" s="60"/>
      <c r="AH66" s="61"/>
      <c r="AI66" s="126"/>
      <c r="AJ66" s="212"/>
      <c r="AK66" s="215"/>
    </row>
    <row r="67" spans="2:37">
      <c r="B67" s="136"/>
      <c r="C67" s="47">
        <f t="shared" si="25"/>
        <v>0</v>
      </c>
      <c r="D67" s="47">
        <f t="shared" si="26"/>
        <v>1</v>
      </c>
      <c r="E67" s="47">
        <f t="shared" si="27"/>
        <v>1900</v>
      </c>
      <c r="F67" s="47" t="str">
        <f t="shared" si="23"/>
        <v>сб</v>
      </c>
      <c r="G67" s="92"/>
      <c r="H67" s="71"/>
      <c r="I67" s="70"/>
      <c r="J67" s="94"/>
      <c r="K67" s="94"/>
      <c r="L67" s="48"/>
      <c r="M67" s="71"/>
      <c r="N67" s="64"/>
      <c r="O67" s="65"/>
      <c r="P67" s="65"/>
      <c r="Q67" s="65"/>
      <c r="R67" s="105"/>
      <c r="S67" s="66">
        <f t="shared" si="14"/>
        <v>100854.89999999998</v>
      </c>
      <c r="T67" s="67">
        <f t="shared" si="4"/>
        <v>0</v>
      </c>
      <c r="U67" s="53">
        <f t="shared" si="28"/>
        <v>0</v>
      </c>
      <c r="V67" s="54">
        <f t="shared" si="29"/>
        <v>0</v>
      </c>
      <c r="W67" s="67">
        <f t="shared" si="7"/>
        <v>0</v>
      </c>
      <c r="X67" s="53">
        <f t="shared" si="30"/>
        <v>0</v>
      </c>
      <c r="Y67" s="54">
        <f t="shared" si="31"/>
        <v>0</v>
      </c>
      <c r="Z67" s="68" t="str">
        <f t="shared" si="24"/>
        <v>0</v>
      </c>
      <c r="AA67" s="56">
        <f t="shared" si="32"/>
        <v>1</v>
      </c>
      <c r="AB67" s="124">
        <f t="shared" si="11"/>
        <v>1</v>
      </c>
      <c r="AC67" s="69">
        <f t="shared" si="12"/>
        <v>0</v>
      </c>
      <c r="AD67" s="54">
        <f t="shared" si="16"/>
        <v>0</v>
      </c>
      <c r="AE67" s="59">
        <f t="shared" si="13"/>
        <v>0</v>
      </c>
      <c r="AF67" s="149"/>
      <c r="AG67" s="60"/>
      <c r="AH67" s="61"/>
      <c r="AI67" s="126"/>
      <c r="AJ67" s="212"/>
      <c r="AK67" s="215"/>
    </row>
    <row r="68" spans="2:37">
      <c r="B68" s="136"/>
      <c r="C68" s="47">
        <f t="shared" si="25"/>
        <v>0</v>
      </c>
      <c r="D68" s="47">
        <f t="shared" si="26"/>
        <v>1</v>
      </c>
      <c r="E68" s="47">
        <f t="shared" si="27"/>
        <v>1900</v>
      </c>
      <c r="F68" s="47" t="str">
        <f t="shared" si="23"/>
        <v>сб</v>
      </c>
      <c r="G68" s="92"/>
      <c r="H68" s="71"/>
      <c r="I68" s="70"/>
      <c r="J68" s="94"/>
      <c r="K68" s="94"/>
      <c r="L68" s="48"/>
      <c r="M68" s="71"/>
      <c r="N68" s="64"/>
      <c r="O68" s="65"/>
      <c r="P68" s="65"/>
      <c r="Q68" s="65"/>
      <c r="R68" s="105"/>
      <c r="S68" s="66">
        <f t="shared" si="14"/>
        <v>100854.89999999998</v>
      </c>
      <c r="T68" s="67">
        <f t="shared" si="4"/>
        <v>0</v>
      </c>
      <c r="U68" s="53">
        <f t="shared" si="28"/>
        <v>0</v>
      </c>
      <c r="V68" s="54">
        <f t="shared" si="29"/>
        <v>0</v>
      </c>
      <c r="W68" s="67">
        <f t="shared" si="7"/>
        <v>0</v>
      </c>
      <c r="X68" s="53">
        <f t="shared" si="30"/>
        <v>0</v>
      </c>
      <c r="Y68" s="54">
        <f t="shared" si="31"/>
        <v>0</v>
      </c>
      <c r="Z68" s="68" t="str">
        <f t="shared" si="24"/>
        <v>0</v>
      </c>
      <c r="AA68" s="56">
        <f t="shared" si="32"/>
        <v>1</v>
      </c>
      <c r="AB68" s="124">
        <f t="shared" si="11"/>
        <v>1</v>
      </c>
      <c r="AC68" s="69">
        <f t="shared" si="12"/>
        <v>0</v>
      </c>
      <c r="AD68" s="54">
        <f t="shared" si="16"/>
        <v>0</v>
      </c>
      <c r="AE68" s="59">
        <f t="shared" si="13"/>
        <v>0</v>
      </c>
      <c r="AF68" s="149"/>
      <c r="AG68" s="60"/>
      <c r="AH68" s="61"/>
      <c r="AI68" s="126"/>
      <c r="AJ68" s="212"/>
      <c r="AK68" s="215"/>
    </row>
    <row r="69" spans="2:37">
      <c r="B69" s="136"/>
      <c r="C69" s="47">
        <f t="shared" si="25"/>
        <v>0</v>
      </c>
      <c r="D69" s="47">
        <f t="shared" si="26"/>
        <v>1</v>
      </c>
      <c r="E69" s="47">
        <f t="shared" si="27"/>
        <v>1900</v>
      </c>
      <c r="F69" s="47" t="str">
        <f t="shared" si="23"/>
        <v>сб</v>
      </c>
      <c r="G69" s="92"/>
      <c r="H69" s="71"/>
      <c r="I69" s="70"/>
      <c r="J69" s="94"/>
      <c r="K69" s="94"/>
      <c r="L69" s="48"/>
      <c r="M69" s="71"/>
      <c r="N69" s="64"/>
      <c r="O69" s="65"/>
      <c r="P69" s="65"/>
      <c r="Q69" s="65"/>
      <c r="R69" s="105"/>
      <c r="S69" s="66">
        <f t="shared" si="14"/>
        <v>100854.89999999998</v>
      </c>
      <c r="T69" s="67">
        <f t="shared" si="4"/>
        <v>0</v>
      </c>
      <c r="U69" s="53">
        <f t="shared" si="28"/>
        <v>0</v>
      </c>
      <c r="V69" s="54">
        <f t="shared" si="29"/>
        <v>0</v>
      </c>
      <c r="W69" s="67">
        <f t="shared" si="7"/>
        <v>0</v>
      </c>
      <c r="X69" s="53">
        <f t="shared" si="30"/>
        <v>0</v>
      </c>
      <c r="Y69" s="54">
        <f t="shared" si="31"/>
        <v>0</v>
      </c>
      <c r="Z69" s="68" t="str">
        <f t="shared" si="24"/>
        <v>0</v>
      </c>
      <c r="AA69" s="56">
        <f t="shared" si="32"/>
        <v>1</v>
      </c>
      <c r="AB69" s="124">
        <f t="shared" si="11"/>
        <v>1</v>
      </c>
      <c r="AC69" s="69">
        <f t="shared" si="12"/>
        <v>0</v>
      </c>
      <c r="AD69" s="54">
        <f t="shared" si="16"/>
        <v>0</v>
      </c>
      <c r="AE69" s="59">
        <f t="shared" si="13"/>
        <v>0</v>
      </c>
      <c r="AF69" s="149"/>
      <c r="AG69" s="60"/>
      <c r="AH69" s="61"/>
      <c r="AI69" s="126"/>
      <c r="AJ69" s="212"/>
      <c r="AK69" s="215"/>
    </row>
    <row r="70" spans="2:37">
      <c r="B70" s="136"/>
      <c r="C70" s="47">
        <f t="shared" si="25"/>
        <v>0</v>
      </c>
      <c r="D70" s="47">
        <f t="shared" si="26"/>
        <v>1</v>
      </c>
      <c r="E70" s="47">
        <f t="shared" si="27"/>
        <v>1900</v>
      </c>
      <c r="F70" s="47" t="str">
        <f t="shared" si="23"/>
        <v>сб</v>
      </c>
      <c r="G70" s="92"/>
      <c r="H70" s="71"/>
      <c r="I70" s="70"/>
      <c r="J70" s="94"/>
      <c r="K70" s="94"/>
      <c r="L70" s="48"/>
      <c r="M70" s="71"/>
      <c r="N70" s="64"/>
      <c r="O70" s="65"/>
      <c r="P70" s="65"/>
      <c r="Q70" s="65"/>
      <c r="R70" s="105"/>
      <c r="S70" s="66">
        <f t="shared" si="14"/>
        <v>100854.89999999998</v>
      </c>
      <c r="T70" s="67">
        <f t="shared" si="4"/>
        <v>0</v>
      </c>
      <c r="U70" s="53">
        <f t="shared" si="28"/>
        <v>0</v>
      </c>
      <c r="V70" s="54">
        <f t="shared" si="29"/>
        <v>0</v>
      </c>
      <c r="W70" s="67">
        <f t="shared" si="7"/>
        <v>0</v>
      </c>
      <c r="X70" s="53">
        <f t="shared" si="30"/>
        <v>0</v>
      </c>
      <c r="Y70" s="54">
        <f t="shared" si="31"/>
        <v>0</v>
      </c>
      <c r="Z70" s="68" t="str">
        <f t="shared" si="24"/>
        <v>0</v>
      </c>
      <c r="AA70" s="56">
        <f t="shared" si="32"/>
        <v>1</v>
      </c>
      <c r="AB70" s="124">
        <f t="shared" si="11"/>
        <v>1</v>
      </c>
      <c r="AC70" s="69">
        <f t="shared" si="12"/>
        <v>0</v>
      </c>
      <c r="AD70" s="54">
        <f t="shared" si="16"/>
        <v>0</v>
      </c>
      <c r="AE70" s="59">
        <f t="shared" si="13"/>
        <v>0</v>
      </c>
      <c r="AF70" s="149"/>
      <c r="AG70" s="60"/>
      <c r="AH70" s="61"/>
      <c r="AI70" s="126"/>
      <c r="AJ70" s="212"/>
      <c r="AK70" s="215"/>
    </row>
    <row r="71" spans="2:37">
      <c r="B71" s="136"/>
      <c r="C71" s="47">
        <f t="shared" si="25"/>
        <v>0</v>
      </c>
      <c r="D71" s="47">
        <f t="shared" si="26"/>
        <v>1</v>
      </c>
      <c r="E71" s="47">
        <f t="shared" si="27"/>
        <v>1900</v>
      </c>
      <c r="F71" s="47" t="str">
        <f t="shared" si="23"/>
        <v>сб</v>
      </c>
      <c r="G71" s="92"/>
      <c r="H71" s="71"/>
      <c r="I71" s="70"/>
      <c r="J71" s="94"/>
      <c r="K71" s="94"/>
      <c r="L71" s="48"/>
      <c r="M71" s="71"/>
      <c r="N71" s="64"/>
      <c r="O71" s="65"/>
      <c r="P71" s="65"/>
      <c r="Q71" s="65"/>
      <c r="R71" s="105"/>
      <c r="S71" s="66">
        <f t="shared" si="14"/>
        <v>100854.89999999998</v>
      </c>
      <c r="T71" s="67">
        <f t="shared" si="4"/>
        <v>0</v>
      </c>
      <c r="U71" s="53">
        <f t="shared" si="28"/>
        <v>0</v>
      </c>
      <c r="V71" s="54">
        <f t="shared" si="29"/>
        <v>0</v>
      </c>
      <c r="W71" s="67">
        <f t="shared" si="7"/>
        <v>0</v>
      </c>
      <c r="X71" s="53">
        <f t="shared" si="30"/>
        <v>0</v>
      </c>
      <c r="Y71" s="54">
        <f t="shared" si="31"/>
        <v>0</v>
      </c>
      <c r="Z71" s="68" t="str">
        <f t="shared" si="24"/>
        <v>0</v>
      </c>
      <c r="AA71" s="56">
        <f t="shared" si="32"/>
        <v>1</v>
      </c>
      <c r="AB71" s="124">
        <f t="shared" si="11"/>
        <v>1</v>
      </c>
      <c r="AC71" s="69">
        <f t="shared" si="12"/>
        <v>0</v>
      </c>
      <c r="AD71" s="54">
        <f t="shared" si="16"/>
        <v>0</v>
      </c>
      <c r="AE71" s="59">
        <f t="shared" si="13"/>
        <v>0</v>
      </c>
      <c r="AF71" s="149"/>
      <c r="AG71" s="60"/>
      <c r="AH71" s="61"/>
      <c r="AI71" s="126"/>
      <c r="AJ71" s="212"/>
      <c r="AK71" s="215"/>
    </row>
    <row r="72" spans="2:37">
      <c r="B72" s="136"/>
      <c r="C72" s="47">
        <f t="shared" si="25"/>
        <v>0</v>
      </c>
      <c r="D72" s="47">
        <f t="shared" si="26"/>
        <v>1</v>
      </c>
      <c r="E72" s="47">
        <f t="shared" si="27"/>
        <v>1900</v>
      </c>
      <c r="F72" s="47" t="str">
        <f t="shared" si="23"/>
        <v>сб</v>
      </c>
      <c r="G72" s="92"/>
      <c r="H72" s="71"/>
      <c r="I72" s="70"/>
      <c r="J72" s="94"/>
      <c r="K72" s="94"/>
      <c r="L72" s="48"/>
      <c r="M72" s="71"/>
      <c r="N72" s="64"/>
      <c r="O72" s="65"/>
      <c r="P72" s="65"/>
      <c r="Q72" s="65"/>
      <c r="R72" s="105"/>
      <c r="S72" s="66">
        <f t="shared" si="14"/>
        <v>100854.89999999998</v>
      </c>
      <c r="T72" s="67">
        <f t="shared" si="4"/>
        <v>0</v>
      </c>
      <c r="U72" s="53">
        <f t="shared" si="28"/>
        <v>0</v>
      </c>
      <c r="V72" s="54">
        <f t="shared" si="29"/>
        <v>0</v>
      </c>
      <c r="W72" s="67">
        <f t="shared" si="7"/>
        <v>0</v>
      </c>
      <c r="X72" s="53">
        <f t="shared" si="30"/>
        <v>0</v>
      </c>
      <c r="Y72" s="54">
        <f t="shared" si="31"/>
        <v>0</v>
      </c>
      <c r="Z72" s="68" t="str">
        <f t="shared" si="24"/>
        <v>0</v>
      </c>
      <c r="AA72" s="56">
        <f t="shared" si="32"/>
        <v>1</v>
      </c>
      <c r="AB72" s="124">
        <f t="shared" si="11"/>
        <v>1</v>
      </c>
      <c r="AC72" s="69">
        <f t="shared" si="12"/>
        <v>0</v>
      </c>
      <c r="AD72" s="54">
        <f t="shared" si="16"/>
        <v>0</v>
      </c>
      <c r="AE72" s="59">
        <f t="shared" si="13"/>
        <v>0</v>
      </c>
      <c r="AF72" s="149"/>
      <c r="AG72" s="60"/>
      <c r="AH72" s="61"/>
      <c r="AI72" s="126"/>
      <c r="AJ72" s="212"/>
      <c r="AK72" s="215"/>
    </row>
    <row r="73" spans="2:37">
      <c r="B73" s="136"/>
      <c r="C73" s="47">
        <f t="shared" si="25"/>
        <v>0</v>
      </c>
      <c r="D73" s="47">
        <f t="shared" si="26"/>
        <v>1</v>
      </c>
      <c r="E73" s="47">
        <f t="shared" si="27"/>
        <v>1900</v>
      </c>
      <c r="F73" s="47" t="str">
        <f t="shared" si="23"/>
        <v>сб</v>
      </c>
      <c r="G73" s="92"/>
      <c r="H73" s="71"/>
      <c r="I73" s="70"/>
      <c r="J73" s="94"/>
      <c r="K73" s="94"/>
      <c r="L73" s="48"/>
      <c r="M73" s="71"/>
      <c r="N73" s="64"/>
      <c r="O73" s="65"/>
      <c r="P73" s="65"/>
      <c r="Q73" s="65"/>
      <c r="R73" s="105"/>
      <c r="S73" s="66">
        <f t="shared" si="14"/>
        <v>100854.89999999998</v>
      </c>
      <c r="T73" s="67">
        <f t="shared" si="4"/>
        <v>0</v>
      </c>
      <c r="U73" s="53">
        <f t="shared" si="28"/>
        <v>0</v>
      </c>
      <c r="V73" s="54">
        <f t="shared" si="29"/>
        <v>0</v>
      </c>
      <c r="W73" s="67">
        <f t="shared" si="7"/>
        <v>0</v>
      </c>
      <c r="X73" s="53">
        <f t="shared" si="30"/>
        <v>0</v>
      </c>
      <c r="Y73" s="54">
        <f t="shared" si="31"/>
        <v>0</v>
      </c>
      <c r="Z73" s="68" t="str">
        <f t="shared" si="24"/>
        <v>0</v>
      </c>
      <c r="AA73" s="56">
        <f t="shared" si="32"/>
        <v>1</v>
      </c>
      <c r="AB73" s="124">
        <f t="shared" si="11"/>
        <v>1</v>
      </c>
      <c r="AC73" s="69">
        <f t="shared" si="12"/>
        <v>0</v>
      </c>
      <c r="AD73" s="54">
        <f t="shared" si="16"/>
        <v>0</v>
      </c>
      <c r="AE73" s="59">
        <f t="shared" si="13"/>
        <v>0</v>
      </c>
      <c r="AF73" s="149"/>
      <c r="AG73" s="60"/>
      <c r="AH73" s="61"/>
      <c r="AI73" s="126"/>
      <c r="AJ73" s="212"/>
      <c r="AK73" s="215"/>
    </row>
    <row r="74" spans="2:37">
      <c r="B74" s="136"/>
      <c r="C74" s="47">
        <f t="shared" si="25"/>
        <v>0</v>
      </c>
      <c r="D74" s="47">
        <f t="shared" si="26"/>
        <v>1</v>
      </c>
      <c r="E74" s="47">
        <f t="shared" si="27"/>
        <v>1900</v>
      </c>
      <c r="F74" s="47" t="str">
        <f t="shared" si="23"/>
        <v>сб</v>
      </c>
      <c r="G74" s="92"/>
      <c r="H74" s="71"/>
      <c r="I74" s="70"/>
      <c r="J74" s="94"/>
      <c r="K74" s="94"/>
      <c r="L74" s="48"/>
      <c r="M74" s="71"/>
      <c r="N74" s="64"/>
      <c r="O74" s="65"/>
      <c r="P74" s="65"/>
      <c r="Q74" s="65"/>
      <c r="R74" s="105"/>
      <c r="S74" s="66">
        <f t="shared" si="14"/>
        <v>100854.89999999998</v>
      </c>
      <c r="T74" s="67">
        <f t="shared" ref="T74:T137" si="33">IF(Q74&lt;&gt;0,IF(K74="Long",(Q74-N74)*100000*AB74,((Q74-N74)*-100000*AB74)),0)</f>
        <v>0</v>
      </c>
      <c r="U74" s="53">
        <f t="shared" ref="U74:U96" si="34">T74*M74*AA74</f>
        <v>0</v>
      </c>
      <c r="V74" s="54">
        <f t="shared" ref="V74:V96" si="35">T74*M74*AA74/S74</f>
        <v>0</v>
      </c>
      <c r="W74" s="67">
        <f t="shared" ref="W74:W137" si="36">IF(P74&lt;&gt;0,IF(K74="Long",(N74-P74)*100000*AB74,((N74-P74)*-100000*AB74)),0)</f>
        <v>0</v>
      </c>
      <c r="X74" s="53">
        <f t="shared" ref="X74:X96" si="37">W74*M74*AA74</f>
        <v>0</v>
      </c>
      <c r="Y74" s="54">
        <f t="shared" ref="Y74:Y96" si="38">W74*M74*AA74/S74</f>
        <v>0</v>
      </c>
      <c r="Z74" s="68" t="str">
        <f t="shared" si="24"/>
        <v>0</v>
      </c>
      <c r="AA74" s="56">
        <f t="shared" ref="AA74:AA96" si="39">IF(I74=0,1,I74)</f>
        <v>1</v>
      </c>
      <c r="AB74" s="124">
        <f t="shared" ref="AB74:AB137" si="40">IF(TRUNC(N74/10,0)=0,1,IF(AND(TRUNC(N74/10,0)&gt;0,TRUNC(N74/10,0)&lt;10),0.1,IF(AND(TRUNC(N74/10,0)&gt;=10,TRUNC(N74/10,0)&lt;100),0.01,IF(AND(TRUNC(N74/10,0)&gt;=100,TRUNC(N74/10,0)&lt;1000),0.001,IF(AND(TRUNC(N74/10,0)&gt;=1000,TRUNC(N74/10,0)&lt;10000),0.0001,IF(AND(TRUNC(N74/10,0)&gt;=10000,TRUNC(N74/10,0)&lt;100000),0.00001))))))</f>
        <v>1</v>
      </c>
      <c r="AC74" s="69">
        <f t="shared" ref="AC74:AC137" si="41">IF(O74&lt;&gt;0, IF(K74="Long",(O74-N74)*100000*AB74,((O74-N74)*-100000*AB74)),0)</f>
        <v>0</v>
      </c>
      <c r="AD74" s="54">
        <f t="shared" si="16"/>
        <v>0</v>
      </c>
      <c r="AE74" s="59">
        <f t="shared" ref="AE74:AE137" si="42">(AA74*AC74*M74)+R74</f>
        <v>0</v>
      </c>
      <c r="AF74" s="149"/>
      <c r="AG74" s="60"/>
      <c r="AH74" s="61"/>
      <c r="AI74" s="126"/>
      <c r="AJ74" s="212"/>
      <c r="AK74" s="215"/>
    </row>
    <row r="75" spans="2:37">
      <c r="B75" s="136"/>
      <c r="C75" s="47">
        <f t="shared" si="25"/>
        <v>0</v>
      </c>
      <c r="D75" s="47">
        <f t="shared" si="26"/>
        <v>1</v>
      </c>
      <c r="E75" s="47">
        <f t="shared" si="27"/>
        <v>1900</v>
      </c>
      <c r="F75" s="47" t="str">
        <f t="shared" si="23"/>
        <v>сб</v>
      </c>
      <c r="G75" s="92"/>
      <c r="H75" s="71"/>
      <c r="I75" s="70"/>
      <c r="J75" s="94"/>
      <c r="K75" s="94"/>
      <c r="L75" s="48"/>
      <c r="M75" s="71"/>
      <c r="N75" s="64"/>
      <c r="O75" s="65"/>
      <c r="P75" s="65"/>
      <c r="Q75" s="65"/>
      <c r="R75" s="105"/>
      <c r="S75" s="66">
        <f t="shared" ref="S75:S138" si="43">IF(AE75="","",S74+AE75)</f>
        <v>100854.89999999998</v>
      </c>
      <c r="T75" s="67">
        <f t="shared" si="33"/>
        <v>0</v>
      </c>
      <c r="U75" s="53">
        <f t="shared" si="34"/>
        <v>0</v>
      </c>
      <c r="V75" s="54">
        <f t="shared" si="35"/>
        <v>0</v>
      </c>
      <c r="W75" s="67">
        <f t="shared" si="36"/>
        <v>0</v>
      </c>
      <c r="X75" s="53">
        <f t="shared" si="37"/>
        <v>0</v>
      </c>
      <c r="Y75" s="54">
        <f t="shared" si="38"/>
        <v>0</v>
      </c>
      <c r="Z75" s="68" t="str">
        <f t="shared" si="24"/>
        <v>0</v>
      </c>
      <c r="AA75" s="56">
        <f t="shared" si="39"/>
        <v>1</v>
      </c>
      <c r="AB75" s="124">
        <f t="shared" si="40"/>
        <v>1</v>
      </c>
      <c r="AC75" s="69">
        <f t="shared" si="41"/>
        <v>0</v>
      </c>
      <c r="AD75" s="54">
        <f t="shared" ref="AD75:AD138" si="44">IF(S74=0,"0.00%",AE75/S74)</f>
        <v>0</v>
      </c>
      <c r="AE75" s="59">
        <f t="shared" si="42"/>
        <v>0</v>
      </c>
      <c r="AF75" s="149"/>
      <c r="AG75" s="60"/>
      <c r="AH75" s="61"/>
      <c r="AI75" s="126"/>
      <c r="AJ75" s="212"/>
      <c r="AK75" s="215"/>
    </row>
    <row r="76" spans="2:37">
      <c r="B76" s="136"/>
      <c r="C76" s="47">
        <f t="shared" si="25"/>
        <v>0</v>
      </c>
      <c r="D76" s="47">
        <f t="shared" si="26"/>
        <v>1</v>
      </c>
      <c r="E76" s="47">
        <f t="shared" si="27"/>
        <v>1900</v>
      </c>
      <c r="F76" s="47" t="str">
        <f t="shared" si="23"/>
        <v>сб</v>
      </c>
      <c r="G76" s="92"/>
      <c r="H76" s="71"/>
      <c r="I76" s="70"/>
      <c r="J76" s="94"/>
      <c r="K76" s="94"/>
      <c r="L76" s="48"/>
      <c r="M76" s="71"/>
      <c r="N76" s="64"/>
      <c r="O76" s="65"/>
      <c r="P76" s="65"/>
      <c r="Q76" s="65"/>
      <c r="R76" s="105"/>
      <c r="S76" s="66">
        <f t="shared" si="43"/>
        <v>100854.89999999998</v>
      </c>
      <c r="T76" s="67">
        <f t="shared" si="33"/>
        <v>0</v>
      </c>
      <c r="U76" s="53">
        <f t="shared" si="34"/>
        <v>0</v>
      </c>
      <c r="V76" s="54">
        <f t="shared" si="35"/>
        <v>0</v>
      </c>
      <c r="W76" s="67">
        <f t="shared" si="36"/>
        <v>0</v>
      </c>
      <c r="X76" s="53">
        <f t="shared" si="37"/>
        <v>0</v>
      </c>
      <c r="Y76" s="54">
        <f t="shared" si="38"/>
        <v>0</v>
      </c>
      <c r="Z76" s="68" t="str">
        <f t="shared" si="24"/>
        <v>0</v>
      </c>
      <c r="AA76" s="56">
        <f t="shared" si="39"/>
        <v>1</v>
      </c>
      <c r="AB76" s="124">
        <f t="shared" si="40"/>
        <v>1</v>
      </c>
      <c r="AC76" s="69">
        <f t="shared" si="41"/>
        <v>0</v>
      </c>
      <c r="AD76" s="54">
        <f t="shared" si="44"/>
        <v>0</v>
      </c>
      <c r="AE76" s="59">
        <f t="shared" si="42"/>
        <v>0</v>
      </c>
      <c r="AF76" s="149"/>
      <c r="AG76" s="60"/>
      <c r="AH76" s="61"/>
      <c r="AI76" s="126"/>
      <c r="AJ76" s="212"/>
      <c r="AK76" s="215"/>
    </row>
    <row r="77" spans="2:37">
      <c r="B77" s="136"/>
      <c r="C77" s="47">
        <f t="shared" si="25"/>
        <v>0</v>
      </c>
      <c r="D77" s="47">
        <f t="shared" si="26"/>
        <v>1</v>
      </c>
      <c r="E77" s="47">
        <f t="shared" si="27"/>
        <v>1900</v>
      </c>
      <c r="F77" s="47" t="str">
        <f t="shared" si="23"/>
        <v>сб</v>
      </c>
      <c r="G77" s="92"/>
      <c r="H77" s="71"/>
      <c r="I77" s="70"/>
      <c r="J77" s="94"/>
      <c r="K77" s="94"/>
      <c r="L77" s="48"/>
      <c r="M77" s="71"/>
      <c r="N77" s="64"/>
      <c r="O77" s="65"/>
      <c r="P77" s="65"/>
      <c r="Q77" s="65"/>
      <c r="R77" s="105"/>
      <c r="S77" s="66">
        <f t="shared" si="43"/>
        <v>100854.89999999998</v>
      </c>
      <c r="T77" s="67">
        <f t="shared" si="33"/>
        <v>0</v>
      </c>
      <c r="U77" s="53">
        <f t="shared" si="34"/>
        <v>0</v>
      </c>
      <c r="V77" s="54">
        <f t="shared" si="35"/>
        <v>0</v>
      </c>
      <c r="W77" s="67">
        <f t="shared" si="36"/>
        <v>0</v>
      </c>
      <c r="X77" s="53">
        <f t="shared" si="37"/>
        <v>0</v>
      </c>
      <c r="Y77" s="54">
        <f t="shared" si="38"/>
        <v>0</v>
      </c>
      <c r="Z77" s="68" t="str">
        <f t="shared" si="24"/>
        <v>0</v>
      </c>
      <c r="AA77" s="56">
        <f t="shared" si="39"/>
        <v>1</v>
      </c>
      <c r="AB77" s="124">
        <f t="shared" si="40"/>
        <v>1</v>
      </c>
      <c r="AC77" s="69">
        <f t="shared" si="41"/>
        <v>0</v>
      </c>
      <c r="AD77" s="54">
        <f t="shared" si="44"/>
        <v>0</v>
      </c>
      <c r="AE77" s="59">
        <f t="shared" si="42"/>
        <v>0</v>
      </c>
      <c r="AF77" s="149"/>
      <c r="AG77" s="60"/>
      <c r="AH77" s="61"/>
      <c r="AI77" s="126"/>
      <c r="AJ77" s="212"/>
      <c r="AK77" s="215"/>
    </row>
    <row r="78" spans="2:37">
      <c r="B78" s="136"/>
      <c r="C78" s="47">
        <f t="shared" si="25"/>
        <v>0</v>
      </c>
      <c r="D78" s="47">
        <f t="shared" si="26"/>
        <v>1</v>
      </c>
      <c r="E78" s="47">
        <f t="shared" si="27"/>
        <v>1900</v>
      </c>
      <c r="F78" s="47" t="str">
        <f t="shared" si="23"/>
        <v>сб</v>
      </c>
      <c r="G78" s="92"/>
      <c r="H78" s="71"/>
      <c r="I78" s="70"/>
      <c r="J78" s="94"/>
      <c r="K78" s="94"/>
      <c r="L78" s="48"/>
      <c r="M78" s="71"/>
      <c r="N78" s="64"/>
      <c r="O78" s="65"/>
      <c r="P78" s="65"/>
      <c r="Q78" s="65"/>
      <c r="R78" s="105"/>
      <c r="S78" s="66">
        <f t="shared" si="43"/>
        <v>100854.89999999998</v>
      </c>
      <c r="T78" s="67">
        <f t="shared" si="33"/>
        <v>0</v>
      </c>
      <c r="U78" s="53">
        <f t="shared" si="34"/>
        <v>0</v>
      </c>
      <c r="V78" s="54">
        <f t="shared" si="35"/>
        <v>0</v>
      </c>
      <c r="W78" s="67">
        <f t="shared" si="36"/>
        <v>0</v>
      </c>
      <c r="X78" s="53">
        <f t="shared" si="37"/>
        <v>0</v>
      </c>
      <c r="Y78" s="54">
        <f t="shared" si="38"/>
        <v>0</v>
      </c>
      <c r="Z78" s="68" t="str">
        <f t="shared" si="24"/>
        <v>0</v>
      </c>
      <c r="AA78" s="56">
        <f t="shared" si="39"/>
        <v>1</v>
      </c>
      <c r="AB78" s="124">
        <f t="shared" si="40"/>
        <v>1</v>
      </c>
      <c r="AC78" s="69">
        <f t="shared" si="41"/>
        <v>0</v>
      </c>
      <c r="AD78" s="54">
        <f t="shared" si="44"/>
        <v>0</v>
      </c>
      <c r="AE78" s="59">
        <f t="shared" si="42"/>
        <v>0</v>
      </c>
      <c r="AF78" s="149"/>
      <c r="AG78" s="60"/>
      <c r="AH78" s="61"/>
      <c r="AI78" s="126"/>
      <c r="AJ78" s="212"/>
      <c r="AK78" s="215"/>
    </row>
    <row r="79" spans="2:37">
      <c r="B79" s="136"/>
      <c r="C79" s="47">
        <f t="shared" si="25"/>
        <v>0</v>
      </c>
      <c r="D79" s="47">
        <f t="shared" si="26"/>
        <v>1</v>
      </c>
      <c r="E79" s="47">
        <f t="shared" si="27"/>
        <v>1900</v>
      </c>
      <c r="F79" s="47" t="str">
        <f t="shared" si="23"/>
        <v>сб</v>
      </c>
      <c r="G79" s="92"/>
      <c r="H79" s="71"/>
      <c r="I79" s="70"/>
      <c r="J79" s="94"/>
      <c r="K79" s="94"/>
      <c r="L79" s="48"/>
      <c r="M79" s="71"/>
      <c r="N79" s="64"/>
      <c r="O79" s="65"/>
      <c r="P79" s="65"/>
      <c r="Q79" s="65"/>
      <c r="R79" s="105"/>
      <c r="S79" s="66">
        <f t="shared" si="43"/>
        <v>100854.89999999998</v>
      </c>
      <c r="T79" s="67">
        <f t="shared" si="33"/>
        <v>0</v>
      </c>
      <c r="U79" s="53">
        <f t="shared" si="34"/>
        <v>0</v>
      </c>
      <c r="V79" s="54">
        <f t="shared" si="35"/>
        <v>0</v>
      </c>
      <c r="W79" s="67">
        <f t="shared" si="36"/>
        <v>0</v>
      </c>
      <c r="X79" s="53">
        <f t="shared" si="37"/>
        <v>0</v>
      </c>
      <c r="Y79" s="54">
        <f t="shared" si="38"/>
        <v>0</v>
      </c>
      <c r="Z79" s="68" t="str">
        <f t="shared" si="24"/>
        <v>0</v>
      </c>
      <c r="AA79" s="56">
        <f t="shared" si="39"/>
        <v>1</v>
      </c>
      <c r="AB79" s="124">
        <f t="shared" si="40"/>
        <v>1</v>
      </c>
      <c r="AC79" s="69">
        <f t="shared" si="41"/>
        <v>0</v>
      </c>
      <c r="AD79" s="54">
        <f t="shared" si="44"/>
        <v>0</v>
      </c>
      <c r="AE79" s="59">
        <f t="shared" si="42"/>
        <v>0</v>
      </c>
      <c r="AF79" s="149"/>
      <c r="AG79" s="60"/>
      <c r="AH79" s="61"/>
      <c r="AI79" s="126"/>
      <c r="AJ79" s="212"/>
      <c r="AK79" s="215"/>
    </row>
    <row r="80" spans="2:37">
      <c r="B80" s="136"/>
      <c r="C80" s="47">
        <f t="shared" si="25"/>
        <v>0</v>
      </c>
      <c r="D80" s="47">
        <f t="shared" si="26"/>
        <v>1</v>
      </c>
      <c r="E80" s="47">
        <f t="shared" si="27"/>
        <v>1900</v>
      </c>
      <c r="F80" s="47" t="str">
        <f t="shared" si="23"/>
        <v>сб</v>
      </c>
      <c r="G80" s="92"/>
      <c r="H80" s="71"/>
      <c r="I80" s="70"/>
      <c r="J80" s="94"/>
      <c r="K80" s="94"/>
      <c r="L80" s="48"/>
      <c r="M80" s="71"/>
      <c r="N80" s="64"/>
      <c r="O80" s="65"/>
      <c r="P80" s="65"/>
      <c r="Q80" s="65"/>
      <c r="R80" s="105"/>
      <c r="S80" s="66">
        <f t="shared" si="43"/>
        <v>100854.89999999998</v>
      </c>
      <c r="T80" s="67">
        <f t="shared" si="33"/>
        <v>0</v>
      </c>
      <c r="U80" s="53">
        <f t="shared" si="34"/>
        <v>0</v>
      </c>
      <c r="V80" s="54">
        <f t="shared" si="35"/>
        <v>0</v>
      </c>
      <c r="W80" s="67">
        <f t="shared" si="36"/>
        <v>0</v>
      </c>
      <c r="X80" s="53">
        <f t="shared" si="37"/>
        <v>0</v>
      </c>
      <c r="Y80" s="54">
        <f t="shared" si="38"/>
        <v>0</v>
      </c>
      <c r="Z80" s="68" t="str">
        <f t="shared" si="24"/>
        <v>0</v>
      </c>
      <c r="AA80" s="56">
        <f t="shared" si="39"/>
        <v>1</v>
      </c>
      <c r="AB80" s="124">
        <f t="shared" si="40"/>
        <v>1</v>
      </c>
      <c r="AC80" s="69">
        <f t="shared" si="41"/>
        <v>0</v>
      </c>
      <c r="AD80" s="54">
        <f t="shared" si="44"/>
        <v>0</v>
      </c>
      <c r="AE80" s="59">
        <f t="shared" si="42"/>
        <v>0</v>
      </c>
      <c r="AF80" s="149"/>
      <c r="AG80" s="60"/>
      <c r="AH80" s="61"/>
      <c r="AI80" s="126"/>
      <c r="AJ80" s="212"/>
      <c r="AK80" s="215"/>
    </row>
    <row r="81" spans="2:37">
      <c r="B81" s="136"/>
      <c r="C81" s="47">
        <f t="shared" si="25"/>
        <v>0</v>
      </c>
      <c r="D81" s="47">
        <f t="shared" si="26"/>
        <v>1</v>
      </c>
      <c r="E81" s="47">
        <f t="shared" si="27"/>
        <v>1900</v>
      </c>
      <c r="F81" s="47" t="str">
        <f t="shared" si="23"/>
        <v>сб</v>
      </c>
      <c r="G81" s="92"/>
      <c r="H81" s="71"/>
      <c r="I81" s="70"/>
      <c r="J81" s="94"/>
      <c r="K81" s="94"/>
      <c r="L81" s="48"/>
      <c r="M81" s="71"/>
      <c r="N81" s="64"/>
      <c r="O81" s="65"/>
      <c r="P81" s="65"/>
      <c r="Q81" s="65"/>
      <c r="R81" s="105"/>
      <c r="S81" s="66">
        <f t="shared" si="43"/>
        <v>100854.89999999998</v>
      </c>
      <c r="T81" s="67">
        <f t="shared" si="33"/>
        <v>0</v>
      </c>
      <c r="U81" s="53">
        <f t="shared" si="34"/>
        <v>0</v>
      </c>
      <c r="V81" s="54">
        <f t="shared" si="35"/>
        <v>0</v>
      </c>
      <c r="W81" s="67">
        <f t="shared" si="36"/>
        <v>0</v>
      </c>
      <c r="X81" s="53">
        <f t="shared" si="37"/>
        <v>0</v>
      </c>
      <c r="Y81" s="54">
        <f t="shared" si="38"/>
        <v>0</v>
      </c>
      <c r="Z81" s="68" t="str">
        <f t="shared" si="24"/>
        <v>0</v>
      </c>
      <c r="AA81" s="56">
        <f t="shared" si="39"/>
        <v>1</v>
      </c>
      <c r="AB81" s="124">
        <f t="shared" si="40"/>
        <v>1</v>
      </c>
      <c r="AC81" s="69">
        <f t="shared" si="41"/>
        <v>0</v>
      </c>
      <c r="AD81" s="54">
        <f t="shared" si="44"/>
        <v>0</v>
      </c>
      <c r="AE81" s="59">
        <f t="shared" si="42"/>
        <v>0</v>
      </c>
      <c r="AF81" s="149"/>
      <c r="AG81" s="60"/>
      <c r="AH81" s="61"/>
      <c r="AI81" s="126"/>
      <c r="AJ81" s="212"/>
      <c r="AK81" s="215"/>
    </row>
    <row r="82" spans="2:37">
      <c r="B82" s="136"/>
      <c r="C82" s="47">
        <f t="shared" si="25"/>
        <v>0</v>
      </c>
      <c r="D82" s="47">
        <f t="shared" si="26"/>
        <v>1</v>
      </c>
      <c r="E82" s="47">
        <f t="shared" si="27"/>
        <v>1900</v>
      </c>
      <c r="F82" s="47" t="str">
        <f t="shared" si="23"/>
        <v>сб</v>
      </c>
      <c r="G82" s="92"/>
      <c r="H82" s="71"/>
      <c r="I82" s="70"/>
      <c r="J82" s="94"/>
      <c r="K82" s="94"/>
      <c r="L82" s="48"/>
      <c r="M82" s="71"/>
      <c r="N82" s="64"/>
      <c r="O82" s="65"/>
      <c r="P82" s="65"/>
      <c r="Q82" s="65"/>
      <c r="R82" s="105"/>
      <c r="S82" s="66">
        <f t="shared" si="43"/>
        <v>100854.89999999998</v>
      </c>
      <c r="T82" s="67">
        <f t="shared" si="33"/>
        <v>0</v>
      </c>
      <c r="U82" s="53">
        <f t="shared" si="34"/>
        <v>0</v>
      </c>
      <c r="V82" s="54">
        <f t="shared" si="35"/>
        <v>0</v>
      </c>
      <c r="W82" s="67">
        <f t="shared" si="36"/>
        <v>0</v>
      </c>
      <c r="X82" s="53">
        <f t="shared" si="37"/>
        <v>0</v>
      </c>
      <c r="Y82" s="54">
        <f t="shared" si="38"/>
        <v>0</v>
      </c>
      <c r="Z82" s="68" t="str">
        <f t="shared" si="24"/>
        <v>0</v>
      </c>
      <c r="AA82" s="56">
        <f t="shared" si="39"/>
        <v>1</v>
      </c>
      <c r="AB82" s="124">
        <f t="shared" si="40"/>
        <v>1</v>
      </c>
      <c r="AC82" s="69">
        <f t="shared" si="41"/>
        <v>0</v>
      </c>
      <c r="AD82" s="54">
        <f t="shared" si="44"/>
        <v>0</v>
      </c>
      <c r="AE82" s="59">
        <f t="shared" si="42"/>
        <v>0</v>
      </c>
      <c r="AF82" s="149"/>
      <c r="AG82" s="60"/>
      <c r="AH82" s="61"/>
      <c r="AI82" s="126"/>
      <c r="AJ82" s="212"/>
      <c r="AK82" s="215"/>
    </row>
    <row r="83" spans="2:37">
      <c r="B83" s="136"/>
      <c r="C83" s="47">
        <f t="shared" si="25"/>
        <v>0</v>
      </c>
      <c r="D83" s="47">
        <f t="shared" si="26"/>
        <v>1</v>
      </c>
      <c r="E83" s="47">
        <f t="shared" si="27"/>
        <v>1900</v>
      </c>
      <c r="F83" s="47" t="str">
        <f t="shared" si="23"/>
        <v>сб</v>
      </c>
      <c r="G83" s="92"/>
      <c r="H83" s="71"/>
      <c r="I83" s="70"/>
      <c r="J83" s="94"/>
      <c r="K83" s="94"/>
      <c r="L83" s="48"/>
      <c r="M83" s="71"/>
      <c r="N83" s="64"/>
      <c r="O83" s="65"/>
      <c r="P83" s="65"/>
      <c r="Q83" s="65"/>
      <c r="R83" s="105"/>
      <c r="S83" s="66">
        <f t="shared" si="43"/>
        <v>100854.89999999998</v>
      </c>
      <c r="T83" s="67">
        <f t="shared" si="33"/>
        <v>0</v>
      </c>
      <c r="U83" s="53">
        <f t="shared" si="34"/>
        <v>0</v>
      </c>
      <c r="V83" s="54">
        <f t="shared" si="35"/>
        <v>0</v>
      </c>
      <c r="W83" s="67">
        <f t="shared" si="36"/>
        <v>0</v>
      </c>
      <c r="X83" s="53">
        <f t="shared" si="37"/>
        <v>0</v>
      </c>
      <c r="Y83" s="54">
        <f t="shared" si="38"/>
        <v>0</v>
      </c>
      <c r="Z83" s="68" t="str">
        <f t="shared" si="24"/>
        <v>0</v>
      </c>
      <c r="AA83" s="56">
        <f t="shared" si="39"/>
        <v>1</v>
      </c>
      <c r="AB83" s="124">
        <f t="shared" si="40"/>
        <v>1</v>
      </c>
      <c r="AC83" s="69">
        <f t="shared" si="41"/>
        <v>0</v>
      </c>
      <c r="AD83" s="54">
        <f t="shared" si="44"/>
        <v>0</v>
      </c>
      <c r="AE83" s="59">
        <f t="shared" si="42"/>
        <v>0</v>
      </c>
      <c r="AF83" s="149"/>
      <c r="AG83" s="60"/>
      <c r="AH83" s="61"/>
      <c r="AI83" s="126"/>
      <c r="AJ83" s="212"/>
      <c r="AK83" s="215"/>
    </row>
    <row r="84" spans="2:37">
      <c r="B84" s="136"/>
      <c r="C84" s="47">
        <f t="shared" si="25"/>
        <v>0</v>
      </c>
      <c r="D84" s="47">
        <f t="shared" si="26"/>
        <v>1</v>
      </c>
      <c r="E84" s="47">
        <f t="shared" si="27"/>
        <v>1900</v>
      </c>
      <c r="F84" s="47" t="str">
        <f t="shared" si="23"/>
        <v>сб</v>
      </c>
      <c r="G84" s="92"/>
      <c r="H84" s="71"/>
      <c r="I84" s="70"/>
      <c r="J84" s="94"/>
      <c r="K84" s="94"/>
      <c r="L84" s="48"/>
      <c r="M84" s="71"/>
      <c r="N84" s="64"/>
      <c r="O84" s="65"/>
      <c r="P84" s="65"/>
      <c r="Q84" s="65"/>
      <c r="R84" s="105"/>
      <c r="S84" s="66">
        <f t="shared" si="43"/>
        <v>100854.89999999998</v>
      </c>
      <c r="T84" s="67">
        <f t="shared" si="33"/>
        <v>0</v>
      </c>
      <c r="U84" s="53">
        <f t="shared" si="34"/>
        <v>0</v>
      </c>
      <c r="V84" s="54">
        <f t="shared" si="35"/>
        <v>0</v>
      </c>
      <c r="W84" s="67">
        <f t="shared" si="36"/>
        <v>0</v>
      </c>
      <c r="X84" s="53">
        <f t="shared" si="37"/>
        <v>0</v>
      </c>
      <c r="Y84" s="54">
        <f t="shared" si="38"/>
        <v>0</v>
      </c>
      <c r="Z84" s="68" t="str">
        <f t="shared" si="24"/>
        <v>0</v>
      </c>
      <c r="AA84" s="56">
        <f t="shared" si="39"/>
        <v>1</v>
      </c>
      <c r="AB84" s="124">
        <f t="shared" si="40"/>
        <v>1</v>
      </c>
      <c r="AC84" s="69">
        <f t="shared" si="41"/>
        <v>0</v>
      </c>
      <c r="AD84" s="54">
        <f t="shared" si="44"/>
        <v>0</v>
      </c>
      <c r="AE84" s="59">
        <f t="shared" si="42"/>
        <v>0</v>
      </c>
      <c r="AF84" s="149"/>
      <c r="AG84" s="60"/>
      <c r="AH84" s="61"/>
      <c r="AI84" s="126"/>
      <c r="AJ84" s="212"/>
      <c r="AK84" s="215"/>
    </row>
    <row r="85" spans="2:37">
      <c r="B85" s="136"/>
      <c r="C85" s="47">
        <f t="shared" si="25"/>
        <v>0</v>
      </c>
      <c r="D85" s="47">
        <f t="shared" si="26"/>
        <v>1</v>
      </c>
      <c r="E85" s="47">
        <f t="shared" si="27"/>
        <v>1900</v>
      </c>
      <c r="F85" s="47" t="str">
        <f t="shared" si="23"/>
        <v>сб</v>
      </c>
      <c r="G85" s="92"/>
      <c r="H85" s="71"/>
      <c r="I85" s="70"/>
      <c r="J85" s="94"/>
      <c r="K85" s="94"/>
      <c r="L85" s="48"/>
      <c r="M85" s="71"/>
      <c r="N85" s="64"/>
      <c r="O85" s="65"/>
      <c r="P85" s="65"/>
      <c r="Q85" s="65"/>
      <c r="R85" s="105"/>
      <c r="S85" s="66">
        <f t="shared" si="43"/>
        <v>100854.89999999998</v>
      </c>
      <c r="T85" s="67">
        <f t="shared" si="33"/>
        <v>0</v>
      </c>
      <c r="U85" s="53">
        <f t="shared" si="34"/>
        <v>0</v>
      </c>
      <c r="V85" s="54">
        <f t="shared" si="35"/>
        <v>0</v>
      </c>
      <c r="W85" s="67">
        <f t="shared" si="36"/>
        <v>0</v>
      </c>
      <c r="X85" s="53">
        <f t="shared" si="37"/>
        <v>0</v>
      </c>
      <c r="Y85" s="54">
        <f t="shared" si="38"/>
        <v>0</v>
      </c>
      <c r="Z85" s="68" t="str">
        <f t="shared" si="24"/>
        <v>0</v>
      </c>
      <c r="AA85" s="56">
        <f t="shared" si="39"/>
        <v>1</v>
      </c>
      <c r="AB85" s="124">
        <f t="shared" si="40"/>
        <v>1</v>
      </c>
      <c r="AC85" s="69">
        <f t="shared" si="41"/>
        <v>0</v>
      </c>
      <c r="AD85" s="54">
        <f t="shared" si="44"/>
        <v>0</v>
      </c>
      <c r="AE85" s="59">
        <f t="shared" si="42"/>
        <v>0</v>
      </c>
      <c r="AF85" s="149"/>
      <c r="AG85" s="60"/>
      <c r="AH85" s="61"/>
      <c r="AI85" s="126"/>
      <c r="AJ85" s="212"/>
      <c r="AK85" s="215"/>
    </row>
    <row r="86" spans="2:37">
      <c r="B86" s="136"/>
      <c r="C86" s="47">
        <f t="shared" si="25"/>
        <v>0</v>
      </c>
      <c r="D86" s="47">
        <f t="shared" si="26"/>
        <v>1</v>
      </c>
      <c r="E86" s="47">
        <f t="shared" si="27"/>
        <v>1900</v>
      </c>
      <c r="F86" s="47" t="str">
        <f t="shared" si="23"/>
        <v>сб</v>
      </c>
      <c r="G86" s="92"/>
      <c r="H86" s="71"/>
      <c r="I86" s="70"/>
      <c r="J86" s="94"/>
      <c r="K86" s="94"/>
      <c r="L86" s="48"/>
      <c r="M86" s="71"/>
      <c r="N86" s="64"/>
      <c r="O86" s="65"/>
      <c r="P86" s="65"/>
      <c r="Q86" s="65"/>
      <c r="R86" s="105"/>
      <c r="S86" s="66">
        <f t="shared" si="43"/>
        <v>100854.89999999998</v>
      </c>
      <c r="T86" s="67">
        <f t="shared" si="33"/>
        <v>0</v>
      </c>
      <c r="U86" s="53">
        <f t="shared" si="34"/>
        <v>0</v>
      </c>
      <c r="V86" s="54">
        <f t="shared" si="35"/>
        <v>0</v>
      </c>
      <c r="W86" s="67">
        <f t="shared" si="36"/>
        <v>0</v>
      </c>
      <c r="X86" s="53">
        <f t="shared" si="37"/>
        <v>0</v>
      </c>
      <c r="Y86" s="54">
        <f t="shared" si="38"/>
        <v>0</v>
      </c>
      <c r="Z86" s="68" t="str">
        <f t="shared" si="24"/>
        <v>0</v>
      </c>
      <c r="AA86" s="56">
        <f t="shared" si="39"/>
        <v>1</v>
      </c>
      <c r="AB86" s="124">
        <f t="shared" si="40"/>
        <v>1</v>
      </c>
      <c r="AC86" s="69">
        <f t="shared" si="41"/>
        <v>0</v>
      </c>
      <c r="AD86" s="54">
        <f t="shared" si="44"/>
        <v>0</v>
      </c>
      <c r="AE86" s="59">
        <f t="shared" si="42"/>
        <v>0</v>
      </c>
      <c r="AF86" s="149"/>
      <c r="AG86" s="60"/>
      <c r="AH86" s="61"/>
      <c r="AI86" s="126"/>
      <c r="AJ86" s="212"/>
      <c r="AK86" s="215"/>
    </row>
    <row r="87" spans="2:37">
      <c r="B87" s="136"/>
      <c r="C87" s="47">
        <f t="shared" si="25"/>
        <v>0</v>
      </c>
      <c r="D87" s="47">
        <f t="shared" si="26"/>
        <v>1</v>
      </c>
      <c r="E87" s="47">
        <f t="shared" si="27"/>
        <v>1900</v>
      </c>
      <c r="F87" s="47" t="str">
        <f t="shared" si="23"/>
        <v>сб</v>
      </c>
      <c r="G87" s="92"/>
      <c r="H87" s="71"/>
      <c r="I87" s="70"/>
      <c r="J87" s="94"/>
      <c r="K87" s="94"/>
      <c r="L87" s="48"/>
      <c r="M87" s="71"/>
      <c r="N87" s="64"/>
      <c r="O87" s="65"/>
      <c r="P87" s="65"/>
      <c r="Q87" s="65"/>
      <c r="R87" s="105"/>
      <c r="S87" s="66">
        <f t="shared" si="43"/>
        <v>100854.89999999998</v>
      </c>
      <c r="T87" s="67">
        <f t="shared" si="33"/>
        <v>0</v>
      </c>
      <c r="U87" s="53">
        <f t="shared" si="34"/>
        <v>0</v>
      </c>
      <c r="V87" s="54">
        <f t="shared" si="35"/>
        <v>0</v>
      </c>
      <c r="W87" s="67">
        <f t="shared" si="36"/>
        <v>0</v>
      </c>
      <c r="X87" s="53">
        <f t="shared" si="37"/>
        <v>0</v>
      </c>
      <c r="Y87" s="54">
        <f t="shared" si="38"/>
        <v>0</v>
      </c>
      <c r="Z87" s="68" t="str">
        <f t="shared" si="24"/>
        <v>0</v>
      </c>
      <c r="AA87" s="56">
        <f t="shared" si="39"/>
        <v>1</v>
      </c>
      <c r="AB87" s="124">
        <f t="shared" si="40"/>
        <v>1</v>
      </c>
      <c r="AC87" s="69">
        <f t="shared" si="41"/>
        <v>0</v>
      </c>
      <c r="AD87" s="54">
        <f t="shared" si="44"/>
        <v>0</v>
      </c>
      <c r="AE87" s="59">
        <f t="shared" si="42"/>
        <v>0</v>
      </c>
      <c r="AF87" s="149"/>
      <c r="AG87" s="60"/>
      <c r="AH87" s="61"/>
      <c r="AI87" s="126"/>
      <c r="AJ87" s="212"/>
      <c r="AK87" s="215"/>
    </row>
    <row r="88" spans="2:37">
      <c r="B88" s="136"/>
      <c r="C88" s="47">
        <f t="shared" si="25"/>
        <v>0</v>
      </c>
      <c r="D88" s="47">
        <f t="shared" si="26"/>
        <v>1</v>
      </c>
      <c r="E88" s="47">
        <f t="shared" si="27"/>
        <v>1900</v>
      </c>
      <c r="F88" s="47" t="str">
        <f t="shared" si="23"/>
        <v>сб</v>
      </c>
      <c r="G88" s="92"/>
      <c r="H88" s="71"/>
      <c r="I88" s="70"/>
      <c r="J88" s="94"/>
      <c r="K88" s="94"/>
      <c r="L88" s="48"/>
      <c r="M88" s="71"/>
      <c r="N88" s="64"/>
      <c r="O88" s="65"/>
      <c r="P88" s="65"/>
      <c r="Q88" s="65"/>
      <c r="R88" s="105"/>
      <c r="S88" s="66">
        <f t="shared" si="43"/>
        <v>100854.89999999998</v>
      </c>
      <c r="T88" s="67">
        <f t="shared" si="33"/>
        <v>0</v>
      </c>
      <c r="U88" s="53">
        <f t="shared" si="34"/>
        <v>0</v>
      </c>
      <c r="V88" s="54">
        <f t="shared" si="35"/>
        <v>0</v>
      </c>
      <c r="W88" s="67">
        <f t="shared" si="36"/>
        <v>0</v>
      </c>
      <c r="X88" s="53">
        <f t="shared" si="37"/>
        <v>0</v>
      </c>
      <c r="Y88" s="54">
        <f t="shared" si="38"/>
        <v>0</v>
      </c>
      <c r="Z88" s="68" t="str">
        <f t="shared" si="24"/>
        <v>0</v>
      </c>
      <c r="AA88" s="56">
        <f t="shared" si="39"/>
        <v>1</v>
      </c>
      <c r="AB88" s="124">
        <f t="shared" si="40"/>
        <v>1</v>
      </c>
      <c r="AC88" s="69">
        <f t="shared" si="41"/>
        <v>0</v>
      </c>
      <c r="AD88" s="54">
        <f t="shared" si="44"/>
        <v>0</v>
      </c>
      <c r="AE88" s="59">
        <f t="shared" si="42"/>
        <v>0</v>
      </c>
      <c r="AF88" s="149"/>
      <c r="AG88" s="60"/>
      <c r="AH88" s="61"/>
      <c r="AI88" s="126"/>
      <c r="AJ88" s="212"/>
      <c r="AK88" s="215"/>
    </row>
    <row r="89" spans="2:37">
      <c r="B89" s="136"/>
      <c r="C89" s="47">
        <f t="shared" si="25"/>
        <v>0</v>
      </c>
      <c r="D89" s="47">
        <f t="shared" si="26"/>
        <v>1</v>
      </c>
      <c r="E89" s="47">
        <f t="shared" si="27"/>
        <v>1900</v>
      </c>
      <c r="F89" s="47" t="str">
        <f t="shared" si="23"/>
        <v>сб</v>
      </c>
      <c r="G89" s="92"/>
      <c r="H89" s="71"/>
      <c r="I89" s="70"/>
      <c r="J89" s="94"/>
      <c r="K89" s="94"/>
      <c r="L89" s="48"/>
      <c r="M89" s="71"/>
      <c r="N89" s="64"/>
      <c r="O89" s="65"/>
      <c r="P89" s="65"/>
      <c r="Q89" s="65"/>
      <c r="R89" s="105"/>
      <c r="S89" s="66">
        <f t="shared" si="43"/>
        <v>100854.89999999998</v>
      </c>
      <c r="T89" s="67">
        <f t="shared" si="33"/>
        <v>0</v>
      </c>
      <c r="U89" s="53">
        <f t="shared" si="34"/>
        <v>0</v>
      </c>
      <c r="V89" s="54">
        <f t="shared" si="35"/>
        <v>0</v>
      </c>
      <c r="W89" s="67">
        <f t="shared" si="36"/>
        <v>0</v>
      </c>
      <c r="X89" s="53">
        <f t="shared" si="37"/>
        <v>0</v>
      </c>
      <c r="Y89" s="54">
        <f t="shared" si="38"/>
        <v>0</v>
      </c>
      <c r="Z89" s="68" t="str">
        <f t="shared" si="24"/>
        <v>0</v>
      </c>
      <c r="AA89" s="56">
        <f t="shared" si="39"/>
        <v>1</v>
      </c>
      <c r="AB89" s="124">
        <f t="shared" si="40"/>
        <v>1</v>
      </c>
      <c r="AC89" s="69">
        <f t="shared" si="41"/>
        <v>0</v>
      </c>
      <c r="AD89" s="54">
        <f t="shared" si="44"/>
        <v>0</v>
      </c>
      <c r="AE89" s="59">
        <f t="shared" si="42"/>
        <v>0</v>
      </c>
      <c r="AF89" s="149"/>
      <c r="AG89" s="60"/>
      <c r="AH89" s="61"/>
      <c r="AI89" s="126"/>
      <c r="AJ89" s="212"/>
      <c r="AK89" s="215"/>
    </row>
    <row r="90" spans="2:37">
      <c r="B90" s="136"/>
      <c r="C90" s="47">
        <f t="shared" si="25"/>
        <v>0</v>
      </c>
      <c r="D90" s="47">
        <f t="shared" si="26"/>
        <v>1</v>
      </c>
      <c r="E90" s="47">
        <f t="shared" si="27"/>
        <v>1900</v>
      </c>
      <c r="F90" s="47" t="str">
        <f t="shared" si="23"/>
        <v>сб</v>
      </c>
      <c r="G90" s="92"/>
      <c r="H90" s="71"/>
      <c r="I90" s="70"/>
      <c r="J90" s="94"/>
      <c r="K90" s="94"/>
      <c r="L90" s="48"/>
      <c r="M90" s="71"/>
      <c r="N90" s="64"/>
      <c r="O90" s="65"/>
      <c r="P90" s="65"/>
      <c r="Q90" s="65"/>
      <c r="R90" s="105"/>
      <c r="S90" s="66">
        <f t="shared" si="43"/>
        <v>100854.89999999998</v>
      </c>
      <c r="T90" s="67">
        <f t="shared" si="33"/>
        <v>0</v>
      </c>
      <c r="U90" s="53">
        <f t="shared" si="34"/>
        <v>0</v>
      </c>
      <c r="V90" s="54">
        <f t="shared" si="35"/>
        <v>0</v>
      </c>
      <c r="W90" s="67">
        <f t="shared" si="36"/>
        <v>0</v>
      </c>
      <c r="X90" s="53">
        <f t="shared" si="37"/>
        <v>0</v>
      </c>
      <c r="Y90" s="54">
        <f t="shared" si="38"/>
        <v>0</v>
      </c>
      <c r="Z90" s="68" t="str">
        <f t="shared" si="24"/>
        <v>0</v>
      </c>
      <c r="AA90" s="56">
        <f t="shared" si="39"/>
        <v>1</v>
      </c>
      <c r="AB90" s="124">
        <f t="shared" si="40"/>
        <v>1</v>
      </c>
      <c r="AC90" s="69">
        <f t="shared" si="41"/>
        <v>0</v>
      </c>
      <c r="AD90" s="54">
        <f t="shared" si="44"/>
        <v>0</v>
      </c>
      <c r="AE90" s="59">
        <f t="shared" si="42"/>
        <v>0</v>
      </c>
      <c r="AF90" s="149"/>
      <c r="AG90" s="60"/>
      <c r="AH90" s="61"/>
      <c r="AI90" s="126"/>
      <c r="AJ90" s="212"/>
      <c r="AK90" s="215"/>
    </row>
    <row r="91" spans="2:37">
      <c r="B91" s="136"/>
      <c r="C91" s="47">
        <f t="shared" si="25"/>
        <v>0</v>
      </c>
      <c r="D91" s="47">
        <f t="shared" si="26"/>
        <v>1</v>
      </c>
      <c r="E91" s="47">
        <f t="shared" si="27"/>
        <v>1900</v>
      </c>
      <c r="F91" s="47" t="str">
        <f t="shared" si="23"/>
        <v>сб</v>
      </c>
      <c r="G91" s="92"/>
      <c r="H91" s="71"/>
      <c r="I91" s="70"/>
      <c r="J91" s="94"/>
      <c r="K91" s="94"/>
      <c r="L91" s="48"/>
      <c r="M91" s="71"/>
      <c r="N91" s="64"/>
      <c r="O91" s="65"/>
      <c r="P91" s="65"/>
      <c r="Q91" s="65"/>
      <c r="R91" s="105"/>
      <c r="S91" s="66">
        <f t="shared" si="43"/>
        <v>100854.89999999998</v>
      </c>
      <c r="T91" s="67">
        <f t="shared" si="33"/>
        <v>0</v>
      </c>
      <c r="U91" s="53">
        <f t="shared" si="34"/>
        <v>0</v>
      </c>
      <c r="V91" s="54">
        <f t="shared" si="35"/>
        <v>0</v>
      </c>
      <c r="W91" s="67">
        <f t="shared" si="36"/>
        <v>0</v>
      </c>
      <c r="X91" s="53">
        <f t="shared" si="37"/>
        <v>0</v>
      </c>
      <c r="Y91" s="54">
        <f t="shared" si="38"/>
        <v>0</v>
      </c>
      <c r="Z91" s="68" t="str">
        <f t="shared" si="24"/>
        <v>0</v>
      </c>
      <c r="AA91" s="56">
        <f t="shared" si="39"/>
        <v>1</v>
      </c>
      <c r="AB91" s="124">
        <f t="shared" si="40"/>
        <v>1</v>
      </c>
      <c r="AC91" s="69">
        <f t="shared" si="41"/>
        <v>0</v>
      </c>
      <c r="AD91" s="54">
        <f t="shared" si="44"/>
        <v>0</v>
      </c>
      <c r="AE91" s="59">
        <f t="shared" si="42"/>
        <v>0</v>
      </c>
      <c r="AF91" s="149"/>
      <c r="AG91" s="60"/>
      <c r="AH91" s="61"/>
      <c r="AI91" s="126"/>
      <c r="AJ91" s="212"/>
      <c r="AK91" s="215"/>
    </row>
    <row r="92" spans="2:37">
      <c r="B92" s="136"/>
      <c r="C92" s="47">
        <f t="shared" si="25"/>
        <v>0</v>
      </c>
      <c r="D92" s="47">
        <f t="shared" si="26"/>
        <v>1</v>
      </c>
      <c r="E92" s="47">
        <f t="shared" si="27"/>
        <v>1900</v>
      </c>
      <c r="F92" s="47" t="str">
        <f t="shared" si="23"/>
        <v>сб</v>
      </c>
      <c r="G92" s="92"/>
      <c r="H92" s="71"/>
      <c r="I92" s="70"/>
      <c r="J92" s="94"/>
      <c r="K92" s="94"/>
      <c r="L92" s="48"/>
      <c r="M92" s="71"/>
      <c r="N92" s="64"/>
      <c r="O92" s="65"/>
      <c r="P92" s="65"/>
      <c r="Q92" s="65"/>
      <c r="R92" s="105"/>
      <c r="S92" s="66">
        <f t="shared" si="43"/>
        <v>100854.89999999998</v>
      </c>
      <c r="T92" s="67">
        <f t="shared" si="33"/>
        <v>0</v>
      </c>
      <c r="U92" s="53">
        <f t="shared" si="34"/>
        <v>0</v>
      </c>
      <c r="V92" s="54">
        <f t="shared" si="35"/>
        <v>0</v>
      </c>
      <c r="W92" s="67">
        <f t="shared" si="36"/>
        <v>0</v>
      </c>
      <c r="X92" s="53">
        <f t="shared" si="37"/>
        <v>0</v>
      </c>
      <c r="Y92" s="54">
        <f t="shared" si="38"/>
        <v>0</v>
      </c>
      <c r="Z92" s="68" t="str">
        <f t="shared" si="24"/>
        <v>0</v>
      </c>
      <c r="AA92" s="56">
        <f t="shared" si="39"/>
        <v>1</v>
      </c>
      <c r="AB92" s="124">
        <f t="shared" si="40"/>
        <v>1</v>
      </c>
      <c r="AC92" s="69">
        <f t="shared" si="41"/>
        <v>0</v>
      </c>
      <c r="AD92" s="54">
        <f t="shared" si="44"/>
        <v>0</v>
      </c>
      <c r="AE92" s="59">
        <f t="shared" si="42"/>
        <v>0</v>
      </c>
      <c r="AF92" s="149"/>
      <c r="AG92" s="60"/>
      <c r="AH92" s="61"/>
      <c r="AI92" s="126"/>
      <c r="AJ92" s="212"/>
      <c r="AK92" s="215"/>
    </row>
    <row r="93" spans="2:37">
      <c r="B93" s="136"/>
      <c r="C93" s="47">
        <f t="shared" si="25"/>
        <v>0</v>
      </c>
      <c r="D93" s="47">
        <f t="shared" si="26"/>
        <v>1</v>
      </c>
      <c r="E93" s="47">
        <f t="shared" si="27"/>
        <v>1900</v>
      </c>
      <c r="F93" s="47" t="str">
        <f t="shared" si="23"/>
        <v>сб</v>
      </c>
      <c r="G93" s="92"/>
      <c r="H93" s="71"/>
      <c r="I93" s="70"/>
      <c r="J93" s="94"/>
      <c r="K93" s="94"/>
      <c r="L93" s="48"/>
      <c r="M93" s="71"/>
      <c r="N93" s="64"/>
      <c r="O93" s="65"/>
      <c r="P93" s="65"/>
      <c r="Q93" s="65"/>
      <c r="R93" s="105"/>
      <c r="S93" s="66">
        <f t="shared" si="43"/>
        <v>100854.89999999998</v>
      </c>
      <c r="T93" s="67">
        <f t="shared" si="33"/>
        <v>0</v>
      </c>
      <c r="U93" s="53">
        <f t="shared" si="34"/>
        <v>0</v>
      </c>
      <c r="V93" s="54">
        <f t="shared" si="35"/>
        <v>0</v>
      </c>
      <c r="W93" s="67">
        <f t="shared" si="36"/>
        <v>0</v>
      </c>
      <c r="X93" s="53">
        <f t="shared" si="37"/>
        <v>0</v>
      </c>
      <c r="Y93" s="54">
        <f t="shared" si="38"/>
        <v>0</v>
      </c>
      <c r="Z93" s="68" t="str">
        <f t="shared" si="24"/>
        <v>0</v>
      </c>
      <c r="AA93" s="56">
        <f t="shared" si="39"/>
        <v>1</v>
      </c>
      <c r="AB93" s="124">
        <f t="shared" si="40"/>
        <v>1</v>
      </c>
      <c r="AC93" s="69">
        <f t="shared" si="41"/>
        <v>0</v>
      </c>
      <c r="AD93" s="54">
        <f t="shared" si="44"/>
        <v>0</v>
      </c>
      <c r="AE93" s="59">
        <f t="shared" si="42"/>
        <v>0</v>
      </c>
      <c r="AF93" s="149"/>
      <c r="AG93" s="60"/>
      <c r="AH93" s="61"/>
      <c r="AI93" s="126"/>
      <c r="AJ93" s="212"/>
      <c r="AK93" s="215"/>
    </row>
    <row r="94" spans="2:37">
      <c r="B94" s="136"/>
      <c r="C94" s="47">
        <f t="shared" si="25"/>
        <v>0</v>
      </c>
      <c r="D94" s="47">
        <f t="shared" si="26"/>
        <v>1</v>
      </c>
      <c r="E94" s="47">
        <f t="shared" si="27"/>
        <v>1900</v>
      </c>
      <c r="F94" s="47" t="str">
        <f t="shared" si="23"/>
        <v>сб</v>
      </c>
      <c r="G94" s="92"/>
      <c r="H94" s="71"/>
      <c r="I94" s="70"/>
      <c r="J94" s="94"/>
      <c r="K94" s="94"/>
      <c r="L94" s="48"/>
      <c r="M94" s="71"/>
      <c r="N94" s="64"/>
      <c r="O94" s="65"/>
      <c r="P94" s="65"/>
      <c r="Q94" s="65"/>
      <c r="R94" s="105"/>
      <c r="S94" s="66">
        <f t="shared" si="43"/>
        <v>100854.89999999998</v>
      </c>
      <c r="T94" s="67">
        <f t="shared" si="33"/>
        <v>0</v>
      </c>
      <c r="U94" s="53">
        <f t="shared" si="34"/>
        <v>0</v>
      </c>
      <c r="V94" s="54">
        <f t="shared" si="35"/>
        <v>0</v>
      </c>
      <c r="W94" s="67">
        <f t="shared" si="36"/>
        <v>0</v>
      </c>
      <c r="X94" s="53">
        <f t="shared" si="37"/>
        <v>0</v>
      </c>
      <c r="Y94" s="54">
        <f t="shared" si="38"/>
        <v>0</v>
      </c>
      <c r="Z94" s="68" t="str">
        <f t="shared" si="24"/>
        <v>0</v>
      </c>
      <c r="AA94" s="56">
        <f t="shared" si="39"/>
        <v>1</v>
      </c>
      <c r="AB94" s="124">
        <f t="shared" si="40"/>
        <v>1</v>
      </c>
      <c r="AC94" s="69">
        <f t="shared" si="41"/>
        <v>0</v>
      </c>
      <c r="AD94" s="54">
        <f t="shared" si="44"/>
        <v>0</v>
      </c>
      <c r="AE94" s="59">
        <f t="shared" si="42"/>
        <v>0</v>
      </c>
      <c r="AF94" s="149"/>
      <c r="AG94" s="60"/>
      <c r="AH94" s="61"/>
      <c r="AI94" s="126"/>
      <c r="AJ94" s="212"/>
      <c r="AK94" s="215"/>
    </row>
    <row r="95" spans="2:37">
      <c r="B95" s="136"/>
      <c r="C95" s="47">
        <f t="shared" si="25"/>
        <v>0</v>
      </c>
      <c r="D95" s="47">
        <f t="shared" si="26"/>
        <v>1</v>
      </c>
      <c r="E95" s="47">
        <f t="shared" si="27"/>
        <v>1900</v>
      </c>
      <c r="F95" s="47" t="str">
        <f t="shared" si="23"/>
        <v>сб</v>
      </c>
      <c r="G95" s="92"/>
      <c r="H95" s="71"/>
      <c r="I95" s="70"/>
      <c r="J95" s="94"/>
      <c r="K95" s="94"/>
      <c r="L95" s="48"/>
      <c r="M95" s="71"/>
      <c r="N95" s="64"/>
      <c r="O95" s="65"/>
      <c r="P95" s="65"/>
      <c r="Q95" s="65"/>
      <c r="R95" s="105"/>
      <c r="S95" s="66">
        <f t="shared" si="43"/>
        <v>100854.89999999998</v>
      </c>
      <c r="T95" s="67">
        <f t="shared" si="33"/>
        <v>0</v>
      </c>
      <c r="U95" s="53">
        <f t="shared" si="34"/>
        <v>0</v>
      </c>
      <c r="V95" s="54">
        <f t="shared" si="35"/>
        <v>0</v>
      </c>
      <c r="W95" s="67">
        <f t="shared" si="36"/>
        <v>0</v>
      </c>
      <c r="X95" s="53">
        <f t="shared" si="37"/>
        <v>0</v>
      </c>
      <c r="Y95" s="54">
        <f t="shared" si="38"/>
        <v>0</v>
      </c>
      <c r="Z95" s="68" t="str">
        <f t="shared" si="24"/>
        <v>0</v>
      </c>
      <c r="AA95" s="56">
        <f t="shared" si="39"/>
        <v>1</v>
      </c>
      <c r="AB95" s="124">
        <f t="shared" si="40"/>
        <v>1</v>
      </c>
      <c r="AC95" s="69">
        <f t="shared" si="41"/>
        <v>0</v>
      </c>
      <c r="AD95" s="54">
        <f t="shared" si="44"/>
        <v>0</v>
      </c>
      <c r="AE95" s="59">
        <f t="shared" si="42"/>
        <v>0</v>
      </c>
      <c r="AF95" s="149"/>
      <c r="AG95" s="60"/>
      <c r="AH95" s="61"/>
      <c r="AI95" s="126"/>
      <c r="AJ95" s="212"/>
      <c r="AK95" s="215"/>
    </row>
    <row r="96" spans="2:37">
      <c r="B96" s="136"/>
      <c r="C96" s="47">
        <f t="shared" si="25"/>
        <v>0</v>
      </c>
      <c r="D96" s="47">
        <f t="shared" si="26"/>
        <v>1</v>
      </c>
      <c r="E96" s="47">
        <f t="shared" si="27"/>
        <v>1900</v>
      </c>
      <c r="F96" s="47" t="str">
        <f t="shared" si="23"/>
        <v>сб</v>
      </c>
      <c r="G96" s="92"/>
      <c r="H96" s="71"/>
      <c r="I96" s="70"/>
      <c r="J96" s="94"/>
      <c r="K96" s="94"/>
      <c r="L96" s="48"/>
      <c r="M96" s="71"/>
      <c r="N96" s="64"/>
      <c r="O96" s="65"/>
      <c r="P96" s="65"/>
      <c r="Q96" s="65"/>
      <c r="R96" s="105"/>
      <c r="S96" s="66">
        <f t="shared" si="43"/>
        <v>100854.89999999998</v>
      </c>
      <c r="T96" s="67">
        <f t="shared" si="33"/>
        <v>0</v>
      </c>
      <c r="U96" s="53">
        <f t="shared" si="34"/>
        <v>0</v>
      </c>
      <c r="V96" s="54">
        <f t="shared" si="35"/>
        <v>0</v>
      </c>
      <c r="W96" s="67">
        <f t="shared" si="36"/>
        <v>0</v>
      </c>
      <c r="X96" s="53">
        <f t="shared" si="37"/>
        <v>0</v>
      </c>
      <c r="Y96" s="54">
        <f t="shared" si="38"/>
        <v>0</v>
      </c>
      <c r="Z96" s="68" t="str">
        <f t="shared" si="24"/>
        <v>0</v>
      </c>
      <c r="AA96" s="56">
        <f t="shared" si="39"/>
        <v>1</v>
      </c>
      <c r="AB96" s="124">
        <f t="shared" si="40"/>
        <v>1</v>
      </c>
      <c r="AC96" s="69">
        <f t="shared" si="41"/>
        <v>0</v>
      </c>
      <c r="AD96" s="54">
        <f t="shared" si="44"/>
        <v>0</v>
      </c>
      <c r="AE96" s="59">
        <f t="shared" si="42"/>
        <v>0</v>
      </c>
      <c r="AF96" s="149"/>
      <c r="AG96" s="60"/>
      <c r="AH96" s="61"/>
      <c r="AI96" s="126"/>
      <c r="AJ96" s="212"/>
      <c r="AK96" s="215"/>
    </row>
    <row r="97" spans="2:37">
      <c r="B97" s="136"/>
      <c r="C97" s="47">
        <f t="shared" si="25"/>
        <v>0</v>
      </c>
      <c r="D97" s="47">
        <f t="shared" si="26"/>
        <v>1</v>
      </c>
      <c r="E97" s="47">
        <f t="shared" si="27"/>
        <v>1900</v>
      </c>
      <c r="F97" s="47" t="str">
        <f t="shared" si="23"/>
        <v>сб</v>
      </c>
      <c r="G97" s="92"/>
      <c r="H97" s="71"/>
      <c r="I97" s="70"/>
      <c r="J97" s="94"/>
      <c r="K97" s="94"/>
      <c r="L97" s="48"/>
      <c r="M97" s="71"/>
      <c r="N97" s="64"/>
      <c r="O97" s="65"/>
      <c r="P97" s="65"/>
      <c r="Q97" s="65"/>
      <c r="R97" s="105"/>
      <c r="S97" s="66">
        <f t="shared" si="43"/>
        <v>100854.89999999998</v>
      </c>
      <c r="T97" s="67">
        <f t="shared" si="33"/>
        <v>0</v>
      </c>
      <c r="U97" s="53">
        <f t="shared" ref="U97:U160" si="45">T97*M97*AA97</f>
        <v>0</v>
      </c>
      <c r="V97" s="54">
        <f t="shared" ref="V97:V160" si="46">T97*M97*AA97/S97</f>
        <v>0</v>
      </c>
      <c r="W97" s="67">
        <f t="shared" si="36"/>
        <v>0</v>
      </c>
      <c r="X97" s="53">
        <f t="shared" ref="X97:X160" si="47">W97*M97*AA97</f>
        <v>0</v>
      </c>
      <c r="Y97" s="54">
        <f t="shared" ref="Y97:Y160" si="48">W97*M97*AA97/S97</f>
        <v>0</v>
      </c>
      <c r="Z97" s="68" t="str">
        <f t="shared" si="24"/>
        <v>0</v>
      </c>
      <c r="AA97" s="56">
        <f t="shared" ref="AA97:AA160" si="49">IF(I97=0,1,I97)</f>
        <v>1</v>
      </c>
      <c r="AB97" s="124">
        <f t="shared" si="40"/>
        <v>1</v>
      </c>
      <c r="AC97" s="69">
        <f t="shared" si="41"/>
        <v>0</v>
      </c>
      <c r="AD97" s="54">
        <f t="shared" si="44"/>
        <v>0</v>
      </c>
      <c r="AE97" s="59">
        <f t="shared" si="42"/>
        <v>0</v>
      </c>
      <c r="AF97" s="149"/>
      <c r="AG97" s="60"/>
      <c r="AH97" s="61"/>
      <c r="AI97" s="126"/>
      <c r="AJ97" s="212"/>
      <c r="AK97" s="215"/>
    </row>
    <row r="98" spans="2:37">
      <c r="B98" s="136"/>
      <c r="C98" s="47">
        <f t="shared" si="25"/>
        <v>0</v>
      </c>
      <c r="D98" s="47">
        <f t="shared" si="26"/>
        <v>1</v>
      </c>
      <c r="E98" s="47">
        <f t="shared" si="27"/>
        <v>1900</v>
      </c>
      <c r="F98" s="47" t="str">
        <f t="shared" si="23"/>
        <v>сб</v>
      </c>
      <c r="G98" s="92"/>
      <c r="H98" s="71"/>
      <c r="I98" s="70"/>
      <c r="J98" s="94"/>
      <c r="K98" s="94"/>
      <c r="L98" s="48"/>
      <c r="M98" s="71"/>
      <c r="N98" s="64"/>
      <c r="O98" s="65"/>
      <c r="P98" s="65"/>
      <c r="Q98" s="65"/>
      <c r="R98" s="105"/>
      <c r="S98" s="66">
        <f t="shared" si="43"/>
        <v>100854.89999999998</v>
      </c>
      <c r="T98" s="67">
        <f t="shared" si="33"/>
        <v>0</v>
      </c>
      <c r="U98" s="53">
        <f t="shared" si="45"/>
        <v>0</v>
      </c>
      <c r="V98" s="54">
        <f t="shared" si="46"/>
        <v>0</v>
      </c>
      <c r="W98" s="67">
        <f t="shared" si="36"/>
        <v>0</v>
      </c>
      <c r="X98" s="53">
        <f t="shared" si="47"/>
        <v>0</v>
      </c>
      <c r="Y98" s="54">
        <f t="shared" si="48"/>
        <v>0</v>
      </c>
      <c r="Z98" s="68" t="str">
        <f t="shared" si="24"/>
        <v>0</v>
      </c>
      <c r="AA98" s="56">
        <f t="shared" si="49"/>
        <v>1</v>
      </c>
      <c r="AB98" s="124">
        <f t="shared" si="40"/>
        <v>1</v>
      </c>
      <c r="AC98" s="69">
        <f t="shared" si="41"/>
        <v>0</v>
      </c>
      <c r="AD98" s="54">
        <f t="shared" si="44"/>
        <v>0</v>
      </c>
      <c r="AE98" s="59">
        <f t="shared" si="42"/>
        <v>0</v>
      </c>
      <c r="AF98" s="149"/>
      <c r="AG98" s="60"/>
      <c r="AH98" s="61"/>
      <c r="AI98" s="126"/>
      <c r="AJ98" s="212"/>
      <c r="AK98" s="215"/>
    </row>
    <row r="99" spans="2:37">
      <c r="B99" s="136"/>
      <c r="C99" s="47">
        <f t="shared" si="25"/>
        <v>0</v>
      </c>
      <c r="D99" s="47">
        <f t="shared" si="26"/>
        <v>1</v>
      </c>
      <c r="E99" s="47">
        <f t="shared" si="27"/>
        <v>1900</v>
      </c>
      <c r="F99" s="47" t="str">
        <f t="shared" si="23"/>
        <v>сб</v>
      </c>
      <c r="G99" s="92"/>
      <c r="H99" s="71"/>
      <c r="I99" s="70"/>
      <c r="J99" s="94"/>
      <c r="K99" s="94"/>
      <c r="L99" s="48"/>
      <c r="M99" s="71"/>
      <c r="N99" s="64"/>
      <c r="O99" s="65"/>
      <c r="P99" s="65"/>
      <c r="Q99" s="65"/>
      <c r="R99" s="105"/>
      <c r="S99" s="66">
        <f t="shared" si="43"/>
        <v>100854.89999999998</v>
      </c>
      <c r="T99" s="67">
        <f t="shared" si="33"/>
        <v>0</v>
      </c>
      <c r="U99" s="53">
        <f t="shared" si="45"/>
        <v>0</v>
      </c>
      <c r="V99" s="54">
        <f t="shared" si="46"/>
        <v>0</v>
      </c>
      <c r="W99" s="67">
        <f t="shared" si="36"/>
        <v>0</v>
      </c>
      <c r="X99" s="53">
        <f t="shared" si="47"/>
        <v>0</v>
      </c>
      <c r="Y99" s="54">
        <f t="shared" si="48"/>
        <v>0</v>
      </c>
      <c r="Z99" s="68" t="str">
        <f t="shared" si="24"/>
        <v>0</v>
      </c>
      <c r="AA99" s="56">
        <f t="shared" si="49"/>
        <v>1</v>
      </c>
      <c r="AB99" s="124">
        <f t="shared" si="40"/>
        <v>1</v>
      </c>
      <c r="AC99" s="69">
        <f t="shared" si="41"/>
        <v>0</v>
      </c>
      <c r="AD99" s="54">
        <f t="shared" si="44"/>
        <v>0</v>
      </c>
      <c r="AE99" s="59">
        <f t="shared" si="42"/>
        <v>0</v>
      </c>
      <c r="AF99" s="149"/>
      <c r="AG99" s="60"/>
      <c r="AH99" s="61"/>
      <c r="AI99" s="126"/>
      <c r="AJ99" s="212"/>
      <c r="AK99" s="215"/>
    </row>
    <row r="100" spans="2:37">
      <c r="B100" s="136"/>
      <c r="C100" s="47">
        <f t="shared" si="25"/>
        <v>0</v>
      </c>
      <c r="D100" s="47">
        <f t="shared" si="26"/>
        <v>1</v>
      </c>
      <c r="E100" s="47">
        <f t="shared" si="27"/>
        <v>1900</v>
      </c>
      <c r="F100" s="47" t="str">
        <f t="shared" ref="F100:F163" si="50">CHOOSE(WEEKDAY(B100,2),"пн","вт","ср","чт","пт","сб","вс")</f>
        <v>сб</v>
      </c>
      <c r="G100" s="92"/>
      <c r="H100" s="71"/>
      <c r="I100" s="70"/>
      <c r="J100" s="94"/>
      <c r="K100" s="94"/>
      <c r="L100" s="48"/>
      <c r="M100" s="71"/>
      <c r="N100" s="64"/>
      <c r="O100" s="65"/>
      <c r="P100" s="65"/>
      <c r="Q100" s="65"/>
      <c r="R100" s="105"/>
      <c r="S100" s="66">
        <f t="shared" si="43"/>
        <v>100854.89999999998</v>
      </c>
      <c r="T100" s="67">
        <f t="shared" si="33"/>
        <v>0</v>
      </c>
      <c r="U100" s="53">
        <f t="shared" si="45"/>
        <v>0</v>
      </c>
      <c r="V100" s="54">
        <f t="shared" si="46"/>
        <v>0</v>
      </c>
      <c r="W100" s="67">
        <f t="shared" si="36"/>
        <v>0</v>
      </c>
      <c r="X100" s="53">
        <f t="shared" si="47"/>
        <v>0</v>
      </c>
      <c r="Y100" s="54">
        <f t="shared" si="48"/>
        <v>0</v>
      </c>
      <c r="Z100" s="68" t="str">
        <f t="shared" ref="Z100:Z163" si="51">IF(W100=0,"0",T100/W100)</f>
        <v>0</v>
      </c>
      <c r="AA100" s="56">
        <f t="shared" si="49"/>
        <v>1</v>
      </c>
      <c r="AB100" s="124">
        <f t="shared" si="40"/>
        <v>1</v>
      </c>
      <c r="AC100" s="69">
        <f t="shared" si="41"/>
        <v>0</v>
      </c>
      <c r="AD100" s="54">
        <f t="shared" si="44"/>
        <v>0</v>
      </c>
      <c r="AE100" s="59">
        <f t="shared" si="42"/>
        <v>0</v>
      </c>
      <c r="AF100" s="149"/>
      <c r="AG100" s="60"/>
      <c r="AH100" s="61"/>
      <c r="AI100" s="126"/>
      <c r="AJ100" s="212"/>
      <c r="AK100" s="215"/>
    </row>
    <row r="101" spans="2:37">
      <c r="B101" s="136"/>
      <c r="C101" s="47">
        <f t="shared" ref="C101:C164" si="52">WEEKNUM(B101)</f>
        <v>0</v>
      </c>
      <c r="D101" s="47">
        <f t="shared" ref="D101:D164" si="53">MONTH(B101)</f>
        <v>1</v>
      </c>
      <c r="E101" s="47">
        <f t="shared" ref="E101:E164" si="54">YEAR(B101)</f>
        <v>1900</v>
      </c>
      <c r="F101" s="47" t="str">
        <f t="shared" si="50"/>
        <v>сб</v>
      </c>
      <c r="G101" s="92"/>
      <c r="H101" s="71"/>
      <c r="I101" s="70"/>
      <c r="J101" s="94"/>
      <c r="K101" s="94"/>
      <c r="L101" s="48"/>
      <c r="M101" s="71"/>
      <c r="N101" s="64"/>
      <c r="O101" s="65"/>
      <c r="P101" s="65"/>
      <c r="Q101" s="65"/>
      <c r="R101" s="105"/>
      <c r="S101" s="66">
        <f t="shared" si="43"/>
        <v>100854.89999999998</v>
      </c>
      <c r="T101" s="67">
        <f t="shared" si="33"/>
        <v>0</v>
      </c>
      <c r="U101" s="53">
        <f t="shared" si="45"/>
        <v>0</v>
      </c>
      <c r="V101" s="54">
        <f t="shared" si="46"/>
        <v>0</v>
      </c>
      <c r="W101" s="67">
        <f t="shared" si="36"/>
        <v>0</v>
      </c>
      <c r="X101" s="53">
        <f t="shared" si="47"/>
        <v>0</v>
      </c>
      <c r="Y101" s="54">
        <f t="shared" si="48"/>
        <v>0</v>
      </c>
      <c r="Z101" s="68" t="str">
        <f t="shared" si="51"/>
        <v>0</v>
      </c>
      <c r="AA101" s="56">
        <f t="shared" si="49"/>
        <v>1</v>
      </c>
      <c r="AB101" s="124">
        <f t="shared" si="40"/>
        <v>1</v>
      </c>
      <c r="AC101" s="69">
        <f t="shared" si="41"/>
        <v>0</v>
      </c>
      <c r="AD101" s="54">
        <f t="shared" si="44"/>
        <v>0</v>
      </c>
      <c r="AE101" s="59">
        <f t="shared" si="42"/>
        <v>0</v>
      </c>
      <c r="AF101" s="149"/>
      <c r="AG101" s="60"/>
      <c r="AH101" s="61"/>
      <c r="AI101" s="126"/>
      <c r="AJ101" s="212"/>
      <c r="AK101" s="215"/>
    </row>
    <row r="102" spans="2:37">
      <c r="B102" s="136"/>
      <c r="C102" s="47">
        <f t="shared" si="52"/>
        <v>0</v>
      </c>
      <c r="D102" s="47">
        <f t="shared" si="53"/>
        <v>1</v>
      </c>
      <c r="E102" s="47">
        <f t="shared" si="54"/>
        <v>1900</v>
      </c>
      <c r="F102" s="47" t="str">
        <f t="shared" si="50"/>
        <v>сб</v>
      </c>
      <c r="G102" s="92"/>
      <c r="H102" s="71"/>
      <c r="I102" s="70"/>
      <c r="J102" s="94"/>
      <c r="K102" s="94"/>
      <c r="L102" s="48"/>
      <c r="M102" s="71"/>
      <c r="N102" s="64"/>
      <c r="O102" s="65"/>
      <c r="P102" s="65"/>
      <c r="Q102" s="65"/>
      <c r="R102" s="105"/>
      <c r="S102" s="66">
        <f t="shared" si="43"/>
        <v>100854.89999999998</v>
      </c>
      <c r="T102" s="67">
        <f t="shared" si="33"/>
        <v>0</v>
      </c>
      <c r="U102" s="53">
        <f t="shared" si="45"/>
        <v>0</v>
      </c>
      <c r="V102" s="54">
        <f t="shared" si="46"/>
        <v>0</v>
      </c>
      <c r="W102" s="67">
        <f t="shared" si="36"/>
        <v>0</v>
      </c>
      <c r="X102" s="53">
        <f t="shared" si="47"/>
        <v>0</v>
      </c>
      <c r="Y102" s="54">
        <f t="shared" si="48"/>
        <v>0</v>
      </c>
      <c r="Z102" s="68" t="str">
        <f t="shared" si="51"/>
        <v>0</v>
      </c>
      <c r="AA102" s="56">
        <f t="shared" si="49"/>
        <v>1</v>
      </c>
      <c r="AB102" s="124">
        <f t="shared" si="40"/>
        <v>1</v>
      </c>
      <c r="AC102" s="69">
        <f t="shared" si="41"/>
        <v>0</v>
      </c>
      <c r="AD102" s="54">
        <f t="shared" si="44"/>
        <v>0</v>
      </c>
      <c r="AE102" s="59">
        <f t="shared" si="42"/>
        <v>0</v>
      </c>
      <c r="AF102" s="149"/>
      <c r="AG102" s="60"/>
      <c r="AH102" s="61"/>
      <c r="AI102" s="126"/>
      <c r="AJ102" s="212"/>
      <c r="AK102" s="215"/>
    </row>
    <row r="103" spans="2:37">
      <c r="B103" s="136"/>
      <c r="C103" s="47">
        <f t="shared" si="52"/>
        <v>0</v>
      </c>
      <c r="D103" s="47">
        <f t="shared" si="53"/>
        <v>1</v>
      </c>
      <c r="E103" s="47">
        <f t="shared" si="54"/>
        <v>1900</v>
      </c>
      <c r="F103" s="47" t="str">
        <f t="shared" si="50"/>
        <v>сб</v>
      </c>
      <c r="G103" s="92"/>
      <c r="H103" s="71"/>
      <c r="I103" s="70"/>
      <c r="J103" s="94"/>
      <c r="K103" s="94"/>
      <c r="L103" s="48"/>
      <c r="M103" s="71"/>
      <c r="N103" s="64"/>
      <c r="O103" s="65"/>
      <c r="P103" s="65"/>
      <c r="Q103" s="65"/>
      <c r="R103" s="105"/>
      <c r="S103" s="66">
        <f t="shared" si="43"/>
        <v>100854.89999999998</v>
      </c>
      <c r="T103" s="67">
        <f t="shared" si="33"/>
        <v>0</v>
      </c>
      <c r="U103" s="53">
        <f t="shared" si="45"/>
        <v>0</v>
      </c>
      <c r="V103" s="54">
        <f t="shared" si="46"/>
        <v>0</v>
      </c>
      <c r="W103" s="67">
        <f t="shared" si="36"/>
        <v>0</v>
      </c>
      <c r="X103" s="53">
        <f t="shared" si="47"/>
        <v>0</v>
      </c>
      <c r="Y103" s="54">
        <f t="shared" si="48"/>
        <v>0</v>
      </c>
      <c r="Z103" s="68" t="str">
        <f t="shared" si="51"/>
        <v>0</v>
      </c>
      <c r="AA103" s="56">
        <f t="shared" si="49"/>
        <v>1</v>
      </c>
      <c r="AB103" s="124">
        <f t="shared" si="40"/>
        <v>1</v>
      </c>
      <c r="AC103" s="69">
        <f t="shared" si="41"/>
        <v>0</v>
      </c>
      <c r="AD103" s="54">
        <f t="shared" si="44"/>
        <v>0</v>
      </c>
      <c r="AE103" s="59">
        <f t="shared" si="42"/>
        <v>0</v>
      </c>
      <c r="AF103" s="149"/>
      <c r="AG103" s="60"/>
      <c r="AH103" s="61"/>
      <c r="AI103" s="126"/>
      <c r="AJ103" s="212"/>
      <c r="AK103" s="215"/>
    </row>
    <row r="104" spans="2:37">
      <c r="B104" s="136"/>
      <c r="C104" s="47">
        <f t="shared" si="52"/>
        <v>0</v>
      </c>
      <c r="D104" s="47">
        <f t="shared" si="53"/>
        <v>1</v>
      </c>
      <c r="E104" s="47">
        <f t="shared" si="54"/>
        <v>1900</v>
      </c>
      <c r="F104" s="47" t="str">
        <f t="shared" si="50"/>
        <v>сб</v>
      </c>
      <c r="G104" s="92"/>
      <c r="H104" s="71"/>
      <c r="I104" s="70"/>
      <c r="J104" s="94"/>
      <c r="K104" s="94"/>
      <c r="L104" s="48"/>
      <c r="M104" s="71"/>
      <c r="N104" s="64"/>
      <c r="O104" s="65"/>
      <c r="P104" s="65"/>
      <c r="Q104" s="65"/>
      <c r="R104" s="105"/>
      <c r="S104" s="66">
        <f t="shared" si="43"/>
        <v>100854.89999999998</v>
      </c>
      <c r="T104" s="67">
        <f t="shared" si="33"/>
        <v>0</v>
      </c>
      <c r="U104" s="53">
        <f t="shared" si="45"/>
        <v>0</v>
      </c>
      <c r="V104" s="54">
        <f t="shared" si="46"/>
        <v>0</v>
      </c>
      <c r="W104" s="67">
        <f t="shared" si="36"/>
        <v>0</v>
      </c>
      <c r="X104" s="53">
        <f t="shared" si="47"/>
        <v>0</v>
      </c>
      <c r="Y104" s="54">
        <f t="shared" si="48"/>
        <v>0</v>
      </c>
      <c r="Z104" s="68" t="str">
        <f t="shared" si="51"/>
        <v>0</v>
      </c>
      <c r="AA104" s="56">
        <f t="shared" si="49"/>
        <v>1</v>
      </c>
      <c r="AB104" s="124">
        <f t="shared" si="40"/>
        <v>1</v>
      </c>
      <c r="AC104" s="69">
        <f t="shared" si="41"/>
        <v>0</v>
      </c>
      <c r="AD104" s="54">
        <f t="shared" si="44"/>
        <v>0</v>
      </c>
      <c r="AE104" s="59">
        <f t="shared" si="42"/>
        <v>0</v>
      </c>
      <c r="AF104" s="149"/>
      <c r="AG104" s="60"/>
      <c r="AH104" s="61"/>
      <c r="AI104" s="126"/>
      <c r="AJ104" s="212"/>
      <c r="AK104" s="215"/>
    </row>
    <row r="105" spans="2:37">
      <c r="B105" s="136"/>
      <c r="C105" s="47">
        <f t="shared" si="52"/>
        <v>0</v>
      </c>
      <c r="D105" s="47">
        <f t="shared" si="53"/>
        <v>1</v>
      </c>
      <c r="E105" s="47">
        <f t="shared" si="54"/>
        <v>1900</v>
      </c>
      <c r="F105" s="47" t="str">
        <f t="shared" si="50"/>
        <v>сб</v>
      </c>
      <c r="G105" s="92"/>
      <c r="H105" s="71"/>
      <c r="I105" s="70"/>
      <c r="J105" s="94"/>
      <c r="K105" s="94"/>
      <c r="L105" s="48"/>
      <c r="M105" s="71"/>
      <c r="N105" s="64"/>
      <c r="O105" s="65"/>
      <c r="P105" s="65"/>
      <c r="Q105" s="65"/>
      <c r="R105" s="105"/>
      <c r="S105" s="66">
        <f t="shared" si="43"/>
        <v>100854.89999999998</v>
      </c>
      <c r="T105" s="67">
        <f t="shared" si="33"/>
        <v>0</v>
      </c>
      <c r="U105" s="53">
        <f t="shared" si="45"/>
        <v>0</v>
      </c>
      <c r="V105" s="54">
        <f t="shared" si="46"/>
        <v>0</v>
      </c>
      <c r="W105" s="67">
        <f t="shared" si="36"/>
        <v>0</v>
      </c>
      <c r="X105" s="53">
        <f t="shared" si="47"/>
        <v>0</v>
      </c>
      <c r="Y105" s="54">
        <f t="shared" si="48"/>
        <v>0</v>
      </c>
      <c r="Z105" s="68" t="str">
        <f t="shared" si="51"/>
        <v>0</v>
      </c>
      <c r="AA105" s="56">
        <f t="shared" si="49"/>
        <v>1</v>
      </c>
      <c r="AB105" s="124">
        <f t="shared" si="40"/>
        <v>1</v>
      </c>
      <c r="AC105" s="69">
        <f t="shared" si="41"/>
        <v>0</v>
      </c>
      <c r="AD105" s="54">
        <f t="shared" si="44"/>
        <v>0</v>
      </c>
      <c r="AE105" s="59">
        <f t="shared" si="42"/>
        <v>0</v>
      </c>
      <c r="AF105" s="149"/>
      <c r="AG105" s="60"/>
      <c r="AH105" s="61"/>
      <c r="AI105" s="126"/>
      <c r="AJ105" s="212"/>
      <c r="AK105" s="215"/>
    </row>
    <row r="106" spans="2:37">
      <c r="B106" s="136"/>
      <c r="C106" s="47">
        <f t="shared" si="52"/>
        <v>0</v>
      </c>
      <c r="D106" s="47">
        <f t="shared" si="53"/>
        <v>1</v>
      </c>
      <c r="E106" s="47">
        <f t="shared" si="54"/>
        <v>1900</v>
      </c>
      <c r="F106" s="47" t="str">
        <f t="shared" si="50"/>
        <v>сб</v>
      </c>
      <c r="G106" s="92"/>
      <c r="H106" s="71"/>
      <c r="I106" s="70"/>
      <c r="J106" s="94"/>
      <c r="K106" s="94"/>
      <c r="L106" s="48"/>
      <c r="M106" s="71"/>
      <c r="N106" s="64"/>
      <c r="O106" s="65"/>
      <c r="P106" s="65"/>
      <c r="Q106" s="65"/>
      <c r="R106" s="105"/>
      <c r="S106" s="66">
        <f t="shared" si="43"/>
        <v>100854.89999999998</v>
      </c>
      <c r="T106" s="67">
        <f t="shared" si="33"/>
        <v>0</v>
      </c>
      <c r="U106" s="53">
        <f t="shared" si="45"/>
        <v>0</v>
      </c>
      <c r="V106" s="54">
        <f t="shared" si="46"/>
        <v>0</v>
      </c>
      <c r="W106" s="67">
        <f t="shared" si="36"/>
        <v>0</v>
      </c>
      <c r="X106" s="53">
        <f t="shared" si="47"/>
        <v>0</v>
      </c>
      <c r="Y106" s="54">
        <f t="shared" si="48"/>
        <v>0</v>
      </c>
      <c r="Z106" s="68" t="str">
        <f t="shared" si="51"/>
        <v>0</v>
      </c>
      <c r="AA106" s="56">
        <f t="shared" si="49"/>
        <v>1</v>
      </c>
      <c r="AB106" s="124">
        <f t="shared" si="40"/>
        <v>1</v>
      </c>
      <c r="AC106" s="69">
        <f t="shared" si="41"/>
        <v>0</v>
      </c>
      <c r="AD106" s="54">
        <f t="shared" si="44"/>
        <v>0</v>
      </c>
      <c r="AE106" s="59">
        <f t="shared" si="42"/>
        <v>0</v>
      </c>
      <c r="AF106" s="149"/>
      <c r="AG106" s="60"/>
      <c r="AH106" s="61"/>
      <c r="AI106" s="126"/>
      <c r="AJ106" s="212"/>
      <c r="AK106" s="215"/>
    </row>
    <row r="107" spans="2:37">
      <c r="B107" s="136"/>
      <c r="C107" s="47">
        <f t="shared" si="52"/>
        <v>0</v>
      </c>
      <c r="D107" s="47">
        <f t="shared" si="53"/>
        <v>1</v>
      </c>
      <c r="E107" s="47">
        <f t="shared" si="54"/>
        <v>1900</v>
      </c>
      <c r="F107" s="47" t="str">
        <f t="shared" si="50"/>
        <v>сб</v>
      </c>
      <c r="G107" s="92"/>
      <c r="H107" s="71"/>
      <c r="I107" s="70"/>
      <c r="J107" s="94"/>
      <c r="K107" s="94"/>
      <c r="L107" s="48"/>
      <c r="M107" s="71"/>
      <c r="N107" s="64"/>
      <c r="O107" s="65"/>
      <c r="P107" s="65"/>
      <c r="Q107" s="65"/>
      <c r="R107" s="105"/>
      <c r="S107" s="66">
        <f t="shared" si="43"/>
        <v>100854.89999999998</v>
      </c>
      <c r="T107" s="67">
        <f t="shared" si="33"/>
        <v>0</v>
      </c>
      <c r="U107" s="53">
        <f t="shared" si="45"/>
        <v>0</v>
      </c>
      <c r="V107" s="54">
        <f t="shared" si="46"/>
        <v>0</v>
      </c>
      <c r="W107" s="67">
        <f t="shared" si="36"/>
        <v>0</v>
      </c>
      <c r="X107" s="53">
        <f t="shared" si="47"/>
        <v>0</v>
      </c>
      <c r="Y107" s="54">
        <f t="shared" si="48"/>
        <v>0</v>
      </c>
      <c r="Z107" s="68" t="str">
        <f t="shared" si="51"/>
        <v>0</v>
      </c>
      <c r="AA107" s="56">
        <f t="shared" si="49"/>
        <v>1</v>
      </c>
      <c r="AB107" s="124">
        <f t="shared" si="40"/>
        <v>1</v>
      </c>
      <c r="AC107" s="69">
        <f t="shared" si="41"/>
        <v>0</v>
      </c>
      <c r="AD107" s="54">
        <f t="shared" si="44"/>
        <v>0</v>
      </c>
      <c r="AE107" s="59">
        <f t="shared" si="42"/>
        <v>0</v>
      </c>
      <c r="AF107" s="149"/>
      <c r="AG107" s="60"/>
      <c r="AH107" s="61"/>
      <c r="AI107" s="126"/>
      <c r="AJ107" s="212"/>
      <c r="AK107" s="215"/>
    </row>
    <row r="108" spans="2:37">
      <c r="B108" s="136"/>
      <c r="C108" s="47">
        <f t="shared" si="52"/>
        <v>0</v>
      </c>
      <c r="D108" s="47">
        <f t="shared" si="53"/>
        <v>1</v>
      </c>
      <c r="E108" s="47">
        <f t="shared" si="54"/>
        <v>1900</v>
      </c>
      <c r="F108" s="47" t="str">
        <f t="shared" si="50"/>
        <v>сб</v>
      </c>
      <c r="G108" s="92"/>
      <c r="H108" s="71"/>
      <c r="I108" s="70"/>
      <c r="J108" s="94"/>
      <c r="K108" s="94"/>
      <c r="L108" s="48"/>
      <c r="M108" s="71"/>
      <c r="N108" s="64"/>
      <c r="O108" s="65"/>
      <c r="P108" s="65"/>
      <c r="Q108" s="65"/>
      <c r="R108" s="105"/>
      <c r="S108" s="66">
        <f t="shared" si="43"/>
        <v>100854.89999999998</v>
      </c>
      <c r="T108" s="67">
        <f t="shared" si="33"/>
        <v>0</v>
      </c>
      <c r="U108" s="53">
        <f t="shared" si="45"/>
        <v>0</v>
      </c>
      <c r="V108" s="54">
        <f t="shared" si="46"/>
        <v>0</v>
      </c>
      <c r="W108" s="67">
        <f t="shared" si="36"/>
        <v>0</v>
      </c>
      <c r="X108" s="53">
        <f t="shared" si="47"/>
        <v>0</v>
      </c>
      <c r="Y108" s="54">
        <f t="shared" si="48"/>
        <v>0</v>
      </c>
      <c r="Z108" s="68" t="str">
        <f t="shared" si="51"/>
        <v>0</v>
      </c>
      <c r="AA108" s="56">
        <f t="shared" si="49"/>
        <v>1</v>
      </c>
      <c r="AB108" s="124">
        <f t="shared" si="40"/>
        <v>1</v>
      </c>
      <c r="AC108" s="69">
        <f t="shared" si="41"/>
        <v>0</v>
      </c>
      <c r="AD108" s="54">
        <f t="shared" si="44"/>
        <v>0</v>
      </c>
      <c r="AE108" s="59">
        <f t="shared" si="42"/>
        <v>0</v>
      </c>
      <c r="AF108" s="149"/>
      <c r="AG108" s="60"/>
      <c r="AH108" s="61"/>
      <c r="AI108" s="126"/>
      <c r="AJ108" s="212"/>
      <c r="AK108" s="215"/>
    </row>
    <row r="109" spans="2:37">
      <c r="B109" s="136"/>
      <c r="C109" s="47">
        <f t="shared" si="52"/>
        <v>0</v>
      </c>
      <c r="D109" s="47">
        <f t="shared" si="53"/>
        <v>1</v>
      </c>
      <c r="E109" s="47">
        <f t="shared" si="54"/>
        <v>1900</v>
      </c>
      <c r="F109" s="47" t="str">
        <f t="shared" si="50"/>
        <v>сб</v>
      </c>
      <c r="G109" s="92"/>
      <c r="H109" s="71"/>
      <c r="I109" s="70"/>
      <c r="J109" s="94"/>
      <c r="K109" s="94"/>
      <c r="L109" s="48"/>
      <c r="M109" s="71"/>
      <c r="N109" s="64"/>
      <c r="O109" s="65"/>
      <c r="P109" s="65"/>
      <c r="Q109" s="65"/>
      <c r="R109" s="105"/>
      <c r="S109" s="66">
        <f t="shared" si="43"/>
        <v>100854.89999999998</v>
      </c>
      <c r="T109" s="67">
        <f t="shared" si="33"/>
        <v>0</v>
      </c>
      <c r="U109" s="53">
        <f t="shared" si="45"/>
        <v>0</v>
      </c>
      <c r="V109" s="54">
        <f t="shared" si="46"/>
        <v>0</v>
      </c>
      <c r="W109" s="67">
        <f t="shared" si="36"/>
        <v>0</v>
      </c>
      <c r="X109" s="53">
        <f t="shared" si="47"/>
        <v>0</v>
      </c>
      <c r="Y109" s="54">
        <f t="shared" si="48"/>
        <v>0</v>
      </c>
      <c r="Z109" s="68" t="str">
        <f t="shared" si="51"/>
        <v>0</v>
      </c>
      <c r="AA109" s="56">
        <f t="shared" si="49"/>
        <v>1</v>
      </c>
      <c r="AB109" s="124">
        <f t="shared" si="40"/>
        <v>1</v>
      </c>
      <c r="AC109" s="69">
        <f t="shared" si="41"/>
        <v>0</v>
      </c>
      <c r="AD109" s="54">
        <f t="shared" si="44"/>
        <v>0</v>
      </c>
      <c r="AE109" s="59">
        <f t="shared" si="42"/>
        <v>0</v>
      </c>
      <c r="AF109" s="149"/>
      <c r="AG109" s="60"/>
      <c r="AH109" s="61"/>
      <c r="AI109" s="126"/>
      <c r="AJ109" s="212"/>
      <c r="AK109" s="215"/>
    </row>
    <row r="110" spans="2:37">
      <c r="B110" s="136"/>
      <c r="C110" s="47">
        <f t="shared" si="52"/>
        <v>0</v>
      </c>
      <c r="D110" s="47">
        <f t="shared" si="53"/>
        <v>1</v>
      </c>
      <c r="E110" s="47">
        <f t="shared" si="54"/>
        <v>1900</v>
      </c>
      <c r="F110" s="47" t="str">
        <f t="shared" si="50"/>
        <v>сб</v>
      </c>
      <c r="G110" s="92"/>
      <c r="H110" s="71"/>
      <c r="I110" s="70"/>
      <c r="J110" s="94"/>
      <c r="K110" s="94"/>
      <c r="L110" s="48"/>
      <c r="M110" s="71"/>
      <c r="N110" s="64"/>
      <c r="O110" s="65"/>
      <c r="P110" s="65"/>
      <c r="Q110" s="65"/>
      <c r="R110" s="105"/>
      <c r="S110" s="66">
        <f t="shared" si="43"/>
        <v>100854.89999999998</v>
      </c>
      <c r="T110" s="67">
        <f t="shared" si="33"/>
        <v>0</v>
      </c>
      <c r="U110" s="53">
        <f t="shared" si="45"/>
        <v>0</v>
      </c>
      <c r="V110" s="54">
        <f t="shared" si="46"/>
        <v>0</v>
      </c>
      <c r="W110" s="67">
        <f t="shared" si="36"/>
        <v>0</v>
      </c>
      <c r="X110" s="53">
        <f t="shared" si="47"/>
        <v>0</v>
      </c>
      <c r="Y110" s="54">
        <f t="shared" si="48"/>
        <v>0</v>
      </c>
      <c r="Z110" s="68" t="str">
        <f t="shared" si="51"/>
        <v>0</v>
      </c>
      <c r="AA110" s="56">
        <f t="shared" si="49"/>
        <v>1</v>
      </c>
      <c r="AB110" s="124">
        <f t="shared" si="40"/>
        <v>1</v>
      </c>
      <c r="AC110" s="69">
        <f t="shared" si="41"/>
        <v>0</v>
      </c>
      <c r="AD110" s="54">
        <f t="shared" si="44"/>
        <v>0</v>
      </c>
      <c r="AE110" s="59">
        <f t="shared" si="42"/>
        <v>0</v>
      </c>
      <c r="AF110" s="149"/>
      <c r="AG110" s="60"/>
      <c r="AH110" s="61"/>
      <c r="AI110" s="126"/>
      <c r="AJ110" s="212"/>
      <c r="AK110" s="215"/>
    </row>
    <row r="111" spans="2:37">
      <c r="B111" s="136"/>
      <c r="C111" s="47">
        <f t="shared" si="52"/>
        <v>0</v>
      </c>
      <c r="D111" s="47">
        <f t="shared" si="53"/>
        <v>1</v>
      </c>
      <c r="E111" s="47">
        <f t="shared" si="54"/>
        <v>1900</v>
      </c>
      <c r="F111" s="47" t="str">
        <f t="shared" si="50"/>
        <v>сб</v>
      </c>
      <c r="G111" s="92"/>
      <c r="H111" s="71"/>
      <c r="I111" s="70"/>
      <c r="J111" s="94"/>
      <c r="K111" s="94"/>
      <c r="L111" s="48"/>
      <c r="M111" s="71"/>
      <c r="N111" s="64"/>
      <c r="O111" s="65"/>
      <c r="P111" s="65"/>
      <c r="Q111" s="65"/>
      <c r="R111" s="105"/>
      <c r="S111" s="66">
        <f t="shared" si="43"/>
        <v>100854.89999999998</v>
      </c>
      <c r="T111" s="67">
        <f t="shared" si="33"/>
        <v>0</v>
      </c>
      <c r="U111" s="53">
        <f t="shared" si="45"/>
        <v>0</v>
      </c>
      <c r="V111" s="54">
        <f t="shared" si="46"/>
        <v>0</v>
      </c>
      <c r="W111" s="67">
        <f t="shared" si="36"/>
        <v>0</v>
      </c>
      <c r="X111" s="53">
        <f t="shared" si="47"/>
        <v>0</v>
      </c>
      <c r="Y111" s="54">
        <f t="shared" si="48"/>
        <v>0</v>
      </c>
      <c r="Z111" s="68" t="str">
        <f t="shared" si="51"/>
        <v>0</v>
      </c>
      <c r="AA111" s="56">
        <f t="shared" si="49"/>
        <v>1</v>
      </c>
      <c r="AB111" s="124">
        <f t="shared" si="40"/>
        <v>1</v>
      </c>
      <c r="AC111" s="69">
        <f t="shared" si="41"/>
        <v>0</v>
      </c>
      <c r="AD111" s="54">
        <f t="shared" si="44"/>
        <v>0</v>
      </c>
      <c r="AE111" s="59">
        <f t="shared" si="42"/>
        <v>0</v>
      </c>
      <c r="AF111" s="149"/>
      <c r="AG111" s="60"/>
      <c r="AH111" s="61"/>
      <c r="AI111" s="126"/>
      <c r="AJ111" s="212"/>
      <c r="AK111" s="215"/>
    </row>
    <row r="112" spans="2:37">
      <c r="B112" s="136"/>
      <c r="C112" s="47">
        <f t="shared" si="52"/>
        <v>0</v>
      </c>
      <c r="D112" s="47">
        <f t="shared" si="53"/>
        <v>1</v>
      </c>
      <c r="E112" s="47">
        <f t="shared" si="54"/>
        <v>1900</v>
      </c>
      <c r="F112" s="47" t="str">
        <f t="shared" si="50"/>
        <v>сб</v>
      </c>
      <c r="G112" s="92"/>
      <c r="H112" s="71"/>
      <c r="I112" s="70"/>
      <c r="J112" s="94"/>
      <c r="K112" s="94"/>
      <c r="L112" s="48"/>
      <c r="M112" s="71"/>
      <c r="N112" s="64"/>
      <c r="O112" s="65"/>
      <c r="P112" s="65"/>
      <c r="Q112" s="65"/>
      <c r="R112" s="105"/>
      <c r="S112" s="66">
        <f t="shared" si="43"/>
        <v>100854.89999999998</v>
      </c>
      <c r="T112" s="67">
        <f t="shared" si="33"/>
        <v>0</v>
      </c>
      <c r="U112" s="53">
        <f t="shared" si="45"/>
        <v>0</v>
      </c>
      <c r="V112" s="54">
        <f t="shared" si="46"/>
        <v>0</v>
      </c>
      <c r="W112" s="67">
        <f t="shared" si="36"/>
        <v>0</v>
      </c>
      <c r="X112" s="53">
        <f t="shared" si="47"/>
        <v>0</v>
      </c>
      <c r="Y112" s="54">
        <f t="shared" si="48"/>
        <v>0</v>
      </c>
      <c r="Z112" s="68" t="str">
        <f t="shared" si="51"/>
        <v>0</v>
      </c>
      <c r="AA112" s="56">
        <f t="shared" si="49"/>
        <v>1</v>
      </c>
      <c r="AB112" s="124">
        <f t="shared" si="40"/>
        <v>1</v>
      </c>
      <c r="AC112" s="69">
        <f t="shared" si="41"/>
        <v>0</v>
      </c>
      <c r="AD112" s="54">
        <f t="shared" si="44"/>
        <v>0</v>
      </c>
      <c r="AE112" s="59">
        <f t="shared" si="42"/>
        <v>0</v>
      </c>
      <c r="AF112" s="149"/>
      <c r="AG112" s="60"/>
      <c r="AH112" s="61"/>
      <c r="AI112" s="126"/>
      <c r="AJ112" s="212"/>
      <c r="AK112" s="215"/>
    </row>
    <row r="113" spans="2:37">
      <c r="B113" s="136"/>
      <c r="C113" s="47">
        <f t="shared" si="52"/>
        <v>0</v>
      </c>
      <c r="D113" s="47">
        <f t="shared" si="53"/>
        <v>1</v>
      </c>
      <c r="E113" s="47">
        <f t="shared" si="54"/>
        <v>1900</v>
      </c>
      <c r="F113" s="47" t="str">
        <f t="shared" si="50"/>
        <v>сб</v>
      </c>
      <c r="G113" s="92"/>
      <c r="H113" s="71"/>
      <c r="I113" s="70"/>
      <c r="J113" s="94"/>
      <c r="K113" s="94"/>
      <c r="L113" s="48"/>
      <c r="M113" s="71"/>
      <c r="N113" s="64"/>
      <c r="O113" s="65"/>
      <c r="P113" s="65"/>
      <c r="Q113" s="65"/>
      <c r="R113" s="105"/>
      <c r="S113" s="66">
        <f t="shared" si="43"/>
        <v>100854.89999999998</v>
      </c>
      <c r="T113" s="67">
        <f t="shared" si="33"/>
        <v>0</v>
      </c>
      <c r="U113" s="53">
        <f t="shared" si="45"/>
        <v>0</v>
      </c>
      <c r="V113" s="54">
        <f t="shared" si="46"/>
        <v>0</v>
      </c>
      <c r="W113" s="67">
        <f t="shared" si="36"/>
        <v>0</v>
      </c>
      <c r="X113" s="53">
        <f t="shared" si="47"/>
        <v>0</v>
      </c>
      <c r="Y113" s="54">
        <f t="shared" si="48"/>
        <v>0</v>
      </c>
      <c r="Z113" s="68" t="str">
        <f t="shared" si="51"/>
        <v>0</v>
      </c>
      <c r="AA113" s="56">
        <f t="shared" si="49"/>
        <v>1</v>
      </c>
      <c r="AB113" s="124">
        <f t="shared" si="40"/>
        <v>1</v>
      </c>
      <c r="AC113" s="69">
        <f t="shared" si="41"/>
        <v>0</v>
      </c>
      <c r="AD113" s="54">
        <f t="shared" si="44"/>
        <v>0</v>
      </c>
      <c r="AE113" s="59">
        <f t="shared" si="42"/>
        <v>0</v>
      </c>
      <c r="AF113" s="149"/>
      <c r="AG113" s="60"/>
      <c r="AH113" s="61"/>
      <c r="AI113" s="126"/>
      <c r="AJ113" s="212"/>
      <c r="AK113" s="215"/>
    </row>
    <row r="114" spans="2:37">
      <c r="B114" s="136"/>
      <c r="C114" s="47">
        <f t="shared" si="52"/>
        <v>0</v>
      </c>
      <c r="D114" s="47">
        <f t="shared" si="53"/>
        <v>1</v>
      </c>
      <c r="E114" s="47">
        <f t="shared" si="54"/>
        <v>1900</v>
      </c>
      <c r="F114" s="47" t="str">
        <f t="shared" si="50"/>
        <v>сб</v>
      </c>
      <c r="G114" s="92"/>
      <c r="H114" s="71"/>
      <c r="I114" s="70"/>
      <c r="J114" s="94"/>
      <c r="K114" s="94"/>
      <c r="L114" s="48"/>
      <c r="M114" s="71"/>
      <c r="N114" s="64"/>
      <c r="O114" s="65"/>
      <c r="P114" s="65"/>
      <c r="Q114" s="65"/>
      <c r="R114" s="105"/>
      <c r="S114" s="66">
        <f t="shared" si="43"/>
        <v>100854.89999999998</v>
      </c>
      <c r="T114" s="67">
        <f t="shared" si="33"/>
        <v>0</v>
      </c>
      <c r="U114" s="53">
        <f t="shared" si="45"/>
        <v>0</v>
      </c>
      <c r="V114" s="54">
        <f t="shared" si="46"/>
        <v>0</v>
      </c>
      <c r="W114" s="67">
        <f t="shared" si="36"/>
        <v>0</v>
      </c>
      <c r="X114" s="53">
        <f t="shared" si="47"/>
        <v>0</v>
      </c>
      <c r="Y114" s="54">
        <f t="shared" si="48"/>
        <v>0</v>
      </c>
      <c r="Z114" s="68" t="str">
        <f t="shared" si="51"/>
        <v>0</v>
      </c>
      <c r="AA114" s="56">
        <f t="shared" si="49"/>
        <v>1</v>
      </c>
      <c r="AB114" s="124">
        <f t="shared" si="40"/>
        <v>1</v>
      </c>
      <c r="AC114" s="69">
        <f t="shared" si="41"/>
        <v>0</v>
      </c>
      <c r="AD114" s="54">
        <f t="shared" si="44"/>
        <v>0</v>
      </c>
      <c r="AE114" s="59">
        <f t="shared" si="42"/>
        <v>0</v>
      </c>
      <c r="AF114" s="149"/>
      <c r="AG114" s="60"/>
      <c r="AH114" s="61"/>
      <c r="AI114" s="126"/>
      <c r="AJ114" s="212"/>
      <c r="AK114" s="215"/>
    </row>
    <row r="115" spans="2:37">
      <c r="B115" s="136"/>
      <c r="C115" s="47">
        <f t="shared" si="52"/>
        <v>0</v>
      </c>
      <c r="D115" s="47">
        <f t="shared" si="53"/>
        <v>1</v>
      </c>
      <c r="E115" s="47">
        <f t="shared" si="54"/>
        <v>1900</v>
      </c>
      <c r="F115" s="47" t="str">
        <f t="shared" si="50"/>
        <v>сб</v>
      </c>
      <c r="G115" s="92"/>
      <c r="H115" s="71"/>
      <c r="I115" s="70"/>
      <c r="J115" s="94"/>
      <c r="K115" s="94"/>
      <c r="L115" s="48"/>
      <c r="M115" s="71"/>
      <c r="N115" s="64"/>
      <c r="O115" s="65"/>
      <c r="P115" s="65"/>
      <c r="Q115" s="65"/>
      <c r="R115" s="105"/>
      <c r="S115" s="66">
        <f t="shared" si="43"/>
        <v>100854.89999999998</v>
      </c>
      <c r="T115" s="67">
        <f t="shared" si="33"/>
        <v>0</v>
      </c>
      <c r="U115" s="53">
        <f t="shared" si="45"/>
        <v>0</v>
      </c>
      <c r="V115" s="54">
        <f t="shared" si="46"/>
        <v>0</v>
      </c>
      <c r="W115" s="67">
        <f t="shared" si="36"/>
        <v>0</v>
      </c>
      <c r="X115" s="53">
        <f t="shared" si="47"/>
        <v>0</v>
      </c>
      <c r="Y115" s="54">
        <f t="shared" si="48"/>
        <v>0</v>
      </c>
      <c r="Z115" s="68" t="str">
        <f t="shared" si="51"/>
        <v>0</v>
      </c>
      <c r="AA115" s="56">
        <f t="shared" si="49"/>
        <v>1</v>
      </c>
      <c r="AB115" s="124">
        <f t="shared" si="40"/>
        <v>1</v>
      </c>
      <c r="AC115" s="69">
        <f t="shared" si="41"/>
        <v>0</v>
      </c>
      <c r="AD115" s="54">
        <f t="shared" si="44"/>
        <v>0</v>
      </c>
      <c r="AE115" s="59">
        <f t="shared" si="42"/>
        <v>0</v>
      </c>
      <c r="AF115" s="149"/>
      <c r="AG115" s="60"/>
      <c r="AH115" s="61"/>
      <c r="AI115" s="126"/>
      <c r="AJ115" s="212"/>
      <c r="AK115" s="215"/>
    </row>
    <row r="116" spans="2:37">
      <c r="B116" s="136"/>
      <c r="C116" s="47">
        <f t="shared" si="52"/>
        <v>0</v>
      </c>
      <c r="D116" s="47">
        <f t="shared" si="53"/>
        <v>1</v>
      </c>
      <c r="E116" s="47">
        <f t="shared" si="54"/>
        <v>1900</v>
      </c>
      <c r="F116" s="47" t="str">
        <f t="shared" si="50"/>
        <v>сб</v>
      </c>
      <c r="G116" s="92"/>
      <c r="H116" s="71"/>
      <c r="I116" s="70"/>
      <c r="J116" s="94"/>
      <c r="K116" s="94"/>
      <c r="L116" s="48"/>
      <c r="M116" s="71"/>
      <c r="N116" s="64"/>
      <c r="O116" s="65"/>
      <c r="P116" s="65"/>
      <c r="Q116" s="65"/>
      <c r="R116" s="105"/>
      <c r="S116" s="66">
        <f t="shared" si="43"/>
        <v>100854.89999999998</v>
      </c>
      <c r="T116" s="67">
        <f t="shared" si="33"/>
        <v>0</v>
      </c>
      <c r="U116" s="53">
        <f t="shared" si="45"/>
        <v>0</v>
      </c>
      <c r="V116" s="54">
        <f t="shared" si="46"/>
        <v>0</v>
      </c>
      <c r="W116" s="67">
        <f t="shared" si="36"/>
        <v>0</v>
      </c>
      <c r="X116" s="53">
        <f t="shared" si="47"/>
        <v>0</v>
      </c>
      <c r="Y116" s="54">
        <f t="shared" si="48"/>
        <v>0</v>
      </c>
      <c r="Z116" s="68" t="str">
        <f t="shared" si="51"/>
        <v>0</v>
      </c>
      <c r="AA116" s="56">
        <f t="shared" si="49"/>
        <v>1</v>
      </c>
      <c r="AB116" s="124">
        <f t="shared" si="40"/>
        <v>1</v>
      </c>
      <c r="AC116" s="69">
        <f t="shared" si="41"/>
        <v>0</v>
      </c>
      <c r="AD116" s="54">
        <f t="shared" si="44"/>
        <v>0</v>
      </c>
      <c r="AE116" s="59">
        <f t="shared" si="42"/>
        <v>0</v>
      </c>
      <c r="AF116" s="149"/>
      <c r="AG116" s="60"/>
      <c r="AH116" s="61"/>
      <c r="AI116" s="126"/>
      <c r="AJ116" s="212"/>
      <c r="AK116" s="215"/>
    </row>
    <row r="117" spans="2:37">
      <c r="B117" s="136"/>
      <c r="C117" s="47">
        <f t="shared" si="52"/>
        <v>0</v>
      </c>
      <c r="D117" s="47">
        <f t="shared" si="53"/>
        <v>1</v>
      </c>
      <c r="E117" s="47">
        <f t="shared" si="54"/>
        <v>1900</v>
      </c>
      <c r="F117" s="47" t="str">
        <f t="shared" si="50"/>
        <v>сб</v>
      </c>
      <c r="G117" s="92"/>
      <c r="H117" s="71"/>
      <c r="I117" s="70"/>
      <c r="J117" s="94"/>
      <c r="K117" s="94"/>
      <c r="L117" s="48"/>
      <c r="M117" s="71"/>
      <c r="N117" s="64"/>
      <c r="O117" s="65"/>
      <c r="P117" s="65"/>
      <c r="Q117" s="65"/>
      <c r="R117" s="105"/>
      <c r="S117" s="66">
        <f t="shared" si="43"/>
        <v>100854.89999999998</v>
      </c>
      <c r="T117" s="67">
        <f t="shared" si="33"/>
        <v>0</v>
      </c>
      <c r="U117" s="53">
        <f t="shared" si="45"/>
        <v>0</v>
      </c>
      <c r="V117" s="54">
        <f t="shared" si="46"/>
        <v>0</v>
      </c>
      <c r="W117" s="67">
        <f t="shared" si="36"/>
        <v>0</v>
      </c>
      <c r="X117" s="53">
        <f t="shared" si="47"/>
        <v>0</v>
      </c>
      <c r="Y117" s="54">
        <f t="shared" si="48"/>
        <v>0</v>
      </c>
      <c r="Z117" s="68" t="str">
        <f t="shared" si="51"/>
        <v>0</v>
      </c>
      <c r="AA117" s="56">
        <f t="shared" si="49"/>
        <v>1</v>
      </c>
      <c r="AB117" s="124">
        <f t="shared" si="40"/>
        <v>1</v>
      </c>
      <c r="AC117" s="69">
        <f t="shared" si="41"/>
        <v>0</v>
      </c>
      <c r="AD117" s="54">
        <f t="shared" si="44"/>
        <v>0</v>
      </c>
      <c r="AE117" s="59">
        <f t="shared" si="42"/>
        <v>0</v>
      </c>
      <c r="AF117" s="149"/>
      <c r="AG117" s="60"/>
      <c r="AH117" s="61"/>
      <c r="AI117" s="126"/>
      <c r="AJ117" s="212"/>
      <c r="AK117" s="215"/>
    </row>
    <row r="118" spans="2:37">
      <c r="B118" s="136"/>
      <c r="C118" s="47">
        <f t="shared" si="52"/>
        <v>0</v>
      </c>
      <c r="D118" s="47">
        <f t="shared" si="53"/>
        <v>1</v>
      </c>
      <c r="E118" s="47">
        <f t="shared" si="54"/>
        <v>1900</v>
      </c>
      <c r="F118" s="47" t="str">
        <f t="shared" si="50"/>
        <v>сб</v>
      </c>
      <c r="G118" s="92"/>
      <c r="H118" s="71"/>
      <c r="I118" s="70"/>
      <c r="J118" s="94"/>
      <c r="K118" s="94"/>
      <c r="L118" s="48"/>
      <c r="M118" s="71"/>
      <c r="N118" s="64"/>
      <c r="O118" s="65"/>
      <c r="P118" s="65"/>
      <c r="Q118" s="65"/>
      <c r="R118" s="105"/>
      <c r="S118" s="66">
        <f t="shared" si="43"/>
        <v>100854.89999999998</v>
      </c>
      <c r="T118" s="67">
        <f t="shared" si="33"/>
        <v>0</v>
      </c>
      <c r="U118" s="53">
        <f t="shared" si="45"/>
        <v>0</v>
      </c>
      <c r="V118" s="54">
        <f t="shared" si="46"/>
        <v>0</v>
      </c>
      <c r="W118" s="67">
        <f t="shared" si="36"/>
        <v>0</v>
      </c>
      <c r="X118" s="53">
        <f t="shared" si="47"/>
        <v>0</v>
      </c>
      <c r="Y118" s="54">
        <f t="shared" si="48"/>
        <v>0</v>
      </c>
      <c r="Z118" s="68" t="str">
        <f t="shared" si="51"/>
        <v>0</v>
      </c>
      <c r="AA118" s="56">
        <f t="shared" si="49"/>
        <v>1</v>
      </c>
      <c r="AB118" s="124">
        <f t="shared" si="40"/>
        <v>1</v>
      </c>
      <c r="AC118" s="69">
        <f t="shared" si="41"/>
        <v>0</v>
      </c>
      <c r="AD118" s="54">
        <f t="shared" si="44"/>
        <v>0</v>
      </c>
      <c r="AE118" s="59">
        <f t="shared" si="42"/>
        <v>0</v>
      </c>
      <c r="AF118" s="149"/>
      <c r="AG118" s="60"/>
      <c r="AH118" s="61"/>
      <c r="AI118" s="126"/>
      <c r="AJ118" s="212"/>
      <c r="AK118" s="215"/>
    </row>
    <row r="119" spans="2:37">
      <c r="B119" s="136"/>
      <c r="C119" s="47">
        <f t="shared" si="52"/>
        <v>0</v>
      </c>
      <c r="D119" s="47">
        <f t="shared" si="53"/>
        <v>1</v>
      </c>
      <c r="E119" s="47">
        <f t="shared" si="54"/>
        <v>1900</v>
      </c>
      <c r="F119" s="47" t="str">
        <f t="shared" si="50"/>
        <v>сб</v>
      </c>
      <c r="G119" s="92"/>
      <c r="H119" s="71"/>
      <c r="I119" s="70"/>
      <c r="J119" s="94"/>
      <c r="K119" s="94"/>
      <c r="L119" s="48"/>
      <c r="M119" s="71"/>
      <c r="N119" s="64"/>
      <c r="O119" s="65"/>
      <c r="P119" s="65"/>
      <c r="Q119" s="65"/>
      <c r="R119" s="105"/>
      <c r="S119" s="66">
        <f t="shared" si="43"/>
        <v>100854.89999999998</v>
      </c>
      <c r="T119" s="67">
        <f t="shared" si="33"/>
        <v>0</v>
      </c>
      <c r="U119" s="53">
        <f t="shared" si="45"/>
        <v>0</v>
      </c>
      <c r="V119" s="54">
        <f t="shared" si="46"/>
        <v>0</v>
      </c>
      <c r="W119" s="67">
        <f t="shared" si="36"/>
        <v>0</v>
      </c>
      <c r="X119" s="53">
        <f t="shared" si="47"/>
        <v>0</v>
      </c>
      <c r="Y119" s="54">
        <f t="shared" si="48"/>
        <v>0</v>
      </c>
      <c r="Z119" s="68" t="str">
        <f t="shared" si="51"/>
        <v>0</v>
      </c>
      <c r="AA119" s="56">
        <f t="shared" si="49"/>
        <v>1</v>
      </c>
      <c r="AB119" s="124">
        <f t="shared" si="40"/>
        <v>1</v>
      </c>
      <c r="AC119" s="69">
        <f t="shared" si="41"/>
        <v>0</v>
      </c>
      <c r="AD119" s="54">
        <f t="shared" si="44"/>
        <v>0</v>
      </c>
      <c r="AE119" s="59">
        <f t="shared" si="42"/>
        <v>0</v>
      </c>
      <c r="AF119" s="149"/>
      <c r="AG119" s="60"/>
      <c r="AH119" s="61"/>
      <c r="AI119" s="126"/>
      <c r="AJ119" s="212"/>
      <c r="AK119" s="215"/>
    </row>
    <row r="120" spans="2:37">
      <c r="B120" s="136"/>
      <c r="C120" s="47">
        <f t="shared" si="52"/>
        <v>0</v>
      </c>
      <c r="D120" s="47">
        <f t="shared" si="53"/>
        <v>1</v>
      </c>
      <c r="E120" s="47">
        <f t="shared" si="54"/>
        <v>1900</v>
      </c>
      <c r="F120" s="47" t="str">
        <f t="shared" si="50"/>
        <v>сб</v>
      </c>
      <c r="G120" s="92"/>
      <c r="H120" s="71"/>
      <c r="I120" s="70"/>
      <c r="J120" s="94"/>
      <c r="K120" s="94"/>
      <c r="L120" s="48"/>
      <c r="M120" s="71"/>
      <c r="N120" s="64"/>
      <c r="O120" s="65"/>
      <c r="P120" s="65"/>
      <c r="Q120" s="65"/>
      <c r="R120" s="105"/>
      <c r="S120" s="66">
        <f t="shared" si="43"/>
        <v>100854.89999999998</v>
      </c>
      <c r="T120" s="67">
        <f t="shared" si="33"/>
        <v>0</v>
      </c>
      <c r="U120" s="53">
        <f t="shared" si="45"/>
        <v>0</v>
      </c>
      <c r="V120" s="54">
        <f t="shared" si="46"/>
        <v>0</v>
      </c>
      <c r="W120" s="67">
        <f t="shared" si="36"/>
        <v>0</v>
      </c>
      <c r="X120" s="53">
        <f t="shared" si="47"/>
        <v>0</v>
      </c>
      <c r="Y120" s="54">
        <f t="shared" si="48"/>
        <v>0</v>
      </c>
      <c r="Z120" s="68" t="str">
        <f t="shared" si="51"/>
        <v>0</v>
      </c>
      <c r="AA120" s="56">
        <f t="shared" si="49"/>
        <v>1</v>
      </c>
      <c r="AB120" s="124">
        <f t="shared" si="40"/>
        <v>1</v>
      </c>
      <c r="AC120" s="69">
        <f t="shared" si="41"/>
        <v>0</v>
      </c>
      <c r="AD120" s="54">
        <f t="shared" si="44"/>
        <v>0</v>
      </c>
      <c r="AE120" s="59">
        <f t="shared" si="42"/>
        <v>0</v>
      </c>
      <c r="AF120" s="149"/>
      <c r="AG120" s="60"/>
      <c r="AH120" s="61"/>
      <c r="AI120" s="126"/>
      <c r="AJ120" s="212"/>
      <c r="AK120" s="215"/>
    </row>
    <row r="121" spans="2:37">
      <c r="B121" s="136"/>
      <c r="C121" s="47">
        <f t="shared" si="52"/>
        <v>0</v>
      </c>
      <c r="D121" s="47">
        <f t="shared" si="53"/>
        <v>1</v>
      </c>
      <c r="E121" s="47">
        <f t="shared" si="54"/>
        <v>1900</v>
      </c>
      <c r="F121" s="47" t="str">
        <f t="shared" si="50"/>
        <v>сб</v>
      </c>
      <c r="G121" s="92"/>
      <c r="H121" s="71"/>
      <c r="I121" s="70"/>
      <c r="J121" s="94"/>
      <c r="K121" s="94"/>
      <c r="L121" s="48"/>
      <c r="M121" s="71"/>
      <c r="N121" s="64"/>
      <c r="O121" s="65"/>
      <c r="P121" s="65"/>
      <c r="Q121" s="65"/>
      <c r="R121" s="105"/>
      <c r="S121" s="66">
        <f t="shared" si="43"/>
        <v>100854.89999999998</v>
      </c>
      <c r="T121" s="67">
        <f t="shared" si="33"/>
        <v>0</v>
      </c>
      <c r="U121" s="53">
        <f t="shared" si="45"/>
        <v>0</v>
      </c>
      <c r="V121" s="54">
        <f t="shared" si="46"/>
        <v>0</v>
      </c>
      <c r="W121" s="67">
        <f t="shared" si="36"/>
        <v>0</v>
      </c>
      <c r="X121" s="53">
        <f t="shared" si="47"/>
        <v>0</v>
      </c>
      <c r="Y121" s="54">
        <f t="shared" si="48"/>
        <v>0</v>
      </c>
      <c r="Z121" s="68" t="str">
        <f t="shared" si="51"/>
        <v>0</v>
      </c>
      <c r="AA121" s="56">
        <f t="shared" si="49"/>
        <v>1</v>
      </c>
      <c r="AB121" s="124">
        <f t="shared" si="40"/>
        <v>1</v>
      </c>
      <c r="AC121" s="69">
        <f t="shared" si="41"/>
        <v>0</v>
      </c>
      <c r="AD121" s="54">
        <f t="shared" si="44"/>
        <v>0</v>
      </c>
      <c r="AE121" s="59">
        <f t="shared" si="42"/>
        <v>0</v>
      </c>
      <c r="AF121" s="149"/>
      <c r="AG121" s="60"/>
      <c r="AH121" s="61"/>
      <c r="AI121" s="126"/>
      <c r="AJ121" s="212"/>
      <c r="AK121" s="215"/>
    </row>
    <row r="122" spans="2:37">
      <c r="B122" s="136"/>
      <c r="C122" s="47">
        <f t="shared" si="52"/>
        <v>0</v>
      </c>
      <c r="D122" s="47">
        <f t="shared" si="53"/>
        <v>1</v>
      </c>
      <c r="E122" s="47">
        <f t="shared" si="54"/>
        <v>1900</v>
      </c>
      <c r="F122" s="47" t="str">
        <f t="shared" si="50"/>
        <v>сб</v>
      </c>
      <c r="G122" s="92"/>
      <c r="H122" s="71"/>
      <c r="I122" s="70"/>
      <c r="J122" s="94"/>
      <c r="K122" s="94"/>
      <c r="L122" s="48"/>
      <c r="M122" s="71"/>
      <c r="N122" s="64"/>
      <c r="O122" s="65"/>
      <c r="P122" s="65"/>
      <c r="Q122" s="65"/>
      <c r="R122" s="105"/>
      <c r="S122" s="66">
        <f t="shared" si="43"/>
        <v>100854.89999999998</v>
      </c>
      <c r="T122" s="67">
        <f t="shared" si="33"/>
        <v>0</v>
      </c>
      <c r="U122" s="53">
        <f t="shared" si="45"/>
        <v>0</v>
      </c>
      <c r="V122" s="54">
        <f t="shared" si="46"/>
        <v>0</v>
      </c>
      <c r="W122" s="67">
        <f t="shared" si="36"/>
        <v>0</v>
      </c>
      <c r="X122" s="53">
        <f t="shared" si="47"/>
        <v>0</v>
      </c>
      <c r="Y122" s="54">
        <f t="shared" si="48"/>
        <v>0</v>
      </c>
      <c r="Z122" s="68" t="str">
        <f t="shared" si="51"/>
        <v>0</v>
      </c>
      <c r="AA122" s="56">
        <f t="shared" si="49"/>
        <v>1</v>
      </c>
      <c r="AB122" s="124">
        <f t="shared" si="40"/>
        <v>1</v>
      </c>
      <c r="AC122" s="69">
        <f t="shared" si="41"/>
        <v>0</v>
      </c>
      <c r="AD122" s="54">
        <f t="shared" si="44"/>
        <v>0</v>
      </c>
      <c r="AE122" s="59">
        <f t="shared" si="42"/>
        <v>0</v>
      </c>
      <c r="AF122" s="149"/>
      <c r="AG122" s="60"/>
      <c r="AH122" s="61"/>
      <c r="AI122" s="126"/>
      <c r="AJ122" s="212"/>
      <c r="AK122" s="215"/>
    </row>
    <row r="123" spans="2:37">
      <c r="B123" s="136"/>
      <c r="C123" s="47">
        <f t="shared" si="52"/>
        <v>0</v>
      </c>
      <c r="D123" s="47">
        <f t="shared" si="53"/>
        <v>1</v>
      </c>
      <c r="E123" s="47">
        <f t="shared" si="54"/>
        <v>1900</v>
      </c>
      <c r="F123" s="47" t="str">
        <f t="shared" si="50"/>
        <v>сб</v>
      </c>
      <c r="G123" s="92"/>
      <c r="H123" s="71"/>
      <c r="I123" s="70"/>
      <c r="J123" s="94"/>
      <c r="K123" s="94"/>
      <c r="L123" s="48"/>
      <c r="M123" s="71"/>
      <c r="N123" s="64"/>
      <c r="O123" s="65"/>
      <c r="P123" s="65"/>
      <c r="Q123" s="65"/>
      <c r="R123" s="105"/>
      <c r="S123" s="66">
        <f t="shared" si="43"/>
        <v>100854.89999999998</v>
      </c>
      <c r="T123" s="67">
        <f t="shared" si="33"/>
        <v>0</v>
      </c>
      <c r="U123" s="53">
        <f t="shared" si="45"/>
        <v>0</v>
      </c>
      <c r="V123" s="54">
        <f t="shared" si="46"/>
        <v>0</v>
      </c>
      <c r="W123" s="67">
        <f t="shared" si="36"/>
        <v>0</v>
      </c>
      <c r="X123" s="53">
        <f t="shared" si="47"/>
        <v>0</v>
      </c>
      <c r="Y123" s="54">
        <f t="shared" si="48"/>
        <v>0</v>
      </c>
      <c r="Z123" s="68" t="str">
        <f t="shared" si="51"/>
        <v>0</v>
      </c>
      <c r="AA123" s="56">
        <f t="shared" si="49"/>
        <v>1</v>
      </c>
      <c r="AB123" s="124">
        <f t="shared" si="40"/>
        <v>1</v>
      </c>
      <c r="AC123" s="69">
        <f t="shared" si="41"/>
        <v>0</v>
      </c>
      <c r="AD123" s="54">
        <f t="shared" si="44"/>
        <v>0</v>
      </c>
      <c r="AE123" s="59">
        <f t="shared" si="42"/>
        <v>0</v>
      </c>
      <c r="AF123" s="149"/>
      <c r="AG123" s="60"/>
      <c r="AH123" s="61"/>
      <c r="AI123" s="126"/>
      <c r="AJ123" s="212"/>
      <c r="AK123" s="215"/>
    </row>
    <row r="124" spans="2:37">
      <c r="B124" s="136"/>
      <c r="C124" s="47">
        <f t="shared" si="52"/>
        <v>0</v>
      </c>
      <c r="D124" s="47">
        <f t="shared" si="53"/>
        <v>1</v>
      </c>
      <c r="E124" s="47">
        <f t="shared" si="54"/>
        <v>1900</v>
      </c>
      <c r="F124" s="47" t="str">
        <f t="shared" si="50"/>
        <v>сб</v>
      </c>
      <c r="G124" s="92"/>
      <c r="H124" s="71"/>
      <c r="I124" s="70"/>
      <c r="J124" s="94"/>
      <c r="K124" s="94"/>
      <c r="L124" s="48"/>
      <c r="M124" s="71"/>
      <c r="N124" s="64"/>
      <c r="O124" s="65"/>
      <c r="P124" s="65"/>
      <c r="Q124" s="65"/>
      <c r="R124" s="105"/>
      <c r="S124" s="66">
        <f t="shared" si="43"/>
        <v>100854.89999999998</v>
      </c>
      <c r="T124" s="67">
        <f t="shared" si="33"/>
        <v>0</v>
      </c>
      <c r="U124" s="53">
        <f t="shared" si="45"/>
        <v>0</v>
      </c>
      <c r="V124" s="54">
        <f t="shared" si="46"/>
        <v>0</v>
      </c>
      <c r="W124" s="67">
        <f t="shared" si="36"/>
        <v>0</v>
      </c>
      <c r="X124" s="53">
        <f t="shared" si="47"/>
        <v>0</v>
      </c>
      <c r="Y124" s="54">
        <f t="shared" si="48"/>
        <v>0</v>
      </c>
      <c r="Z124" s="68" t="str">
        <f t="shared" si="51"/>
        <v>0</v>
      </c>
      <c r="AA124" s="56">
        <f t="shared" si="49"/>
        <v>1</v>
      </c>
      <c r="AB124" s="124">
        <f t="shared" si="40"/>
        <v>1</v>
      </c>
      <c r="AC124" s="69">
        <f t="shared" si="41"/>
        <v>0</v>
      </c>
      <c r="AD124" s="54">
        <f t="shared" si="44"/>
        <v>0</v>
      </c>
      <c r="AE124" s="59">
        <f t="shared" si="42"/>
        <v>0</v>
      </c>
      <c r="AF124" s="149"/>
      <c r="AG124" s="60"/>
      <c r="AH124" s="61"/>
      <c r="AI124" s="126"/>
      <c r="AJ124" s="212"/>
      <c r="AK124" s="215"/>
    </row>
    <row r="125" spans="2:37">
      <c r="B125" s="136"/>
      <c r="C125" s="47">
        <f t="shared" si="52"/>
        <v>0</v>
      </c>
      <c r="D125" s="47">
        <f t="shared" si="53"/>
        <v>1</v>
      </c>
      <c r="E125" s="47">
        <f t="shared" si="54"/>
        <v>1900</v>
      </c>
      <c r="F125" s="47" t="str">
        <f t="shared" si="50"/>
        <v>сб</v>
      </c>
      <c r="G125" s="92"/>
      <c r="H125" s="71"/>
      <c r="I125" s="70"/>
      <c r="J125" s="94"/>
      <c r="K125" s="94"/>
      <c r="L125" s="48"/>
      <c r="M125" s="71"/>
      <c r="N125" s="64"/>
      <c r="O125" s="65"/>
      <c r="P125" s="65"/>
      <c r="Q125" s="65"/>
      <c r="R125" s="105"/>
      <c r="S125" s="66">
        <f t="shared" si="43"/>
        <v>100854.89999999998</v>
      </c>
      <c r="T125" s="67">
        <f t="shared" si="33"/>
        <v>0</v>
      </c>
      <c r="U125" s="53">
        <f t="shared" si="45"/>
        <v>0</v>
      </c>
      <c r="V125" s="54">
        <f t="shared" si="46"/>
        <v>0</v>
      </c>
      <c r="W125" s="67">
        <f t="shared" si="36"/>
        <v>0</v>
      </c>
      <c r="X125" s="53">
        <f t="shared" si="47"/>
        <v>0</v>
      </c>
      <c r="Y125" s="54">
        <f t="shared" si="48"/>
        <v>0</v>
      </c>
      <c r="Z125" s="68" t="str">
        <f t="shared" si="51"/>
        <v>0</v>
      </c>
      <c r="AA125" s="56">
        <f t="shared" si="49"/>
        <v>1</v>
      </c>
      <c r="AB125" s="124">
        <f t="shared" si="40"/>
        <v>1</v>
      </c>
      <c r="AC125" s="69">
        <f t="shared" si="41"/>
        <v>0</v>
      </c>
      <c r="AD125" s="54">
        <f t="shared" si="44"/>
        <v>0</v>
      </c>
      <c r="AE125" s="59">
        <f t="shared" si="42"/>
        <v>0</v>
      </c>
      <c r="AF125" s="149"/>
      <c r="AG125" s="60"/>
      <c r="AH125" s="61"/>
      <c r="AI125" s="126"/>
      <c r="AJ125" s="212"/>
      <c r="AK125" s="215"/>
    </row>
    <row r="126" spans="2:37">
      <c r="B126" s="136"/>
      <c r="C126" s="47">
        <f t="shared" si="52"/>
        <v>0</v>
      </c>
      <c r="D126" s="47">
        <f t="shared" si="53"/>
        <v>1</v>
      </c>
      <c r="E126" s="47">
        <f t="shared" si="54"/>
        <v>1900</v>
      </c>
      <c r="F126" s="47" t="str">
        <f t="shared" si="50"/>
        <v>сб</v>
      </c>
      <c r="G126" s="92"/>
      <c r="H126" s="71"/>
      <c r="I126" s="70"/>
      <c r="J126" s="94"/>
      <c r="K126" s="94"/>
      <c r="L126" s="48"/>
      <c r="M126" s="71"/>
      <c r="N126" s="64"/>
      <c r="O126" s="65"/>
      <c r="P126" s="65"/>
      <c r="Q126" s="65"/>
      <c r="R126" s="105"/>
      <c r="S126" s="66">
        <f t="shared" si="43"/>
        <v>100854.89999999998</v>
      </c>
      <c r="T126" s="67">
        <f t="shared" si="33"/>
        <v>0</v>
      </c>
      <c r="U126" s="53">
        <f t="shared" si="45"/>
        <v>0</v>
      </c>
      <c r="V126" s="54">
        <f t="shared" si="46"/>
        <v>0</v>
      </c>
      <c r="W126" s="67">
        <f t="shared" si="36"/>
        <v>0</v>
      </c>
      <c r="X126" s="53">
        <f t="shared" si="47"/>
        <v>0</v>
      </c>
      <c r="Y126" s="54">
        <f t="shared" si="48"/>
        <v>0</v>
      </c>
      <c r="Z126" s="68" t="str">
        <f t="shared" si="51"/>
        <v>0</v>
      </c>
      <c r="AA126" s="56">
        <f t="shared" si="49"/>
        <v>1</v>
      </c>
      <c r="AB126" s="124">
        <f t="shared" si="40"/>
        <v>1</v>
      </c>
      <c r="AC126" s="69">
        <f t="shared" si="41"/>
        <v>0</v>
      </c>
      <c r="AD126" s="54">
        <f t="shared" si="44"/>
        <v>0</v>
      </c>
      <c r="AE126" s="59">
        <f t="shared" si="42"/>
        <v>0</v>
      </c>
      <c r="AF126" s="149"/>
      <c r="AG126" s="60"/>
      <c r="AH126" s="61"/>
      <c r="AI126" s="126"/>
      <c r="AJ126" s="212"/>
      <c r="AK126" s="215"/>
    </row>
    <row r="127" spans="2:37">
      <c r="B127" s="136"/>
      <c r="C127" s="47">
        <f t="shared" si="52"/>
        <v>0</v>
      </c>
      <c r="D127" s="47">
        <f t="shared" si="53"/>
        <v>1</v>
      </c>
      <c r="E127" s="47">
        <f t="shared" si="54"/>
        <v>1900</v>
      </c>
      <c r="F127" s="47" t="str">
        <f t="shared" si="50"/>
        <v>сб</v>
      </c>
      <c r="G127" s="92"/>
      <c r="H127" s="71"/>
      <c r="I127" s="70"/>
      <c r="J127" s="94"/>
      <c r="K127" s="94"/>
      <c r="L127" s="48"/>
      <c r="M127" s="71"/>
      <c r="N127" s="64"/>
      <c r="O127" s="65"/>
      <c r="P127" s="65"/>
      <c r="Q127" s="65"/>
      <c r="R127" s="105"/>
      <c r="S127" s="66">
        <f t="shared" si="43"/>
        <v>100854.89999999998</v>
      </c>
      <c r="T127" s="67">
        <f t="shared" si="33"/>
        <v>0</v>
      </c>
      <c r="U127" s="53">
        <f t="shared" si="45"/>
        <v>0</v>
      </c>
      <c r="V127" s="54">
        <f t="shared" si="46"/>
        <v>0</v>
      </c>
      <c r="W127" s="67">
        <f t="shared" si="36"/>
        <v>0</v>
      </c>
      <c r="X127" s="53">
        <f t="shared" si="47"/>
        <v>0</v>
      </c>
      <c r="Y127" s="54">
        <f t="shared" si="48"/>
        <v>0</v>
      </c>
      <c r="Z127" s="68" t="str">
        <f t="shared" si="51"/>
        <v>0</v>
      </c>
      <c r="AA127" s="56">
        <f t="shared" si="49"/>
        <v>1</v>
      </c>
      <c r="AB127" s="124">
        <f t="shared" si="40"/>
        <v>1</v>
      </c>
      <c r="AC127" s="69">
        <f t="shared" si="41"/>
        <v>0</v>
      </c>
      <c r="AD127" s="54">
        <f t="shared" si="44"/>
        <v>0</v>
      </c>
      <c r="AE127" s="59">
        <f t="shared" si="42"/>
        <v>0</v>
      </c>
      <c r="AF127" s="149"/>
      <c r="AG127" s="60"/>
      <c r="AH127" s="61"/>
      <c r="AI127" s="126"/>
      <c r="AJ127" s="212"/>
      <c r="AK127" s="215"/>
    </row>
    <row r="128" spans="2:37">
      <c r="B128" s="136"/>
      <c r="C128" s="47">
        <f t="shared" si="52"/>
        <v>0</v>
      </c>
      <c r="D128" s="47">
        <f t="shared" si="53"/>
        <v>1</v>
      </c>
      <c r="E128" s="47">
        <f t="shared" si="54"/>
        <v>1900</v>
      </c>
      <c r="F128" s="47" t="str">
        <f t="shared" si="50"/>
        <v>сб</v>
      </c>
      <c r="G128" s="92"/>
      <c r="H128" s="71"/>
      <c r="I128" s="70"/>
      <c r="J128" s="94"/>
      <c r="K128" s="94"/>
      <c r="L128" s="48"/>
      <c r="M128" s="71"/>
      <c r="N128" s="64"/>
      <c r="O128" s="65"/>
      <c r="P128" s="65"/>
      <c r="Q128" s="65"/>
      <c r="R128" s="105"/>
      <c r="S128" s="66">
        <f t="shared" si="43"/>
        <v>100854.89999999998</v>
      </c>
      <c r="T128" s="67">
        <f t="shared" si="33"/>
        <v>0</v>
      </c>
      <c r="U128" s="53">
        <f t="shared" si="45"/>
        <v>0</v>
      </c>
      <c r="V128" s="54">
        <f t="shared" si="46"/>
        <v>0</v>
      </c>
      <c r="W128" s="67">
        <f t="shared" si="36"/>
        <v>0</v>
      </c>
      <c r="X128" s="53">
        <f t="shared" si="47"/>
        <v>0</v>
      </c>
      <c r="Y128" s="54">
        <f t="shared" si="48"/>
        <v>0</v>
      </c>
      <c r="Z128" s="68" t="str">
        <f t="shared" si="51"/>
        <v>0</v>
      </c>
      <c r="AA128" s="56">
        <f t="shared" si="49"/>
        <v>1</v>
      </c>
      <c r="AB128" s="124">
        <f t="shared" si="40"/>
        <v>1</v>
      </c>
      <c r="AC128" s="69">
        <f t="shared" si="41"/>
        <v>0</v>
      </c>
      <c r="AD128" s="54">
        <f t="shared" si="44"/>
        <v>0</v>
      </c>
      <c r="AE128" s="59">
        <f t="shared" si="42"/>
        <v>0</v>
      </c>
      <c r="AF128" s="149"/>
      <c r="AG128" s="60"/>
      <c r="AH128" s="61"/>
      <c r="AI128" s="126"/>
      <c r="AJ128" s="212"/>
      <c r="AK128" s="215"/>
    </row>
    <row r="129" spans="2:37">
      <c r="B129" s="136"/>
      <c r="C129" s="47">
        <f t="shared" si="52"/>
        <v>0</v>
      </c>
      <c r="D129" s="47">
        <f t="shared" si="53"/>
        <v>1</v>
      </c>
      <c r="E129" s="47">
        <f t="shared" si="54"/>
        <v>1900</v>
      </c>
      <c r="F129" s="47" t="str">
        <f t="shared" si="50"/>
        <v>сб</v>
      </c>
      <c r="G129" s="92"/>
      <c r="H129" s="71"/>
      <c r="I129" s="70"/>
      <c r="J129" s="94"/>
      <c r="K129" s="94"/>
      <c r="L129" s="48"/>
      <c r="M129" s="71"/>
      <c r="N129" s="64"/>
      <c r="O129" s="65"/>
      <c r="P129" s="65"/>
      <c r="Q129" s="65"/>
      <c r="R129" s="105"/>
      <c r="S129" s="66">
        <f t="shared" si="43"/>
        <v>100854.89999999998</v>
      </c>
      <c r="T129" s="67">
        <f t="shared" si="33"/>
        <v>0</v>
      </c>
      <c r="U129" s="53">
        <f t="shared" si="45"/>
        <v>0</v>
      </c>
      <c r="V129" s="54">
        <f t="shared" si="46"/>
        <v>0</v>
      </c>
      <c r="W129" s="67">
        <f t="shared" si="36"/>
        <v>0</v>
      </c>
      <c r="X129" s="53">
        <f t="shared" si="47"/>
        <v>0</v>
      </c>
      <c r="Y129" s="54">
        <f t="shared" si="48"/>
        <v>0</v>
      </c>
      <c r="Z129" s="68" t="str">
        <f t="shared" si="51"/>
        <v>0</v>
      </c>
      <c r="AA129" s="56">
        <f t="shared" si="49"/>
        <v>1</v>
      </c>
      <c r="AB129" s="124">
        <f t="shared" si="40"/>
        <v>1</v>
      </c>
      <c r="AC129" s="69">
        <f t="shared" si="41"/>
        <v>0</v>
      </c>
      <c r="AD129" s="54">
        <f t="shared" si="44"/>
        <v>0</v>
      </c>
      <c r="AE129" s="59">
        <f t="shared" si="42"/>
        <v>0</v>
      </c>
      <c r="AF129" s="149"/>
      <c r="AG129" s="60"/>
      <c r="AH129" s="61"/>
      <c r="AI129" s="126"/>
      <c r="AJ129" s="212"/>
      <c r="AK129" s="215"/>
    </row>
    <row r="130" spans="2:37">
      <c r="B130" s="136"/>
      <c r="C130" s="47">
        <f t="shared" si="52"/>
        <v>0</v>
      </c>
      <c r="D130" s="47">
        <f t="shared" si="53"/>
        <v>1</v>
      </c>
      <c r="E130" s="47">
        <f t="shared" si="54"/>
        <v>1900</v>
      </c>
      <c r="F130" s="47" t="str">
        <f t="shared" si="50"/>
        <v>сб</v>
      </c>
      <c r="G130" s="92"/>
      <c r="H130" s="71"/>
      <c r="I130" s="70"/>
      <c r="J130" s="94"/>
      <c r="K130" s="94"/>
      <c r="L130" s="48"/>
      <c r="M130" s="71"/>
      <c r="N130" s="64"/>
      <c r="O130" s="65"/>
      <c r="P130" s="65"/>
      <c r="Q130" s="65"/>
      <c r="R130" s="105"/>
      <c r="S130" s="66">
        <f t="shared" si="43"/>
        <v>100854.89999999998</v>
      </c>
      <c r="T130" s="67">
        <f t="shared" si="33"/>
        <v>0</v>
      </c>
      <c r="U130" s="53">
        <f t="shared" si="45"/>
        <v>0</v>
      </c>
      <c r="V130" s="54">
        <f t="shared" si="46"/>
        <v>0</v>
      </c>
      <c r="W130" s="67">
        <f t="shared" si="36"/>
        <v>0</v>
      </c>
      <c r="X130" s="53">
        <f t="shared" si="47"/>
        <v>0</v>
      </c>
      <c r="Y130" s="54">
        <f t="shared" si="48"/>
        <v>0</v>
      </c>
      <c r="Z130" s="68" t="str">
        <f t="shared" si="51"/>
        <v>0</v>
      </c>
      <c r="AA130" s="56">
        <f t="shared" si="49"/>
        <v>1</v>
      </c>
      <c r="AB130" s="124">
        <f t="shared" si="40"/>
        <v>1</v>
      </c>
      <c r="AC130" s="69">
        <f t="shared" si="41"/>
        <v>0</v>
      </c>
      <c r="AD130" s="54">
        <f t="shared" si="44"/>
        <v>0</v>
      </c>
      <c r="AE130" s="59">
        <f t="shared" si="42"/>
        <v>0</v>
      </c>
      <c r="AF130" s="149"/>
      <c r="AG130" s="60"/>
      <c r="AH130" s="61"/>
      <c r="AI130" s="126"/>
      <c r="AJ130" s="212"/>
      <c r="AK130" s="215"/>
    </row>
    <row r="131" spans="2:37">
      <c r="B131" s="136"/>
      <c r="C131" s="47">
        <f t="shared" si="52"/>
        <v>0</v>
      </c>
      <c r="D131" s="47">
        <f t="shared" si="53"/>
        <v>1</v>
      </c>
      <c r="E131" s="47">
        <f t="shared" si="54"/>
        <v>1900</v>
      </c>
      <c r="F131" s="47" t="str">
        <f t="shared" si="50"/>
        <v>сб</v>
      </c>
      <c r="G131" s="92"/>
      <c r="H131" s="71"/>
      <c r="I131" s="70"/>
      <c r="J131" s="94"/>
      <c r="K131" s="94"/>
      <c r="L131" s="48"/>
      <c r="M131" s="71"/>
      <c r="N131" s="64"/>
      <c r="O131" s="65"/>
      <c r="P131" s="65"/>
      <c r="Q131" s="65"/>
      <c r="R131" s="105"/>
      <c r="S131" s="66">
        <f t="shared" si="43"/>
        <v>100854.89999999998</v>
      </c>
      <c r="T131" s="67">
        <f t="shared" si="33"/>
        <v>0</v>
      </c>
      <c r="U131" s="53">
        <f t="shared" si="45"/>
        <v>0</v>
      </c>
      <c r="V131" s="54">
        <f t="shared" si="46"/>
        <v>0</v>
      </c>
      <c r="W131" s="67">
        <f t="shared" si="36"/>
        <v>0</v>
      </c>
      <c r="X131" s="53">
        <f t="shared" si="47"/>
        <v>0</v>
      </c>
      <c r="Y131" s="54">
        <f t="shared" si="48"/>
        <v>0</v>
      </c>
      <c r="Z131" s="68" t="str">
        <f t="shared" si="51"/>
        <v>0</v>
      </c>
      <c r="AA131" s="56">
        <f t="shared" si="49"/>
        <v>1</v>
      </c>
      <c r="AB131" s="124">
        <f t="shared" si="40"/>
        <v>1</v>
      </c>
      <c r="AC131" s="69">
        <f t="shared" si="41"/>
        <v>0</v>
      </c>
      <c r="AD131" s="54">
        <f t="shared" si="44"/>
        <v>0</v>
      </c>
      <c r="AE131" s="59">
        <f t="shared" si="42"/>
        <v>0</v>
      </c>
      <c r="AF131" s="149"/>
      <c r="AG131" s="60"/>
      <c r="AH131" s="61"/>
      <c r="AI131" s="126"/>
      <c r="AJ131" s="212"/>
      <c r="AK131" s="215"/>
    </row>
    <row r="132" spans="2:37">
      <c r="B132" s="136"/>
      <c r="C132" s="47">
        <f t="shared" si="52"/>
        <v>0</v>
      </c>
      <c r="D132" s="47">
        <f t="shared" si="53"/>
        <v>1</v>
      </c>
      <c r="E132" s="47">
        <f t="shared" si="54"/>
        <v>1900</v>
      </c>
      <c r="F132" s="47" t="str">
        <f t="shared" si="50"/>
        <v>сб</v>
      </c>
      <c r="G132" s="92"/>
      <c r="H132" s="71"/>
      <c r="I132" s="70"/>
      <c r="J132" s="94"/>
      <c r="K132" s="94"/>
      <c r="L132" s="48"/>
      <c r="M132" s="71"/>
      <c r="N132" s="64"/>
      <c r="O132" s="65"/>
      <c r="P132" s="65"/>
      <c r="Q132" s="65"/>
      <c r="R132" s="105"/>
      <c r="S132" s="66">
        <f t="shared" si="43"/>
        <v>100854.89999999998</v>
      </c>
      <c r="T132" s="67">
        <f t="shared" si="33"/>
        <v>0</v>
      </c>
      <c r="U132" s="53">
        <f t="shared" si="45"/>
        <v>0</v>
      </c>
      <c r="V132" s="54">
        <f t="shared" si="46"/>
        <v>0</v>
      </c>
      <c r="W132" s="67">
        <f t="shared" si="36"/>
        <v>0</v>
      </c>
      <c r="X132" s="53">
        <f t="shared" si="47"/>
        <v>0</v>
      </c>
      <c r="Y132" s="54">
        <f t="shared" si="48"/>
        <v>0</v>
      </c>
      <c r="Z132" s="68" t="str">
        <f t="shared" si="51"/>
        <v>0</v>
      </c>
      <c r="AA132" s="56">
        <f t="shared" si="49"/>
        <v>1</v>
      </c>
      <c r="AB132" s="124">
        <f t="shared" si="40"/>
        <v>1</v>
      </c>
      <c r="AC132" s="69">
        <f t="shared" si="41"/>
        <v>0</v>
      </c>
      <c r="AD132" s="54">
        <f t="shared" si="44"/>
        <v>0</v>
      </c>
      <c r="AE132" s="59">
        <f t="shared" si="42"/>
        <v>0</v>
      </c>
      <c r="AF132" s="149"/>
      <c r="AG132" s="60"/>
      <c r="AH132" s="61"/>
      <c r="AI132" s="126"/>
      <c r="AJ132" s="212"/>
      <c r="AK132" s="215"/>
    </row>
    <row r="133" spans="2:37">
      <c r="B133" s="136"/>
      <c r="C133" s="47">
        <f t="shared" si="52"/>
        <v>0</v>
      </c>
      <c r="D133" s="47">
        <f t="shared" si="53"/>
        <v>1</v>
      </c>
      <c r="E133" s="47">
        <f t="shared" si="54"/>
        <v>1900</v>
      </c>
      <c r="F133" s="47" t="str">
        <f t="shared" si="50"/>
        <v>сб</v>
      </c>
      <c r="G133" s="92"/>
      <c r="H133" s="71"/>
      <c r="I133" s="70"/>
      <c r="J133" s="94"/>
      <c r="K133" s="94"/>
      <c r="L133" s="48"/>
      <c r="M133" s="71"/>
      <c r="N133" s="64"/>
      <c r="O133" s="65"/>
      <c r="P133" s="65"/>
      <c r="Q133" s="65"/>
      <c r="R133" s="105"/>
      <c r="S133" s="66">
        <f t="shared" si="43"/>
        <v>100854.89999999998</v>
      </c>
      <c r="T133" s="67">
        <f t="shared" si="33"/>
        <v>0</v>
      </c>
      <c r="U133" s="53">
        <f t="shared" si="45"/>
        <v>0</v>
      </c>
      <c r="V133" s="54">
        <f t="shared" si="46"/>
        <v>0</v>
      </c>
      <c r="W133" s="67">
        <f t="shared" si="36"/>
        <v>0</v>
      </c>
      <c r="X133" s="53">
        <f t="shared" si="47"/>
        <v>0</v>
      </c>
      <c r="Y133" s="54">
        <f t="shared" si="48"/>
        <v>0</v>
      </c>
      <c r="Z133" s="68" t="str">
        <f t="shared" si="51"/>
        <v>0</v>
      </c>
      <c r="AA133" s="56">
        <f t="shared" si="49"/>
        <v>1</v>
      </c>
      <c r="AB133" s="124">
        <f t="shared" si="40"/>
        <v>1</v>
      </c>
      <c r="AC133" s="69">
        <f t="shared" si="41"/>
        <v>0</v>
      </c>
      <c r="AD133" s="54">
        <f t="shared" si="44"/>
        <v>0</v>
      </c>
      <c r="AE133" s="59">
        <f t="shared" si="42"/>
        <v>0</v>
      </c>
      <c r="AF133" s="149"/>
      <c r="AG133" s="60"/>
      <c r="AH133" s="61"/>
      <c r="AI133" s="126"/>
      <c r="AJ133" s="212"/>
      <c r="AK133" s="215"/>
    </row>
    <row r="134" spans="2:37">
      <c r="B134" s="136"/>
      <c r="C134" s="47">
        <f t="shared" si="52"/>
        <v>0</v>
      </c>
      <c r="D134" s="47">
        <f t="shared" si="53"/>
        <v>1</v>
      </c>
      <c r="E134" s="47">
        <f t="shared" si="54"/>
        <v>1900</v>
      </c>
      <c r="F134" s="47" t="str">
        <f t="shared" si="50"/>
        <v>сб</v>
      </c>
      <c r="G134" s="92"/>
      <c r="H134" s="71"/>
      <c r="I134" s="70"/>
      <c r="J134" s="94"/>
      <c r="K134" s="94"/>
      <c r="L134" s="48"/>
      <c r="M134" s="71"/>
      <c r="N134" s="64"/>
      <c r="O134" s="65"/>
      <c r="P134" s="65"/>
      <c r="Q134" s="65"/>
      <c r="R134" s="105"/>
      <c r="S134" s="66">
        <f t="shared" si="43"/>
        <v>100854.89999999998</v>
      </c>
      <c r="T134" s="67">
        <f t="shared" si="33"/>
        <v>0</v>
      </c>
      <c r="U134" s="53">
        <f t="shared" si="45"/>
        <v>0</v>
      </c>
      <c r="V134" s="54">
        <f t="shared" si="46"/>
        <v>0</v>
      </c>
      <c r="W134" s="67">
        <f t="shared" si="36"/>
        <v>0</v>
      </c>
      <c r="X134" s="53">
        <f t="shared" si="47"/>
        <v>0</v>
      </c>
      <c r="Y134" s="54">
        <f t="shared" si="48"/>
        <v>0</v>
      </c>
      <c r="Z134" s="68" t="str">
        <f t="shared" si="51"/>
        <v>0</v>
      </c>
      <c r="AA134" s="56">
        <f t="shared" si="49"/>
        <v>1</v>
      </c>
      <c r="AB134" s="124">
        <f t="shared" si="40"/>
        <v>1</v>
      </c>
      <c r="AC134" s="69">
        <f t="shared" si="41"/>
        <v>0</v>
      </c>
      <c r="AD134" s="54">
        <f t="shared" si="44"/>
        <v>0</v>
      </c>
      <c r="AE134" s="59">
        <f t="shared" si="42"/>
        <v>0</v>
      </c>
      <c r="AF134" s="149"/>
      <c r="AG134" s="60"/>
      <c r="AH134" s="61"/>
      <c r="AI134" s="126"/>
      <c r="AJ134" s="212"/>
      <c r="AK134" s="215"/>
    </row>
    <row r="135" spans="2:37">
      <c r="B135" s="136"/>
      <c r="C135" s="47">
        <f t="shared" si="52"/>
        <v>0</v>
      </c>
      <c r="D135" s="47">
        <f t="shared" si="53"/>
        <v>1</v>
      </c>
      <c r="E135" s="47">
        <f t="shared" si="54"/>
        <v>1900</v>
      </c>
      <c r="F135" s="47" t="str">
        <f t="shared" si="50"/>
        <v>сб</v>
      </c>
      <c r="G135" s="92"/>
      <c r="H135" s="71"/>
      <c r="I135" s="70"/>
      <c r="J135" s="94"/>
      <c r="K135" s="94"/>
      <c r="L135" s="48"/>
      <c r="M135" s="71"/>
      <c r="N135" s="64"/>
      <c r="O135" s="65"/>
      <c r="P135" s="65"/>
      <c r="Q135" s="65"/>
      <c r="R135" s="105"/>
      <c r="S135" s="66">
        <f t="shared" si="43"/>
        <v>100854.89999999998</v>
      </c>
      <c r="T135" s="67">
        <f t="shared" si="33"/>
        <v>0</v>
      </c>
      <c r="U135" s="53">
        <f t="shared" si="45"/>
        <v>0</v>
      </c>
      <c r="V135" s="54">
        <f t="shared" si="46"/>
        <v>0</v>
      </c>
      <c r="W135" s="67">
        <f t="shared" si="36"/>
        <v>0</v>
      </c>
      <c r="X135" s="53">
        <f t="shared" si="47"/>
        <v>0</v>
      </c>
      <c r="Y135" s="54">
        <f t="shared" si="48"/>
        <v>0</v>
      </c>
      <c r="Z135" s="68" t="str">
        <f t="shared" si="51"/>
        <v>0</v>
      </c>
      <c r="AA135" s="56">
        <f t="shared" si="49"/>
        <v>1</v>
      </c>
      <c r="AB135" s="124">
        <f t="shared" si="40"/>
        <v>1</v>
      </c>
      <c r="AC135" s="69">
        <f t="shared" si="41"/>
        <v>0</v>
      </c>
      <c r="AD135" s="54">
        <f t="shared" si="44"/>
        <v>0</v>
      </c>
      <c r="AE135" s="59">
        <f t="shared" si="42"/>
        <v>0</v>
      </c>
      <c r="AF135" s="149"/>
      <c r="AG135" s="60"/>
      <c r="AH135" s="61"/>
      <c r="AI135" s="126"/>
      <c r="AJ135" s="212"/>
      <c r="AK135" s="215"/>
    </row>
    <row r="136" spans="2:37">
      <c r="B136" s="136"/>
      <c r="C136" s="47">
        <f t="shared" si="52"/>
        <v>0</v>
      </c>
      <c r="D136" s="47">
        <f t="shared" si="53"/>
        <v>1</v>
      </c>
      <c r="E136" s="47">
        <f t="shared" si="54"/>
        <v>1900</v>
      </c>
      <c r="F136" s="47" t="str">
        <f t="shared" si="50"/>
        <v>сб</v>
      </c>
      <c r="G136" s="92"/>
      <c r="H136" s="71"/>
      <c r="I136" s="70"/>
      <c r="J136" s="94"/>
      <c r="K136" s="94"/>
      <c r="L136" s="48"/>
      <c r="M136" s="71"/>
      <c r="N136" s="64"/>
      <c r="O136" s="65"/>
      <c r="P136" s="65"/>
      <c r="Q136" s="65"/>
      <c r="R136" s="105"/>
      <c r="S136" s="66">
        <f t="shared" si="43"/>
        <v>100854.89999999998</v>
      </c>
      <c r="T136" s="67">
        <f t="shared" si="33"/>
        <v>0</v>
      </c>
      <c r="U136" s="53">
        <f t="shared" si="45"/>
        <v>0</v>
      </c>
      <c r="V136" s="54">
        <f t="shared" si="46"/>
        <v>0</v>
      </c>
      <c r="W136" s="67">
        <f t="shared" si="36"/>
        <v>0</v>
      </c>
      <c r="X136" s="53">
        <f t="shared" si="47"/>
        <v>0</v>
      </c>
      <c r="Y136" s="54">
        <f t="shared" si="48"/>
        <v>0</v>
      </c>
      <c r="Z136" s="68" t="str">
        <f t="shared" si="51"/>
        <v>0</v>
      </c>
      <c r="AA136" s="56">
        <f t="shared" si="49"/>
        <v>1</v>
      </c>
      <c r="AB136" s="124">
        <f t="shared" si="40"/>
        <v>1</v>
      </c>
      <c r="AC136" s="69">
        <f t="shared" si="41"/>
        <v>0</v>
      </c>
      <c r="AD136" s="54">
        <f t="shared" si="44"/>
        <v>0</v>
      </c>
      <c r="AE136" s="59">
        <f t="shared" si="42"/>
        <v>0</v>
      </c>
      <c r="AF136" s="149"/>
      <c r="AG136" s="60"/>
      <c r="AH136" s="61"/>
      <c r="AI136" s="126"/>
      <c r="AJ136" s="212"/>
      <c r="AK136" s="215"/>
    </row>
    <row r="137" spans="2:37">
      <c r="B137" s="136"/>
      <c r="C137" s="47">
        <f t="shared" si="52"/>
        <v>0</v>
      </c>
      <c r="D137" s="47">
        <f t="shared" si="53"/>
        <v>1</v>
      </c>
      <c r="E137" s="47">
        <f t="shared" si="54"/>
        <v>1900</v>
      </c>
      <c r="F137" s="47" t="str">
        <f t="shared" si="50"/>
        <v>сб</v>
      </c>
      <c r="G137" s="92"/>
      <c r="H137" s="71"/>
      <c r="I137" s="70"/>
      <c r="J137" s="94"/>
      <c r="K137" s="94"/>
      <c r="L137" s="48"/>
      <c r="M137" s="71"/>
      <c r="N137" s="64"/>
      <c r="O137" s="65"/>
      <c r="P137" s="65"/>
      <c r="Q137" s="65"/>
      <c r="R137" s="105"/>
      <c r="S137" s="66">
        <f t="shared" si="43"/>
        <v>100854.89999999998</v>
      </c>
      <c r="T137" s="67">
        <f t="shared" si="33"/>
        <v>0</v>
      </c>
      <c r="U137" s="53">
        <f t="shared" si="45"/>
        <v>0</v>
      </c>
      <c r="V137" s="54">
        <f t="shared" si="46"/>
        <v>0</v>
      </c>
      <c r="W137" s="67">
        <f t="shared" si="36"/>
        <v>0</v>
      </c>
      <c r="X137" s="53">
        <f t="shared" si="47"/>
        <v>0</v>
      </c>
      <c r="Y137" s="54">
        <f t="shared" si="48"/>
        <v>0</v>
      </c>
      <c r="Z137" s="68" t="str">
        <f t="shared" si="51"/>
        <v>0</v>
      </c>
      <c r="AA137" s="56">
        <f t="shared" si="49"/>
        <v>1</v>
      </c>
      <c r="AB137" s="124">
        <f t="shared" si="40"/>
        <v>1</v>
      </c>
      <c r="AC137" s="69">
        <f t="shared" si="41"/>
        <v>0</v>
      </c>
      <c r="AD137" s="54">
        <f t="shared" si="44"/>
        <v>0</v>
      </c>
      <c r="AE137" s="59">
        <f t="shared" si="42"/>
        <v>0</v>
      </c>
      <c r="AF137" s="149"/>
      <c r="AG137" s="60"/>
      <c r="AH137" s="61"/>
      <c r="AI137" s="126"/>
      <c r="AJ137" s="212"/>
      <c r="AK137" s="215"/>
    </row>
    <row r="138" spans="2:37">
      <c r="B138" s="136"/>
      <c r="C138" s="47">
        <f t="shared" si="52"/>
        <v>0</v>
      </c>
      <c r="D138" s="47">
        <f t="shared" si="53"/>
        <v>1</v>
      </c>
      <c r="E138" s="47">
        <f t="shared" si="54"/>
        <v>1900</v>
      </c>
      <c r="F138" s="47" t="str">
        <f t="shared" si="50"/>
        <v>сб</v>
      </c>
      <c r="G138" s="92"/>
      <c r="H138" s="71"/>
      <c r="I138" s="70"/>
      <c r="J138" s="94"/>
      <c r="K138" s="94"/>
      <c r="L138" s="48"/>
      <c r="M138" s="71"/>
      <c r="N138" s="64"/>
      <c r="O138" s="65"/>
      <c r="P138" s="65"/>
      <c r="Q138" s="65"/>
      <c r="R138" s="105"/>
      <c r="S138" s="66">
        <f t="shared" si="43"/>
        <v>100854.89999999998</v>
      </c>
      <c r="T138" s="67">
        <f t="shared" ref="T138:T201" si="55">IF(Q138&lt;&gt;0,IF(K138="Long",(Q138-N138)*100000*AB138,((Q138-N138)*-100000*AB138)),0)</f>
        <v>0</v>
      </c>
      <c r="U138" s="53">
        <f t="shared" si="45"/>
        <v>0</v>
      </c>
      <c r="V138" s="54">
        <f t="shared" si="46"/>
        <v>0</v>
      </c>
      <c r="W138" s="67">
        <f t="shared" ref="W138:W201" si="56">IF(P138&lt;&gt;0,IF(K138="Long",(N138-P138)*100000*AB138,((N138-P138)*-100000*AB138)),0)</f>
        <v>0</v>
      </c>
      <c r="X138" s="53">
        <f t="shared" si="47"/>
        <v>0</v>
      </c>
      <c r="Y138" s="54">
        <f t="shared" si="48"/>
        <v>0</v>
      </c>
      <c r="Z138" s="68" t="str">
        <f t="shared" si="51"/>
        <v>0</v>
      </c>
      <c r="AA138" s="56">
        <f t="shared" si="49"/>
        <v>1</v>
      </c>
      <c r="AB138" s="124">
        <f t="shared" ref="AB138:AB201" si="57">IF(TRUNC(N138/10,0)=0,1,IF(AND(TRUNC(N138/10,0)&gt;0,TRUNC(N138/10,0)&lt;10),0.1,IF(AND(TRUNC(N138/10,0)&gt;=10,TRUNC(N138/10,0)&lt;100),0.01,IF(AND(TRUNC(N138/10,0)&gt;=100,TRUNC(N138/10,0)&lt;1000),0.001,IF(AND(TRUNC(N138/10,0)&gt;=1000,TRUNC(N138/10,0)&lt;10000),0.0001,IF(AND(TRUNC(N138/10,0)&gt;=10000,TRUNC(N138/10,0)&lt;100000),0.00001))))))</f>
        <v>1</v>
      </c>
      <c r="AC138" s="69">
        <f t="shared" ref="AC138:AC201" si="58">IF(O138&lt;&gt;0, IF(K138="Long",(O138-N138)*100000*AB138,((O138-N138)*-100000*AB138)),0)</f>
        <v>0</v>
      </c>
      <c r="AD138" s="54">
        <f t="shared" si="44"/>
        <v>0</v>
      </c>
      <c r="AE138" s="59">
        <f t="shared" ref="AE138:AE201" si="59">(AA138*AC138*M138)+R138</f>
        <v>0</v>
      </c>
      <c r="AF138" s="149"/>
      <c r="AG138" s="60"/>
      <c r="AH138" s="61"/>
      <c r="AI138" s="126"/>
      <c r="AJ138" s="212"/>
      <c r="AK138" s="215"/>
    </row>
    <row r="139" spans="2:37">
      <c r="B139" s="136"/>
      <c r="C139" s="47">
        <f t="shared" si="52"/>
        <v>0</v>
      </c>
      <c r="D139" s="47">
        <f t="shared" si="53"/>
        <v>1</v>
      </c>
      <c r="E139" s="47">
        <f t="shared" si="54"/>
        <v>1900</v>
      </c>
      <c r="F139" s="47" t="str">
        <f t="shared" si="50"/>
        <v>сб</v>
      </c>
      <c r="G139" s="92"/>
      <c r="H139" s="71"/>
      <c r="I139" s="70"/>
      <c r="J139" s="94"/>
      <c r="K139" s="94"/>
      <c r="L139" s="48"/>
      <c r="M139" s="71"/>
      <c r="N139" s="64"/>
      <c r="O139" s="65"/>
      <c r="P139" s="65"/>
      <c r="Q139" s="65"/>
      <c r="R139" s="105"/>
      <c r="S139" s="66">
        <f t="shared" ref="S139:S202" si="60">IF(AE139="","",S138+AE139)</f>
        <v>100854.89999999998</v>
      </c>
      <c r="T139" s="67">
        <f t="shared" si="55"/>
        <v>0</v>
      </c>
      <c r="U139" s="53">
        <f t="shared" si="45"/>
        <v>0</v>
      </c>
      <c r="V139" s="54">
        <f t="shared" si="46"/>
        <v>0</v>
      </c>
      <c r="W139" s="67">
        <f t="shared" si="56"/>
        <v>0</v>
      </c>
      <c r="X139" s="53">
        <f t="shared" si="47"/>
        <v>0</v>
      </c>
      <c r="Y139" s="54">
        <f t="shared" si="48"/>
        <v>0</v>
      </c>
      <c r="Z139" s="68" t="str">
        <f t="shared" si="51"/>
        <v>0</v>
      </c>
      <c r="AA139" s="56">
        <f t="shared" si="49"/>
        <v>1</v>
      </c>
      <c r="AB139" s="124">
        <f t="shared" si="57"/>
        <v>1</v>
      </c>
      <c r="AC139" s="69">
        <f t="shared" si="58"/>
        <v>0</v>
      </c>
      <c r="AD139" s="54">
        <f t="shared" ref="AD139:AD202" si="61">IF(S138=0,"0.00%",AE139/S138)</f>
        <v>0</v>
      </c>
      <c r="AE139" s="59">
        <f t="shared" si="59"/>
        <v>0</v>
      </c>
      <c r="AF139" s="149"/>
      <c r="AG139" s="60"/>
      <c r="AH139" s="61"/>
      <c r="AI139" s="126"/>
      <c r="AJ139" s="212"/>
      <c r="AK139" s="215"/>
    </row>
    <row r="140" spans="2:37">
      <c r="B140" s="136"/>
      <c r="C140" s="47">
        <f t="shared" si="52"/>
        <v>0</v>
      </c>
      <c r="D140" s="47">
        <f t="shared" si="53"/>
        <v>1</v>
      </c>
      <c r="E140" s="47">
        <f t="shared" si="54"/>
        <v>1900</v>
      </c>
      <c r="F140" s="47" t="str">
        <f t="shared" si="50"/>
        <v>сб</v>
      </c>
      <c r="G140" s="92"/>
      <c r="H140" s="71"/>
      <c r="I140" s="70"/>
      <c r="J140" s="94"/>
      <c r="K140" s="94"/>
      <c r="L140" s="48"/>
      <c r="M140" s="71"/>
      <c r="N140" s="64"/>
      <c r="O140" s="65"/>
      <c r="P140" s="65"/>
      <c r="Q140" s="65"/>
      <c r="R140" s="105"/>
      <c r="S140" s="66">
        <f t="shared" si="60"/>
        <v>100854.89999999998</v>
      </c>
      <c r="T140" s="67">
        <f t="shared" si="55"/>
        <v>0</v>
      </c>
      <c r="U140" s="53">
        <f t="shared" si="45"/>
        <v>0</v>
      </c>
      <c r="V140" s="54">
        <f t="shared" si="46"/>
        <v>0</v>
      </c>
      <c r="W140" s="67">
        <f t="shared" si="56"/>
        <v>0</v>
      </c>
      <c r="X140" s="53">
        <f t="shared" si="47"/>
        <v>0</v>
      </c>
      <c r="Y140" s="54">
        <f t="shared" si="48"/>
        <v>0</v>
      </c>
      <c r="Z140" s="68" t="str">
        <f t="shared" si="51"/>
        <v>0</v>
      </c>
      <c r="AA140" s="56">
        <f t="shared" si="49"/>
        <v>1</v>
      </c>
      <c r="AB140" s="124">
        <f t="shared" si="57"/>
        <v>1</v>
      </c>
      <c r="AC140" s="69">
        <f t="shared" si="58"/>
        <v>0</v>
      </c>
      <c r="AD140" s="54">
        <f t="shared" si="61"/>
        <v>0</v>
      </c>
      <c r="AE140" s="59">
        <f t="shared" si="59"/>
        <v>0</v>
      </c>
      <c r="AF140" s="149"/>
      <c r="AG140" s="60"/>
      <c r="AH140" s="61"/>
      <c r="AI140" s="126"/>
      <c r="AJ140" s="212"/>
      <c r="AK140" s="215"/>
    </row>
    <row r="141" spans="2:37">
      <c r="B141" s="136"/>
      <c r="C141" s="47">
        <f t="shared" si="52"/>
        <v>0</v>
      </c>
      <c r="D141" s="47">
        <f t="shared" si="53"/>
        <v>1</v>
      </c>
      <c r="E141" s="47">
        <f t="shared" si="54"/>
        <v>1900</v>
      </c>
      <c r="F141" s="47" t="str">
        <f t="shared" si="50"/>
        <v>сб</v>
      </c>
      <c r="G141" s="92"/>
      <c r="H141" s="71"/>
      <c r="I141" s="70"/>
      <c r="J141" s="94"/>
      <c r="K141" s="94"/>
      <c r="L141" s="48"/>
      <c r="M141" s="71"/>
      <c r="N141" s="64"/>
      <c r="O141" s="65"/>
      <c r="P141" s="65"/>
      <c r="Q141" s="65"/>
      <c r="R141" s="105"/>
      <c r="S141" s="66">
        <f t="shared" si="60"/>
        <v>100854.89999999998</v>
      </c>
      <c r="T141" s="67">
        <f t="shared" si="55"/>
        <v>0</v>
      </c>
      <c r="U141" s="53">
        <f t="shared" si="45"/>
        <v>0</v>
      </c>
      <c r="V141" s="54">
        <f t="shared" si="46"/>
        <v>0</v>
      </c>
      <c r="W141" s="67">
        <f t="shared" si="56"/>
        <v>0</v>
      </c>
      <c r="X141" s="53">
        <f t="shared" si="47"/>
        <v>0</v>
      </c>
      <c r="Y141" s="54">
        <f t="shared" si="48"/>
        <v>0</v>
      </c>
      <c r="Z141" s="68" t="str">
        <f t="shared" si="51"/>
        <v>0</v>
      </c>
      <c r="AA141" s="56">
        <f t="shared" si="49"/>
        <v>1</v>
      </c>
      <c r="AB141" s="124">
        <f t="shared" si="57"/>
        <v>1</v>
      </c>
      <c r="AC141" s="69">
        <f t="shared" si="58"/>
        <v>0</v>
      </c>
      <c r="AD141" s="54">
        <f t="shared" si="61"/>
        <v>0</v>
      </c>
      <c r="AE141" s="59">
        <f t="shared" si="59"/>
        <v>0</v>
      </c>
      <c r="AF141" s="149"/>
      <c r="AG141" s="60"/>
      <c r="AH141" s="61"/>
      <c r="AI141" s="126"/>
      <c r="AJ141" s="212"/>
      <c r="AK141" s="215"/>
    </row>
    <row r="142" spans="2:37">
      <c r="B142" s="136"/>
      <c r="C142" s="47">
        <f t="shared" si="52"/>
        <v>0</v>
      </c>
      <c r="D142" s="47">
        <f t="shared" si="53"/>
        <v>1</v>
      </c>
      <c r="E142" s="47">
        <f t="shared" si="54"/>
        <v>1900</v>
      </c>
      <c r="F142" s="47" t="str">
        <f t="shared" si="50"/>
        <v>сб</v>
      </c>
      <c r="G142" s="92"/>
      <c r="H142" s="71"/>
      <c r="I142" s="70"/>
      <c r="J142" s="94"/>
      <c r="K142" s="94"/>
      <c r="L142" s="48"/>
      <c r="M142" s="71"/>
      <c r="N142" s="64"/>
      <c r="O142" s="65"/>
      <c r="P142" s="65"/>
      <c r="Q142" s="65"/>
      <c r="R142" s="105"/>
      <c r="S142" s="66">
        <f t="shared" si="60"/>
        <v>100854.89999999998</v>
      </c>
      <c r="T142" s="67">
        <f t="shared" si="55"/>
        <v>0</v>
      </c>
      <c r="U142" s="53">
        <f t="shared" si="45"/>
        <v>0</v>
      </c>
      <c r="V142" s="54">
        <f t="shared" si="46"/>
        <v>0</v>
      </c>
      <c r="W142" s="67">
        <f t="shared" si="56"/>
        <v>0</v>
      </c>
      <c r="X142" s="53">
        <f t="shared" si="47"/>
        <v>0</v>
      </c>
      <c r="Y142" s="54">
        <f t="shared" si="48"/>
        <v>0</v>
      </c>
      <c r="Z142" s="68" t="str">
        <f t="shared" si="51"/>
        <v>0</v>
      </c>
      <c r="AA142" s="56">
        <f t="shared" si="49"/>
        <v>1</v>
      </c>
      <c r="AB142" s="124">
        <f t="shared" si="57"/>
        <v>1</v>
      </c>
      <c r="AC142" s="69">
        <f t="shared" si="58"/>
        <v>0</v>
      </c>
      <c r="AD142" s="54">
        <f t="shared" si="61"/>
        <v>0</v>
      </c>
      <c r="AE142" s="59">
        <f t="shared" si="59"/>
        <v>0</v>
      </c>
      <c r="AF142" s="149"/>
      <c r="AG142" s="60"/>
      <c r="AH142" s="61"/>
      <c r="AI142" s="126"/>
      <c r="AJ142" s="212"/>
      <c r="AK142" s="215"/>
    </row>
    <row r="143" spans="2:37">
      <c r="B143" s="136"/>
      <c r="C143" s="47">
        <f t="shared" si="52"/>
        <v>0</v>
      </c>
      <c r="D143" s="47">
        <f t="shared" si="53"/>
        <v>1</v>
      </c>
      <c r="E143" s="47">
        <f t="shared" si="54"/>
        <v>1900</v>
      </c>
      <c r="F143" s="47" t="str">
        <f t="shared" si="50"/>
        <v>сб</v>
      </c>
      <c r="G143" s="92"/>
      <c r="H143" s="71"/>
      <c r="I143" s="70"/>
      <c r="J143" s="94"/>
      <c r="K143" s="94"/>
      <c r="L143" s="48"/>
      <c r="M143" s="71"/>
      <c r="N143" s="64"/>
      <c r="O143" s="65"/>
      <c r="P143" s="65"/>
      <c r="Q143" s="65"/>
      <c r="R143" s="105"/>
      <c r="S143" s="66">
        <f t="shared" si="60"/>
        <v>100854.89999999998</v>
      </c>
      <c r="T143" s="67">
        <f t="shared" si="55"/>
        <v>0</v>
      </c>
      <c r="U143" s="53">
        <f t="shared" si="45"/>
        <v>0</v>
      </c>
      <c r="V143" s="54">
        <f t="shared" si="46"/>
        <v>0</v>
      </c>
      <c r="W143" s="67">
        <f t="shared" si="56"/>
        <v>0</v>
      </c>
      <c r="X143" s="53">
        <f t="shared" si="47"/>
        <v>0</v>
      </c>
      <c r="Y143" s="54">
        <f t="shared" si="48"/>
        <v>0</v>
      </c>
      <c r="Z143" s="68" t="str">
        <f t="shared" si="51"/>
        <v>0</v>
      </c>
      <c r="AA143" s="56">
        <f t="shared" si="49"/>
        <v>1</v>
      </c>
      <c r="AB143" s="124">
        <f t="shared" si="57"/>
        <v>1</v>
      </c>
      <c r="AC143" s="69">
        <f t="shared" si="58"/>
        <v>0</v>
      </c>
      <c r="AD143" s="54">
        <f t="shared" si="61"/>
        <v>0</v>
      </c>
      <c r="AE143" s="59">
        <f t="shared" si="59"/>
        <v>0</v>
      </c>
      <c r="AF143" s="149"/>
      <c r="AG143" s="60"/>
      <c r="AH143" s="61"/>
      <c r="AI143" s="126"/>
      <c r="AJ143" s="212"/>
      <c r="AK143" s="215"/>
    </row>
    <row r="144" spans="2:37">
      <c r="B144" s="136"/>
      <c r="C144" s="47">
        <f t="shared" si="52"/>
        <v>0</v>
      </c>
      <c r="D144" s="47">
        <f t="shared" si="53"/>
        <v>1</v>
      </c>
      <c r="E144" s="47">
        <f t="shared" si="54"/>
        <v>1900</v>
      </c>
      <c r="F144" s="47" t="str">
        <f t="shared" si="50"/>
        <v>сб</v>
      </c>
      <c r="G144" s="92"/>
      <c r="H144" s="71"/>
      <c r="I144" s="70"/>
      <c r="J144" s="94"/>
      <c r="K144" s="94"/>
      <c r="L144" s="48"/>
      <c r="M144" s="71"/>
      <c r="N144" s="64"/>
      <c r="O144" s="65"/>
      <c r="P144" s="65"/>
      <c r="Q144" s="65"/>
      <c r="R144" s="105"/>
      <c r="S144" s="66">
        <f t="shared" si="60"/>
        <v>100854.89999999998</v>
      </c>
      <c r="T144" s="67">
        <f t="shared" si="55"/>
        <v>0</v>
      </c>
      <c r="U144" s="53">
        <f t="shared" si="45"/>
        <v>0</v>
      </c>
      <c r="V144" s="54">
        <f t="shared" si="46"/>
        <v>0</v>
      </c>
      <c r="W144" s="67">
        <f t="shared" si="56"/>
        <v>0</v>
      </c>
      <c r="X144" s="53">
        <f t="shared" si="47"/>
        <v>0</v>
      </c>
      <c r="Y144" s="54">
        <f t="shared" si="48"/>
        <v>0</v>
      </c>
      <c r="Z144" s="68" t="str">
        <f t="shared" si="51"/>
        <v>0</v>
      </c>
      <c r="AA144" s="56">
        <f t="shared" si="49"/>
        <v>1</v>
      </c>
      <c r="AB144" s="124">
        <f t="shared" si="57"/>
        <v>1</v>
      </c>
      <c r="AC144" s="69">
        <f t="shared" si="58"/>
        <v>0</v>
      </c>
      <c r="AD144" s="54">
        <f t="shared" si="61"/>
        <v>0</v>
      </c>
      <c r="AE144" s="59">
        <f t="shared" si="59"/>
        <v>0</v>
      </c>
      <c r="AF144" s="149"/>
      <c r="AG144" s="60"/>
      <c r="AH144" s="61"/>
      <c r="AI144" s="126"/>
      <c r="AJ144" s="212"/>
      <c r="AK144" s="215"/>
    </row>
    <row r="145" spans="2:37">
      <c r="B145" s="136"/>
      <c r="C145" s="47">
        <f t="shared" si="52"/>
        <v>0</v>
      </c>
      <c r="D145" s="47">
        <f t="shared" si="53"/>
        <v>1</v>
      </c>
      <c r="E145" s="47">
        <f t="shared" si="54"/>
        <v>1900</v>
      </c>
      <c r="F145" s="47" t="str">
        <f t="shared" si="50"/>
        <v>сб</v>
      </c>
      <c r="G145" s="92"/>
      <c r="H145" s="71"/>
      <c r="I145" s="70"/>
      <c r="J145" s="94"/>
      <c r="K145" s="94"/>
      <c r="L145" s="48"/>
      <c r="M145" s="71"/>
      <c r="N145" s="64"/>
      <c r="O145" s="65"/>
      <c r="P145" s="65"/>
      <c r="Q145" s="65"/>
      <c r="R145" s="105"/>
      <c r="S145" s="66">
        <f t="shared" si="60"/>
        <v>100854.89999999998</v>
      </c>
      <c r="T145" s="67">
        <f t="shared" si="55"/>
        <v>0</v>
      </c>
      <c r="U145" s="53">
        <f t="shared" si="45"/>
        <v>0</v>
      </c>
      <c r="V145" s="54">
        <f t="shared" si="46"/>
        <v>0</v>
      </c>
      <c r="W145" s="67">
        <f t="shared" si="56"/>
        <v>0</v>
      </c>
      <c r="X145" s="53">
        <f t="shared" si="47"/>
        <v>0</v>
      </c>
      <c r="Y145" s="54">
        <f t="shared" si="48"/>
        <v>0</v>
      </c>
      <c r="Z145" s="68" t="str">
        <f t="shared" si="51"/>
        <v>0</v>
      </c>
      <c r="AA145" s="56">
        <f t="shared" si="49"/>
        <v>1</v>
      </c>
      <c r="AB145" s="124">
        <f t="shared" si="57"/>
        <v>1</v>
      </c>
      <c r="AC145" s="69">
        <f t="shared" si="58"/>
        <v>0</v>
      </c>
      <c r="AD145" s="54">
        <f t="shared" si="61"/>
        <v>0</v>
      </c>
      <c r="AE145" s="59">
        <f t="shared" si="59"/>
        <v>0</v>
      </c>
      <c r="AF145" s="149"/>
      <c r="AG145" s="60"/>
      <c r="AH145" s="61"/>
      <c r="AI145" s="126"/>
      <c r="AJ145" s="212"/>
      <c r="AK145" s="215"/>
    </row>
    <row r="146" spans="2:37">
      <c r="B146" s="136"/>
      <c r="C146" s="47">
        <f t="shared" si="52"/>
        <v>0</v>
      </c>
      <c r="D146" s="47">
        <f t="shared" si="53"/>
        <v>1</v>
      </c>
      <c r="E146" s="47">
        <f t="shared" si="54"/>
        <v>1900</v>
      </c>
      <c r="F146" s="47" t="str">
        <f t="shared" si="50"/>
        <v>сб</v>
      </c>
      <c r="G146" s="92"/>
      <c r="H146" s="71"/>
      <c r="I146" s="70"/>
      <c r="J146" s="94"/>
      <c r="K146" s="94"/>
      <c r="L146" s="48"/>
      <c r="M146" s="71"/>
      <c r="N146" s="64"/>
      <c r="O146" s="65"/>
      <c r="P146" s="65"/>
      <c r="Q146" s="65"/>
      <c r="R146" s="105"/>
      <c r="S146" s="66">
        <f t="shared" si="60"/>
        <v>100854.89999999998</v>
      </c>
      <c r="T146" s="67">
        <f t="shared" si="55"/>
        <v>0</v>
      </c>
      <c r="U146" s="53">
        <f t="shared" si="45"/>
        <v>0</v>
      </c>
      <c r="V146" s="54">
        <f t="shared" si="46"/>
        <v>0</v>
      </c>
      <c r="W146" s="67">
        <f t="shared" si="56"/>
        <v>0</v>
      </c>
      <c r="X146" s="53">
        <f t="shared" si="47"/>
        <v>0</v>
      </c>
      <c r="Y146" s="54">
        <f t="shared" si="48"/>
        <v>0</v>
      </c>
      <c r="Z146" s="68" t="str">
        <f t="shared" si="51"/>
        <v>0</v>
      </c>
      <c r="AA146" s="56">
        <f t="shared" si="49"/>
        <v>1</v>
      </c>
      <c r="AB146" s="124">
        <f t="shared" si="57"/>
        <v>1</v>
      </c>
      <c r="AC146" s="69">
        <f t="shared" si="58"/>
        <v>0</v>
      </c>
      <c r="AD146" s="54">
        <f t="shared" si="61"/>
        <v>0</v>
      </c>
      <c r="AE146" s="59">
        <f t="shared" si="59"/>
        <v>0</v>
      </c>
      <c r="AF146" s="149"/>
      <c r="AG146" s="60"/>
      <c r="AH146" s="61"/>
      <c r="AI146" s="126"/>
      <c r="AJ146" s="212"/>
      <c r="AK146" s="215"/>
    </row>
    <row r="147" spans="2:37">
      <c r="B147" s="136"/>
      <c r="C147" s="47">
        <f t="shared" si="52"/>
        <v>0</v>
      </c>
      <c r="D147" s="47">
        <f t="shared" si="53"/>
        <v>1</v>
      </c>
      <c r="E147" s="47">
        <f t="shared" si="54"/>
        <v>1900</v>
      </c>
      <c r="F147" s="47" t="str">
        <f t="shared" si="50"/>
        <v>сб</v>
      </c>
      <c r="G147" s="92"/>
      <c r="H147" s="71"/>
      <c r="I147" s="70"/>
      <c r="J147" s="94"/>
      <c r="K147" s="94"/>
      <c r="L147" s="48"/>
      <c r="M147" s="71"/>
      <c r="N147" s="64"/>
      <c r="O147" s="65"/>
      <c r="P147" s="65"/>
      <c r="Q147" s="65"/>
      <c r="R147" s="105"/>
      <c r="S147" s="66">
        <f t="shared" si="60"/>
        <v>100854.89999999998</v>
      </c>
      <c r="T147" s="67">
        <f t="shared" si="55"/>
        <v>0</v>
      </c>
      <c r="U147" s="53">
        <f t="shared" si="45"/>
        <v>0</v>
      </c>
      <c r="V147" s="54">
        <f t="shared" si="46"/>
        <v>0</v>
      </c>
      <c r="W147" s="67">
        <f t="shared" si="56"/>
        <v>0</v>
      </c>
      <c r="X147" s="53">
        <f t="shared" si="47"/>
        <v>0</v>
      </c>
      <c r="Y147" s="54">
        <f t="shared" si="48"/>
        <v>0</v>
      </c>
      <c r="Z147" s="68" t="str">
        <f t="shared" si="51"/>
        <v>0</v>
      </c>
      <c r="AA147" s="56">
        <f t="shared" si="49"/>
        <v>1</v>
      </c>
      <c r="AB147" s="124">
        <f t="shared" si="57"/>
        <v>1</v>
      </c>
      <c r="AC147" s="69">
        <f t="shared" si="58"/>
        <v>0</v>
      </c>
      <c r="AD147" s="54">
        <f t="shared" si="61"/>
        <v>0</v>
      </c>
      <c r="AE147" s="59">
        <f t="shared" si="59"/>
        <v>0</v>
      </c>
      <c r="AF147" s="149"/>
      <c r="AG147" s="60"/>
      <c r="AH147" s="61"/>
      <c r="AI147" s="126"/>
      <c r="AJ147" s="212"/>
      <c r="AK147" s="215"/>
    </row>
    <row r="148" spans="2:37">
      <c r="B148" s="136"/>
      <c r="C148" s="47">
        <f t="shared" si="52"/>
        <v>0</v>
      </c>
      <c r="D148" s="47">
        <f t="shared" si="53"/>
        <v>1</v>
      </c>
      <c r="E148" s="47">
        <f t="shared" si="54"/>
        <v>1900</v>
      </c>
      <c r="F148" s="47" t="str">
        <f t="shared" si="50"/>
        <v>сб</v>
      </c>
      <c r="G148" s="92"/>
      <c r="H148" s="71"/>
      <c r="I148" s="70"/>
      <c r="J148" s="94"/>
      <c r="K148" s="94"/>
      <c r="L148" s="48"/>
      <c r="M148" s="71"/>
      <c r="N148" s="64"/>
      <c r="O148" s="65"/>
      <c r="P148" s="65"/>
      <c r="Q148" s="65"/>
      <c r="R148" s="105"/>
      <c r="S148" s="66">
        <f t="shared" si="60"/>
        <v>100854.89999999998</v>
      </c>
      <c r="T148" s="67">
        <f t="shared" si="55"/>
        <v>0</v>
      </c>
      <c r="U148" s="53">
        <f t="shared" si="45"/>
        <v>0</v>
      </c>
      <c r="V148" s="54">
        <f t="shared" si="46"/>
        <v>0</v>
      </c>
      <c r="W148" s="67">
        <f t="shared" si="56"/>
        <v>0</v>
      </c>
      <c r="X148" s="53">
        <f t="shared" si="47"/>
        <v>0</v>
      </c>
      <c r="Y148" s="54">
        <f t="shared" si="48"/>
        <v>0</v>
      </c>
      <c r="Z148" s="68" t="str">
        <f t="shared" si="51"/>
        <v>0</v>
      </c>
      <c r="AA148" s="56">
        <f t="shared" si="49"/>
        <v>1</v>
      </c>
      <c r="AB148" s="124">
        <f t="shared" si="57"/>
        <v>1</v>
      </c>
      <c r="AC148" s="69">
        <f t="shared" si="58"/>
        <v>0</v>
      </c>
      <c r="AD148" s="54">
        <f t="shared" si="61"/>
        <v>0</v>
      </c>
      <c r="AE148" s="59">
        <f t="shared" si="59"/>
        <v>0</v>
      </c>
      <c r="AF148" s="149"/>
      <c r="AG148" s="60"/>
      <c r="AH148" s="61"/>
      <c r="AI148" s="126"/>
      <c r="AJ148" s="212"/>
      <c r="AK148" s="215"/>
    </row>
    <row r="149" spans="2:37">
      <c r="B149" s="136"/>
      <c r="C149" s="47">
        <f t="shared" si="52"/>
        <v>0</v>
      </c>
      <c r="D149" s="47">
        <f t="shared" si="53"/>
        <v>1</v>
      </c>
      <c r="E149" s="47">
        <f t="shared" si="54"/>
        <v>1900</v>
      </c>
      <c r="F149" s="47" t="str">
        <f t="shared" si="50"/>
        <v>сб</v>
      </c>
      <c r="G149" s="92"/>
      <c r="H149" s="71"/>
      <c r="I149" s="70"/>
      <c r="J149" s="94"/>
      <c r="K149" s="94"/>
      <c r="L149" s="48"/>
      <c r="M149" s="71"/>
      <c r="N149" s="64"/>
      <c r="O149" s="65"/>
      <c r="P149" s="65"/>
      <c r="Q149" s="65"/>
      <c r="R149" s="105"/>
      <c r="S149" s="66">
        <f t="shared" si="60"/>
        <v>100854.89999999998</v>
      </c>
      <c r="T149" s="67">
        <f t="shared" si="55"/>
        <v>0</v>
      </c>
      <c r="U149" s="53">
        <f t="shared" si="45"/>
        <v>0</v>
      </c>
      <c r="V149" s="54">
        <f t="shared" si="46"/>
        <v>0</v>
      </c>
      <c r="W149" s="67">
        <f t="shared" si="56"/>
        <v>0</v>
      </c>
      <c r="X149" s="53">
        <f t="shared" si="47"/>
        <v>0</v>
      </c>
      <c r="Y149" s="54">
        <f t="shared" si="48"/>
        <v>0</v>
      </c>
      <c r="Z149" s="68" t="str">
        <f t="shared" si="51"/>
        <v>0</v>
      </c>
      <c r="AA149" s="56">
        <f t="shared" si="49"/>
        <v>1</v>
      </c>
      <c r="AB149" s="124">
        <f t="shared" si="57"/>
        <v>1</v>
      </c>
      <c r="AC149" s="69">
        <f t="shared" si="58"/>
        <v>0</v>
      </c>
      <c r="AD149" s="54">
        <f t="shared" si="61"/>
        <v>0</v>
      </c>
      <c r="AE149" s="59">
        <f t="shared" si="59"/>
        <v>0</v>
      </c>
      <c r="AF149" s="149"/>
      <c r="AG149" s="60"/>
      <c r="AH149" s="61"/>
      <c r="AI149" s="126"/>
      <c r="AJ149" s="212"/>
      <c r="AK149" s="215"/>
    </row>
    <row r="150" spans="2:37">
      <c r="B150" s="136"/>
      <c r="C150" s="47">
        <f t="shared" si="52"/>
        <v>0</v>
      </c>
      <c r="D150" s="47">
        <f t="shared" si="53"/>
        <v>1</v>
      </c>
      <c r="E150" s="47">
        <f t="shared" si="54"/>
        <v>1900</v>
      </c>
      <c r="F150" s="47" t="str">
        <f t="shared" si="50"/>
        <v>сб</v>
      </c>
      <c r="G150" s="92"/>
      <c r="H150" s="71"/>
      <c r="I150" s="70"/>
      <c r="J150" s="94"/>
      <c r="K150" s="94"/>
      <c r="L150" s="48"/>
      <c r="M150" s="71"/>
      <c r="N150" s="64"/>
      <c r="O150" s="65"/>
      <c r="P150" s="65"/>
      <c r="Q150" s="65"/>
      <c r="R150" s="105"/>
      <c r="S150" s="66">
        <f t="shared" si="60"/>
        <v>100854.89999999998</v>
      </c>
      <c r="T150" s="67">
        <f t="shared" si="55"/>
        <v>0</v>
      </c>
      <c r="U150" s="53">
        <f t="shared" si="45"/>
        <v>0</v>
      </c>
      <c r="V150" s="54">
        <f t="shared" si="46"/>
        <v>0</v>
      </c>
      <c r="W150" s="67">
        <f t="shared" si="56"/>
        <v>0</v>
      </c>
      <c r="X150" s="53">
        <f t="shared" si="47"/>
        <v>0</v>
      </c>
      <c r="Y150" s="54">
        <f t="shared" si="48"/>
        <v>0</v>
      </c>
      <c r="Z150" s="68" t="str">
        <f t="shared" si="51"/>
        <v>0</v>
      </c>
      <c r="AA150" s="56">
        <f t="shared" si="49"/>
        <v>1</v>
      </c>
      <c r="AB150" s="124">
        <f t="shared" si="57"/>
        <v>1</v>
      </c>
      <c r="AC150" s="69">
        <f t="shared" si="58"/>
        <v>0</v>
      </c>
      <c r="AD150" s="54">
        <f t="shared" si="61"/>
        <v>0</v>
      </c>
      <c r="AE150" s="59">
        <f t="shared" si="59"/>
        <v>0</v>
      </c>
      <c r="AF150" s="149"/>
      <c r="AG150" s="60"/>
      <c r="AH150" s="61"/>
      <c r="AI150" s="126"/>
      <c r="AJ150" s="212"/>
      <c r="AK150" s="215"/>
    </row>
    <row r="151" spans="2:37">
      <c r="B151" s="136"/>
      <c r="C151" s="47">
        <f t="shared" si="52"/>
        <v>0</v>
      </c>
      <c r="D151" s="47">
        <f t="shared" si="53"/>
        <v>1</v>
      </c>
      <c r="E151" s="47">
        <f t="shared" si="54"/>
        <v>1900</v>
      </c>
      <c r="F151" s="47" t="str">
        <f t="shared" si="50"/>
        <v>сб</v>
      </c>
      <c r="G151" s="92"/>
      <c r="H151" s="71"/>
      <c r="I151" s="70"/>
      <c r="J151" s="94"/>
      <c r="K151" s="94"/>
      <c r="L151" s="48"/>
      <c r="M151" s="71"/>
      <c r="N151" s="64"/>
      <c r="O151" s="65"/>
      <c r="P151" s="65"/>
      <c r="Q151" s="65"/>
      <c r="R151" s="105"/>
      <c r="S151" s="66">
        <f t="shared" si="60"/>
        <v>100854.89999999998</v>
      </c>
      <c r="T151" s="67">
        <f t="shared" si="55"/>
        <v>0</v>
      </c>
      <c r="U151" s="53">
        <f t="shared" si="45"/>
        <v>0</v>
      </c>
      <c r="V151" s="54">
        <f t="shared" si="46"/>
        <v>0</v>
      </c>
      <c r="W151" s="67">
        <f t="shared" si="56"/>
        <v>0</v>
      </c>
      <c r="X151" s="53">
        <f t="shared" si="47"/>
        <v>0</v>
      </c>
      <c r="Y151" s="54">
        <f t="shared" si="48"/>
        <v>0</v>
      </c>
      <c r="Z151" s="68" t="str">
        <f t="shared" si="51"/>
        <v>0</v>
      </c>
      <c r="AA151" s="56">
        <f t="shared" si="49"/>
        <v>1</v>
      </c>
      <c r="AB151" s="124">
        <f t="shared" si="57"/>
        <v>1</v>
      </c>
      <c r="AC151" s="69">
        <f t="shared" si="58"/>
        <v>0</v>
      </c>
      <c r="AD151" s="54">
        <f t="shared" si="61"/>
        <v>0</v>
      </c>
      <c r="AE151" s="59">
        <f t="shared" si="59"/>
        <v>0</v>
      </c>
      <c r="AF151" s="149"/>
      <c r="AG151" s="60"/>
      <c r="AH151" s="61"/>
      <c r="AI151" s="126"/>
      <c r="AJ151" s="212"/>
      <c r="AK151" s="215"/>
    </row>
    <row r="152" spans="2:37">
      <c r="B152" s="136"/>
      <c r="C152" s="47">
        <f t="shared" si="52"/>
        <v>0</v>
      </c>
      <c r="D152" s="47">
        <f t="shared" si="53"/>
        <v>1</v>
      </c>
      <c r="E152" s="47">
        <f t="shared" si="54"/>
        <v>1900</v>
      </c>
      <c r="F152" s="47" t="str">
        <f t="shared" si="50"/>
        <v>сб</v>
      </c>
      <c r="G152" s="92"/>
      <c r="H152" s="71"/>
      <c r="I152" s="70"/>
      <c r="J152" s="94"/>
      <c r="K152" s="94"/>
      <c r="L152" s="48"/>
      <c r="M152" s="71"/>
      <c r="N152" s="64"/>
      <c r="O152" s="65"/>
      <c r="P152" s="65"/>
      <c r="Q152" s="65"/>
      <c r="R152" s="105"/>
      <c r="S152" s="66">
        <f t="shared" si="60"/>
        <v>100854.89999999998</v>
      </c>
      <c r="T152" s="67">
        <f t="shared" si="55"/>
        <v>0</v>
      </c>
      <c r="U152" s="53">
        <f t="shared" si="45"/>
        <v>0</v>
      </c>
      <c r="V152" s="54">
        <f t="shared" si="46"/>
        <v>0</v>
      </c>
      <c r="W152" s="67">
        <f t="shared" si="56"/>
        <v>0</v>
      </c>
      <c r="X152" s="53">
        <f t="shared" si="47"/>
        <v>0</v>
      </c>
      <c r="Y152" s="54">
        <f t="shared" si="48"/>
        <v>0</v>
      </c>
      <c r="Z152" s="68" t="str">
        <f t="shared" si="51"/>
        <v>0</v>
      </c>
      <c r="AA152" s="56">
        <f t="shared" si="49"/>
        <v>1</v>
      </c>
      <c r="AB152" s="124">
        <f t="shared" si="57"/>
        <v>1</v>
      </c>
      <c r="AC152" s="69">
        <f t="shared" si="58"/>
        <v>0</v>
      </c>
      <c r="AD152" s="54">
        <f t="shared" si="61"/>
        <v>0</v>
      </c>
      <c r="AE152" s="59">
        <f t="shared" si="59"/>
        <v>0</v>
      </c>
      <c r="AF152" s="149"/>
      <c r="AG152" s="60"/>
      <c r="AH152" s="61"/>
      <c r="AI152" s="126"/>
      <c r="AJ152" s="212"/>
      <c r="AK152" s="215"/>
    </row>
    <row r="153" spans="2:37">
      <c r="B153" s="136"/>
      <c r="C153" s="47">
        <f t="shared" si="52"/>
        <v>0</v>
      </c>
      <c r="D153" s="47">
        <f t="shared" si="53"/>
        <v>1</v>
      </c>
      <c r="E153" s="47">
        <f t="shared" si="54"/>
        <v>1900</v>
      </c>
      <c r="F153" s="47" t="str">
        <f t="shared" si="50"/>
        <v>сб</v>
      </c>
      <c r="G153" s="92"/>
      <c r="H153" s="71"/>
      <c r="I153" s="70"/>
      <c r="J153" s="94"/>
      <c r="K153" s="94"/>
      <c r="L153" s="48"/>
      <c r="M153" s="71"/>
      <c r="N153" s="64"/>
      <c r="O153" s="65"/>
      <c r="P153" s="65"/>
      <c r="Q153" s="65"/>
      <c r="R153" s="105"/>
      <c r="S153" s="66">
        <f t="shared" si="60"/>
        <v>100854.89999999998</v>
      </c>
      <c r="T153" s="67">
        <f t="shared" si="55"/>
        <v>0</v>
      </c>
      <c r="U153" s="53">
        <f t="shared" si="45"/>
        <v>0</v>
      </c>
      <c r="V153" s="54">
        <f t="shared" si="46"/>
        <v>0</v>
      </c>
      <c r="W153" s="67">
        <f t="shared" si="56"/>
        <v>0</v>
      </c>
      <c r="X153" s="53">
        <f t="shared" si="47"/>
        <v>0</v>
      </c>
      <c r="Y153" s="54">
        <f t="shared" si="48"/>
        <v>0</v>
      </c>
      <c r="Z153" s="68" t="str">
        <f t="shared" si="51"/>
        <v>0</v>
      </c>
      <c r="AA153" s="56">
        <f t="shared" si="49"/>
        <v>1</v>
      </c>
      <c r="AB153" s="124">
        <f t="shared" si="57"/>
        <v>1</v>
      </c>
      <c r="AC153" s="69">
        <f t="shared" si="58"/>
        <v>0</v>
      </c>
      <c r="AD153" s="54">
        <f t="shared" si="61"/>
        <v>0</v>
      </c>
      <c r="AE153" s="59">
        <f t="shared" si="59"/>
        <v>0</v>
      </c>
      <c r="AF153" s="149"/>
      <c r="AG153" s="60"/>
      <c r="AH153" s="61"/>
      <c r="AI153" s="126"/>
      <c r="AJ153" s="212"/>
      <c r="AK153" s="215"/>
    </row>
    <row r="154" spans="2:37">
      <c r="B154" s="136"/>
      <c r="C154" s="47">
        <f t="shared" si="52"/>
        <v>0</v>
      </c>
      <c r="D154" s="47">
        <f t="shared" si="53"/>
        <v>1</v>
      </c>
      <c r="E154" s="47">
        <f t="shared" si="54"/>
        <v>1900</v>
      </c>
      <c r="F154" s="47" t="str">
        <f t="shared" si="50"/>
        <v>сб</v>
      </c>
      <c r="G154" s="92"/>
      <c r="H154" s="71"/>
      <c r="I154" s="70"/>
      <c r="J154" s="94"/>
      <c r="K154" s="94"/>
      <c r="L154" s="48"/>
      <c r="M154" s="71"/>
      <c r="N154" s="64"/>
      <c r="O154" s="65"/>
      <c r="P154" s="65"/>
      <c r="Q154" s="65"/>
      <c r="R154" s="105"/>
      <c r="S154" s="66">
        <f t="shared" si="60"/>
        <v>100854.89999999998</v>
      </c>
      <c r="T154" s="67">
        <f t="shared" si="55"/>
        <v>0</v>
      </c>
      <c r="U154" s="53">
        <f t="shared" si="45"/>
        <v>0</v>
      </c>
      <c r="V154" s="54">
        <f t="shared" si="46"/>
        <v>0</v>
      </c>
      <c r="W154" s="67">
        <f t="shared" si="56"/>
        <v>0</v>
      </c>
      <c r="X154" s="53">
        <f t="shared" si="47"/>
        <v>0</v>
      </c>
      <c r="Y154" s="54">
        <f t="shared" si="48"/>
        <v>0</v>
      </c>
      <c r="Z154" s="68" t="str">
        <f t="shared" si="51"/>
        <v>0</v>
      </c>
      <c r="AA154" s="56">
        <f t="shared" si="49"/>
        <v>1</v>
      </c>
      <c r="AB154" s="124">
        <f t="shared" si="57"/>
        <v>1</v>
      </c>
      <c r="AC154" s="69">
        <f t="shared" si="58"/>
        <v>0</v>
      </c>
      <c r="AD154" s="54">
        <f t="shared" si="61"/>
        <v>0</v>
      </c>
      <c r="AE154" s="59">
        <f t="shared" si="59"/>
        <v>0</v>
      </c>
      <c r="AF154" s="149"/>
      <c r="AG154" s="60"/>
      <c r="AH154" s="61"/>
      <c r="AI154" s="126"/>
      <c r="AJ154" s="212"/>
      <c r="AK154" s="215"/>
    </row>
    <row r="155" spans="2:37">
      <c r="B155" s="136"/>
      <c r="C155" s="47">
        <f t="shared" si="52"/>
        <v>0</v>
      </c>
      <c r="D155" s="47">
        <f t="shared" si="53"/>
        <v>1</v>
      </c>
      <c r="E155" s="47">
        <f t="shared" si="54"/>
        <v>1900</v>
      </c>
      <c r="F155" s="47" t="str">
        <f t="shared" si="50"/>
        <v>сб</v>
      </c>
      <c r="G155" s="92"/>
      <c r="H155" s="71"/>
      <c r="I155" s="70"/>
      <c r="J155" s="94"/>
      <c r="K155" s="94"/>
      <c r="L155" s="48"/>
      <c r="M155" s="71"/>
      <c r="N155" s="64"/>
      <c r="O155" s="65"/>
      <c r="P155" s="65"/>
      <c r="Q155" s="65"/>
      <c r="R155" s="105"/>
      <c r="S155" s="66">
        <f t="shared" si="60"/>
        <v>100854.89999999998</v>
      </c>
      <c r="T155" s="67">
        <f t="shared" si="55"/>
        <v>0</v>
      </c>
      <c r="U155" s="53">
        <f t="shared" si="45"/>
        <v>0</v>
      </c>
      <c r="V155" s="54">
        <f t="shared" si="46"/>
        <v>0</v>
      </c>
      <c r="W155" s="67">
        <f t="shared" si="56"/>
        <v>0</v>
      </c>
      <c r="X155" s="53">
        <f t="shared" si="47"/>
        <v>0</v>
      </c>
      <c r="Y155" s="54">
        <f t="shared" si="48"/>
        <v>0</v>
      </c>
      <c r="Z155" s="68" t="str">
        <f t="shared" si="51"/>
        <v>0</v>
      </c>
      <c r="AA155" s="56">
        <f t="shared" si="49"/>
        <v>1</v>
      </c>
      <c r="AB155" s="124">
        <f t="shared" si="57"/>
        <v>1</v>
      </c>
      <c r="AC155" s="69">
        <f t="shared" si="58"/>
        <v>0</v>
      </c>
      <c r="AD155" s="54">
        <f t="shared" si="61"/>
        <v>0</v>
      </c>
      <c r="AE155" s="59">
        <f t="shared" si="59"/>
        <v>0</v>
      </c>
      <c r="AF155" s="149"/>
      <c r="AG155" s="60"/>
      <c r="AH155" s="61"/>
      <c r="AI155" s="126"/>
      <c r="AJ155" s="212"/>
      <c r="AK155" s="215"/>
    </row>
    <row r="156" spans="2:37">
      <c r="B156" s="136"/>
      <c r="C156" s="47">
        <f t="shared" si="52"/>
        <v>0</v>
      </c>
      <c r="D156" s="47">
        <f t="shared" si="53"/>
        <v>1</v>
      </c>
      <c r="E156" s="47">
        <f t="shared" si="54"/>
        <v>1900</v>
      </c>
      <c r="F156" s="47" t="str">
        <f t="shared" si="50"/>
        <v>сб</v>
      </c>
      <c r="G156" s="92"/>
      <c r="H156" s="71"/>
      <c r="I156" s="70"/>
      <c r="J156" s="94"/>
      <c r="K156" s="94"/>
      <c r="L156" s="48"/>
      <c r="M156" s="71"/>
      <c r="N156" s="64"/>
      <c r="O156" s="65"/>
      <c r="P156" s="65"/>
      <c r="Q156" s="65"/>
      <c r="R156" s="105"/>
      <c r="S156" s="66">
        <f t="shared" si="60"/>
        <v>100854.89999999998</v>
      </c>
      <c r="T156" s="67">
        <f t="shared" si="55"/>
        <v>0</v>
      </c>
      <c r="U156" s="53">
        <f t="shared" si="45"/>
        <v>0</v>
      </c>
      <c r="V156" s="54">
        <f t="shared" si="46"/>
        <v>0</v>
      </c>
      <c r="W156" s="67">
        <f t="shared" si="56"/>
        <v>0</v>
      </c>
      <c r="X156" s="53">
        <f t="shared" si="47"/>
        <v>0</v>
      </c>
      <c r="Y156" s="54">
        <f t="shared" si="48"/>
        <v>0</v>
      </c>
      <c r="Z156" s="68" t="str">
        <f t="shared" si="51"/>
        <v>0</v>
      </c>
      <c r="AA156" s="56">
        <f t="shared" si="49"/>
        <v>1</v>
      </c>
      <c r="AB156" s="124">
        <f t="shared" si="57"/>
        <v>1</v>
      </c>
      <c r="AC156" s="69">
        <f t="shared" si="58"/>
        <v>0</v>
      </c>
      <c r="AD156" s="54">
        <f t="shared" si="61"/>
        <v>0</v>
      </c>
      <c r="AE156" s="59">
        <f t="shared" si="59"/>
        <v>0</v>
      </c>
      <c r="AF156" s="149"/>
      <c r="AG156" s="60"/>
      <c r="AH156" s="61"/>
      <c r="AI156" s="126"/>
      <c r="AJ156" s="212"/>
      <c r="AK156" s="215"/>
    </row>
    <row r="157" spans="2:37">
      <c r="B157" s="136"/>
      <c r="C157" s="47">
        <f t="shared" si="52"/>
        <v>0</v>
      </c>
      <c r="D157" s="47">
        <f t="shared" si="53"/>
        <v>1</v>
      </c>
      <c r="E157" s="47">
        <f t="shared" si="54"/>
        <v>1900</v>
      </c>
      <c r="F157" s="47" t="str">
        <f t="shared" si="50"/>
        <v>сб</v>
      </c>
      <c r="G157" s="92"/>
      <c r="H157" s="71"/>
      <c r="I157" s="70"/>
      <c r="J157" s="94"/>
      <c r="K157" s="94"/>
      <c r="L157" s="48"/>
      <c r="M157" s="71"/>
      <c r="N157" s="64"/>
      <c r="O157" s="65"/>
      <c r="P157" s="65"/>
      <c r="Q157" s="65"/>
      <c r="R157" s="105"/>
      <c r="S157" s="66">
        <f t="shared" si="60"/>
        <v>100854.89999999998</v>
      </c>
      <c r="T157" s="67">
        <f t="shared" si="55"/>
        <v>0</v>
      </c>
      <c r="U157" s="53">
        <f t="shared" si="45"/>
        <v>0</v>
      </c>
      <c r="V157" s="54">
        <f t="shared" si="46"/>
        <v>0</v>
      </c>
      <c r="W157" s="67">
        <f t="shared" si="56"/>
        <v>0</v>
      </c>
      <c r="X157" s="53">
        <f t="shared" si="47"/>
        <v>0</v>
      </c>
      <c r="Y157" s="54">
        <f t="shared" si="48"/>
        <v>0</v>
      </c>
      <c r="Z157" s="68" t="str">
        <f t="shared" si="51"/>
        <v>0</v>
      </c>
      <c r="AA157" s="56">
        <f t="shared" si="49"/>
        <v>1</v>
      </c>
      <c r="AB157" s="124">
        <f t="shared" si="57"/>
        <v>1</v>
      </c>
      <c r="AC157" s="69">
        <f t="shared" si="58"/>
        <v>0</v>
      </c>
      <c r="AD157" s="54">
        <f t="shared" si="61"/>
        <v>0</v>
      </c>
      <c r="AE157" s="59">
        <f t="shared" si="59"/>
        <v>0</v>
      </c>
      <c r="AF157" s="149"/>
      <c r="AG157" s="60"/>
      <c r="AH157" s="61"/>
      <c r="AI157" s="126"/>
      <c r="AJ157" s="212"/>
      <c r="AK157" s="215"/>
    </row>
    <row r="158" spans="2:37">
      <c r="B158" s="136"/>
      <c r="C158" s="47">
        <f t="shared" si="52"/>
        <v>0</v>
      </c>
      <c r="D158" s="47">
        <f t="shared" si="53"/>
        <v>1</v>
      </c>
      <c r="E158" s="47">
        <f t="shared" si="54"/>
        <v>1900</v>
      </c>
      <c r="F158" s="47" t="str">
        <f t="shared" si="50"/>
        <v>сб</v>
      </c>
      <c r="G158" s="92"/>
      <c r="H158" s="71"/>
      <c r="I158" s="70"/>
      <c r="J158" s="94"/>
      <c r="K158" s="94"/>
      <c r="L158" s="48"/>
      <c r="M158" s="71"/>
      <c r="N158" s="64"/>
      <c r="O158" s="65"/>
      <c r="P158" s="65"/>
      <c r="Q158" s="65"/>
      <c r="R158" s="105"/>
      <c r="S158" s="66">
        <f t="shared" si="60"/>
        <v>100854.89999999998</v>
      </c>
      <c r="T158" s="67">
        <f t="shared" si="55"/>
        <v>0</v>
      </c>
      <c r="U158" s="53">
        <f t="shared" si="45"/>
        <v>0</v>
      </c>
      <c r="V158" s="54">
        <f t="shared" si="46"/>
        <v>0</v>
      </c>
      <c r="W158" s="67">
        <f t="shared" si="56"/>
        <v>0</v>
      </c>
      <c r="X158" s="53">
        <f t="shared" si="47"/>
        <v>0</v>
      </c>
      <c r="Y158" s="54">
        <f t="shared" si="48"/>
        <v>0</v>
      </c>
      <c r="Z158" s="68" t="str">
        <f t="shared" si="51"/>
        <v>0</v>
      </c>
      <c r="AA158" s="56">
        <f t="shared" si="49"/>
        <v>1</v>
      </c>
      <c r="AB158" s="124">
        <f t="shared" si="57"/>
        <v>1</v>
      </c>
      <c r="AC158" s="69">
        <f t="shared" si="58"/>
        <v>0</v>
      </c>
      <c r="AD158" s="54">
        <f t="shared" si="61"/>
        <v>0</v>
      </c>
      <c r="AE158" s="59">
        <f t="shared" si="59"/>
        <v>0</v>
      </c>
      <c r="AF158" s="149"/>
      <c r="AG158" s="60"/>
      <c r="AH158" s="61"/>
      <c r="AI158" s="126"/>
      <c r="AJ158" s="212"/>
      <c r="AK158" s="215"/>
    </row>
    <row r="159" spans="2:37">
      <c r="B159" s="136"/>
      <c r="C159" s="47">
        <f t="shared" si="52"/>
        <v>0</v>
      </c>
      <c r="D159" s="47">
        <f t="shared" si="53"/>
        <v>1</v>
      </c>
      <c r="E159" s="47">
        <f t="shared" si="54"/>
        <v>1900</v>
      </c>
      <c r="F159" s="47" t="str">
        <f t="shared" si="50"/>
        <v>сб</v>
      </c>
      <c r="G159" s="92"/>
      <c r="H159" s="71"/>
      <c r="I159" s="70"/>
      <c r="J159" s="94"/>
      <c r="K159" s="94"/>
      <c r="L159" s="48"/>
      <c r="M159" s="71"/>
      <c r="N159" s="64"/>
      <c r="O159" s="65"/>
      <c r="P159" s="65"/>
      <c r="Q159" s="65"/>
      <c r="R159" s="105"/>
      <c r="S159" s="66">
        <f t="shared" si="60"/>
        <v>100854.89999999998</v>
      </c>
      <c r="T159" s="67">
        <f t="shared" si="55"/>
        <v>0</v>
      </c>
      <c r="U159" s="53">
        <f t="shared" si="45"/>
        <v>0</v>
      </c>
      <c r="V159" s="54">
        <f t="shared" si="46"/>
        <v>0</v>
      </c>
      <c r="W159" s="67">
        <f t="shared" si="56"/>
        <v>0</v>
      </c>
      <c r="X159" s="53">
        <f t="shared" si="47"/>
        <v>0</v>
      </c>
      <c r="Y159" s="54">
        <f t="shared" si="48"/>
        <v>0</v>
      </c>
      <c r="Z159" s="68" t="str">
        <f t="shared" si="51"/>
        <v>0</v>
      </c>
      <c r="AA159" s="56">
        <f t="shared" si="49"/>
        <v>1</v>
      </c>
      <c r="AB159" s="124">
        <f t="shared" si="57"/>
        <v>1</v>
      </c>
      <c r="AC159" s="69">
        <f t="shared" si="58"/>
        <v>0</v>
      </c>
      <c r="AD159" s="54">
        <f t="shared" si="61"/>
        <v>0</v>
      </c>
      <c r="AE159" s="59">
        <f t="shared" si="59"/>
        <v>0</v>
      </c>
      <c r="AF159" s="149"/>
      <c r="AG159" s="60"/>
      <c r="AH159" s="61"/>
      <c r="AI159" s="126"/>
      <c r="AJ159" s="212"/>
      <c r="AK159" s="215"/>
    </row>
    <row r="160" spans="2:37">
      <c r="B160" s="136"/>
      <c r="C160" s="47">
        <f t="shared" si="52"/>
        <v>0</v>
      </c>
      <c r="D160" s="47">
        <f t="shared" si="53"/>
        <v>1</v>
      </c>
      <c r="E160" s="47">
        <f t="shared" si="54"/>
        <v>1900</v>
      </c>
      <c r="F160" s="47" t="str">
        <f t="shared" si="50"/>
        <v>сб</v>
      </c>
      <c r="G160" s="92"/>
      <c r="H160" s="71"/>
      <c r="I160" s="70"/>
      <c r="J160" s="94"/>
      <c r="K160" s="94"/>
      <c r="L160" s="48"/>
      <c r="M160" s="71"/>
      <c r="N160" s="64"/>
      <c r="O160" s="65"/>
      <c r="P160" s="65"/>
      <c r="Q160" s="65"/>
      <c r="R160" s="105"/>
      <c r="S160" s="66">
        <f t="shared" si="60"/>
        <v>100854.89999999998</v>
      </c>
      <c r="T160" s="67">
        <f t="shared" si="55"/>
        <v>0</v>
      </c>
      <c r="U160" s="53">
        <f t="shared" si="45"/>
        <v>0</v>
      </c>
      <c r="V160" s="54">
        <f t="shared" si="46"/>
        <v>0</v>
      </c>
      <c r="W160" s="67">
        <f t="shared" si="56"/>
        <v>0</v>
      </c>
      <c r="X160" s="53">
        <f t="shared" si="47"/>
        <v>0</v>
      </c>
      <c r="Y160" s="54">
        <f t="shared" si="48"/>
        <v>0</v>
      </c>
      <c r="Z160" s="68" t="str">
        <f t="shared" si="51"/>
        <v>0</v>
      </c>
      <c r="AA160" s="56">
        <f t="shared" si="49"/>
        <v>1</v>
      </c>
      <c r="AB160" s="124">
        <f t="shared" si="57"/>
        <v>1</v>
      </c>
      <c r="AC160" s="69">
        <f t="shared" si="58"/>
        <v>0</v>
      </c>
      <c r="AD160" s="54">
        <f t="shared" si="61"/>
        <v>0</v>
      </c>
      <c r="AE160" s="59">
        <f t="shared" si="59"/>
        <v>0</v>
      </c>
      <c r="AF160" s="149"/>
      <c r="AG160" s="60"/>
      <c r="AH160" s="61"/>
      <c r="AI160" s="126"/>
      <c r="AJ160" s="212"/>
      <c r="AK160" s="215"/>
    </row>
    <row r="161" spans="2:37">
      <c r="B161" s="136"/>
      <c r="C161" s="47">
        <f t="shared" si="52"/>
        <v>0</v>
      </c>
      <c r="D161" s="47">
        <f t="shared" si="53"/>
        <v>1</v>
      </c>
      <c r="E161" s="47">
        <f t="shared" si="54"/>
        <v>1900</v>
      </c>
      <c r="F161" s="47" t="str">
        <f t="shared" si="50"/>
        <v>сб</v>
      </c>
      <c r="G161" s="92"/>
      <c r="H161" s="71"/>
      <c r="I161" s="70"/>
      <c r="J161" s="94"/>
      <c r="K161" s="94"/>
      <c r="L161" s="48"/>
      <c r="M161" s="71"/>
      <c r="N161" s="64"/>
      <c r="O161" s="65"/>
      <c r="P161" s="65"/>
      <c r="Q161" s="65"/>
      <c r="R161" s="105"/>
      <c r="S161" s="66">
        <f t="shared" si="60"/>
        <v>100854.89999999998</v>
      </c>
      <c r="T161" s="67">
        <f t="shared" si="55"/>
        <v>0</v>
      </c>
      <c r="U161" s="53">
        <f t="shared" ref="U161:U224" si="62">T161*M161*AA161</f>
        <v>0</v>
      </c>
      <c r="V161" s="54">
        <f t="shared" ref="V161:V224" si="63">T161*M161*AA161/S161</f>
        <v>0</v>
      </c>
      <c r="W161" s="67">
        <f t="shared" si="56"/>
        <v>0</v>
      </c>
      <c r="X161" s="53">
        <f t="shared" ref="X161:X224" si="64">W161*M161*AA161</f>
        <v>0</v>
      </c>
      <c r="Y161" s="54">
        <f t="shared" ref="Y161:Y224" si="65">W161*M161*AA161/S161</f>
        <v>0</v>
      </c>
      <c r="Z161" s="68" t="str">
        <f t="shared" si="51"/>
        <v>0</v>
      </c>
      <c r="AA161" s="56">
        <f t="shared" ref="AA161:AA224" si="66">IF(I161=0,1,I161)</f>
        <v>1</v>
      </c>
      <c r="AB161" s="124">
        <f t="shared" si="57"/>
        <v>1</v>
      </c>
      <c r="AC161" s="69">
        <f t="shared" si="58"/>
        <v>0</v>
      </c>
      <c r="AD161" s="54">
        <f t="shared" si="61"/>
        <v>0</v>
      </c>
      <c r="AE161" s="59">
        <f t="shared" si="59"/>
        <v>0</v>
      </c>
      <c r="AF161" s="149"/>
      <c r="AG161" s="60"/>
      <c r="AH161" s="61"/>
      <c r="AI161" s="126"/>
      <c r="AJ161" s="212"/>
      <c r="AK161" s="215"/>
    </row>
    <row r="162" spans="2:37">
      <c r="B162" s="136"/>
      <c r="C162" s="47">
        <f t="shared" si="52"/>
        <v>0</v>
      </c>
      <c r="D162" s="47">
        <f t="shared" si="53"/>
        <v>1</v>
      </c>
      <c r="E162" s="47">
        <f t="shared" si="54"/>
        <v>1900</v>
      </c>
      <c r="F162" s="47" t="str">
        <f t="shared" si="50"/>
        <v>сб</v>
      </c>
      <c r="G162" s="92"/>
      <c r="H162" s="71"/>
      <c r="I162" s="70"/>
      <c r="J162" s="94"/>
      <c r="K162" s="94"/>
      <c r="L162" s="48"/>
      <c r="M162" s="71"/>
      <c r="N162" s="64"/>
      <c r="O162" s="65"/>
      <c r="P162" s="65"/>
      <c r="Q162" s="65"/>
      <c r="R162" s="105"/>
      <c r="S162" s="66">
        <f t="shared" si="60"/>
        <v>100854.89999999998</v>
      </c>
      <c r="T162" s="67">
        <f t="shared" si="55"/>
        <v>0</v>
      </c>
      <c r="U162" s="53">
        <f t="shared" si="62"/>
        <v>0</v>
      </c>
      <c r="V162" s="54">
        <f t="shared" si="63"/>
        <v>0</v>
      </c>
      <c r="W162" s="67">
        <f t="shared" si="56"/>
        <v>0</v>
      </c>
      <c r="X162" s="53">
        <f t="shared" si="64"/>
        <v>0</v>
      </c>
      <c r="Y162" s="54">
        <f t="shared" si="65"/>
        <v>0</v>
      </c>
      <c r="Z162" s="68" t="str">
        <f t="shared" si="51"/>
        <v>0</v>
      </c>
      <c r="AA162" s="56">
        <f t="shared" si="66"/>
        <v>1</v>
      </c>
      <c r="AB162" s="124">
        <f t="shared" si="57"/>
        <v>1</v>
      </c>
      <c r="AC162" s="69">
        <f t="shared" si="58"/>
        <v>0</v>
      </c>
      <c r="AD162" s="54">
        <f t="shared" si="61"/>
        <v>0</v>
      </c>
      <c r="AE162" s="59">
        <f t="shared" si="59"/>
        <v>0</v>
      </c>
      <c r="AF162" s="149"/>
      <c r="AG162" s="60"/>
      <c r="AH162" s="61"/>
      <c r="AI162" s="126"/>
      <c r="AJ162" s="212"/>
      <c r="AK162" s="215"/>
    </row>
    <row r="163" spans="2:37">
      <c r="B163" s="136"/>
      <c r="C163" s="47">
        <f t="shared" si="52"/>
        <v>0</v>
      </c>
      <c r="D163" s="47">
        <f t="shared" si="53"/>
        <v>1</v>
      </c>
      <c r="E163" s="47">
        <f t="shared" si="54"/>
        <v>1900</v>
      </c>
      <c r="F163" s="47" t="str">
        <f t="shared" si="50"/>
        <v>сб</v>
      </c>
      <c r="G163" s="92"/>
      <c r="H163" s="71"/>
      <c r="I163" s="70"/>
      <c r="J163" s="94"/>
      <c r="K163" s="94"/>
      <c r="L163" s="48"/>
      <c r="M163" s="71"/>
      <c r="N163" s="64"/>
      <c r="O163" s="65"/>
      <c r="P163" s="65"/>
      <c r="Q163" s="65"/>
      <c r="R163" s="105"/>
      <c r="S163" s="66">
        <f t="shared" si="60"/>
        <v>100854.89999999998</v>
      </c>
      <c r="T163" s="67">
        <f t="shared" si="55"/>
        <v>0</v>
      </c>
      <c r="U163" s="53">
        <f t="shared" si="62"/>
        <v>0</v>
      </c>
      <c r="V163" s="54">
        <f t="shared" si="63"/>
        <v>0</v>
      </c>
      <c r="W163" s="67">
        <f t="shared" si="56"/>
        <v>0</v>
      </c>
      <c r="X163" s="53">
        <f t="shared" si="64"/>
        <v>0</v>
      </c>
      <c r="Y163" s="54">
        <f t="shared" si="65"/>
        <v>0</v>
      </c>
      <c r="Z163" s="68" t="str">
        <f t="shared" si="51"/>
        <v>0</v>
      </c>
      <c r="AA163" s="56">
        <f t="shared" si="66"/>
        <v>1</v>
      </c>
      <c r="AB163" s="124">
        <f t="shared" si="57"/>
        <v>1</v>
      </c>
      <c r="AC163" s="69">
        <f t="shared" si="58"/>
        <v>0</v>
      </c>
      <c r="AD163" s="54">
        <f t="shared" si="61"/>
        <v>0</v>
      </c>
      <c r="AE163" s="59">
        <f t="shared" si="59"/>
        <v>0</v>
      </c>
      <c r="AF163" s="149"/>
      <c r="AG163" s="60"/>
      <c r="AH163" s="61"/>
      <c r="AI163" s="126"/>
      <c r="AJ163" s="212"/>
      <c r="AK163" s="215"/>
    </row>
    <row r="164" spans="2:37">
      <c r="B164" s="136"/>
      <c r="C164" s="47">
        <f t="shared" si="52"/>
        <v>0</v>
      </c>
      <c r="D164" s="47">
        <f t="shared" si="53"/>
        <v>1</v>
      </c>
      <c r="E164" s="47">
        <f t="shared" si="54"/>
        <v>1900</v>
      </c>
      <c r="F164" s="47" t="str">
        <f t="shared" ref="F164:F227" si="67">CHOOSE(WEEKDAY(B164,2),"пн","вт","ср","чт","пт","сб","вс")</f>
        <v>сб</v>
      </c>
      <c r="G164" s="92"/>
      <c r="H164" s="71"/>
      <c r="I164" s="70"/>
      <c r="J164" s="94"/>
      <c r="K164" s="94"/>
      <c r="L164" s="48"/>
      <c r="M164" s="71"/>
      <c r="N164" s="64"/>
      <c r="O164" s="65"/>
      <c r="P164" s="65"/>
      <c r="Q164" s="65"/>
      <c r="R164" s="105"/>
      <c r="S164" s="66">
        <f t="shared" si="60"/>
        <v>100854.89999999998</v>
      </c>
      <c r="T164" s="67">
        <f t="shared" si="55"/>
        <v>0</v>
      </c>
      <c r="U164" s="53">
        <f t="shared" si="62"/>
        <v>0</v>
      </c>
      <c r="V164" s="54">
        <f t="shared" si="63"/>
        <v>0</v>
      </c>
      <c r="W164" s="67">
        <f t="shared" si="56"/>
        <v>0</v>
      </c>
      <c r="X164" s="53">
        <f t="shared" si="64"/>
        <v>0</v>
      </c>
      <c r="Y164" s="54">
        <f t="shared" si="65"/>
        <v>0</v>
      </c>
      <c r="Z164" s="68" t="str">
        <f t="shared" ref="Z164:Z227" si="68">IF(W164=0,"0",T164/W164)</f>
        <v>0</v>
      </c>
      <c r="AA164" s="56">
        <f t="shared" si="66"/>
        <v>1</v>
      </c>
      <c r="AB164" s="124">
        <f t="shared" si="57"/>
        <v>1</v>
      </c>
      <c r="AC164" s="69">
        <f t="shared" si="58"/>
        <v>0</v>
      </c>
      <c r="AD164" s="54">
        <f t="shared" si="61"/>
        <v>0</v>
      </c>
      <c r="AE164" s="59">
        <f t="shared" si="59"/>
        <v>0</v>
      </c>
      <c r="AF164" s="149"/>
      <c r="AG164" s="60"/>
      <c r="AH164" s="61"/>
      <c r="AI164" s="126"/>
      <c r="AJ164" s="212"/>
      <c r="AK164" s="215"/>
    </row>
    <row r="165" spans="2:37">
      <c r="B165" s="136"/>
      <c r="C165" s="47">
        <f t="shared" ref="C165:C228" si="69">WEEKNUM(B165)</f>
        <v>0</v>
      </c>
      <c r="D165" s="47">
        <f t="shared" ref="D165:D228" si="70">MONTH(B165)</f>
        <v>1</v>
      </c>
      <c r="E165" s="47">
        <f t="shared" ref="E165:E228" si="71">YEAR(B165)</f>
        <v>1900</v>
      </c>
      <c r="F165" s="47" t="str">
        <f t="shared" si="67"/>
        <v>сб</v>
      </c>
      <c r="G165" s="92"/>
      <c r="H165" s="71"/>
      <c r="I165" s="70"/>
      <c r="J165" s="94"/>
      <c r="K165" s="94"/>
      <c r="L165" s="48"/>
      <c r="M165" s="71"/>
      <c r="N165" s="64"/>
      <c r="O165" s="65"/>
      <c r="P165" s="65"/>
      <c r="Q165" s="65"/>
      <c r="R165" s="105"/>
      <c r="S165" s="66">
        <f t="shared" si="60"/>
        <v>100854.89999999998</v>
      </c>
      <c r="T165" s="67">
        <f t="shared" si="55"/>
        <v>0</v>
      </c>
      <c r="U165" s="53">
        <f t="shared" si="62"/>
        <v>0</v>
      </c>
      <c r="V165" s="54">
        <f t="shared" si="63"/>
        <v>0</v>
      </c>
      <c r="W165" s="67">
        <f t="shared" si="56"/>
        <v>0</v>
      </c>
      <c r="X165" s="53">
        <f t="shared" si="64"/>
        <v>0</v>
      </c>
      <c r="Y165" s="54">
        <f t="shared" si="65"/>
        <v>0</v>
      </c>
      <c r="Z165" s="68" t="str">
        <f t="shared" si="68"/>
        <v>0</v>
      </c>
      <c r="AA165" s="56">
        <f t="shared" si="66"/>
        <v>1</v>
      </c>
      <c r="AB165" s="124">
        <f t="shared" si="57"/>
        <v>1</v>
      </c>
      <c r="AC165" s="69">
        <f t="shared" si="58"/>
        <v>0</v>
      </c>
      <c r="AD165" s="54">
        <f t="shared" si="61"/>
        <v>0</v>
      </c>
      <c r="AE165" s="59">
        <f t="shared" si="59"/>
        <v>0</v>
      </c>
      <c r="AF165" s="149"/>
      <c r="AG165" s="60"/>
      <c r="AH165" s="61"/>
      <c r="AI165" s="126"/>
      <c r="AJ165" s="212"/>
      <c r="AK165" s="215"/>
    </row>
    <row r="166" spans="2:37">
      <c r="B166" s="136"/>
      <c r="C166" s="47">
        <f t="shared" si="69"/>
        <v>0</v>
      </c>
      <c r="D166" s="47">
        <f t="shared" si="70"/>
        <v>1</v>
      </c>
      <c r="E166" s="47">
        <f t="shared" si="71"/>
        <v>1900</v>
      </c>
      <c r="F166" s="47" t="str">
        <f t="shared" si="67"/>
        <v>сб</v>
      </c>
      <c r="G166" s="92"/>
      <c r="H166" s="71"/>
      <c r="I166" s="70"/>
      <c r="J166" s="94"/>
      <c r="K166" s="94"/>
      <c r="L166" s="48"/>
      <c r="M166" s="71"/>
      <c r="N166" s="64"/>
      <c r="O166" s="65"/>
      <c r="P166" s="65"/>
      <c r="Q166" s="65"/>
      <c r="R166" s="105"/>
      <c r="S166" s="66">
        <f t="shared" si="60"/>
        <v>100854.89999999998</v>
      </c>
      <c r="T166" s="67">
        <f t="shared" si="55"/>
        <v>0</v>
      </c>
      <c r="U166" s="53">
        <f t="shared" si="62"/>
        <v>0</v>
      </c>
      <c r="V166" s="54">
        <f t="shared" si="63"/>
        <v>0</v>
      </c>
      <c r="W166" s="67">
        <f t="shared" si="56"/>
        <v>0</v>
      </c>
      <c r="X166" s="53">
        <f t="shared" si="64"/>
        <v>0</v>
      </c>
      <c r="Y166" s="54">
        <f t="shared" si="65"/>
        <v>0</v>
      </c>
      <c r="Z166" s="68" t="str">
        <f t="shared" si="68"/>
        <v>0</v>
      </c>
      <c r="AA166" s="56">
        <f t="shared" si="66"/>
        <v>1</v>
      </c>
      <c r="AB166" s="124">
        <f t="shared" si="57"/>
        <v>1</v>
      </c>
      <c r="AC166" s="69">
        <f t="shared" si="58"/>
        <v>0</v>
      </c>
      <c r="AD166" s="54">
        <f t="shared" si="61"/>
        <v>0</v>
      </c>
      <c r="AE166" s="59">
        <f t="shared" si="59"/>
        <v>0</v>
      </c>
      <c r="AF166" s="149"/>
      <c r="AG166" s="60"/>
      <c r="AH166" s="61"/>
      <c r="AI166" s="126"/>
      <c r="AJ166" s="212"/>
      <c r="AK166" s="215"/>
    </row>
    <row r="167" spans="2:37">
      <c r="B167" s="136"/>
      <c r="C167" s="47">
        <f t="shared" si="69"/>
        <v>0</v>
      </c>
      <c r="D167" s="47">
        <f t="shared" si="70"/>
        <v>1</v>
      </c>
      <c r="E167" s="47">
        <f t="shared" si="71"/>
        <v>1900</v>
      </c>
      <c r="F167" s="47" t="str">
        <f t="shared" si="67"/>
        <v>сб</v>
      </c>
      <c r="G167" s="92"/>
      <c r="H167" s="71"/>
      <c r="I167" s="70"/>
      <c r="J167" s="94"/>
      <c r="K167" s="94"/>
      <c r="L167" s="48"/>
      <c r="M167" s="71"/>
      <c r="N167" s="64"/>
      <c r="O167" s="65"/>
      <c r="P167" s="65"/>
      <c r="Q167" s="65"/>
      <c r="R167" s="105"/>
      <c r="S167" s="66">
        <f t="shared" si="60"/>
        <v>100854.89999999998</v>
      </c>
      <c r="T167" s="67">
        <f t="shared" si="55"/>
        <v>0</v>
      </c>
      <c r="U167" s="53">
        <f t="shared" si="62"/>
        <v>0</v>
      </c>
      <c r="V167" s="54">
        <f t="shared" si="63"/>
        <v>0</v>
      </c>
      <c r="W167" s="67">
        <f t="shared" si="56"/>
        <v>0</v>
      </c>
      <c r="X167" s="53">
        <f t="shared" si="64"/>
        <v>0</v>
      </c>
      <c r="Y167" s="54">
        <f t="shared" si="65"/>
        <v>0</v>
      </c>
      <c r="Z167" s="68" t="str">
        <f t="shared" si="68"/>
        <v>0</v>
      </c>
      <c r="AA167" s="56">
        <f t="shared" si="66"/>
        <v>1</v>
      </c>
      <c r="AB167" s="124">
        <f t="shared" si="57"/>
        <v>1</v>
      </c>
      <c r="AC167" s="69">
        <f t="shared" si="58"/>
        <v>0</v>
      </c>
      <c r="AD167" s="54">
        <f t="shared" si="61"/>
        <v>0</v>
      </c>
      <c r="AE167" s="59">
        <f t="shared" si="59"/>
        <v>0</v>
      </c>
      <c r="AF167" s="149"/>
      <c r="AG167" s="60"/>
      <c r="AH167" s="61"/>
      <c r="AI167" s="126"/>
      <c r="AJ167" s="212"/>
      <c r="AK167" s="215"/>
    </row>
    <row r="168" spans="2:37">
      <c r="B168" s="136"/>
      <c r="C168" s="47">
        <f t="shared" si="69"/>
        <v>0</v>
      </c>
      <c r="D168" s="47">
        <f t="shared" si="70"/>
        <v>1</v>
      </c>
      <c r="E168" s="47">
        <f t="shared" si="71"/>
        <v>1900</v>
      </c>
      <c r="F168" s="47" t="str">
        <f t="shared" si="67"/>
        <v>сб</v>
      </c>
      <c r="G168" s="92"/>
      <c r="H168" s="71"/>
      <c r="I168" s="70"/>
      <c r="J168" s="94"/>
      <c r="K168" s="94"/>
      <c r="L168" s="48"/>
      <c r="M168" s="71"/>
      <c r="N168" s="64"/>
      <c r="O168" s="65"/>
      <c r="P168" s="65"/>
      <c r="Q168" s="65"/>
      <c r="R168" s="105"/>
      <c r="S168" s="66">
        <f t="shared" si="60"/>
        <v>100854.89999999998</v>
      </c>
      <c r="T168" s="67">
        <f t="shared" si="55"/>
        <v>0</v>
      </c>
      <c r="U168" s="53">
        <f t="shared" si="62"/>
        <v>0</v>
      </c>
      <c r="V168" s="54">
        <f t="shared" si="63"/>
        <v>0</v>
      </c>
      <c r="W168" s="67">
        <f t="shared" si="56"/>
        <v>0</v>
      </c>
      <c r="X168" s="53">
        <f t="shared" si="64"/>
        <v>0</v>
      </c>
      <c r="Y168" s="54">
        <f t="shared" si="65"/>
        <v>0</v>
      </c>
      <c r="Z168" s="68" t="str">
        <f t="shared" si="68"/>
        <v>0</v>
      </c>
      <c r="AA168" s="56">
        <f t="shared" si="66"/>
        <v>1</v>
      </c>
      <c r="AB168" s="124">
        <f t="shared" si="57"/>
        <v>1</v>
      </c>
      <c r="AC168" s="69">
        <f t="shared" si="58"/>
        <v>0</v>
      </c>
      <c r="AD168" s="54">
        <f t="shared" si="61"/>
        <v>0</v>
      </c>
      <c r="AE168" s="59">
        <f t="shared" si="59"/>
        <v>0</v>
      </c>
      <c r="AF168" s="149"/>
      <c r="AG168" s="60"/>
      <c r="AH168" s="61"/>
      <c r="AI168" s="126"/>
      <c r="AJ168" s="212"/>
      <c r="AK168" s="215"/>
    </row>
    <row r="169" spans="2:37">
      <c r="B169" s="136"/>
      <c r="C169" s="47">
        <f t="shared" si="69"/>
        <v>0</v>
      </c>
      <c r="D169" s="47">
        <f t="shared" si="70"/>
        <v>1</v>
      </c>
      <c r="E169" s="47">
        <f t="shared" si="71"/>
        <v>1900</v>
      </c>
      <c r="F169" s="47" t="str">
        <f t="shared" si="67"/>
        <v>сб</v>
      </c>
      <c r="G169" s="92"/>
      <c r="H169" s="71"/>
      <c r="I169" s="70"/>
      <c r="J169" s="94"/>
      <c r="K169" s="94"/>
      <c r="L169" s="48"/>
      <c r="M169" s="71"/>
      <c r="N169" s="64"/>
      <c r="O169" s="65"/>
      <c r="P169" s="65"/>
      <c r="Q169" s="65"/>
      <c r="R169" s="105"/>
      <c r="S169" s="66">
        <f t="shared" si="60"/>
        <v>100854.89999999998</v>
      </c>
      <c r="T169" s="67">
        <f t="shared" si="55"/>
        <v>0</v>
      </c>
      <c r="U169" s="53">
        <f t="shared" si="62"/>
        <v>0</v>
      </c>
      <c r="V169" s="54">
        <f t="shared" si="63"/>
        <v>0</v>
      </c>
      <c r="W169" s="67">
        <f t="shared" si="56"/>
        <v>0</v>
      </c>
      <c r="X169" s="53">
        <f t="shared" si="64"/>
        <v>0</v>
      </c>
      <c r="Y169" s="54">
        <f t="shared" si="65"/>
        <v>0</v>
      </c>
      <c r="Z169" s="68" t="str">
        <f t="shared" si="68"/>
        <v>0</v>
      </c>
      <c r="AA169" s="56">
        <f t="shared" si="66"/>
        <v>1</v>
      </c>
      <c r="AB169" s="124">
        <f t="shared" si="57"/>
        <v>1</v>
      </c>
      <c r="AC169" s="69">
        <f t="shared" si="58"/>
        <v>0</v>
      </c>
      <c r="AD169" s="54">
        <f t="shared" si="61"/>
        <v>0</v>
      </c>
      <c r="AE169" s="59">
        <f t="shared" si="59"/>
        <v>0</v>
      </c>
      <c r="AF169" s="149"/>
      <c r="AG169" s="60"/>
      <c r="AH169" s="61"/>
      <c r="AI169" s="126"/>
      <c r="AJ169" s="212"/>
      <c r="AK169" s="215"/>
    </row>
    <row r="170" spans="2:37">
      <c r="B170" s="136"/>
      <c r="C170" s="47">
        <f t="shared" si="69"/>
        <v>0</v>
      </c>
      <c r="D170" s="47">
        <f t="shared" si="70"/>
        <v>1</v>
      </c>
      <c r="E170" s="47">
        <f t="shared" si="71"/>
        <v>1900</v>
      </c>
      <c r="F170" s="47" t="str">
        <f t="shared" si="67"/>
        <v>сб</v>
      </c>
      <c r="G170" s="92"/>
      <c r="H170" s="71"/>
      <c r="I170" s="70"/>
      <c r="J170" s="94"/>
      <c r="K170" s="94"/>
      <c r="L170" s="48"/>
      <c r="M170" s="71"/>
      <c r="N170" s="64"/>
      <c r="O170" s="65"/>
      <c r="P170" s="65"/>
      <c r="Q170" s="65"/>
      <c r="R170" s="105"/>
      <c r="S170" s="66">
        <f t="shared" si="60"/>
        <v>100854.89999999998</v>
      </c>
      <c r="T170" s="67">
        <f t="shared" si="55"/>
        <v>0</v>
      </c>
      <c r="U170" s="53">
        <f t="shared" si="62"/>
        <v>0</v>
      </c>
      <c r="V170" s="54">
        <f t="shared" si="63"/>
        <v>0</v>
      </c>
      <c r="W170" s="67">
        <f t="shared" si="56"/>
        <v>0</v>
      </c>
      <c r="X170" s="53">
        <f t="shared" si="64"/>
        <v>0</v>
      </c>
      <c r="Y170" s="54">
        <f t="shared" si="65"/>
        <v>0</v>
      </c>
      <c r="Z170" s="68" t="str">
        <f t="shared" si="68"/>
        <v>0</v>
      </c>
      <c r="AA170" s="56">
        <f t="shared" si="66"/>
        <v>1</v>
      </c>
      <c r="AB170" s="124">
        <f t="shared" si="57"/>
        <v>1</v>
      </c>
      <c r="AC170" s="69">
        <f t="shared" si="58"/>
        <v>0</v>
      </c>
      <c r="AD170" s="54">
        <f t="shared" si="61"/>
        <v>0</v>
      </c>
      <c r="AE170" s="59">
        <f t="shared" si="59"/>
        <v>0</v>
      </c>
      <c r="AF170" s="149"/>
      <c r="AG170" s="60"/>
      <c r="AH170" s="61"/>
      <c r="AI170" s="126"/>
      <c r="AJ170" s="212"/>
      <c r="AK170" s="215"/>
    </row>
    <row r="171" spans="2:37">
      <c r="B171" s="136"/>
      <c r="C171" s="47">
        <f t="shared" si="69"/>
        <v>0</v>
      </c>
      <c r="D171" s="47">
        <f t="shared" si="70"/>
        <v>1</v>
      </c>
      <c r="E171" s="47">
        <f t="shared" si="71"/>
        <v>1900</v>
      </c>
      <c r="F171" s="47" t="str">
        <f t="shared" si="67"/>
        <v>сб</v>
      </c>
      <c r="G171" s="92"/>
      <c r="H171" s="71"/>
      <c r="I171" s="70"/>
      <c r="J171" s="94"/>
      <c r="K171" s="94"/>
      <c r="L171" s="48"/>
      <c r="M171" s="71"/>
      <c r="N171" s="64"/>
      <c r="O171" s="65"/>
      <c r="P171" s="65"/>
      <c r="Q171" s="65"/>
      <c r="R171" s="105"/>
      <c r="S171" s="66">
        <f t="shared" si="60"/>
        <v>100854.89999999998</v>
      </c>
      <c r="T171" s="67">
        <f t="shared" si="55"/>
        <v>0</v>
      </c>
      <c r="U171" s="53">
        <f t="shared" si="62"/>
        <v>0</v>
      </c>
      <c r="V171" s="54">
        <f t="shared" si="63"/>
        <v>0</v>
      </c>
      <c r="W171" s="67">
        <f t="shared" si="56"/>
        <v>0</v>
      </c>
      <c r="X171" s="53">
        <f t="shared" si="64"/>
        <v>0</v>
      </c>
      <c r="Y171" s="54">
        <f t="shared" si="65"/>
        <v>0</v>
      </c>
      <c r="Z171" s="68" t="str">
        <f t="shared" si="68"/>
        <v>0</v>
      </c>
      <c r="AA171" s="56">
        <f t="shared" si="66"/>
        <v>1</v>
      </c>
      <c r="AB171" s="124">
        <f t="shared" si="57"/>
        <v>1</v>
      </c>
      <c r="AC171" s="69">
        <f t="shared" si="58"/>
        <v>0</v>
      </c>
      <c r="AD171" s="54">
        <f t="shared" si="61"/>
        <v>0</v>
      </c>
      <c r="AE171" s="59">
        <f t="shared" si="59"/>
        <v>0</v>
      </c>
      <c r="AF171" s="149"/>
      <c r="AG171" s="60"/>
      <c r="AH171" s="61"/>
      <c r="AI171" s="126"/>
      <c r="AJ171" s="212"/>
      <c r="AK171" s="215"/>
    </row>
    <row r="172" spans="2:37">
      <c r="B172" s="136"/>
      <c r="C172" s="47">
        <f t="shared" si="69"/>
        <v>0</v>
      </c>
      <c r="D172" s="47">
        <f t="shared" si="70"/>
        <v>1</v>
      </c>
      <c r="E172" s="47">
        <f t="shared" si="71"/>
        <v>1900</v>
      </c>
      <c r="F172" s="47" t="str">
        <f t="shared" si="67"/>
        <v>сб</v>
      </c>
      <c r="G172" s="92"/>
      <c r="H172" s="71"/>
      <c r="I172" s="70"/>
      <c r="J172" s="94"/>
      <c r="K172" s="94"/>
      <c r="L172" s="48"/>
      <c r="M172" s="71"/>
      <c r="N172" s="64"/>
      <c r="O172" s="65"/>
      <c r="P172" s="65"/>
      <c r="Q172" s="65"/>
      <c r="R172" s="105"/>
      <c r="S172" s="66">
        <f t="shared" si="60"/>
        <v>100854.89999999998</v>
      </c>
      <c r="T172" s="67">
        <f t="shared" si="55"/>
        <v>0</v>
      </c>
      <c r="U172" s="53">
        <f t="shared" si="62"/>
        <v>0</v>
      </c>
      <c r="V172" s="54">
        <f t="shared" si="63"/>
        <v>0</v>
      </c>
      <c r="W172" s="67">
        <f t="shared" si="56"/>
        <v>0</v>
      </c>
      <c r="X172" s="53">
        <f t="shared" si="64"/>
        <v>0</v>
      </c>
      <c r="Y172" s="54">
        <f t="shared" si="65"/>
        <v>0</v>
      </c>
      <c r="Z172" s="68" t="str">
        <f t="shared" si="68"/>
        <v>0</v>
      </c>
      <c r="AA172" s="56">
        <f t="shared" si="66"/>
        <v>1</v>
      </c>
      <c r="AB172" s="124">
        <f t="shared" si="57"/>
        <v>1</v>
      </c>
      <c r="AC172" s="69">
        <f t="shared" si="58"/>
        <v>0</v>
      </c>
      <c r="AD172" s="54">
        <f t="shared" si="61"/>
        <v>0</v>
      </c>
      <c r="AE172" s="59">
        <f t="shared" si="59"/>
        <v>0</v>
      </c>
      <c r="AF172" s="149"/>
      <c r="AG172" s="60"/>
      <c r="AH172" s="61"/>
      <c r="AI172" s="126"/>
      <c r="AJ172" s="212"/>
      <c r="AK172" s="215"/>
    </row>
    <row r="173" spans="2:37">
      <c r="B173" s="136"/>
      <c r="C173" s="47">
        <f t="shared" si="69"/>
        <v>0</v>
      </c>
      <c r="D173" s="47">
        <f t="shared" si="70"/>
        <v>1</v>
      </c>
      <c r="E173" s="47">
        <f t="shared" si="71"/>
        <v>1900</v>
      </c>
      <c r="F173" s="47" t="str">
        <f t="shared" si="67"/>
        <v>сб</v>
      </c>
      <c r="G173" s="92"/>
      <c r="H173" s="71"/>
      <c r="I173" s="70"/>
      <c r="J173" s="94"/>
      <c r="K173" s="94"/>
      <c r="L173" s="48"/>
      <c r="M173" s="71"/>
      <c r="N173" s="64"/>
      <c r="O173" s="65"/>
      <c r="P173" s="65"/>
      <c r="Q173" s="65"/>
      <c r="R173" s="105"/>
      <c r="S173" s="66">
        <f t="shared" si="60"/>
        <v>100854.89999999998</v>
      </c>
      <c r="T173" s="67">
        <f t="shared" si="55"/>
        <v>0</v>
      </c>
      <c r="U173" s="53">
        <f t="shared" si="62"/>
        <v>0</v>
      </c>
      <c r="V173" s="54">
        <f t="shared" si="63"/>
        <v>0</v>
      </c>
      <c r="W173" s="67">
        <f t="shared" si="56"/>
        <v>0</v>
      </c>
      <c r="X173" s="53">
        <f t="shared" si="64"/>
        <v>0</v>
      </c>
      <c r="Y173" s="54">
        <f t="shared" si="65"/>
        <v>0</v>
      </c>
      <c r="Z173" s="68" t="str">
        <f t="shared" si="68"/>
        <v>0</v>
      </c>
      <c r="AA173" s="56">
        <f t="shared" si="66"/>
        <v>1</v>
      </c>
      <c r="AB173" s="124">
        <f t="shared" si="57"/>
        <v>1</v>
      </c>
      <c r="AC173" s="69">
        <f t="shared" si="58"/>
        <v>0</v>
      </c>
      <c r="AD173" s="54">
        <f t="shared" si="61"/>
        <v>0</v>
      </c>
      <c r="AE173" s="59">
        <f t="shared" si="59"/>
        <v>0</v>
      </c>
      <c r="AF173" s="149"/>
      <c r="AG173" s="60"/>
      <c r="AH173" s="61"/>
      <c r="AI173" s="126"/>
      <c r="AJ173" s="212"/>
      <c r="AK173" s="215"/>
    </row>
    <row r="174" spans="2:37">
      <c r="B174" s="136"/>
      <c r="C174" s="47">
        <f t="shared" si="69"/>
        <v>0</v>
      </c>
      <c r="D174" s="47">
        <f t="shared" si="70"/>
        <v>1</v>
      </c>
      <c r="E174" s="47">
        <f t="shared" si="71"/>
        <v>1900</v>
      </c>
      <c r="F174" s="47" t="str">
        <f t="shared" si="67"/>
        <v>сб</v>
      </c>
      <c r="G174" s="92"/>
      <c r="H174" s="71"/>
      <c r="I174" s="70"/>
      <c r="J174" s="94"/>
      <c r="K174" s="94"/>
      <c r="L174" s="48"/>
      <c r="M174" s="71"/>
      <c r="N174" s="64"/>
      <c r="O174" s="65"/>
      <c r="P174" s="65"/>
      <c r="Q174" s="65"/>
      <c r="R174" s="105"/>
      <c r="S174" s="66">
        <f t="shared" si="60"/>
        <v>100854.89999999998</v>
      </c>
      <c r="T174" s="67">
        <f t="shared" si="55"/>
        <v>0</v>
      </c>
      <c r="U174" s="53">
        <f t="shared" si="62"/>
        <v>0</v>
      </c>
      <c r="V174" s="54">
        <f t="shared" si="63"/>
        <v>0</v>
      </c>
      <c r="W174" s="67">
        <f t="shared" si="56"/>
        <v>0</v>
      </c>
      <c r="X174" s="53">
        <f t="shared" si="64"/>
        <v>0</v>
      </c>
      <c r="Y174" s="54">
        <f t="shared" si="65"/>
        <v>0</v>
      </c>
      <c r="Z174" s="68" t="str">
        <f t="shared" si="68"/>
        <v>0</v>
      </c>
      <c r="AA174" s="56">
        <f t="shared" si="66"/>
        <v>1</v>
      </c>
      <c r="AB174" s="124">
        <f t="shared" si="57"/>
        <v>1</v>
      </c>
      <c r="AC174" s="69">
        <f t="shared" si="58"/>
        <v>0</v>
      </c>
      <c r="AD174" s="54">
        <f t="shared" si="61"/>
        <v>0</v>
      </c>
      <c r="AE174" s="59">
        <f t="shared" si="59"/>
        <v>0</v>
      </c>
      <c r="AF174" s="149"/>
      <c r="AG174" s="60"/>
      <c r="AH174" s="61"/>
      <c r="AI174" s="126"/>
      <c r="AJ174" s="212"/>
      <c r="AK174" s="215"/>
    </row>
    <row r="175" spans="2:37">
      <c r="B175" s="136"/>
      <c r="C175" s="47">
        <f t="shared" si="69"/>
        <v>0</v>
      </c>
      <c r="D175" s="47">
        <f t="shared" si="70"/>
        <v>1</v>
      </c>
      <c r="E175" s="47">
        <f t="shared" si="71"/>
        <v>1900</v>
      </c>
      <c r="F175" s="47" t="str">
        <f t="shared" si="67"/>
        <v>сб</v>
      </c>
      <c r="G175" s="92"/>
      <c r="H175" s="71"/>
      <c r="I175" s="70"/>
      <c r="J175" s="94"/>
      <c r="K175" s="94"/>
      <c r="L175" s="48"/>
      <c r="M175" s="71"/>
      <c r="N175" s="64"/>
      <c r="O175" s="65"/>
      <c r="P175" s="65"/>
      <c r="Q175" s="65"/>
      <c r="R175" s="105"/>
      <c r="S175" s="66">
        <f t="shared" si="60"/>
        <v>100854.89999999998</v>
      </c>
      <c r="T175" s="67">
        <f t="shared" si="55"/>
        <v>0</v>
      </c>
      <c r="U175" s="53">
        <f t="shared" si="62"/>
        <v>0</v>
      </c>
      <c r="V175" s="54">
        <f t="shared" si="63"/>
        <v>0</v>
      </c>
      <c r="W175" s="67">
        <f t="shared" si="56"/>
        <v>0</v>
      </c>
      <c r="X175" s="53">
        <f t="shared" si="64"/>
        <v>0</v>
      </c>
      <c r="Y175" s="54">
        <f t="shared" si="65"/>
        <v>0</v>
      </c>
      <c r="Z175" s="68" t="str">
        <f t="shared" si="68"/>
        <v>0</v>
      </c>
      <c r="AA175" s="56">
        <f t="shared" si="66"/>
        <v>1</v>
      </c>
      <c r="AB175" s="124">
        <f t="shared" si="57"/>
        <v>1</v>
      </c>
      <c r="AC175" s="69">
        <f t="shared" si="58"/>
        <v>0</v>
      </c>
      <c r="AD175" s="54">
        <f t="shared" si="61"/>
        <v>0</v>
      </c>
      <c r="AE175" s="59">
        <f t="shared" si="59"/>
        <v>0</v>
      </c>
      <c r="AF175" s="149"/>
      <c r="AG175" s="60"/>
      <c r="AH175" s="61"/>
      <c r="AI175" s="126"/>
      <c r="AJ175" s="212"/>
      <c r="AK175" s="215"/>
    </row>
    <row r="176" spans="2:37">
      <c r="B176" s="136"/>
      <c r="C176" s="47">
        <f t="shared" si="69"/>
        <v>0</v>
      </c>
      <c r="D176" s="47">
        <f t="shared" si="70"/>
        <v>1</v>
      </c>
      <c r="E176" s="47">
        <f t="shared" si="71"/>
        <v>1900</v>
      </c>
      <c r="F176" s="47" t="str">
        <f t="shared" si="67"/>
        <v>сб</v>
      </c>
      <c r="G176" s="92"/>
      <c r="H176" s="71"/>
      <c r="I176" s="70"/>
      <c r="J176" s="94"/>
      <c r="K176" s="94"/>
      <c r="L176" s="48"/>
      <c r="M176" s="71"/>
      <c r="N176" s="64"/>
      <c r="O176" s="65"/>
      <c r="P176" s="65"/>
      <c r="Q176" s="65"/>
      <c r="R176" s="105"/>
      <c r="S176" s="66">
        <f t="shared" si="60"/>
        <v>100854.89999999998</v>
      </c>
      <c r="T176" s="67">
        <f t="shared" si="55"/>
        <v>0</v>
      </c>
      <c r="U176" s="53">
        <f t="shared" si="62"/>
        <v>0</v>
      </c>
      <c r="V176" s="54">
        <f t="shared" si="63"/>
        <v>0</v>
      </c>
      <c r="W176" s="67">
        <f t="shared" si="56"/>
        <v>0</v>
      </c>
      <c r="X176" s="53">
        <f t="shared" si="64"/>
        <v>0</v>
      </c>
      <c r="Y176" s="54">
        <f t="shared" si="65"/>
        <v>0</v>
      </c>
      <c r="Z176" s="68" t="str">
        <f t="shared" si="68"/>
        <v>0</v>
      </c>
      <c r="AA176" s="56">
        <f t="shared" si="66"/>
        <v>1</v>
      </c>
      <c r="AB176" s="124">
        <f t="shared" si="57"/>
        <v>1</v>
      </c>
      <c r="AC176" s="69">
        <f t="shared" si="58"/>
        <v>0</v>
      </c>
      <c r="AD176" s="54">
        <f t="shared" si="61"/>
        <v>0</v>
      </c>
      <c r="AE176" s="59">
        <f t="shared" si="59"/>
        <v>0</v>
      </c>
      <c r="AF176" s="149"/>
      <c r="AG176" s="60"/>
      <c r="AH176" s="61"/>
      <c r="AI176" s="126"/>
      <c r="AJ176" s="212"/>
      <c r="AK176" s="215"/>
    </row>
    <row r="177" spans="2:37">
      <c r="B177" s="136"/>
      <c r="C177" s="47">
        <f t="shared" si="69"/>
        <v>0</v>
      </c>
      <c r="D177" s="47">
        <f t="shared" si="70"/>
        <v>1</v>
      </c>
      <c r="E177" s="47">
        <f t="shared" si="71"/>
        <v>1900</v>
      </c>
      <c r="F177" s="47" t="str">
        <f t="shared" si="67"/>
        <v>сб</v>
      </c>
      <c r="G177" s="92"/>
      <c r="H177" s="71"/>
      <c r="I177" s="70"/>
      <c r="J177" s="94"/>
      <c r="K177" s="94"/>
      <c r="L177" s="48"/>
      <c r="M177" s="71"/>
      <c r="N177" s="64"/>
      <c r="O177" s="65"/>
      <c r="P177" s="65"/>
      <c r="Q177" s="65"/>
      <c r="R177" s="105"/>
      <c r="S177" s="66">
        <f t="shared" si="60"/>
        <v>100854.89999999998</v>
      </c>
      <c r="T177" s="67">
        <f t="shared" si="55"/>
        <v>0</v>
      </c>
      <c r="U177" s="53">
        <f t="shared" si="62"/>
        <v>0</v>
      </c>
      <c r="V177" s="54">
        <f t="shared" si="63"/>
        <v>0</v>
      </c>
      <c r="W177" s="67">
        <f t="shared" si="56"/>
        <v>0</v>
      </c>
      <c r="X177" s="53">
        <f t="shared" si="64"/>
        <v>0</v>
      </c>
      <c r="Y177" s="54">
        <f t="shared" si="65"/>
        <v>0</v>
      </c>
      <c r="Z177" s="68" t="str">
        <f t="shared" si="68"/>
        <v>0</v>
      </c>
      <c r="AA177" s="56">
        <f t="shared" si="66"/>
        <v>1</v>
      </c>
      <c r="AB177" s="124">
        <f t="shared" si="57"/>
        <v>1</v>
      </c>
      <c r="AC177" s="69">
        <f t="shared" si="58"/>
        <v>0</v>
      </c>
      <c r="AD177" s="54">
        <f t="shared" si="61"/>
        <v>0</v>
      </c>
      <c r="AE177" s="59">
        <f t="shared" si="59"/>
        <v>0</v>
      </c>
      <c r="AF177" s="149"/>
      <c r="AG177" s="60"/>
      <c r="AH177" s="61"/>
      <c r="AI177" s="126"/>
      <c r="AJ177" s="212"/>
      <c r="AK177" s="215"/>
    </row>
    <row r="178" spans="2:37">
      <c r="B178" s="136"/>
      <c r="C178" s="47">
        <f t="shared" si="69"/>
        <v>0</v>
      </c>
      <c r="D178" s="47">
        <f t="shared" si="70"/>
        <v>1</v>
      </c>
      <c r="E178" s="47">
        <f t="shared" si="71"/>
        <v>1900</v>
      </c>
      <c r="F178" s="47" t="str">
        <f t="shared" si="67"/>
        <v>сб</v>
      </c>
      <c r="G178" s="92"/>
      <c r="H178" s="71"/>
      <c r="I178" s="70"/>
      <c r="J178" s="94"/>
      <c r="K178" s="94"/>
      <c r="L178" s="48"/>
      <c r="M178" s="71"/>
      <c r="N178" s="64"/>
      <c r="O178" s="65"/>
      <c r="P178" s="65"/>
      <c r="Q178" s="65"/>
      <c r="R178" s="105"/>
      <c r="S178" s="66">
        <f t="shared" si="60"/>
        <v>100854.89999999998</v>
      </c>
      <c r="T178" s="67">
        <f t="shared" si="55"/>
        <v>0</v>
      </c>
      <c r="U178" s="53">
        <f t="shared" si="62"/>
        <v>0</v>
      </c>
      <c r="V178" s="54">
        <f t="shared" si="63"/>
        <v>0</v>
      </c>
      <c r="W178" s="67">
        <f t="shared" si="56"/>
        <v>0</v>
      </c>
      <c r="X178" s="53">
        <f t="shared" si="64"/>
        <v>0</v>
      </c>
      <c r="Y178" s="54">
        <f t="shared" si="65"/>
        <v>0</v>
      </c>
      <c r="Z178" s="68" t="str">
        <f t="shared" si="68"/>
        <v>0</v>
      </c>
      <c r="AA178" s="56">
        <f t="shared" si="66"/>
        <v>1</v>
      </c>
      <c r="AB178" s="124">
        <f t="shared" si="57"/>
        <v>1</v>
      </c>
      <c r="AC178" s="69">
        <f t="shared" si="58"/>
        <v>0</v>
      </c>
      <c r="AD178" s="54">
        <f t="shared" si="61"/>
        <v>0</v>
      </c>
      <c r="AE178" s="59">
        <f t="shared" si="59"/>
        <v>0</v>
      </c>
      <c r="AF178" s="149"/>
      <c r="AG178" s="60"/>
      <c r="AH178" s="61"/>
      <c r="AI178" s="126"/>
      <c r="AJ178" s="212"/>
      <c r="AK178" s="215"/>
    </row>
    <row r="179" spans="2:37">
      <c r="B179" s="136"/>
      <c r="C179" s="47">
        <f t="shared" si="69"/>
        <v>0</v>
      </c>
      <c r="D179" s="47">
        <f t="shared" si="70"/>
        <v>1</v>
      </c>
      <c r="E179" s="47">
        <f t="shared" si="71"/>
        <v>1900</v>
      </c>
      <c r="F179" s="47" t="str">
        <f t="shared" si="67"/>
        <v>сб</v>
      </c>
      <c r="G179" s="92"/>
      <c r="H179" s="71"/>
      <c r="I179" s="70"/>
      <c r="J179" s="94"/>
      <c r="K179" s="94"/>
      <c r="L179" s="48"/>
      <c r="M179" s="71"/>
      <c r="N179" s="64"/>
      <c r="O179" s="65"/>
      <c r="P179" s="65"/>
      <c r="Q179" s="65"/>
      <c r="R179" s="105"/>
      <c r="S179" s="66">
        <f t="shared" si="60"/>
        <v>100854.89999999998</v>
      </c>
      <c r="T179" s="67">
        <f t="shared" si="55"/>
        <v>0</v>
      </c>
      <c r="U179" s="53">
        <f t="shared" si="62"/>
        <v>0</v>
      </c>
      <c r="V179" s="54">
        <f t="shared" si="63"/>
        <v>0</v>
      </c>
      <c r="W179" s="67">
        <f t="shared" si="56"/>
        <v>0</v>
      </c>
      <c r="X179" s="53">
        <f t="shared" si="64"/>
        <v>0</v>
      </c>
      <c r="Y179" s="54">
        <f t="shared" si="65"/>
        <v>0</v>
      </c>
      <c r="Z179" s="68" t="str">
        <f t="shared" si="68"/>
        <v>0</v>
      </c>
      <c r="AA179" s="56">
        <f t="shared" si="66"/>
        <v>1</v>
      </c>
      <c r="AB179" s="124">
        <f t="shared" si="57"/>
        <v>1</v>
      </c>
      <c r="AC179" s="69">
        <f t="shared" si="58"/>
        <v>0</v>
      </c>
      <c r="AD179" s="54">
        <f t="shared" si="61"/>
        <v>0</v>
      </c>
      <c r="AE179" s="59">
        <f t="shared" si="59"/>
        <v>0</v>
      </c>
      <c r="AF179" s="149"/>
      <c r="AG179" s="60"/>
      <c r="AH179" s="61"/>
      <c r="AI179" s="126"/>
      <c r="AJ179" s="212"/>
      <c r="AK179" s="215"/>
    </row>
    <row r="180" spans="2:37">
      <c r="B180" s="136"/>
      <c r="C180" s="47">
        <f t="shared" si="69"/>
        <v>0</v>
      </c>
      <c r="D180" s="47">
        <f t="shared" si="70"/>
        <v>1</v>
      </c>
      <c r="E180" s="47">
        <f t="shared" si="71"/>
        <v>1900</v>
      </c>
      <c r="F180" s="47" t="str">
        <f t="shared" si="67"/>
        <v>сб</v>
      </c>
      <c r="G180" s="92"/>
      <c r="H180" s="71"/>
      <c r="I180" s="70"/>
      <c r="J180" s="94"/>
      <c r="K180" s="94"/>
      <c r="L180" s="48"/>
      <c r="M180" s="71"/>
      <c r="N180" s="64"/>
      <c r="O180" s="65"/>
      <c r="P180" s="65"/>
      <c r="Q180" s="65"/>
      <c r="R180" s="105"/>
      <c r="S180" s="66">
        <f t="shared" si="60"/>
        <v>100854.89999999998</v>
      </c>
      <c r="T180" s="67">
        <f t="shared" si="55"/>
        <v>0</v>
      </c>
      <c r="U180" s="53">
        <f t="shared" si="62"/>
        <v>0</v>
      </c>
      <c r="V180" s="54">
        <f t="shared" si="63"/>
        <v>0</v>
      </c>
      <c r="W180" s="67">
        <f t="shared" si="56"/>
        <v>0</v>
      </c>
      <c r="X180" s="53">
        <f t="shared" si="64"/>
        <v>0</v>
      </c>
      <c r="Y180" s="54">
        <f t="shared" si="65"/>
        <v>0</v>
      </c>
      <c r="Z180" s="68" t="str">
        <f t="shared" si="68"/>
        <v>0</v>
      </c>
      <c r="AA180" s="56">
        <f t="shared" si="66"/>
        <v>1</v>
      </c>
      <c r="AB180" s="124">
        <f t="shared" si="57"/>
        <v>1</v>
      </c>
      <c r="AC180" s="69">
        <f t="shared" si="58"/>
        <v>0</v>
      </c>
      <c r="AD180" s="54">
        <f t="shared" si="61"/>
        <v>0</v>
      </c>
      <c r="AE180" s="59">
        <f t="shared" si="59"/>
        <v>0</v>
      </c>
      <c r="AF180" s="149"/>
      <c r="AG180" s="60"/>
      <c r="AH180" s="61"/>
      <c r="AI180" s="126"/>
      <c r="AJ180" s="212"/>
      <c r="AK180" s="215"/>
    </row>
    <row r="181" spans="2:37">
      <c r="B181" s="136"/>
      <c r="C181" s="47">
        <f t="shared" si="69"/>
        <v>0</v>
      </c>
      <c r="D181" s="47">
        <f t="shared" si="70"/>
        <v>1</v>
      </c>
      <c r="E181" s="47">
        <f t="shared" si="71"/>
        <v>1900</v>
      </c>
      <c r="F181" s="47" t="str">
        <f t="shared" si="67"/>
        <v>сб</v>
      </c>
      <c r="G181" s="92"/>
      <c r="H181" s="71"/>
      <c r="I181" s="70"/>
      <c r="J181" s="94"/>
      <c r="K181" s="94"/>
      <c r="L181" s="48"/>
      <c r="M181" s="71"/>
      <c r="N181" s="64"/>
      <c r="O181" s="65"/>
      <c r="P181" s="65"/>
      <c r="Q181" s="65"/>
      <c r="R181" s="105"/>
      <c r="S181" s="66">
        <f t="shared" si="60"/>
        <v>100854.89999999998</v>
      </c>
      <c r="T181" s="67">
        <f t="shared" si="55"/>
        <v>0</v>
      </c>
      <c r="U181" s="53">
        <f t="shared" si="62"/>
        <v>0</v>
      </c>
      <c r="V181" s="54">
        <f t="shared" si="63"/>
        <v>0</v>
      </c>
      <c r="W181" s="67">
        <f t="shared" si="56"/>
        <v>0</v>
      </c>
      <c r="X181" s="53">
        <f t="shared" si="64"/>
        <v>0</v>
      </c>
      <c r="Y181" s="54">
        <f t="shared" si="65"/>
        <v>0</v>
      </c>
      <c r="Z181" s="68" t="str">
        <f t="shared" si="68"/>
        <v>0</v>
      </c>
      <c r="AA181" s="56">
        <f t="shared" si="66"/>
        <v>1</v>
      </c>
      <c r="AB181" s="124">
        <f t="shared" si="57"/>
        <v>1</v>
      </c>
      <c r="AC181" s="69">
        <f t="shared" si="58"/>
        <v>0</v>
      </c>
      <c r="AD181" s="54">
        <f t="shared" si="61"/>
        <v>0</v>
      </c>
      <c r="AE181" s="59">
        <f t="shared" si="59"/>
        <v>0</v>
      </c>
      <c r="AF181" s="149"/>
      <c r="AG181" s="60"/>
      <c r="AH181" s="61"/>
      <c r="AI181" s="126"/>
      <c r="AJ181" s="212"/>
      <c r="AK181" s="215"/>
    </row>
    <row r="182" spans="2:37">
      <c r="B182" s="136"/>
      <c r="C182" s="47">
        <f t="shared" si="69"/>
        <v>0</v>
      </c>
      <c r="D182" s="47">
        <f t="shared" si="70"/>
        <v>1</v>
      </c>
      <c r="E182" s="47">
        <f t="shared" si="71"/>
        <v>1900</v>
      </c>
      <c r="F182" s="47" t="str">
        <f t="shared" si="67"/>
        <v>сб</v>
      </c>
      <c r="G182" s="92"/>
      <c r="H182" s="71"/>
      <c r="I182" s="70"/>
      <c r="J182" s="94"/>
      <c r="K182" s="94"/>
      <c r="L182" s="48"/>
      <c r="M182" s="71"/>
      <c r="N182" s="64"/>
      <c r="O182" s="65"/>
      <c r="P182" s="65"/>
      <c r="Q182" s="65"/>
      <c r="R182" s="105"/>
      <c r="S182" s="66">
        <f t="shared" si="60"/>
        <v>100854.89999999998</v>
      </c>
      <c r="T182" s="67">
        <f t="shared" si="55"/>
        <v>0</v>
      </c>
      <c r="U182" s="53">
        <f t="shared" si="62"/>
        <v>0</v>
      </c>
      <c r="V182" s="54">
        <f t="shared" si="63"/>
        <v>0</v>
      </c>
      <c r="W182" s="67">
        <f t="shared" si="56"/>
        <v>0</v>
      </c>
      <c r="X182" s="53">
        <f t="shared" si="64"/>
        <v>0</v>
      </c>
      <c r="Y182" s="54">
        <f t="shared" si="65"/>
        <v>0</v>
      </c>
      <c r="Z182" s="68" t="str">
        <f t="shared" si="68"/>
        <v>0</v>
      </c>
      <c r="AA182" s="56">
        <f t="shared" si="66"/>
        <v>1</v>
      </c>
      <c r="AB182" s="124">
        <f t="shared" si="57"/>
        <v>1</v>
      </c>
      <c r="AC182" s="69">
        <f t="shared" si="58"/>
        <v>0</v>
      </c>
      <c r="AD182" s="54">
        <f t="shared" si="61"/>
        <v>0</v>
      </c>
      <c r="AE182" s="59">
        <f t="shared" si="59"/>
        <v>0</v>
      </c>
      <c r="AF182" s="149"/>
      <c r="AG182" s="60"/>
      <c r="AH182" s="61"/>
      <c r="AI182" s="126"/>
      <c r="AJ182" s="212"/>
      <c r="AK182" s="215"/>
    </row>
    <row r="183" spans="2:37">
      <c r="B183" s="136"/>
      <c r="C183" s="47">
        <f t="shared" si="69"/>
        <v>0</v>
      </c>
      <c r="D183" s="47">
        <f t="shared" si="70"/>
        <v>1</v>
      </c>
      <c r="E183" s="47">
        <f t="shared" si="71"/>
        <v>1900</v>
      </c>
      <c r="F183" s="47" t="str">
        <f t="shared" si="67"/>
        <v>сб</v>
      </c>
      <c r="G183" s="92"/>
      <c r="H183" s="71"/>
      <c r="I183" s="70"/>
      <c r="J183" s="94"/>
      <c r="K183" s="94"/>
      <c r="L183" s="48"/>
      <c r="M183" s="71"/>
      <c r="N183" s="64"/>
      <c r="O183" s="65"/>
      <c r="P183" s="65"/>
      <c r="Q183" s="65"/>
      <c r="R183" s="105"/>
      <c r="S183" s="66">
        <f t="shared" si="60"/>
        <v>100854.89999999998</v>
      </c>
      <c r="T183" s="67">
        <f t="shared" si="55"/>
        <v>0</v>
      </c>
      <c r="U183" s="53">
        <f t="shared" si="62"/>
        <v>0</v>
      </c>
      <c r="V183" s="54">
        <f t="shared" si="63"/>
        <v>0</v>
      </c>
      <c r="W183" s="67">
        <f t="shared" si="56"/>
        <v>0</v>
      </c>
      <c r="X183" s="53">
        <f t="shared" si="64"/>
        <v>0</v>
      </c>
      <c r="Y183" s="54">
        <f t="shared" si="65"/>
        <v>0</v>
      </c>
      <c r="Z183" s="68" t="str">
        <f t="shared" si="68"/>
        <v>0</v>
      </c>
      <c r="AA183" s="56">
        <f t="shared" si="66"/>
        <v>1</v>
      </c>
      <c r="AB183" s="124">
        <f t="shared" si="57"/>
        <v>1</v>
      </c>
      <c r="AC183" s="69">
        <f t="shared" si="58"/>
        <v>0</v>
      </c>
      <c r="AD183" s="54">
        <f t="shared" si="61"/>
        <v>0</v>
      </c>
      <c r="AE183" s="59">
        <f t="shared" si="59"/>
        <v>0</v>
      </c>
      <c r="AF183" s="149"/>
      <c r="AG183" s="60"/>
      <c r="AH183" s="61"/>
      <c r="AI183" s="126"/>
      <c r="AJ183" s="212"/>
      <c r="AK183" s="215"/>
    </row>
    <row r="184" spans="2:37">
      <c r="B184" s="136"/>
      <c r="C184" s="47">
        <f t="shared" si="69"/>
        <v>0</v>
      </c>
      <c r="D184" s="47">
        <f t="shared" si="70"/>
        <v>1</v>
      </c>
      <c r="E184" s="47">
        <f t="shared" si="71"/>
        <v>1900</v>
      </c>
      <c r="F184" s="47" t="str">
        <f t="shared" si="67"/>
        <v>сб</v>
      </c>
      <c r="G184" s="92"/>
      <c r="H184" s="71"/>
      <c r="I184" s="70"/>
      <c r="J184" s="94"/>
      <c r="K184" s="94"/>
      <c r="L184" s="48"/>
      <c r="M184" s="71"/>
      <c r="N184" s="64"/>
      <c r="O184" s="65"/>
      <c r="P184" s="65"/>
      <c r="Q184" s="65"/>
      <c r="R184" s="105"/>
      <c r="S184" s="66">
        <f t="shared" si="60"/>
        <v>100854.89999999998</v>
      </c>
      <c r="T184" s="67">
        <f t="shared" si="55"/>
        <v>0</v>
      </c>
      <c r="U184" s="53">
        <f t="shared" si="62"/>
        <v>0</v>
      </c>
      <c r="V184" s="54">
        <f t="shared" si="63"/>
        <v>0</v>
      </c>
      <c r="W184" s="67">
        <f t="shared" si="56"/>
        <v>0</v>
      </c>
      <c r="X184" s="53">
        <f t="shared" si="64"/>
        <v>0</v>
      </c>
      <c r="Y184" s="54">
        <f t="shared" si="65"/>
        <v>0</v>
      </c>
      <c r="Z184" s="68" t="str">
        <f t="shared" si="68"/>
        <v>0</v>
      </c>
      <c r="AA184" s="56">
        <f t="shared" si="66"/>
        <v>1</v>
      </c>
      <c r="AB184" s="124">
        <f t="shared" si="57"/>
        <v>1</v>
      </c>
      <c r="AC184" s="69">
        <f t="shared" si="58"/>
        <v>0</v>
      </c>
      <c r="AD184" s="54">
        <f t="shared" si="61"/>
        <v>0</v>
      </c>
      <c r="AE184" s="59">
        <f t="shared" si="59"/>
        <v>0</v>
      </c>
      <c r="AF184" s="149"/>
      <c r="AG184" s="60"/>
      <c r="AH184" s="61"/>
      <c r="AI184" s="126"/>
      <c r="AJ184" s="212"/>
      <c r="AK184" s="215"/>
    </row>
    <row r="185" spans="2:37">
      <c r="B185" s="136"/>
      <c r="C185" s="47">
        <f t="shared" si="69"/>
        <v>0</v>
      </c>
      <c r="D185" s="47">
        <f t="shared" si="70"/>
        <v>1</v>
      </c>
      <c r="E185" s="47">
        <f t="shared" si="71"/>
        <v>1900</v>
      </c>
      <c r="F185" s="47" t="str">
        <f t="shared" si="67"/>
        <v>сб</v>
      </c>
      <c r="G185" s="92"/>
      <c r="H185" s="71"/>
      <c r="I185" s="70"/>
      <c r="J185" s="94"/>
      <c r="K185" s="94"/>
      <c r="L185" s="48"/>
      <c r="M185" s="71"/>
      <c r="N185" s="64"/>
      <c r="O185" s="65"/>
      <c r="P185" s="65"/>
      <c r="Q185" s="65"/>
      <c r="R185" s="105"/>
      <c r="S185" s="66">
        <f t="shared" si="60"/>
        <v>100854.89999999998</v>
      </c>
      <c r="T185" s="67">
        <f t="shared" si="55"/>
        <v>0</v>
      </c>
      <c r="U185" s="53">
        <f t="shared" si="62"/>
        <v>0</v>
      </c>
      <c r="V185" s="54">
        <f t="shared" si="63"/>
        <v>0</v>
      </c>
      <c r="W185" s="67">
        <f t="shared" si="56"/>
        <v>0</v>
      </c>
      <c r="X185" s="53">
        <f t="shared" si="64"/>
        <v>0</v>
      </c>
      <c r="Y185" s="54">
        <f t="shared" si="65"/>
        <v>0</v>
      </c>
      <c r="Z185" s="68" t="str">
        <f t="shared" si="68"/>
        <v>0</v>
      </c>
      <c r="AA185" s="56">
        <f t="shared" si="66"/>
        <v>1</v>
      </c>
      <c r="AB185" s="124">
        <f t="shared" si="57"/>
        <v>1</v>
      </c>
      <c r="AC185" s="69">
        <f t="shared" si="58"/>
        <v>0</v>
      </c>
      <c r="AD185" s="54">
        <f t="shared" si="61"/>
        <v>0</v>
      </c>
      <c r="AE185" s="59">
        <f t="shared" si="59"/>
        <v>0</v>
      </c>
      <c r="AF185" s="149"/>
      <c r="AG185" s="60"/>
      <c r="AH185" s="61"/>
      <c r="AI185" s="126"/>
      <c r="AJ185" s="212"/>
      <c r="AK185" s="215"/>
    </row>
    <row r="186" spans="2:37">
      <c r="B186" s="136"/>
      <c r="C186" s="47">
        <f t="shared" si="69"/>
        <v>0</v>
      </c>
      <c r="D186" s="47">
        <f t="shared" si="70"/>
        <v>1</v>
      </c>
      <c r="E186" s="47">
        <f t="shared" si="71"/>
        <v>1900</v>
      </c>
      <c r="F186" s="47" t="str">
        <f t="shared" si="67"/>
        <v>сб</v>
      </c>
      <c r="G186" s="92"/>
      <c r="H186" s="71"/>
      <c r="I186" s="70"/>
      <c r="J186" s="94"/>
      <c r="K186" s="94"/>
      <c r="L186" s="48"/>
      <c r="M186" s="71"/>
      <c r="N186" s="64"/>
      <c r="O186" s="65"/>
      <c r="P186" s="65"/>
      <c r="Q186" s="65"/>
      <c r="R186" s="105"/>
      <c r="S186" s="66">
        <f t="shared" si="60"/>
        <v>100854.89999999998</v>
      </c>
      <c r="T186" s="67">
        <f t="shared" si="55"/>
        <v>0</v>
      </c>
      <c r="U186" s="53">
        <f t="shared" si="62"/>
        <v>0</v>
      </c>
      <c r="V186" s="54">
        <f t="shared" si="63"/>
        <v>0</v>
      </c>
      <c r="W186" s="67">
        <f t="shared" si="56"/>
        <v>0</v>
      </c>
      <c r="X186" s="53">
        <f t="shared" si="64"/>
        <v>0</v>
      </c>
      <c r="Y186" s="54">
        <f t="shared" si="65"/>
        <v>0</v>
      </c>
      <c r="Z186" s="68" t="str">
        <f t="shared" si="68"/>
        <v>0</v>
      </c>
      <c r="AA186" s="56">
        <f t="shared" si="66"/>
        <v>1</v>
      </c>
      <c r="AB186" s="124">
        <f t="shared" si="57"/>
        <v>1</v>
      </c>
      <c r="AC186" s="69">
        <f t="shared" si="58"/>
        <v>0</v>
      </c>
      <c r="AD186" s="54">
        <f t="shared" si="61"/>
        <v>0</v>
      </c>
      <c r="AE186" s="59">
        <f t="shared" si="59"/>
        <v>0</v>
      </c>
      <c r="AF186" s="149"/>
      <c r="AG186" s="60"/>
      <c r="AH186" s="61"/>
      <c r="AI186" s="126"/>
      <c r="AJ186" s="212"/>
      <c r="AK186" s="215"/>
    </row>
    <row r="187" spans="2:37">
      <c r="B187" s="136"/>
      <c r="C187" s="47">
        <f t="shared" si="69"/>
        <v>0</v>
      </c>
      <c r="D187" s="47">
        <f t="shared" si="70"/>
        <v>1</v>
      </c>
      <c r="E187" s="47">
        <f t="shared" si="71"/>
        <v>1900</v>
      </c>
      <c r="F187" s="47" t="str">
        <f t="shared" si="67"/>
        <v>сб</v>
      </c>
      <c r="G187" s="92"/>
      <c r="H187" s="71"/>
      <c r="I187" s="70"/>
      <c r="J187" s="94"/>
      <c r="K187" s="94"/>
      <c r="L187" s="48"/>
      <c r="M187" s="71"/>
      <c r="N187" s="64"/>
      <c r="O187" s="65"/>
      <c r="P187" s="65"/>
      <c r="Q187" s="65"/>
      <c r="R187" s="105"/>
      <c r="S187" s="66">
        <f t="shared" si="60"/>
        <v>100854.89999999998</v>
      </c>
      <c r="T187" s="67">
        <f t="shared" si="55"/>
        <v>0</v>
      </c>
      <c r="U187" s="53">
        <f t="shared" si="62"/>
        <v>0</v>
      </c>
      <c r="V187" s="54">
        <f t="shared" si="63"/>
        <v>0</v>
      </c>
      <c r="W187" s="67">
        <f t="shared" si="56"/>
        <v>0</v>
      </c>
      <c r="X187" s="53">
        <f t="shared" si="64"/>
        <v>0</v>
      </c>
      <c r="Y187" s="54">
        <f t="shared" si="65"/>
        <v>0</v>
      </c>
      <c r="Z187" s="68" t="str">
        <f t="shared" si="68"/>
        <v>0</v>
      </c>
      <c r="AA187" s="56">
        <f t="shared" si="66"/>
        <v>1</v>
      </c>
      <c r="AB187" s="124">
        <f t="shared" si="57"/>
        <v>1</v>
      </c>
      <c r="AC187" s="69">
        <f t="shared" si="58"/>
        <v>0</v>
      </c>
      <c r="AD187" s="54">
        <f t="shared" si="61"/>
        <v>0</v>
      </c>
      <c r="AE187" s="59">
        <f t="shared" si="59"/>
        <v>0</v>
      </c>
      <c r="AF187" s="149"/>
      <c r="AG187" s="60"/>
      <c r="AH187" s="61"/>
      <c r="AI187" s="126"/>
      <c r="AJ187" s="212"/>
      <c r="AK187" s="215"/>
    </row>
    <row r="188" spans="2:37">
      <c r="B188" s="136"/>
      <c r="C188" s="47">
        <f t="shared" si="69"/>
        <v>0</v>
      </c>
      <c r="D188" s="47">
        <f t="shared" si="70"/>
        <v>1</v>
      </c>
      <c r="E188" s="47">
        <f t="shared" si="71"/>
        <v>1900</v>
      </c>
      <c r="F188" s="47" t="str">
        <f t="shared" si="67"/>
        <v>сб</v>
      </c>
      <c r="G188" s="92"/>
      <c r="H188" s="71"/>
      <c r="I188" s="70"/>
      <c r="J188" s="94"/>
      <c r="K188" s="94"/>
      <c r="L188" s="48"/>
      <c r="M188" s="71"/>
      <c r="N188" s="64"/>
      <c r="O188" s="65"/>
      <c r="P188" s="65"/>
      <c r="Q188" s="65"/>
      <c r="R188" s="105"/>
      <c r="S188" s="66">
        <f t="shared" si="60"/>
        <v>100854.89999999998</v>
      </c>
      <c r="T188" s="67">
        <f t="shared" si="55"/>
        <v>0</v>
      </c>
      <c r="U188" s="53">
        <f t="shared" si="62"/>
        <v>0</v>
      </c>
      <c r="V188" s="54">
        <f t="shared" si="63"/>
        <v>0</v>
      </c>
      <c r="W188" s="67">
        <f t="shared" si="56"/>
        <v>0</v>
      </c>
      <c r="X188" s="53">
        <f t="shared" si="64"/>
        <v>0</v>
      </c>
      <c r="Y188" s="54">
        <f t="shared" si="65"/>
        <v>0</v>
      </c>
      <c r="Z188" s="68" t="str">
        <f t="shared" si="68"/>
        <v>0</v>
      </c>
      <c r="AA188" s="56">
        <f t="shared" si="66"/>
        <v>1</v>
      </c>
      <c r="AB188" s="124">
        <f t="shared" si="57"/>
        <v>1</v>
      </c>
      <c r="AC188" s="69">
        <f t="shared" si="58"/>
        <v>0</v>
      </c>
      <c r="AD188" s="54">
        <f t="shared" si="61"/>
        <v>0</v>
      </c>
      <c r="AE188" s="59">
        <f t="shared" si="59"/>
        <v>0</v>
      </c>
      <c r="AF188" s="149"/>
      <c r="AG188" s="60"/>
      <c r="AH188" s="61"/>
      <c r="AI188" s="126"/>
      <c r="AJ188" s="212"/>
      <c r="AK188" s="215"/>
    </row>
    <row r="189" spans="2:37">
      <c r="B189" s="136"/>
      <c r="C189" s="47">
        <f t="shared" si="69"/>
        <v>0</v>
      </c>
      <c r="D189" s="47">
        <f t="shared" si="70"/>
        <v>1</v>
      </c>
      <c r="E189" s="47">
        <f t="shared" si="71"/>
        <v>1900</v>
      </c>
      <c r="F189" s="47" t="str">
        <f t="shared" si="67"/>
        <v>сб</v>
      </c>
      <c r="G189" s="92"/>
      <c r="H189" s="71"/>
      <c r="I189" s="70"/>
      <c r="J189" s="94"/>
      <c r="K189" s="94"/>
      <c r="L189" s="48"/>
      <c r="M189" s="71"/>
      <c r="N189" s="64"/>
      <c r="O189" s="65"/>
      <c r="P189" s="65"/>
      <c r="Q189" s="65"/>
      <c r="R189" s="105"/>
      <c r="S189" s="66">
        <f t="shared" si="60"/>
        <v>100854.89999999998</v>
      </c>
      <c r="T189" s="67">
        <f t="shared" si="55"/>
        <v>0</v>
      </c>
      <c r="U189" s="53">
        <f t="shared" si="62"/>
        <v>0</v>
      </c>
      <c r="V189" s="54">
        <f t="shared" si="63"/>
        <v>0</v>
      </c>
      <c r="W189" s="67">
        <f t="shared" si="56"/>
        <v>0</v>
      </c>
      <c r="X189" s="53">
        <f t="shared" si="64"/>
        <v>0</v>
      </c>
      <c r="Y189" s="54">
        <f t="shared" si="65"/>
        <v>0</v>
      </c>
      <c r="Z189" s="68" t="str">
        <f t="shared" si="68"/>
        <v>0</v>
      </c>
      <c r="AA189" s="56">
        <f t="shared" si="66"/>
        <v>1</v>
      </c>
      <c r="AB189" s="124">
        <f t="shared" si="57"/>
        <v>1</v>
      </c>
      <c r="AC189" s="69">
        <f t="shared" si="58"/>
        <v>0</v>
      </c>
      <c r="AD189" s="54">
        <f t="shared" si="61"/>
        <v>0</v>
      </c>
      <c r="AE189" s="59">
        <f t="shared" si="59"/>
        <v>0</v>
      </c>
      <c r="AF189" s="149"/>
      <c r="AG189" s="60"/>
      <c r="AH189" s="61"/>
      <c r="AI189" s="126"/>
      <c r="AJ189" s="212"/>
      <c r="AK189" s="215"/>
    </row>
    <row r="190" spans="2:37">
      <c r="B190" s="136"/>
      <c r="C190" s="47">
        <f t="shared" si="69"/>
        <v>0</v>
      </c>
      <c r="D190" s="47">
        <f t="shared" si="70"/>
        <v>1</v>
      </c>
      <c r="E190" s="47">
        <f t="shared" si="71"/>
        <v>1900</v>
      </c>
      <c r="F190" s="47" t="str">
        <f t="shared" si="67"/>
        <v>сб</v>
      </c>
      <c r="G190" s="92"/>
      <c r="H190" s="71"/>
      <c r="I190" s="70"/>
      <c r="J190" s="94"/>
      <c r="K190" s="94"/>
      <c r="L190" s="48"/>
      <c r="M190" s="71"/>
      <c r="N190" s="64"/>
      <c r="O190" s="65"/>
      <c r="P190" s="65"/>
      <c r="Q190" s="65"/>
      <c r="R190" s="105"/>
      <c r="S190" s="66">
        <f t="shared" si="60"/>
        <v>100854.89999999998</v>
      </c>
      <c r="T190" s="67">
        <f t="shared" si="55"/>
        <v>0</v>
      </c>
      <c r="U190" s="53">
        <f t="shared" si="62"/>
        <v>0</v>
      </c>
      <c r="V190" s="54">
        <f t="shared" si="63"/>
        <v>0</v>
      </c>
      <c r="W190" s="67">
        <f t="shared" si="56"/>
        <v>0</v>
      </c>
      <c r="X190" s="53">
        <f t="shared" si="64"/>
        <v>0</v>
      </c>
      <c r="Y190" s="54">
        <f t="shared" si="65"/>
        <v>0</v>
      </c>
      <c r="Z190" s="68" t="str">
        <f t="shared" si="68"/>
        <v>0</v>
      </c>
      <c r="AA190" s="56">
        <f t="shared" si="66"/>
        <v>1</v>
      </c>
      <c r="AB190" s="124">
        <f t="shared" si="57"/>
        <v>1</v>
      </c>
      <c r="AC190" s="69">
        <f t="shared" si="58"/>
        <v>0</v>
      </c>
      <c r="AD190" s="54">
        <f t="shared" si="61"/>
        <v>0</v>
      </c>
      <c r="AE190" s="59">
        <f t="shared" si="59"/>
        <v>0</v>
      </c>
      <c r="AF190" s="149"/>
      <c r="AG190" s="60"/>
      <c r="AH190" s="61"/>
      <c r="AI190" s="126"/>
      <c r="AJ190" s="212"/>
      <c r="AK190" s="215"/>
    </row>
    <row r="191" spans="2:37">
      <c r="B191" s="136"/>
      <c r="C191" s="47">
        <f t="shared" si="69"/>
        <v>0</v>
      </c>
      <c r="D191" s="47">
        <f t="shared" si="70"/>
        <v>1</v>
      </c>
      <c r="E191" s="47">
        <f t="shared" si="71"/>
        <v>1900</v>
      </c>
      <c r="F191" s="47" t="str">
        <f t="shared" si="67"/>
        <v>сб</v>
      </c>
      <c r="G191" s="92"/>
      <c r="H191" s="71"/>
      <c r="I191" s="70"/>
      <c r="J191" s="94"/>
      <c r="K191" s="94"/>
      <c r="L191" s="48"/>
      <c r="M191" s="71"/>
      <c r="N191" s="64"/>
      <c r="O191" s="65"/>
      <c r="P191" s="65"/>
      <c r="Q191" s="65"/>
      <c r="R191" s="105"/>
      <c r="S191" s="66">
        <f t="shared" si="60"/>
        <v>100854.89999999998</v>
      </c>
      <c r="T191" s="67">
        <f t="shared" si="55"/>
        <v>0</v>
      </c>
      <c r="U191" s="53">
        <f t="shared" si="62"/>
        <v>0</v>
      </c>
      <c r="V191" s="54">
        <f t="shared" si="63"/>
        <v>0</v>
      </c>
      <c r="W191" s="67">
        <f t="shared" si="56"/>
        <v>0</v>
      </c>
      <c r="X191" s="53">
        <f t="shared" si="64"/>
        <v>0</v>
      </c>
      <c r="Y191" s="54">
        <f t="shared" si="65"/>
        <v>0</v>
      </c>
      <c r="Z191" s="68" t="str">
        <f t="shared" si="68"/>
        <v>0</v>
      </c>
      <c r="AA191" s="56">
        <f t="shared" si="66"/>
        <v>1</v>
      </c>
      <c r="AB191" s="124">
        <f t="shared" si="57"/>
        <v>1</v>
      </c>
      <c r="AC191" s="69">
        <f t="shared" si="58"/>
        <v>0</v>
      </c>
      <c r="AD191" s="54">
        <f t="shared" si="61"/>
        <v>0</v>
      </c>
      <c r="AE191" s="59">
        <f t="shared" si="59"/>
        <v>0</v>
      </c>
      <c r="AF191" s="149"/>
      <c r="AG191" s="60"/>
      <c r="AH191" s="61"/>
      <c r="AI191" s="126"/>
      <c r="AJ191" s="212"/>
      <c r="AK191" s="215"/>
    </row>
    <row r="192" spans="2:37">
      <c r="B192" s="136"/>
      <c r="C192" s="47">
        <f t="shared" si="69"/>
        <v>0</v>
      </c>
      <c r="D192" s="47">
        <f t="shared" si="70"/>
        <v>1</v>
      </c>
      <c r="E192" s="47">
        <f t="shared" si="71"/>
        <v>1900</v>
      </c>
      <c r="F192" s="47" t="str">
        <f t="shared" si="67"/>
        <v>сб</v>
      </c>
      <c r="G192" s="92"/>
      <c r="H192" s="71"/>
      <c r="I192" s="70"/>
      <c r="J192" s="94"/>
      <c r="K192" s="94"/>
      <c r="L192" s="48"/>
      <c r="M192" s="71"/>
      <c r="N192" s="64"/>
      <c r="O192" s="65"/>
      <c r="P192" s="65"/>
      <c r="Q192" s="65"/>
      <c r="R192" s="105"/>
      <c r="S192" s="66">
        <f t="shared" si="60"/>
        <v>100854.89999999998</v>
      </c>
      <c r="T192" s="67">
        <f t="shared" si="55"/>
        <v>0</v>
      </c>
      <c r="U192" s="53">
        <f t="shared" si="62"/>
        <v>0</v>
      </c>
      <c r="V192" s="54">
        <f t="shared" si="63"/>
        <v>0</v>
      </c>
      <c r="W192" s="67">
        <f t="shared" si="56"/>
        <v>0</v>
      </c>
      <c r="X192" s="53">
        <f t="shared" si="64"/>
        <v>0</v>
      </c>
      <c r="Y192" s="54">
        <f t="shared" si="65"/>
        <v>0</v>
      </c>
      <c r="Z192" s="68" t="str">
        <f t="shared" si="68"/>
        <v>0</v>
      </c>
      <c r="AA192" s="56">
        <f t="shared" si="66"/>
        <v>1</v>
      </c>
      <c r="AB192" s="124">
        <f t="shared" si="57"/>
        <v>1</v>
      </c>
      <c r="AC192" s="69">
        <f t="shared" si="58"/>
        <v>0</v>
      </c>
      <c r="AD192" s="54">
        <f t="shared" si="61"/>
        <v>0</v>
      </c>
      <c r="AE192" s="59">
        <f t="shared" si="59"/>
        <v>0</v>
      </c>
      <c r="AF192" s="149"/>
      <c r="AG192" s="60"/>
      <c r="AH192" s="61"/>
      <c r="AI192" s="126"/>
      <c r="AJ192" s="212"/>
      <c r="AK192" s="215"/>
    </row>
    <row r="193" spans="2:37">
      <c r="B193" s="136"/>
      <c r="C193" s="47">
        <f t="shared" si="69"/>
        <v>0</v>
      </c>
      <c r="D193" s="47">
        <f t="shared" si="70"/>
        <v>1</v>
      </c>
      <c r="E193" s="47">
        <f t="shared" si="71"/>
        <v>1900</v>
      </c>
      <c r="F193" s="47" t="str">
        <f t="shared" si="67"/>
        <v>сб</v>
      </c>
      <c r="G193" s="92"/>
      <c r="H193" s="71"/>
      <c r="I193" s="70"/>
      <c r="J193" s="94"/>
      <c r="K193" s="94"/>
      <c r="L193" s="48"/>
      <c r="M193" s="71"/>
      <c r="N193" s="64"/>
      <c r="O193" s="65"/>
      <c r="P193" s="65"/>
      <c r="Q193" s="65"/>
      <c r="R193" s="105"/>
      <c r="S193" s="66">
        <f t="shared" si="60"/>
        <v>100854.89999999998</v>
      </c>
      <c r="T193" s="67">
        <f t="shared" si="55"/>
        <v>0</v>
      </c>
      <c r="U193" s="53">
        <f t="shared" si="62"/>
        <v>0</v>
      </c>
      <c r="V193" s="54">
        <f t="shared" si="63"/>
        <v>0</v>
      </c>
      <c r="W193" s="67">
        <f t="shared" si="56"/>
        <v>0</v>
      </c>
      <c r="X193" s="53">
        <f t="shared" si="64"/>
        <v>0</v>
      </c>
      <c r="Y193" s="54">
        <f t="shared" si="65"/>
        <v>0</v>
      </c>
      <c r="Z193" s="68" t="str">
        <f t="shared" si="68"/>
        <v>0</v>
      </c>
      <c r="AA193" s="56">
        <f t="shared" si="66"/>
        <v>1</v>
      </c>
      <c r="AB193" s="124">
        <f t="shared" si="57"/>
        <v>1</v>
      </c>
      <c r="AC193" s="69">
        <f t="shared" si="58"/>
        <v>0</v>
      </c>
      <c r="AD193" s="54">
        <f t="shared" si="61"/>
        <v>0</v>
      </c>
      <c r="AE193" s="59">
        <f t="shared" si="59"/>
        <v>0</v>
      </c>
      <c r="AF193" s="149"/>
      <c r="AG193" s="60"/>
      <c r="AH193" s="61"/>
      <c r="AI193" s="126"/>
      <c r="AJ193" s="212"/>
      <c r="AK193" s="215"/>
    </row>
    <row r="194" spans="2:37">
      <c r="B194" s="136"/>
      <c r="C194" s="47">
        <f t="shared" si="69"/>
        <v>0</v>
      </c>
      <c r="D194" s="47">
        <f t="shared" si="70"/>
        <v>1</v>
      </c>
      <c r="E194" s="47">
        <f t="shared" si="71"/>
        <v>1900</v>
      </c>
      <c r="F194" s="47" t="str">
        <f t="shared" si="67"/>
        <v>сб</v>
      </c>
      <c r="G194" s="92"/>
      <c r="H194" s="71"/>
      <c r="I194" s="70"/>
      <c r="J194" s="94"/>
      <c r="K194" s="94"/>
      <c r="L194" s="48"/>
      <c r="M194" s="71"/>
      <c r="N194" s="64"/>
      <c r="O194" s="65"/>
      <c r="P194" s="65"/>
      <c r="Q194" s="65"/>
      <c r="R194" s="105"/>
      <c r="S194" s="66">
        <f t="shared" si="60"/>
        <v>100854.89999999998</v>
      </c>
      <c r="T194" s="67">
        <f t="shared" si="55"/>
        <v>0</v>
      </c>
      <c r="U194" s="53">
        <f t="shared" si="62"/>
        <v>0</v>
      </c>
      <c r="V194" s="54">
        <f t="shared" si="63"/>
        <v>0</v>
      </c>
      <c r="W194" s="67">
        <f t="shared" si="56"/>
        <v>0</v>
      </c>
      <c r="X194" s="53">
        <f t="shared" si="64"/>
        <v>0</v>
      </c>
      <c r="Y194" s="54">
        <f t="shared" si="65"/>
        <v>0</v>
      </c>
      <c r="Z194" s="68" t="str">
        <f t="shared" si="68"/>
        <v>0</v>
      </c>
      <c r="AA194" s="56">
        <f t="shared" si="66"/>
        <v>1</v>
      </c>
      <c r="AB194" s="124">
        <f t="shared" si="57"/>
        <v>1</v>
      </c>
      <c r="AC194" s="69">
        <f t="shared" si="58"/>
        <v>0</v>
      </c>
      <c r="AD194" s="54">
        <f t="shared" si="61"/>
        <v>0</v>
      </c>
      <c r="AE194" s="59">
        <f t="shared" si="59"/>
        <v>0</v>
      </c>
      <c r="AF194" s="149"/>
      <c r="AG194" s="60"/>
      <c r="AH194" s="61"/>
      <c r="AI194" s="126"/>
      <c r="AJ194" s="212"/>
      <c r="AK194" s="215"/>
    </row>
    <row r="195" spans="2:37">
      <c r="B195" s="136"/>
      <c r="C195" s="47">
        <f t="shared" si="69"/>
        <v>0</v>
      </c>
      <c r="D195" s="47">
        <f t="shared" si="70"/>
        <v>1</v>
      </c>
      <c r="E195" s="47">
        <f t="shared" si="71"/>
        <v>1900</v>
      </c>
      <c r="F195" s="47" t="str">
        <f t="shared" si="67"/>
        <v>сб</v>
      </c>
      <c r="G195" s="92"/>
      <c r="H195" s="71"/>
      <c r="I195" s="70"/>
      <c r="J195" s="94"/>
      <c r="K195" s="94"/>
      <c r="L195" s="48"/>
      <c r="M195" s="71"/>
      <c r="N195" s="64"/>
      <c r="O195" s="65"/>
      <c r="P195" s="65"/>
      <c r="Q195" s="65"/>
      <c r="R195" s="105"/>
      <c r="S195" s="66">
        <f t="shared" si="60"/>
        <v>100854.89999999998</v>
      </c>
      <c r="T195" s="67">
        <f t="shared" si="55"/>
        <v>0</v>
      </c>
      <c r="U195" s="53">
        <f t="shared" si="62"/>
        <v>0</v>
      </c>
      <c r="V195" s="54">
        <f t="shared" si="63"/>
        <v>0</v>
      </c>
      <c r="W195" s="67">
        <f t="shared" si="56"/>
        <v>0</v>
      </c>
      <c r="X195" s="53">
        <f t="shared" si="64"/>
        <v>0</v>
      </c>
      <c r="Y195" s="54">
        <f t="shared" si="65"/>
        <v>0</v>
      </c>
      <c r="Z195" s="68" t="str">
        <f t="shared" si="68"/>
        <v>0</v>
      </c>
      <c r="AA195" s="56">
        <f t="shared" si="66"/>
        <v>1</v>
      </c>
      <c r="AB195" s="124">
        <f t="shared" si="57"/>
        <v>1</v>
      </c>
      <c r="AC195" s="69">
        <f t="shared" si="58"/>
        <v>0</v>
      </c>
      <c r="AD195" s="54">
        <f t="shared" si="61"/>
        <v>0</v>
      </c>
      <c r="AE195" s="59">
        <f t="shared" si="59"/>
        <v>0</v>
      </c>
      <c r="AF195" s="149"/>
      <c r="AG195" s="60"/>
      <c r="AH195" s="61"/>
      <c r="AI195" s="126"/>
      <c r="AJ195" s="212"/>
      <c r="AK195" s="215"/>
    </row>
    <row r="196" spans="2:37">
      <c r="B196" s="136"/>
      <c r="C196" s="47">
        <f t="shared" si="69"/>
        <v>0</v>
      </c>
      <c r="D196" s="47">
        <f t="shared" si="70"/>
        <v>1</v>
      </c>
      <c r="E196" s="47">
        <f t="shared" si="71"/>
        <v>1900</v>
      </c>
      <c r="F196" s="47" t="str">
        <f t="shared" si="67"/>
        <v>сб</v>
      </c>
      <c r="G196" s="92"/>
      <c r="H196" s="71"/>
      <c r="I196" s="70"/>
      <c r="J196" s="94"/>
      <c r="K196" s="94"/>
      <c r="L196" s="48"/>
      <c r="M196" s="71"/>
      <c r="N196" s="64"/>
      <c r="O196" s="65"/>
      <c r="P196" s="65"/>
      <c r="Q196" s="65"/>
      <c r="R196" s="105"/>
      <c r="S196" s="66">
        <f t="shared" si="60"/>
        <v>100854.89999999998</v>
      </c>
      <c r="T196" s="67">
        <f t="shared" si="55"/>
        <v>0</v>
      </c>
      <c r="U196" s="53">
        <f t="shared" si="62"/>
        <v>0</v>
      </c>
      <c r="V196" s="54">
        <f t="shared" si="63"/>
        <v>0</v>
      </c>
      <c r="W196" s="67">
        <f t="shared" si="56"/>
        <v>0</v>
      </c>
      <c r="X196" s="53">
        <f t="shared" si="64"/>
        <v>0</v>
      </c>
      <c r="Y196" s="54">
        <f t="shared" si="65"/>
        <v>0</v>
      </c>
      <c r="Z196" s="68" t="str">
        <f t="shared" si="68"/>
        <v>0</v>
      </c>
      <c r="AA196" s="56">
        <f t="shared" si="66"/>
        <v>1</v>
      </c>
      <c r="AB196" s="124">
        <f t="shared" si="57"/>
        <v>1</v>
      </c>
      <c r="AC196" s="69">
        <f t="shared" si="58"/>
        <v>0</v>
      </c>
      <c r="AD196" s="54">
        <f t="shared" si="61"/>
        <v>0</v>
      </c>
      <c r="AE196" s="59">
        <f t="shared" si="59"/>
        <v>0</v>
      </c>
      <c r="AF196" s="149"/>
      <c r="AG196" s="60"/>
      <c r="AH196" s="61"/>
      <c r="AI196" s="126"/>
      <c r="AJ196" s="212"/>
      <c r="AK196" s="215"/>
    </row>
    <row r="197" spans="2:37">
      <c r="B197" s="136"/>
      <c r="C197" s="47">
        <f t="shared" si="69"/>
        <v>0</v>
      </c>
      <c r="D197" s="47">
        <f t="shared" si="70"/>
        <v>1</v>
      </c>
      <c r="E197" s="47">
        <f t="shared" si="71"/>
        <v>1900</v>
      </c>
      <c r="F197" s="47" t="str">
        <f t="shared" si="67"/>
        <v>сб</v>
      </c>
      <c r="G197" s="92"/>
      <c r="H197" s="71"/>
      <c r="I197" s="70"/>
      <c r="J197" s="94"/>
      <c r="K197" s="94"/>
      <c r="L197" s="48"/>
      <c r="M197" s="71"/>
      <c r="N197" s="64"/>
      <c r="O197" s="65"/>
      <c r="P197" s="65"/>
      <c r="Q197" s="65"/>
      <c r="R197" s="105"/>
      <c r="S197" s="66">
        <f t="shared" si="60"/>
        <v>100854.89999999998</v>
      </c>
      <c r="T197" s="67">
        <f t="shared" si="55"/>
        <v>0</v>
      </c>
      <c r="U197" s="53">
        <f t="shared" si="62"/>
        <v>0</v>
      </c>
      <c r="V197" s="54">
        <f t="shared" si="63"/>
        <v>0</v>
      </c>
      <c r="W197" s="67">
        <f t="shared" si="56"/>
        <v>0</v>
      </c>
      <c r="X197" s="53">
        <f t="shared" si="64"/>
        <v>0</v>
      </c>
      <c r="Y197" s="54">
        <f t="shared" si="65"/>
        <v>0</v>
      </c>
      <c r="Z197" s="68" t="str">
        <f t="shared" si="68"/>
        <v>0</v>
      </c>
      <c r="AA197" s="56">
        <f t="shared" si="66"/>
        <v>1</v>
      </c>
      <c r="AB197" s="124">
        <f t="shared" si="57"/>
        <v>1</v>
      </c>
      <c r="AC197" s="69">
        <f t="shared" si="58"/>
        <v>0</v>
      </c>
      <c r="AD197" s="54">
        <f t="shared" si="61"/>
        <v>0</v>
      </c>
      <c r="AE197" s="59">
        <f t="shared" si="59"/>
        <v>0</v>
      </c>
      <c r="AF197" s="149"/>
      <c r="AG197" s="60"/>
      <c r="AH197" s="61"/>
      <c r="AI197" s="126"/>
      <c r="AJ197" s="212"/>
      <c r="AK197" s="215"/>
    </row>
    <row r="198" spans="2:37">
      <c r="B198" s="136"/>
      <c r="C198" s="47">
        <f t="shared" si="69"/>
        <v>0</v>
      </c>
      <c r="D198" s="47">
        <f t="shared" si="70"/>
        <v>1</v>
      </c>
      <c r="E198" s="47">
        <f t="shared" si="71"/>
        <v>1900</v>
      </c>
      <c r="F198" s="47" t="str">
        <f t="shared" si="67"/>
        <v>сб</v>
      </c>
      <c r="G198" s="92"/>
      <c r="H198" s="71"/>
      <c r="I198" s="70"/>
      <c r="J198" s="94"/>
      <c r="K198" s="94"/>
      <c r="L198" s="48"/>
      <c r="M198" s="71"/>
      <c r="N198" s="64"/>
      <c r="O198" s="65"/>
      <c r="P198" s="65"/>
      <c r="Q198" s="65"/>
      <c r="R198" s="105"/>
      <c r="S198" s="66">
        <f t="shared" si="60"/>
        <v>100854.89999999998</v>
      </c>
      <c r="T198" s="67">
        <f t="shared" si="55"/>
        <v>0</v>
      </c>
      <c r="U198" s="53">
        <f t="shared" si="62"/>
        <v>0</v>
      </c>
      <c r="V198" s="54">
        <f t="shared" si="63"/>
        <v>0</v>
      </c>
      <c r="W198" s="67">
        <f t="shared" si="56"/>
        <v>0</v>
      </c>
      <c r="X198" s="53">
        <f t="shared" si="64"/>
        <v>0</v>
      </c>
      <c r="Y198" s="54">
        <f t="shared" si="65"/>
        <v>0</v>
      </c>
      <c r="Z198" s="68" t="str">
        <f t="shared" si="68"/>
        <v>0</v>
      </c>
      <c r="AA198" s="56">
        <f t="shared" si="66"/>
        <v>1</v>
      </c>
      <c r="AB198" s="124">
        <f t="shared" si="57"/>
        <v>1</v>
      </c>
      <c r="AC198" s="69">
        <f t="shared" si="58"/>
        <v>0</v>
      </c>
      <c r="AD198" s="54">
        <f t="shared" si="61"/>
        <v>0</v>
      </c>
      <c r="AE198" s="59">
        <f t="shared" si="59"/>
        <v>0</v>
      </c>
      <c r="AF198" s="149"/>
      <c r="AG198" s="60"/>
      <c r="AH198" s="61"/>
      <c r="AI198" s="126"/>
      <c r="AJ198" s="212"/>
      <c r="AK198" s="215"/>
    </row>
    <row r="199" spans="2:37">
      <c r="B199" s="136"/>
      <c r="C199" s="47">
        <f t="shared" si="69"/>
        <v>0</v>
      </c>
      <c r="D199" s="47">
        <f t="shared" si="70"/>
        <v>1</v>
      </c>
      <c r="E199" s="47">
        <f t="shared" si="71"/>
        <v>1900</v>
      </c>
      <c r="F199" s="47" t="str">
        <f t="shared" si="67"/>
        <v>сб</v>
      </c>
      <c r="G199" s="92"/>
      <c r="H199" s="71"/>
      <c r="I199" s="70"/>
      <c r="J199" s="94"/>
      <c r="K199" s="94"/>
      <c r="L199" s="48"/>
      <c r="M199" s="71"/>
      <c r="N199" s="64"/>
      <c r="O199" s="65"/>
      <c r="P199" s="65"/>
      <c r="Q199" s="65"/>
      <c r="R199" s="105"/>
      <c r="S199" s="66">
        <f t="shared" si="60"/>
        <v>100854.89999999998</v>
      </c>
      <c r="T199" s="67">
        <f t="shared" si="55"/>
        <v>0</v>
      </c>
      <c r="U199" s="53">
        <f t="shared" si="62"/>
        <v>0</v>
      </c>
      <c r="V199" s="54">
        <f t="shared" si="63"/>
        <v>0</v>
      </c>
      <c r="W199" s="67">
        <f t="shared" si="56"/>
        <v>0</v>
      </c>
      <c r="X199" s="53">
        <f t="shared" si="64"/>
        <v>0</v>
      </c>
      <c r="Y199" s="54">
        <f t="shared" si="65"/>
        <v>0</v>
      </c>
      <c r="Z199" s="68" t="str">
        <f t="shared" si="68"/>
        <v>0</v>
      </c>
      <c r="AA199" s="56">
        <f t="shared" si="66"/>
        <v>1</v>
      </c>
      <c r="AB199" s="124">
        <f t="shared" si="57"/>
        <v>1</v>
      </c>
      <c r="AC199" s="69">
        <f t="shared" si="58"/>
        <v>0</v>
      </c>
      <c r="AD199" s="54">
        <f t="shared" si="61"/>
        <v>0</v>
      </c>
      <c r="AE199" s="59">
        <f t="shared" si="59"/>
        <v>0</v>
      </c>
      <c r="AF199" s="149"/>
      <c r="AG199" s="60"/>
      <c r="AH199" s="61"/>
      <c r="AI199" s="126"/>
      <c r="AJ199" s="212"/>
      <c r="AK199" s="215"/>
    </row>
    <row r="200" spans="2:37">
      <c r="B200" s="136"/>
      <c r="C200" s="47">
        <f t="shared" si="69"/>
        <v>0</v>
      </c>
      <c r="D200" s="47">
        <f t="shared" si="70"/>
        <v>1</v>
      </c>
      <c r="E200" s="47">
        <f t="shared" si="71"/>
        <v>1900</v>
      </c>
      <c r="F200" s="47" t="str">
        <f t="shared" si="67"/>
        <v>сб</v>
      </c>
      <c r="G200" s="92"/>
      <c r="H200" s="71"/>
      <c r="I200" s="70"/>
      <c r="J200" s="94"/>
      <c r="K200" s="94"/>
      <c r="L200" s="48"/>
      <c r="M200" s="71"/>
      <c r="N200" s="64"/>
      <c r="O200" s="65"/>
      <c r="P200" s="65"/>
      <c r="Q200" s="65"/>
      <c r="R200" s="105"/>
      <c r="S200" s="66">
        <f t="shared" si="60"/>
        <v>100854.89999999998</v>
      </c>
      <c r="T200" s="67">
        <f t="shared" si="55"/>
        <v>0</v>
      </c>
      <c r="U200" s="53">
        <f t="shared" si="62"/>
        <v>0</v>
      </c>
      <c r="V200" s="54">
        <f t="shared" si="63"/>
        <v>0</v>
      </c>
      <c r="W200" s="67">
        <f t="shared" si="56"/>
        <v>0</v>
      </c>
      <c r="X200" s="53">
        <f t="shared" si="64"/>
        <v>0</v>
      </c>
      <c r="Y200" s="54">
        <f t="shared" si="65"/>
        <v>0</v>
      </c>
      <c r="Z200" s="68" t="str">
        <f t="shared" si="68"/>
        <v>0</v>
      </c>
      <c r="AA200" s="56">
        <f t="shared" si="66"/>
        <v>1</v>
      </c>
      <c r="AB200" s="124">
        <f t="shared" si="57"/>
        <v>1</v>
      </c>
      <c r="AC200" s="69">
        <f t="shared" si="58"/>
        <v>0</v>
      </c>
      <c r="AD200" s="54">
        <f t="shared" si="61"/>
        <v>0</v>
      </c>
      <c r="AE200" s="59">
        <f t="shared" si="59"/>
        <v>0</v>
      </c>
      <c r="AF200" s="149"/>
      <c r="AG200" s="60"/>
      <c r="AH200" s="61"/>
      <c r="AI200" s="126"/>
      <c r="AJ200" s="212"/>
      <c r="AK200" s="215"/>
    </row>
    <row r="201" spans="2:37">
      <c r="B201" s="136"/>
      <c r="C201" s="47">
        <f t="shared" si="69"/>
        <v>0</v>
      </c>
      <c r="D201" s="47">
        <f t="shared" si="70"/>
        <v>1</v>
      </c>
      <c r="E201" s="47">
        <f t="shared" si="71"/>
        <v>1900</v>
      </c>
      <c r="F201" s="47" t="str">
        <f t="shared" si="67"/>
        <v>сб</v>
      </c>
      <c r="G201" s="92"/>
      <c r="H201" s="71"/>
      <c r="I201" s="70"/>
      <c r="J201" s="94"/>
      <c r="K201" s="94"/>
      <c r="L201" s="48"/>
      <c r="M201" s="71"/>
      <c r="N201" s="64"/>
      <c r="O201" s="65"/>
      <c r="P201" s="65"/>
      <c r="Q201" s="65"/>
      <c r="R201" s="105"/>
      <c r="S201" s="66">
        <f t="shared" si="60"/>
        <v>100854.89999999998</v>
      </c>
      <c r="T201" s="67">
        <f t="shared" si="55"/>
        <v>0</v>
      </c>
      <c r="U201" s="53">
        <f t="shared" si="62"/>
        <v>0</v>
      </c>
      <c r="V201" s="54">
        <f t="shared" si="63"/>
        <v>0</v>
      </c>
      <c r="W201" s="67">
        <f t="shared" si="56"/>
        <v>0</v>
      </c>
      <c r="X201" s="53">
        <f t="shared" si="64"/>
        <v>0</v>
      </c>
      <c r="Y201" s="54">
        <f t="shared" si="65"/>
        <v>0</v>
      </c>
      <c r="Z201" s="68" t="str">
        <f t="shared" si="68"/>
        <v>0</v>
      </c>
      <c r="AA201" s="56">
        <f t="shared" si="66"/>
        <v>1</v>
      </c>
      <c r="AB201" s="124">
        <f t="shared" si="57"/>
        <v>1</v>
      </c>
      <c r="AC201" s="69">
        <f t="shared" si="58"/>
        <v>0</v>
      </c>
      <c r="AD201" s="54">
        <f t="shared" si="61"/>
        <v>0</v>
      </c>
      <c r="AE201" s="59">
        <f t="shared" si="59"/>
        <v>0</v>
      </c>
      <c r="AF201" s="149"/>
      <c r="AG201" s="60"/>
      <c r="AH201" s="61"/>
      <c r="AI201" s="126"/>
      <c r="AJ201" s="212"/>
      <c r="AK201" s="215"/>
    </row>
    <row r="202" spans="2:37">
      <c r="B202" s="136"/>
      <c r="C202" s="47">
        <f t="shared" si="69"/>
        <v>0</v>
      </c>
      <c r="D202" s="47">
        <f t="shared" si="70"/>
        <v>1</v>
      </c>
      <c r="E202" s="47">
        <f t="shared" si="71"/>
        <v>1900</v>
      </c>
      <c r="F202" s="47" t="str">
        <f t="shared" si="67"/>
        <v>сб</v>
      </c>
      <c r="G202" s="92"/>
      <c r="H202" s="71"/>
      <c r="I202" s="70"/>
      <c r="J202" s="94"/>
      <c r="K202" s="94"/>
      <c r="L202" s="48"/>
      <c r="M202" s="71"/>
      <c r="N202" s="64"/>
      <c r="O202" s="65"/>
      <c r="P202" s="65"/>
      <c r="Q202" s="65"/>
      <c r="R202" s="105"/>
      <c r="S202" s="66">
        <f t="shared" si="60"/>
        <v>100854.89999999998</v>
      </c>
      <c r="T202" s="67">
        <f t="shared" ref="T202:T265" si="72">IF(Q202&lt;&gt;0,IF(K202="Long",(Q202-N202)*100000*AB202,((Q202-N202)*-100000*AB202)),0)</f>
        <v>0</v>
      </c>
      <c r="U202" s="53">
        <f t="shared" si="62"/>
        <v>0</v>
      </c>
      <c r="V202" s="54">
        <f t="shared" si="63"/>
        <v>0</v>
      </c>
      <c r="W202" s="67">
        <f t="shared" ref="W202:W265" si="73">IF(P202&lt;&gt;0,IF(K202="Long",(N202-P202)*100000*AB202,((N202-P202)*-100000*AB202)),0)</f>
        <v>0</v>
      </c>
      <c r="X202" s="53">
        <f t="shared" si="64"/>
        <v>0</v>
      </c>
      <c r="Y202" s="54">
        <f t="shared" si="65"/>
        <v>0</v>
      </c>
      <c r="Z202" s="68" t="str">
        <f t="shared" si="68"/>
        <v>0</v>
      </c>
      <c r="AA202" s="56">
        <f t="shared" si="66"/>
        <v>1</v>
      </c>
      <c r="AB202" s="124">
        <f t="shared" ref="AB202:AB265" si="74">IF(TRUNC(N202/10,0)=0,1,IF(AND(TRUNC(N202/10,0)&gt;0,TRUNC(N202/10,0)&lt;10),0.1,IF(AND(TRUNC(N202/10,0)&gt;=10,TRUNC(N202/10,0)&lt;100),0.01,IF(AND(TRUNC(N202/10,0)&gt;=100,TRUNC(N202/10,0)&lt;1000),0.001,IF(AND(TRUNC(N202/10,0)&gt;=1000,TRUNC(N202/10,0)&lt;10000),0.0001,IF(AND(TRUNC(N202/10,0)&gt;=10000,TRUNC(N202/10,0)&lt;100000),0.00001))))))</f>
        <v>1</v>
      </c>
      <c r="AC202" s="69">
        <f t="shared" ref="AC202:AC265" si="75">IF(O202&lt;&gt;0, IF(K202="Long",(O202-N202)*100000*AB202,((O202-N202)*-100000*AB202)),0)</f>
        <v>0</v>
      </c>
      <c r="AD202" s="54">
        <f t="shared" si="61"/>
        <v>0</v>
      </c>
      <c r="AE202" s="59">
        <f t="shared" ref="AE202:AE265" si="76">(AA202*AC202*M202)+R202</f>
        <v>0</v>
      </c>
      <c r="AF202" s="149"/>
      <c r="AG202" s="60"/>
      <c r="AH202" s="61"/>
      <c r="AI202" s="126"/>
      <c r="AJ202" s="212"/>
      <c r="AK202" s="215"/>
    </row>
    <row r="203" spans="2:37">
      <c r="B203" s="136"/>
      <c r="C203" s="47">
        <f t="shared" si="69"/>
        <v>0</v>
      </c>
      <c r="D203" s="47">
        <f t="shared" si="70"/>
        <v>1</v>
      </c>
      <c r="E203" s="47">
        <f t="shared" si="71"/>
        <v>1900</v>
      </c>
      <c r="F203" s="47" t="str">
        <f t="shared" si="67"/>
        <v>сб</v>
      </c>
      <c r="G203" s="92"/>
      <c r="H203" s="71"/>
      <c r="I203" s="70"/>
      <c r="J203" s="94"/>
      <c r="K203" s="94"/>
      <c r="L203" s="48"/>
      <c r="M203" s="71"/>
      <c r="N203" s="64"/>
      <c r="O203" s="65"/>
      <c r="P203" s="65"/>
      <c r="Q203" s="65"/>
      <c r="R203" s="105"/>
      <c r="S203" s="66">
        <f t="shared" ref="S203:S266" si="77">IF(AE203="","",S202+AE203)</f>
        <v>100854.89999999998</v>
      </c>
      <c r="T203" s="67">
        <f t="shared" si="72"/>
        <v>0</v>
      </c>
      <c r="U203" s="53">
        <f t="shared" si="62"/>
        <v>0</v>
      </c>
      <c r="V203" s="54">
        <f t="shared" si="63"/>
        <v>0</v>
      </c>
      <c r="W203" s="67">
        <f t="shared" si="73"/>
        <v>0</v>
      </c>
      <c r="X203" s="53">
        <f t="shared" si="64"/>
        <v>0</v>
      </c>
      <c r="Y203" s="54">
        <f t="shared" si="65"/>
        <v>0</v>
      </c>
      <c r="Z203" s="68" t="str">
        <f t="shared" si="68"/>
        <v>0</v>
      </c>
      <c r="AA203" s="56">
        <f t="shared" si="66"/>
        <v>1</v>
      </c>
      <c r="AB203" s="124">
        <f t="shared" si="74"/>
        <v>1</v>
      </c>
      <c r="AC203" s="69">
        <f t="shared" si="75"/>
        <v>0</v>
      </c>
      <c r="AD203" s="54">
        <f t="shared" ref="AD203:AD266" si="78">IF(S202=0,"0.00%",AE203/S202)</f>
        <v>0</v>
      </c>
      <c r="AE203" s="59">
        <f t="shared" si="76"/>
        <v>0</v>
      </c>
      <c r="AF203" s="149"/>
      <c r="AG203" s="60"/>
      <c r="AH203" s="61"/>
      <c r="AI203" s="126"/>
      <c r="AJ203" s="212"/>
      <c r="AK203" s="215"/>
    </row>
    <row r="204" spans="2:37">
      <c r="B204" s="136"/>
      <c r="C204" s="47">
        <f t="shared" si="69"/>
        <v>0</v>
      </c>
      <c r="D204" s="47">
        <f t="shared" si="70"/>
        <v>1</v>
      </c>
      <c r="E204" s="47">
        <f t="shared" si="71"/>
        <v>1900</v>
      </c>
      <c r="F204" s="47" t="str">
        <f t="shared" si="67"/>
        <v>сб</v>
      </c>
      <c r="G204" s="92"/>
      <c r="H204" s="71"/>
      <c r="I204" s="70"/>
      <c r="J204" s="94"/>
      <c r="K204" s="94"/>
      <c r="L204" s="48"/>
      <c r="M204" s="71"/>
      <c r="N204" s="64"/>
      <c r="O204" s="65"/>
      <c r="P204" s="65"/>
      <c r="Q204" s="65"/>
      <c r="R204" s="105"/>
      <c r="S204" s="66">
        <f t="shared" si="77"/>
        <v>100854.89999999998</v>
      </c>
      <c r="T204" s="67">
        <f t="shared" si="72"/>
        <v>0</v>
      </c>
      <c r="U204" s="53">
        <f t="shared" si="62"/>
        <v>0</v>
      </c>
      <c r="V204" s="54">
        <f t="shared" si="63"/>
        <v>0</v>
      </c>
      <c r="W204" s="67">
        <f t="shared" si="73"/>
        <v>0</v>
      </c>
      <c r="X204" s="53">
        <f t="shared" si="64"/>
        <v>0</v>
      </c>
      <c r="Y204" s="54">
        <f t="shared" si="65"/>
        <v>0</v>
      </c>
      <c r="Z204" s="68" t="str">
        <f t="shared" si="68"/>
        <v>0</v>
      </c>
      <c r="AA204" s="56">
        <f t="shared" si="66"/>
        <v>1</v>
      </c>
      <c r="AB204" s="124">
        <f t="shared" si="74"/>
        <v>1</v>
      </c>
      <c r="AC204" s="69">
        <f t="shared" si="75"/>
        <v>0</v>
      </c>
      <c r="AD204" s="54">
        <f t="shared" si="78"/>
        <v>0</v>
      </c>
      <c r="AE204" s="59">
        <f t="shared" si="76"/>
        <v>0</v>
      </c>
      <c r="AF204" s="149"/>
      <c r="AG204" s="60"/>
      <c r="AH204" s="61"/>
      <c r="AI204" s="126"/>
      <c r="AJ204" s="212"/>
      <c r="AK204" s="215"/>
    </row>
    <row r="205" spans="2:37">
      <c r="B205" s="136"/>
      <c r="C205" s="47">
        <f t="shared" si="69"/>
        <v>0</v>
      </c>
      <c r="D205" s="47">
        <f t="shared" si="70"/>
        <v>1</v>
      </c>
      <c r="E205" s="47">
        <f t="shared" si="71"/>
        <v>1900</v>
      </c>
      <c r="F205" s="47" t="str">
        <f t="shared" si="67"/>
        <v>сб</v>
      </c>
      <c r="G205" s="92"/>
      <c r="H205" s="71"/>
      <c r="I205" s="70"/>
      <c r="J205" s="94"/>
      <c r="K205" s="94"/>
      <c r="L205" s="48"/>
      <c r="M205" s="71"/>
      <c r="N205" s="64"/>
      <c r="O205" s="65"/>
      <c r="P205" s="65"/>
      <c r="Q205" s="65"/>
      <c r="R205" s="105"/>
      <c r="S205" s="66">
        <f t="shared" si="77"/>
        <v>100854.89999999998</v>
      </c>
      <c r="T205" s="67">
        <f t="shared" si="72"/>
        <v>0</v>
      </c>
      <c r="U205" s="53">
        <f t="shared" si="62"/>
        <v>0</v>
      </c>
      <c r="V205" s="54">
        <f t="shared" si="63"/>
        <v>0</v>
      </c>
      <c r="W205" s="67">
        <f t="shared" si="73"/>
        <v>0</v>
      </c>
      <c r="X205" s="53">
        <f t="shared" si="64"/>
        <v>0</v>
      </c>
      <c r="Y205" s="54">
        <f t="shared" si="65"/>
        <v>0</v>
      </c>
      <c r="Z205" s="68" t="str">
        <f t="shared" si="68"/>
        <v>0</v>
      </c>
      <c r="AA205" s="56">
        <f t="shared" si="66"/>
        <v>1</v>
      </c>
      <c r="AB205" s="124">
        <f t="shared" si="74"/>
        <v>1</v>
      </c>
      <c r="AC205" s="69">
        <f t="shared" si="75"/>
        <v>0</v>
      </c>
      <c r="AD205" s="54">
        <f t="shared" si="78"/>
        <v>0</v>
      </c>
      <c r="AE205" s="59">
        <f t="shared" si="76"/>
        <v>0</v>
      </c>
      <c r="AF205" s="149"/>
      <c r="AG205" s="60"/>
      <c r="AH205" s="61"/>
      <c r="AI205" s="126"/>
      <c r="AJ205" s="212"/>
      <c r="AK205" s="215"/>
    </row>
    <row r="206" spans="2:37">
      <c r="B206" s="136"/>
      <c r="C206" s="47">
        <f t="shared" si="69"/>
        <v>0</v>
      </c>
      <c r="D206" s="47">
        <f t="shared" si="70"/>
        <v>1</v>
      </c>
      <c r="E206" s="47">
        <f t="shared" si="71"/>
        <v>1900</v>
      </c>
      <c r="F206" s="47" t="str">
        <f t="shared" si="67"/>
        <v>сб</v>
      </c>
      <c r="G206" s="92"/>
      <c r="H206" s="71"/>
      <c r="I206" s="70"/>
      <c r="J206" s="94"/>
      <c r="K206" s="94"/>
      <c r="L206" s="48"/>
      <c r="M206" s="71"/>
      <c r="N206" s="64"/>
      <c r="O206" s="65"/>
      <c r="P206" s="65"/>
      <c r="Q206" s="65"/>
      <c r="R206" s="105"/>
      <c r="S206" s="66">
        <f t="shared" si="77"/>
        <v>100854.89999999998</v>
      </c>
      <c r="T206" s="67">
        <f t="shared" si="72"/>
        <v>0</v>
      </c>
      <c r="U206" s="53">
        <f t="shared" si="62"/>
        <v>0</v>
      </c>
      <c r="V206" s="54">
        <f t="shared" si="63"/>
        <v>0</v>
      </c>
      <c r="W206" s="67">
        <f t="shared" si="73"/>
        <v>0</v>
      </c>
      <c r="X206" s="53">
        <f t="shared" si="64"/>
        <v>0</v>
      </c>
      <c r="Y206" s="54">
        <f t="shared" si="65"/>
        <v>0</v>
      </c>
      <c r="Z206" s="68" t="str">
        <f t="shared" si="68"/>
        <v>0</v>
      </c>
      <c r="AA206" s="56">
        <f t="shared" si="66"/>
        <v>1</v>
      </c>
      <c r="AB206" s="124">
        <f t="shared" si="74"/>
        <v>1</v>
      </c>
      <c r="AC206" s="69">
        <f t="shared" si="75"/>
        <v>0</v>
      </c>
      <c r="AD206" s="54">
        <f t="shared" si="78"/>
        <v>0</v>
      </c>
      <c r="AE206" s="59">
        <f t="shared" si="76"/>
        <v>0</v>
      </c>
      <c r="AF206" s="149"/>
      <c r="AG206" s="60"/>
      <c r="AH206" s="61"/>
      <c r="AI206" s="126"/>
      <c r="AJ206" s="212"/>
      <c r="AK206" s="215"/>
    </row>
    <row r="207" spans="2:37">
      <c r="B207" s="136"/>
      <c r="C207" s="47">
        <f t="shared" si="69"/>
        <v>0</v>
      </c>
      <c r="D207" s="47">
        <f t="shared" si="70"/>
        <v>1</v>
      </c>
      <c r="E207" s="47">
        <f t="shared" si="71"/>
        <v>1900</v>
      </c>
      <c r="F207" s="47" t="str">
        <f t="shared" si="67"/>
        <v>сб</v>
      </c>
      <c r="G207" s="92"/>
      <c r="H207" s="71"/>
      <c r="I207" s="70"/>
      <c r="J207" s="94"/>
      <c r="K207" s="94"/>
      <c r="L207" s="48"/>
      <c r="M207" s="71"/>
      <c r="N207" s="64"/>
      <c r="O207" s="65"/>
      <c r="P207" s="65"/>
      <c r="Q207" s="65"/>
      <c r="R207" s="105"/>
      <c r="S207" s="66">
        <f t="shared" si="77"/>
        <v>100854.89999999998</v>
      </c>
      <c r="T207" s="67">
        <f t="shared" si="72"/>
        <v>0</v>
      </c>
      <c r="U207" s="53">
        <f t="shared" si="62"/>
        <v>0</v>
      </c>
      <c r="V207" s="54">
        <f t="shared" si="63"/>
        <v>0</v>
      </c>
      <c r="W207" s="67">
        <f t="shared" si="73"/>
        <v>0</v>
      </c>
      <c r="X207" s="53">
        <f t="shared" si="64"/>
        <v>0</v>
      </c>
      <c r="Y207" s="54">
        <f t="shared" si="65"/>
        <v>0</v>
      </c>
      <c r="Z207" s="68" t="str">
        <f t="shared" si="68"/>
        <v>0</v>
      </c>
      <c r="AA207" s="56">
        <f t="shared" si="66"/>
        <v>1</v>
      </c>
      <c r="AB207" s="124">
        <f t="shared" si="74"/>
        <v>1</v>
      </c>
      <c r="AC207" s="69">
        <f t="shared" si="75"/>
        <v>0</v>
      </c>
      <c r="AD207" s="54">
        <f t="shared" si="78"/>
        <v>0</v>
      </c>
      <c r="AE207" s="59">
        <f t="shared" si="76"/>
        <v>0</v>
      </c>
      <c r="AF207" s="149"/>
      <c r="AG207" s="60"/>
      <c r="AH207" s="61"/>
      <c r="AI207" s="126"/>
      <c r="AJ207" s="212"/>
      <c r="AK207" s="215"/>
    </row>
    <row r="208" spans="2:37">
      <c r="B208" s="136"/>
      <c r="C208" s="47">
        <f t="shared" si="69"/>
        <v>0</v>
      </c>
      <c r="D208" s="47">
        <f t="shared" si="70"/>
        <v>1</v>
      </c>
      <c r="E208" s="47">
        <f t="shared" si="71"/>
        <v>1900</v>
      </c>
      <c r="F208" s="47" t="str">
        <f t="shared" si="67"/>
        <v>сб</v>
      </c>
      <c r="G208" s="92"/>
      <c r="H208" s="71"/>
      <c r="I208" s="70"/>
      <c r="J208" s="94"/>
      <c r="K208" s="94"/>
      <c r="L208" s="48"/>
      <c r="M208" s="71"/>
      <c r="N208" s="64"/>
      <c r="O208" s="65"/>
      <c r="P208" s="65"/>
      <c r="Q208" s="65"/>
      <c r="R208" s="105"/>
      <c r="S208" s="66">
        <f t="shared" si="77"/>
        <v>100854.89999999998</v>
      </c>
      <c r="T208" s="67">
        <f t="shared" si="72"/>
        <v>0</v>
      </c>
      <c r="U208" s="53">
        <f t="shared" si="62"/>
        <v>0</v>
      </c>
      <c r="V208" s="54">
        <f t="shared" si="63"/>
        <v>0</v>
      </c>
      <c r="W208" s="67">
        <f t="shared" si="73"/>
        <v>0</v>
      </c>
      <c r="X208" s="53">
        <f t="shared" si="64"/>
        <v>0</v>
      </c>
      <c r="Y208" s="54">
        <f t="shared" si="65"/>
        <v>0</v>
      </c>
      <c r="Z208" s="68" t="str">
        <f t="shared" si="68"/>
        <v>0</v>
      </c>
      <c r="AA208" s="56">
        <f t="shared" si="66"/>
        <v>1</v>
      </c>
      <c r="AB208" s="124">
        <f t="shared" si="74"/>
        <v>1</v>
      </c>
      <c r="AC208" s="69">
        <f t="shared" si="75"/>
        <v>0</v>
      </c>
      <c r="AD208" s="54">
        <f t="shared" si="78"/>
        <v>0</v>
      </c>
      <c r="AE208" s="59">
        <f t="shared" si="76"/>
        <v>0</v>
      </c>
      <c r="AF208" s="149"/>
      <c r="AG208" s="60"/>
      <c r="AH208" s="61"/>
      <c r="AI208" s="126"/>
      <c r="AJ208" s="212"/>
      <c r="AK208" s="215"/>
    </row>
    <row r="209" spans="2:37">
      <c r="B209" s="136"/>
      <c r="C209" s="47">
        <f t="shared" si="69"/>
        <v>0</v>
      </c>
      <c r="D209" s="47">
        <f t="shared" si="70"/>
        <v>1</v>
      </c>
      <c r="E209" s="47">
        <f t="shared" si="71"/>
        <v>1900</v>
      </c>
      <c r="F209" s="47" t="str">
        <f t="shared" si="67"/>
        <v>сб</v>
      </c>
      <c r="G209" s="92"/>
      <c r="H209" s="71"/>
      <c r="I209" s="70"/>
      <c r="J209" s="94"/>
      <c r="K209" s="94"/>
      <c r="L209" s="48"/>
      <c r="M209" s="71"/>
      <c r="N209" s="64"/>
      <c r="O209" s="65"/>
      <c r="P209" s="65"/>
      <c r="Q209" s="65"/>
      <c r="R209" s="105"/>
      <c r="S209" s="66">
        <f t="shared" si="77"/>
        <v>100854.89999999998</v>
      </c>
      <c r="T209" s="67">
        <f t="shared" si="72"/>
        <v>0</v>
      </c>
      <c r="U209" s="53">
        <f t="shared" si="62"/>
        <v>0</v>
      </c>
      <c r="V209" s="54">
        <f t="shared" si="63"/>
        <v>0</v>
      </c>
      <c r="W209" s="67">
        <f t="shared" si="73"/>
        <v>0</v>
      </c>
      <c r="X209" s="53">
        <f t="shared" si="64"/>
        <v>0</v>
      </c>
      <c r="Y209" s="54">
        <f t="shared" si="65"/>
        <v>0</v>
      </c>
      <c r="Z209" s="68" t="str">
        <f t="shared" si="68"/>
        <v>0</v>
      </c>
      <c r="AA209" s="56">
        <f t="shared" si="66"/>
        <v>1</v>
      </c>
      <c r="AB209" s="124">
        <f t="shared" si="74"/>
        <v>1</v>
      </c>
      <c r="AC209" s="69">
        <f t="shared" si="75"/>
        <v>0</v>
      </c>
      <c r="AD209" s="54">
        <f t="shared" si="78"/>
        <v>0</v>
      </c>
      <c r="AE209" s="59">
        <f t="shared" si="76"/>
        <v>0</v>
      </c>
      <c r="AF209" s="149"/>
      <c r="AG209" s="60"/>
      <c r="AH209" s="61"/>
      <c r="AI209" s="126"/>
      <c r="AJ209" s="212"/>
      <c r="AK209" s="215"/>
    </row>
    <row r="210" spans="2:37">
      <c r="B210" s="136"/>
      <c r="C210" s="47">
        <f t="shared" si="69"/>
        <v>0</v>
      </c>
      <c r="D210" s="47">
        <f t="shared" si="70"/>
        <v>1</v>
      </c>
      <c r="E210" s="47">
        <f t="shared" si="71"/>
        <v>1900</v>
      </c>
      <c r="F210" s="47" t="str">
        <f t="shared" si="67"/>
        <v>сб</v>
      </c>
      <c r="G210" s="92"/>
      <c r="H210" s="71"/>
      <c r="I210" s="70"/>
      <c r="J210" s="94"/>
      <c r="K210" s="94"/>
      <c r="L210" s="48"/>
      <c r="M210" s="71"/>
      <c r="N210" s="64"/>
      <c r="O210" s="65"/>
      <c r="P210" s="65"/>
      <c r="Q210" s="65"/>
      <c r="R210" s="105"/>
      <c r="S210" s="66">
        <f t="shared" si="77"/>
        <v>100854.89999999998</v>
      </c>
      <c r="T210" s="67">
        <f t="shared" si="72"/>
        <v>0</v>
      </c>
      <c r="U210" s="53">
        <f t="shared" si="62"/>
        <v>0</v>
      </c>
      <c r="V210" s="54">
        <f t="shared" si="63"/>
        <v>0</v>
      </c>
      <c r="W210" s="67">
        <f t="shared" si="73"/>
        <v>0</v>
      </c>
      <c r="X210" s="53">
        <f t="shared" si="64"/>
        <v>0</v>
      </c>
      <c r="Y210" s="54">
        <f t="shared" si="65"/>
        <v>0</v>
      </c>
      <c r="Z210" s="68" t="str">
        <f t="shared" si="68"/>
        <v>0</v>
      </c>
      <c r="AA210" s="56">
        <f t="shared" si="66"/>
        <v>1</v>
      </c>
      <c r="AB210" s="124">
        <f t="shared" si="74"/>
        <v>1</v>
      </c>
      <c r="AC210" s="69">
        <f t="shared" si="75"/>
        <v>0</v>
      </c>
      <c r="AD210" s="54">
        <f t="shared" si="78"/>
        <v>0</v>
      </c>
      <c r="AE210" s="59">
        <f t="shared" si="76"/>
        <v>0</v>
      </c>
      <c r="AF210" s="149"/>
      <c r="AG210" s="60"/>
      <c r="AH210" s="61"/>
      <c r="AI210" s="126"/>
      <c r="AJ210" s="212"/>
      <c r="AK210" s="215"/>
    </row>
    <row r="211" spans="2:37">
      <c r="B211" s="136"/>
      <c r="C211" s="47">
        <f t="shared" si="69"/>
        <v>0</v>
      </c>
      <c r="D211" s="47">
        <f t="shared" si="70"/>
        <v>1</v>
      </c>
      <c r="E211" s="47">
        <f t="shared" si="71"/>
        <v>1900</v>
      </c>
      <c r="F211" s="47" t="str">
        <f t="shared" si="67"/>
        <v>сб</v>
      </c>
      <c r="G211" s="92"/>
      <c r="H211" s="71"/>
      <c r="I211" s="70"/>
      <c r="J211" s="94"/>
      <c r="K211" s="94"/>
      <c r="L211" s="48"/>
      <c r="M211" s="71"/>
      <c r="N211" s="64"/>
      <c r="O211" s="65"/>
      <c r="P211" s="65"/>
      <c r="Q211" s="65"/>
      <c r="R211" s="105"/>
      <c r="S211" s="66">
        <f t="shared" si="77"/>
        <v>100854.89999999998</v>
      </c>
      <c r="T211" s="67">
        <f t="shared" si="72"/>
        <v>0</v>
      </c>
      <c r="U211" s="53">
        <f t="shared" si="62"/>
        <v>0</v>
      </c>
      <c r="V211" s="54">
        <f t="shared" si="63"/>
        <v>0</v>
      </c>
      <c r="W211" s="67">
        <f t="shared" si="73"/>
        <v>0</v>
      </c>
      <c r="X211" s="53">
        <f t="shared" si="64"/>
        <v>0</v>
      </c>
      <c r="Y211" s="54">
        <f t="shared" si="65"/>
        <v>0</v>
      </c>
      <c r="Z211" s="68" t="str">
        <f t="shared" si="68"/>
        <v>0</v>
      </c>
      <c r="AA211" s="56">
        <f t="shared" si="66"/>
        <v>1</v>
      </c>
      <c r="AB211" s="124">
        <f t="shared" si="74"/>
        <v>1</v>
      </c>
      <c r="AC211" s="69">
        <f t="shared" si="75"/>
        <v>0</v>
      </c>
      <c r="AD211" s="54">
        <f t="shared" si="78"/>
        <v>0</v>
      </c>
      <c r="AE211" s="59">
        <f t="shared" si="76"/>
        <v>0</v>
      </c>
      <c r="AF211" s="149"/>
      <c r="AG211" s="60"/>
      <c r="AH211" s="61"/>
      <c r="AI211" s="126"/>
      <c r="AJ211" s="212"/>
      <c r="AK211" s="215"/>
    </row>
    <row r="212" spans="2:37">
      <c r="B212" s="136"/>
      <c r="C212" s="47">
        <f t="shared" si="69"/>
        <v>0</v>
      </c>
      <c r="D212" s="47">
        <f t="shared" si="70"/>
        <v>1</v>
      </c>
      <c r="E212" s="47">
        <f t="shared" si="71"/>
        <v>1900</v>
      </c>
      <c r="F212" s="47" t="str">
        <f t="shared" si="67"/>
        <v>сб</v>
      </c>
      <c r="G212" s="92"/>
      <c r="H212" s="71"/>
      <c r="I212" s="70"/>
      <c r="J212" s="94"/>
      <c r="K212" s="94"/>
      <c r="L212" s="48"/>
      <c r="M212" s="71"/>
      <c r="N212" s="64"/>
      <c r="O212" s="65"/>
      <c r="P212" s="65"/>
      <c r="Q212" s="65"/>
      <c r="R212" s="105"/>
      <c r="S212" s="66">
        <f t="shared" si="77"/>
        <v>100854.89999999998</v>
      </c>
      <c r="T212" s="67">
        <f t="shared" si="72"/>
        <v>0</v>
      </c>
      <c r="U212" s="53">
        <f t="shared" si="62"/>
        <v>0</v>
      </c>
      <c r="V212" s="54">
        <f t="shared" si="63"/>
        <v>0</v>
      </c>
      <c r="W212" s="67">
        <f t="shared" si="73"/>
        <v>0</v>
      </c>
      <c r="X212" s="53">
        <f t="shared" si="64"/>
        <v>0</v>
      </c>
      <c r="Y212" s="54">
        <f t="shared" si="65"/>
        <v>0</v>
      </c>
      <c r="Z212" s="68" t="str">
        <f t="shared" si="68"/>
        <v>0</v>
      </c>
      <c r="AA212" s="56">
        <f t="shared" si="66"/>
        <v>1</v>
      </c>
      <c r="AB212" s="124">
        <f t="shared" si="74"/>
        <v>1</v>
      </c>
      <c r="AC212" s="69">
        <f t="shared" si="75"/>
        <v>0</v>
      </c>
      <c r="AD212" s="54">
        <f t="shared" si="78"/>
        <v>0</v>
      </c>
      <c r="AE212" s="59">
        <f t="shared" si="76"/>
        <v>0</v>
      </c>
      <c r="AF212" s="149"/>
      <c r="AG212" s="60"/>
      <c r="AH212" s="61"/>
      <c r="AI212" s="126"/>
      <c r="AJ212" s="212"/>
      <c r="AK212" s="215"/>
    </row>
    <row r="213" spans="2:37">
      <c r="B213" s="136"/>
      <c r="C213" s="47">
        <f t="shared" si="69"/>
        <v>0</v>
      </c>
      <c r="D213" s="47">
        <f t="shared" si="70"/>
        <v>1</v>
      </c>
      <c r="E213" s="47">
        <f t="shared" si="71"/>
        <v>1900</v>
      </c>
      <c r="F213" s="47" t="str">
        <f t="shared" si="67"/>
        <v>сб</v>
      </c>
      <c r="G213" s="92"/>
      <c r="H213" s="71"/>
      <c r="I213" s="70"/>
      <c r="J213" s="94"/>
      <c r="K213" s="94"/>
      <c r="L213" s="48"/>
      <c r="M213" s="71"/>
      <c r="N213" s="64"/>
      <c r="O213" s="65"/>
      <c r="P213" s="65"/>
      <c r="Q213" s="65"/>
      <c r="R213" s="105"/>
      <c r="S213" s="66">
        <f t="shared" si="77"/>
        <v>100854.89999999998</v>
      </c>
      <c r="T213" s="67">
        <f t="shared" si="72"/>
        <v>0</v>
      </c>
      <c r="U213" s="53">
        <f t="shared" si="62"/>
        <v>0</v>
      </c>
      <c r="V213" s="54">
        <f t="shared" si="63"/>
        <v>0</v>
      </c>
      <c r="W213" s="67">
        <f t="shared" si="73"/>
        <v>0</v>
      </c>
      <c r="X213" s="53">
        <f t="shared" si="64"/>
        <v>0</v>
      </c>
      <c r="Y213" s="54">
        <f t="shared" si="65"/>
        <v>0</v>
      </c>
      <c r="Z213" s="68" t="str">
        <f t="shared" si="68"/>
        <v>0</v>
      </c>
      <c r="AA213" s="56">
        <f t="shared" si="66"/>
        <v>1</v>
      </c>
      <c r="AB213" s="124">
        <f t="shared" si="74"/>
        <v>1</v>
      </c>
      <c r="AC213" s="69">
        <f t="shared" si="75"/>
        <v>0</v>
      </c>
      <c r="AD213" s="54">
        <f t="shared" si="78"/>
        <v>0</v>
      </c>
      <c r="AE213" s="59">
        <f t="shared" si="76"/>
        <v>0</v>
      </c>
      <c r="AF213" s="149"/>
      <c r="AG213" s="60"/>
      <c r="AH213" s="61"/>
      <c r="AI213" s="126"/>
      <c r="AJ213" s="212"/>
      <c r="AK213" s="215"/>
    </row>
    <row r="214" spans="2:37">
      <c r="B214" s="136"/>
      <c r="C214" s="47">
        <f t="shared" si="69"/>
        <v>0</v>
      </c>
      <c r="D214" s="47">
        <f t="shared" si="70"/>
        <v>1</v>
      </c>
      <c r="E214" s="47">
        <f t="shared" si="71"/>
        <v>1900</v>
      </c>
      <c r="F214" s="47" t="str">
        <f t="shared" si="67"/>
        <v>сб</v>
      </c>
      <c r="G214" s="92"/>
      <c r="H214" s="71"/>
      <c r="I214" s="70"/>
      <c r="J214" s="94"/>
      <c r="K214" s="94"/>
      <c r="L214" s="48"/>
      <c r="M214" s="71"/>
      <c r="N214" s="64"/>
      <c r="O214" s="65"/>
      <c r="P214" s="65"/>
      <c r="Q214" s="65"/>
      <c r="R214" s="105"/>
      <c r="S214" s="66">
        <f t="shared" si="77"/>
        <v>100854.89999999998</v>
      </c>
      <c r="T214" s="67">
        <f t="shared" si="72"/>
        <v>0</v>
      </c>
      <c r="U214" s="53">
        <f t="shared" si="62"/>
        <v>0</v>
      </c>
      <c r="V214" s="54">
        <f t="shared" si="63"/>
        <v>0</v>
      </c>
      <c r="W214" s="67">
        <f t="shared" si="73"/>
        <v>0</v>
      </c>
      <c r="X214" s="53">
        <f t="shared" si="64"/>
        <v>0</v>
      </c>
      <c r="Y214" s="54">
        <f t="shared" si="65"/>
        <v>0</v>
      </c>
      <c r="Z214" s="68" t="str">
        <f t="shared" si="68"/>
        <v>0</v>
      </c>
      <c r="AA214" s="56">
        <f t="shared" si="66"/>
        <v>1</v>
      </c>
      <c r="AB214" s="124">
        <f t="shared" si="74"/>
        <v>1</v>
      </c>
      <c r="AC214" s="69">
        <f t="shared" si="75"/>
        <v>0</v>
      </c>
      <c r="AD214" s="54">
        <f t="shared" si="78"/>
        <v>0</v>
      </c>
      <c r="AE214" s="59">
        <f t="shared" si="76"/>
        <v>0</v>
      </c>
      <c r="AF214" s="149"/>
      <c r="AG214" s="60"/>
      <c r="AH214" s="61"/>
      <c r="AI214" s="126"/>
      <c r="AJ214" s="212"/>
      <c r="AK214" s="215"/>
    </row>
    <row r="215" spans="2:37">
      <c r="B215" s="136"/>
      <c r="C215" s="47">
        <f t="shared" si="69"/>
        <v>0</v>
      </c>
      <c r="D215" s="47">
        <f t="shared" si="70"/>
        <v>1</v>
      </c>
      <c r="E215" s="47">
        <f t="shared" si="71"/>
        <v>1900</v>
      </c>
      <c r="F215" s="47" t="str">
        <f t="shared" si="67"/>
        <v>сб</v>
      </c>
      <c r="G215" s="92"/>
      <c r="H215" s="71"/>
      <c r="I215" s="70"/>
      <c r="J215" s="94"/>
      <c r="K215" s="94"/>
      <c r="L215" s="48"/>
      <c r="M215" s="71"/>
      <c r="N215" s="64"/>
      <c r="O215" s="65"/>
      <c r="P215" s="65"/>
      <c r="Q215" s="65"/>
      <c r="R215" s="105"/>
      <c r="S215" s="66">
        <f t="shared" si="77"/>
        <v>100854.89999999998</v>
      </c>
      <c r="T215" s="67">
        <f t="shared" si="72"/>
        <v>0</v>
      </c>
      <c r="U215" s="53">
        <f t="shared" si="62"/>
        <v>0</v>
      </c>
      <c r="V215" s="54">
        <f t="shared" si="63"/>
        <v>0</v>
      </c>
      <c r="W215" s="67">
        <f t="shared" si="73"/>
        <v>0</v>
      </c>
      <c r="X215" s="53">
        <f t="shared" si="64"/>
        <v>0</v>
      </c>
      <c r="Y215" s="54">
        <f t="shared" si="65"/>
        <v>0</v>
      </c>
      <c r="Z215" s="68" t="str">
        <f t="shared" si="68"/>
        <v>0</v>
      </c>
      <c r="AA215" s="56">
        <f t="shared" si="66"/>
        <v>1</v>
      </c>
      <c r="AB215" s="124">
        <f t="shared" si="74"/>
        <v>1</v>
      </c>
      <c r="AC215" s="69">
        <f t="shared" si="75"/>
        <v>0</v>
      </c>
      <c r="AD215" s="54">
        <f t="shared" si="78"/>
        <v>0</v>
      </c>
      <c r="AE215" s="59">
        <f t="shared" si="76"/>
        <v>0</v>
      </c>
      <c r="AF215" s="149"/>
      <c r="AG215" s="60"/>
      <c r="AH215" s="61"/>
      <c r="AI215" s="126"/>
      <c r="AJ215" s="212"/>
      <c r="AK215" s="215"/>
    </row>
    <row r="216" spans="2:37">
      <c r="B216" s="136"/>
      <c r="C216" s="47">
        <f t="shared" si="69"/>
        <v>0</v>
      </c>
      <c r="D216" s="47">
        <f t="shared" si="70"/>
        <v>1</v>
      </c>
      <c r="E216" s="47">
        <f t="shared" si="71"/>
        <v>1900</v>
      </c>
      <c r="F216" s="47" t="str">
        <f t="shared" si="67"/>
        <v>сб</v>
      </c>
      <c r="G216" s="92"/>
      <c r="H216" s="71"/>
      <c r="I216" s="70"/>
      <c r="J216" s="94"/>
      <c r="K216" s="94"/>
      <c r="L216" s="48"/>
      <c r="M216" s="71"/>
      <c r="N216" s="64"/>
      <c r="O216" s="65"/>
      <c r="P216" s="65"/>
      <c r="Q216" s="65"/>
      <c r="R216" s="105"/>
      <c r="S216" s="66">
        <f t="shared" si="77"/>
        <v>100854.89999999998</v>
      </c>
      <c r="T216" s="67">
        <f t="shared" si="72"/>
        <v>0</v>
      </c>
      <c r="U216" s="53">
        <f t="shared" si="62"/>
        <v>0</v>
      </c>
      <c r="V216" s="54">
        <f t="shared" si="63"/>
        <v>0</v>
      </c>
      <c r="W216" s="67">
        <f t="shared" si="73"/>
        <v>0</v>
      </c>
      <c r="X216" s="53">
        <f t="shared" si="64"/>
        <v>0</v>
      </c>
      <c r="Y216" s="54">
        <f t="shared" si="65"/>
        <v>0</v>
      </c>
      <c r="Z216" s="68" t="str">
        <f t="shared" si="68"/>
        <v>0</v>
      </c>
      <c r="AA216" s="56">
        <f t="shared" si="66"/>
        <v>1</v>
      </c>
      <c r="AB216" s="124">
        <f t="shared" si="74"/>
        <v>1</v>
      </c>
      <c r="AC216" s="69">
        <f t="shared" si="75"/>
        <v>0</v>
      </c>
      <c r="AD216" s="54">
        <f t="shared" si="78"/>
        <v>0</v>
      </c>
      <c r="AE216" s="59">
        <f t="shared" si="76"/>
        <v>0</v>
      </c>
      <c r="AF216" s="149"/>
      <c r="AG216" s="60"/>
      <c r="AH216" s="61"/>
      <c r="AI216" s="126"/>
      <c r="AJ216" s="212"/>
      <c r="AK216" s="215"/>
    </row>
    <row r="217" spans="2:37">
      <c r="B217" s="136"/>
      <c r="C217" s="47">
        <f t="shared" si="69"/>
        <v>0</v>
      </c>
      <c r="D217" s="47">
        <f t="shared" si="70"/>
        <v>1</v>
      </c>
      <c r="E217" s="47">
        <f t="shared" si="71"/>
        <v>1900</v>
      </c>
      <c r="F217" s="47" t="str">
        <f t="shared" si="67"/>
        <v>сб</v>
      </c>
      <c r="G217" s="92"/>
      <c r="H217" s="71"/>
      <c r="I217" s="70"/>
      <c r="J217" s="94"/>
      <c r="K217" s="94"/>
      <c r="L217" s="48"/>
      <c r="M217" s="71"/>
      <c r="N217" s="64"/>
      <c r="O217" s="65"/>
      <c r="P217" s="65"/>
      <c r="Q217" s="65"/>
      <c r="R217" s="105"/>
      <c r="S217" s="66">
        <f t="shared" si="77"/>
        <v>100854.89999999998</v>
      </c>
      <c r="T217" s="67">
        <f t="shared" si="72"/>
        <v>0</v>
      </c>
      <c r="U217" s="53">
        <f t="shared" si="62"/>
        <v>0</v>
      </c>
      <c r="V217" s="54">
        <f t="shared" si="63"/>
        <v>0</v>
      </c>
      <c r="W217" s="67">
        <f t="shared" si="73"/>
        <v>0</v>
      </c>
      <c r="X217" s="53">
        <f t="shared" si="64"/>
        <v>0</v>
      </c>
      <c r="Y217" s="54">
        <f t="shared" si="65"/>
        <v>0</v>
      </c>
      <c r="Z217" s="68" t="str">
        <f t="shared" si="68"/>
        <v>0</v>
      </c>
      <c r="AA217" s="56">
        <f t="shared" si="66"/>
        <v>1</v>
      </c>
      <c r="AB217" s="124">
        <f t="shared" si="74"/>
        <v>1</v>
      </c>
      <c r="AC217" s="69">
        <f t="shared" si="75"/>
        <v>0</v>
      </c>
      <c r="AD217" s="54">
        <f t="shared" si="78"/>
        <v>0</v>
      </c>
      <c r="AE217" s="59">
        <f t="shared" si="76"/>
        <v>0</v>
      </c>
      <c r="AF217" s="149"/>
      <c r="AG217" s="60"/>
      <c r="AH217" s="61"/>
      <c r="AI217" s="126"/>
      <c r="AJ217" s="212"/>
      <c r="AK217" s="215"/>
    </row>
    <row r="218" spans="2:37">
      <c r="B218" s="136"/>
      <c r="C218" s="47">
        <f t="shared" si="69"/>
        <v>0</v>
      </c>
      <c r="D218" s="47">
        <f t="shared" si="70"/>
        <v>1</v>
      </c>
      <c r="E218" s="47">
        <f t="shared" si="71"/>
        <v>1900</v>
      </c>
      <c r="F218" s="47" t="str">
        <f t="shared" si="67"/>
        <v>сб</v>
      </c>
      <c r="G218" s="92"/>
      <c r="H218" s="71"/>
      <c r="I218" s="70"/>
      <c r="J218" s="94"/>
      <c r="K218" s="94"/>
      <c r="L218" s="48"/>
      <c r="M218" s="71"/>
      <c r="N218" s="64"/>
      <c r="O218" s="65"/>
      <c r="P218" s="65"/>
      <c r="Q218" s="65"/>
      <c r="R218" s="105"/>
      <c r="S218" s="66">
        <f t="shared" si="77"/>
        <v>100854.89999999998</v>
      </c>
      <c r="T218" s="67">
        <f t="shared" si="72"/>
        <v>0</v>
      </c>
      <c r="U218" s="53">
        <f t="shared" si="62"/>
        <v>0</v>
      </c>
      <c r="V218" s="54">
        <f t="shared" si="63"/>
        <v>0</v>
      </c>
      <c r="W218" s="67">
        <f t="shared" si="73"/>
        <v>0</v>
      </c>
      <c r="X218" s="53">
        <f t="shared" si="64"/>
        <v>0</v>
      </c>
      <c r="Y218" s="54">
        <f t="shared" si="65"/>
        <v>0</v>
      </c>
      <c r="Z218" s="68" t="str">
        <f t="shared" si="68"/>
        <v>0</v>
      </c>
      <c r="AA218" s="56">
        <f t="shared" si="66"/>
        <v>1</v>
      </c>
      <c r="AB218" s="124">
        <f t="shared" si="74"/>
        <v>1</v>
      </c>
      <c r="AC218" s="69">
        <f t="shared" si="75"/>
        <v>0</v>
      </c>
      <c r="AD218" s="54">
        <f t="shared" si="78"/>
        <v>0</v>
      </c>
      <c r="AE218" s="59">
        <f t="shared" si="76"/>
        <v>0</v>
      </c>
      <c r="AF218" s="149"/>
      <c r="AG218" s="60"/>
      <c r="AH218" s="61"/>
      <c r="AI218" s="126"/>
      <c r="AJ218" s="212"/>
      <c r="AK218" s="215"/>
    </row>
    <row r="219" spans="2:37">
      <c r="B219" s="136"/>
      <c r="C219" s="47">
        <f t="shared" si="69"/>
        <v>0</v>
      </c>
      <c r="D219" s="47">
        <f t="shared" si="70"/>
        <v>1</v>
      </c>
      <c r="E219" s="47">
        <f t="shared" si="71"/>
        <v>1900</v>
      </c>
      <c r="F219" s="47" t="str">
        <f t="shared" si="67"/>
        <v>сб</v>
      </c>
      <c r="G219" s="92"/>
      <c r="H219" s="71"/>
      <c r="I219" s="70"/>
      <c r="J219" s="94"/>
      <c r="K219" s="94"/>
      <c r="L219" s="48"/>
      <c r="M219" s="71"/>
      <c r="N219" s="64"/>
      <c r="O219" s="65"/>
      <c r="P219" s="65"/>
      <c r="Q219" s="65"/>
      <c r="R219" s="105"/>
      <c r="S219" s="66">
        <f t="shared" si="77"/>
        <v>100854.89999999998</v>
      </c>
      <c r="T219" s="67">
        <f t="shared" si="72"/>
        <v>0</v>
      </c>
      <c r="U219" s="53">
        <f t="shared" si="62"/>
        <v>0</v>
      </c>
      <c r="V219" s="54">
        <f t="shared" si="63"/>
        <v>0</v>
      </c>
      <c r="W219" s="67">
        <f t="shared" si="73"/>
        <v>0</v>
      </c>
      <c r="X219" s="53">
        <f t="shared" si="64"/>
        <v>0</v>
      </c>
      <c r="Y219" s="54">
        <f t="shared" si="65"/>
        <v>0</v>
      </c>
      <c r="Z219" s="68" t="str">
        <f t="shared" si="68"/>
        <v>0</v>
      </c>
      <c r="AA219" s="56">
        <f t="shared" si="66"/>
        <v>1</v>
      </c>
      <c r="AB219" s="124">
        <f t="shared" si="74"/>
        <v>1</v>
      </c>
      <c r="AC219" s="69">
        <f t="shared" si="75"/>
        <v>0</v>
      </c>
      <c r="AD219" s="54">
        <f t="shared" si="78"/>
        <v>0</v>
      </c>
      <c r="AE219" s="59">
        <f t="shared" si="76"/>
        <v>0</v>
      </c>
      <c r="AF219" s="149"/>
      <c r="AG219" s="60"/>
      <c r="AH219" s="61"/>
      <c r="AI219" s="126"/>
      <c r="AJ219" s="212"/>
      <c r="AK219" s="215"/>
    </row>
    <row r="220" spans="2:37">
      <c r="B220" s="136"/>
      <c r="C220" s="47">
        <f t="shared" si="69"/>
        <v>0</v>
      </c>
      <c r="D220" s="47">
        <f t="shared" si="70"/>
        <v>1</v>
      </c>
      <c r="E220" s="47">
        <f t="shared" si="71"/>
        <v>1900</v>
      </c>
      <c r="F220" s="47" t="str">
        <f t="shared" si="67"/>
        <v>сб</v>
      </c>
      <c r="G220" s="92"/>
      <c r="H220" s="71"/>
      <c r="I220" s="70"/>
      <c r="J220" s="94"/>
      <c r="K220" s="94"/>
      <c r="L220" s="48"/>
      <c r="M220" s="71"/>
      <c r="N220" s="64"/>
      <c r="O220" s="65"/>
      <c r="P220" s="65"/>
      <c r="Q220" s="65"/>
      <c r="R220" s="105"/>
      <c r="S220" s="66">
        <f t="shared" si="77"/>
        <v>100854.89999999998</v>
      </c>
      <c r="T220" s="67">
        <f t="shared" si="72"/>
        <v>0</v>
      </c>
      <c r="U220" s="53">
        <f t="shared" si="62"/>
        <v>0</v>
      </c>
      <c r="V220" s="54">
        <f t="shared" si="63"/>
        <v>0</v>
      </c>
      <c r="W220" s="67">
        <f t="shared" si="73"/>
        <v>0</v>
      </c>
      <c r="X220" s="53">
        <f t="shared" si="64"/>
        <v>0</v>
      </c>
      <c r="Y220" s="54">
        <f t="shared" si="65"/>
        <v>0</v>
      </c>
      <c r="Z220" s="68" t="str">
        <f t="shared" si="68"/>
        <v>0</v>
      </c>
      <c r="AA220" s="56">
        <f t="shared" si="66"/>
        <v>1</v>
      </c>
      <c r="AB220" s="124">
        <f t="shared" si="74"/>
        <v>1</v>
      </c>
      <c r="AC220" s="69">
        <f t="shared" si="75"/>
        <v>0</v>
      </c>
      <c r="AD220" s="54">
        <f t="shared" si="78"/>
        <v>0</v>
      </c>
      <c r="AE220" s="59">
        <f t="shared" si="76"/>
        <v>0</v>
      </c>
      <c r="AF220" s="149"/>
      <c r="AG220" s="60"/>
      <c r="AH220" s="61"/>
      <c r="AI220" s="126"/>
      <c r="AJ220" s="212"/>
      <c r="AK220" s="215"/>
    </row>
    <row r="221" spans="2:37">
      <c r="B221" s="136"/>
      <c r="C221" s="47">
        <f t="shared" si="69"/>
        <v>0</v>
      </c>
      <c r="D221" s="47">
        <f t="shared" si="70"/>
        <v>1</v>
      </c>
      <c r="E221" s="47">
        <f t="shared" si="71"/>
        <v>1900</v>
      </c>
      <c r="F221" s="47" t="str">
        <f t="shared" si="67"/>
        <v>сб</v>
      </c>
      <c r="G221" s="92"/>
      <c r="H221" s="71"/>
      <c r="I221" s="70"/>
      <c r="J221" s="94"/>
      <c r="K221" s="94"/>
      <c r="L221" s="48"/>
      <c r="M221" s="71"/>
      <c r="N221" s="64"/>
      <c r="O221" s="65"/>
      <c r="P221" s="65"/>
      <c r="Q221" s="65"/>
      <c r="R221" s="105"/>
      <c r="S221" s="66">
        <f t="shared" si="77"/>
        <v>100854.89999999998</v>
      </c>
      <c r="T221" s="67">
        <f t="shared" si="72"/>
        <v>0</v>
      </c>
      <c r="U221" s="53">
        <f t="shared" si="62"/>
        <v>0</v>
      </c>
      <c r="V221" s="54">
        <f t="shared" si="63"/>
        <v>0</v>
      </c>
      <c r="W221" s="67">
        <f t="shared" si="73"/>
        <v>0</v>
      </c>
      <c r="X221" s="53">
        <f t="shared" si="64"/>
        <v>0</v>
      </c>
      <c r="Y221" s="54">
        <f t="shared" si="65"/>
        <v>0</v>
      </c>
      <c r="Z221" s="68" t="str">
        <f t="shared" si="68"/>
        <v>0</v>
      </c>
      <c r="AA221" s="56">
        <f t="shared" si="66"/>
        <v>1</v>
      </c>
      <c r="AB221" s="124">
        <f t="shared" si="74"/>
        <v>1</v>
      </c>
      <c r="AC221" s="69">
        <f t="shared" si="75"/>
        <v>0</v>
      </c>
      <c r="AD221" s="54">
        <f t="shared" si="78"/>
        <v>0</v>
      </c>
      <c r="AE221" s="59">
        <f t="shared" si="76"/>
        <v>0</v>
      </c>
      <c r="AF221" s="149"/>
      <c r="AG221" s="60"/>
      <c r="AH221" s="61"/>
      <c r="AI221" s="126"/>
      <c r="AJ221" s="212"/>
      <c r="AK221" s="215"/>
    </row>
    <row r="222" spans="2:37">
      <c r="B222" s="136"/>
      <c r="C222" s="47">
        <f t="shared" si="69"/>
        <v>0</v>
      </c>
      <c r="D222" s="47">
        <f t="shared" si="70"/>
        <v>1</v>
      </c>
      <c r="E222" s="47">
        <f t="shared" si="71"/>
        <v>1900</v>
      </c>
      <c r="F222" s="47" t="str">
        <f t="shared" si="67"/>
        <v>сб</v>
      </c>
      <c r="G222" s="92"/>
      <c r="H222" s="71"/>
      <c r="I222" s="70"/>
      <c r="J222" s="94"/>
      <c r="K222" s="94"/>
      <c r="L222" s="48"/>
      <c r="M222" s="71"/>
      <c r="N222" s="64"/>
      <c r="O222" s="65"/>
      <c r="P222" s="65"/>
      <c r="Q222" s="65"/>
      <c r="R222" s="105"/>
      <c r="S222" s="66">
        <f t="shared" si="77"/>
        <v>100854.89999999998</v>
      </c>
      <c r="T222" s="67">
        <f t="shared" si="72"/>
        <v>0</v>
      </c>
      <c r="U222" s="53">
        <f t="shared" si="62"/>
        <v>0</v>
      </c>
      <c r="V222" s="54">
        <f t="shared" si="63"/>
        <v>0</v>
      </c>
      <c r="W222" s="67">
        <f t="shared" si="73"/>
        <v>0</v>
      </c>
      <c r="X222" s="53">
        <f t="shared" si="64"/>
        <v>0</v>
      </c>
      <c r="Y222" s="54">
        <f t="shared" si="65"/>
        <v>0</v>
      </c>
      <c r="Z222" s="68" t="str">
        <f t="shared" si="68"/>
        <v>0</v>
      </c>
      <c r="AA222" s="56">
        <f t="shared" si="66"/>
        <v>1</v>
      </c>
      <c r="AB222" s="124">
        <f t="shared" si="74"/>
        <v>1</v>
      </c>
      <c r="AC222" s="69">
        <f t="shared" si="75"/>
        <v>0</v>
      </c>
      <c r="AD222" s="54">
        <f t="shared" si="78"/>
        <v>0</v>
      </c>
      <c r="AE222" s="59">
        <f t="shared" si="76"/>
        <v>0</v>
      </c>
      <c r="AF222" s="149"/>
      <c r="AG222" s="60"/>
      <c r="AH222" s="61"/>
      <c r="AI222" s="126"/>
      <c r="AJ222" s="212"/>
      <c r="AK222" s="215"/>
    </row>
    <row r="223" spans="2:37">
      <c r="B223" s="136"/>
      <c r="C223" s="47">
        <f t="shared" si="69"/>
        <v>0</v>
      </c>
      <c r="D223" s="47">
        <f t="shared" si="70"/>
        <v>1</v>
      </c>
      <c r="E223" s="47">
        <f t="shared" si="71"/>
        <v>1900</v>
      </c>
      <c r="F223" s="47" t="str">
        <f t="shared" si="67"/>
        <v>сб</v>
      </c>
      <c r="G223" s="92"/>
      <c r="H223" s="71"/>
      <c r="I223" s="70"/>
      <c r="J223" s="94"/>
      <c r="K223" s="94"/>
      <c r="L223" s="48"/>
      <c r="M223" s="71"/>
      <c r="N223" s="64"/>
      <c r="O223" s="65"/>
      <c r="P223" s="65"/>
      <c r="Q223" s="65"/>
      <c r="R223" s="105"/>
      <c r="S223" s="66">
        <f t="shared" si="77"/>
        <v>100854.89999999998</v>
      </c>
      <c r="T223" s="67">
        <f t="shared" si="72"/>
        <v>0</v>
      </c>
      <c r="U223" s="53">
        <f t="shared" si="62"/>
        <v>0</v>
      </c>
      <c r="V223" s="54">
        <f t="shared" si="63"/>
        <v>0</v>
      </c>
      <c r="W223" s="67">
        <f t="shared" si="73"/>
        <v>0</v>
      </c>
      <c r="X223" s="53">
        <f t="shared" si="64"/>
        <v>0</v>
      </c>
      <c r="Y223" s="54">
        <f t="shared" si="65"/>
        <v>0</v>
      </c>
      <c r="Z223" s="68" t="str">
        <f t="shared" si="68"/>
        <v>0</v>
      </c>
      <c r="AA223" s="56">
        <f t="shared" si="66"/>
        <v>1</v>
      </c>
      <c r="AB223" s="124">
        <f t="shared" si="74"/>
        <v>1</v>
      </c>
      <c r="AC223" s="69">
        <f t="shared" si="75"/>
        <v>0</v>
      </c>
      <c r="AD223" s="54">
        <f t="shared" si="78"/>
        <v>0</v>
      </c>
      <c r="AE223" s="59">
        <f t="shared" si="76"/>
        <v>0</v>
      </c>
      <c r="AF223" s="149"/>
      <c r="AG223" s="60"/>
      <c r="AH223" s="61"/>
      <c r="AI223" s="126"/>
      <c r="AJ223" s="212"/>
      <c r="AK223" s="215"/>
    </row>
    <row r="224" spans="2:37">
      <c r="B224" s="136"/>
      <c r="C224" s="47">
        <f t="shared" si="69"/>
        <v>0</v>
      </c>
      <c r="D224" s="47">
        <f t="shared" si="70"/>
        <v>1</v>
      </c>
      <c r="E224" s="47">
        <f t="shared" si="71"/>
        <v>1900</v>
      </c>
      <c r="F224" s="47" t="str">
        <f t="shared" si="67"/>
        <v>сб</v>
      </c>
      <c r="G224" s="92"/>
      <c r="H224" s="71"/>
      <c r="I224" s="70"/>
      <c r="J224" s="94"/>
      <c r="K224" s="94"/>
      <c r="L224" s="48"/>
      <c r="M224" s="71"/>
      <c r="N224" s="64"/>
      <c r="O224" s="65"/>
      <c r="P224" s="65"/>
      <c r="Q224" s="65"/>
      <c r="R224" s="105"/>
      <c r="S224" s="66">
        <f t="shared" si="77"/>
        <v>100854.89999999998</v>
      </c>
      <c r="T224" s="67">
        <f t="shared" si="72"/>
        <v>0</v>
      </c>
      <c r="U224" s="53">
        <f t="shared" si="62"/>
        <v>0</v>
      </c>
      <c r="V224" s="54">
        <f t="shared" si="63"/>
        <v>0</v>
      </c>
      <c r="W224" s="67">
        <f t="shared" si="73"/>
        <v>0</v>
      </c>
      <c r="X224" s="53">
        <f t="shared" si="64"/>
        <v>0</v>
      </c>
      <c r="Y224" s="54">
        <f t="shared" si="65"/>
        <v>0</v>
      </c>
      <c r="Z224" s="68" t="str">
        <f t="shared" si="68"/>
        <v>0</v>
      </c>
      <c r="AA224" s="56">
        <f t="shared" si="66"/>
        <v>1</v>
      </c>
      <c r="AB224" s="124">
        <f t="shared" si="74"/>
        <v>1</v>
      </c>
      <c r="AC224" s="69">
        <f t="shared" si="75"/>
        <v>0</v>
      </c>
      <c r="AD224" s="54">
        <f t="shared" si="78"/>
        <v>0</v>
      </c>
      <c r="AE224" s="59">
        <f t="shared" si="76"/>
        <v>0</v>
      </c>
      <c r="AF224" s="149"/>
      <c r="AG224" s="60"/>
      <c r="AH224" s="61"/>
      <c r="AI224" s="126"/>
      <c r="AJ224" s="212"/>
      <c r="AK224" s="215"/>
    </row>
    <row r="225" spans="2:37">
      <c r="B225" s="136"/>
      <c r="C225" s="47">
        <f t="shared" si="69"/>
        <v>0</v>
      </c>
      <c r="D225" s="47">
        <f t="shared" si="70"/>
        <v>1</v>
      </c>
      <c r="E225" s="47">
        <f t="shared" si="71"/>
        <v>1900</v>
      </c>
      <c r="F225" s="47" t="str">
        <f t="shared" si="67"/>
        <v>сб</v>
      </c>
      <c r="G225" s="92"/>
      <c r="H225" s="71"/>
      <c r="I225" s="70"/>
      <c r="J225" s="94"/>
      <c r="K225" s="94"/>
      <c r="L225" s="48"/>
      <c r="M225" s="71"/>
      <c r="N225" s="64"/>
      <c r="O225" s="65"/>
      <c r="P225" s="65"/>
      <c r="Q225" s="65"/>
      <c r="R225" s="105"/>
      <c r="S225" s="66">
        <f t="shared" si="77"/>
        <v>100854.89999999998</v>
      </c>
      <c r="T225" s="67">
        <f t="shared" si="72"/>
        <v>0</v>
      </c>
      <c r="U225" s="53">
        <f t="shared" ref="U225:U288" si="79">T225*M225*AA225</f>
        <v>0</v>
      </c>
      <c r="V225" s="54">
        <f t="shared" ref="V225:V288" si="80">T225*M225*AA225/S225</f>
        <v>0</v>
      </c>
      <c r="W225" s="67">
        <f t="shared" si="73"/>
        <v>0</v>
      </c>
      <c r="X225" s="53">
        <f t="shared" ref="X225:X288" si="81">W225*M225*AA225</f>
        <v>0</v>
      </c>
      <c r="Y225" s="54">
        <f t="shared" ref="Y225:Y288" si="82">W225*M225*AA225/S225</f>
        <v>0</v>
      </c>
      <c r="Z225" s="68" t="str">
        <f t="shared" si="68"/>
        <v>0</v>
      </c>
      <c r="AA225" s="56">
        <f t="shared" ref="AA225:AA288" si="83">IF(I225=0,1,I225)</f>
        <v>1</v>
      </c>
      <c r="AB225" s="124">
        <f t="shared" si="74"/>
        <v>1</v>
      </c>
      <c r="AC225" s="69">
        <f t="shared" si="75"/>
        <v>0</v>
      </c>
      <c r="AD225" s="54">
        <f t="shared" si="78"/>
        <v>0</v>
      </c>
      <c r="AE225" s="59">
        <f t="shared" si="76"/>
        <v>0</v>
      </c>
      <c r="AF225" s="149"/>
      <c r="AG225" s="60"/>
      <c r="AH225" s="61"/>
      <c r="AI225" s="126"/>
      <c r="AJ225" s="212"/>
      <c r="AK225" s="215"/>
    </row>
    <row r="226" spans="2:37">
      <c r="B226" s="136"/>
      <c r="C226" s="47">
        <f t="shared" si="69"/>
        <v>0</v>
      </c>
      <c r="D226" s="47">
        <f t="shared" si="70"/>
        <v>1</v>
      </c>
      <c r="E226" s="47">
        <f t="shared" si="71"/>
        <v>1900</v>
      </c>
      <c r="F226" s="47" t="str">
        <f t="shared" si="67"/>
        <v>сб</v>
      </c>
      <c r="G226" s="92"/>
      <c r="H226" s="71"/>
      <c r="I226" s="70"/>
      <c r="J226" s="94"/>
      <c r="K226" s="94"/>
      <c r="L226" s="48"/>
      <c r="M226" s="71"/>
      <c r="N226" s="64"/>
      <c r="O226" s="65"/>
      <c r="P226" s="65"/>
      <c r="Q226" s="65"/>
      <c r="R226" s="105"/>
      <c r="S226" s="66">
        <f t="shared" si="77"/>
        <v>100854.89999999998</v>
      </c>
      <c r="T226" s="67">
        <f t="shared" si="72"/>
        <v>0</v>
      </c>
      <c r="U226" s="53">
        <f t="shared" si="79"/>
        <v>0</v>
      </c>
      <c r="V226" s="54">
        <f t="shared" si="80"/>
        <v>0</v>
      </c>
      <c r="W226" s="67">
        <f t="shared" si="73"/>
        <v>0</v>
      </c>
      <c r="X226" s="53">
        <f t="shared" si="81"/>
        <v>0</v>
      </c>
      <c r="Y226" s="54">
        <f t="shared" si="82"/>
        <v>0</v>
      </c>
      <c r="Z226" s="68" t="str">
        <f t="shared" si="68"/>
        <v>0</v>
      </c>
      <c r="AA226" s="56">
        <f t="shared" si="83"/>
        <v>1</v>
      </c>
      <c r="AB226" s="124">
        <f t="shared" si="74"/>
        <v>1</v>
      </c>
      <c r="AC226" s="69">
        <f t="shared" si="75"/>
        <v>0</v>
      </c>
      <c r="AD226" s="54">
        <f t="shared" si="78"/>
        <v>0</v>
      </c>
      <c r="AE226" s="59">
        <f t="shared" si="76"/>
        <v>0</v>
      </c>
      <c r="AF226" s="149"/>
      <c r="AG226" s="60"/>
      <c r="AH226" s="61"/>
      <c r="AI226" s="126"/>
      <c r="AJ226" s="212"/>
      <c r="AK226" s="215"/>
    </row>
    <row r="227" spans="2:37">
      <c r="B227" s="136"/>
      <c r="C227" s="47">
        <f t="shared" si="69"/>
        <v>0</v>
      </c>
      <c r="D227" s="47">
        <f t="shared" si="70"/>
        <v>1</v>
      </c>
      <c r="E227" s="47">
        <f t="shared" si="71"/>
        <v>1900</v>
      </c>
      <c r="F227" s="47" t="str">
        <f t="shared" si="67"/>
        <v>сб</v>
      </c>
      <c r="G227" s="92"/>
      <c r="H227" s="71"/>
      <c r="I227" s="70"/>
      <c r="J227" s="94"/>
      <c r="K227" s="94"/>
      <c r="L227" s="48"/>
      <c r="M227" s="71"/>
      <c r="N227" s="64"/>
      <c r="O227" s="65"/>
      <c r="P227" s="65"/>
      <c r="Q227" s="65"/>
      <c r="R227" s="105"/>
      <c r="S227" s="66">
        <f t="shared" si="77"/>
        <v>100854.89999999998</v>
      </c>
      <c r="T227" s="67">
        <f t="shared" si="72"/>
        <v>0</v>
      </c>
      <c r="U227" s="53">
        <f t="shared" si="79"/>
        <v>0</v>
      </c>
      <c r="V227" s="54">
        <f t="shared" si="80"/>
        <v>0</v>
      </c>
      <c r="W227" s="67">
        <f t="shared" si="73"/>
        <v>0</v>
      </c>
      <c r="X227" s="53">
        <f t="shared" si="81"/>
        <v>0</v>
      </c>
      <c r="Y227" s="54">
        <f t="shared" si="82"/>
        <v>0</v>
      </c>
      <c r="Z227" s="68" t="str">
        <f t="shared" si="68"/>
        <v>0</v>
      </c>
      <c r="AA227" s="56">
        <f t="shared" si="83"/>
        <v>1</v>
      </c>
      <c r="AB227" s="124">
        <f t="shared" si="74"/>
        <v>1</v>
      </c>
      <c r="AC227" s="69">
        <f t="shared" si="75"/>
        <v>0</v>
      </c>
      <c r="AD227" s="54">
        <f t="shared" si="78"/>
        <v>0</v>
      </c>
      <c r="AE227" s="59">
        <f t="shared" si="76"/>
        <v>0</v>
      </c>
      <c r="AF227" s="149"/>
      <c r="AG227" s="60"/>
      <c r="AH227" s="61"/>
      <c r="AI227" s="126"/>
      <c r="AJ227" s="212"/>
      <c r="AK227" s="215"/>
    </row>
    <row r="228" spans="2:37">
      <c r="B228" s="136"/>
      <c r="C228" s="47">
        <f t="shared" si="69"/>
        <v>0</v>
      </c>
      <c r="D228" s="47">
        <f t="shared" si="70"/>
        <v>1</v>
      </c>
      <c r="E228" s="47">
        <f t="shared" si="71"/>
        <v>1900</v>
      </c>
      <c r="F228" s="47" t="str">
        <f t="shared" ref="F228:F291" si="84">CHOOSE(WEEKDAY(B228,2),"пн","вт","ср","чт","пт","сб","вс")</f>
        <v>сб</v>
      </c>
      <c r="G228" s="92"/>
      <c r="H228" s="71"/>
      <c r="I228" s="70"/>
      <c r="J228" s="94"/>
      <c r="K228" s="94"/>
      <c r="L228" s="48"/>
      <c r="M228" s="71"/>
      <c r="N228" s="64"/>
      <c r="O228" s="65"/>
      <c r="P228" s="65"/>
      <c r="Q228" s="65"/>
      <c r="R228" s="105"/>
      <c r="S228" s="66">
        <f t="shared" si="77"/>
        <v>100854.89999999998</v>
      </c>
      <c r="T228" s="67">
        <f t="shared" si="72"/>
        <v>0</v>
      </c>
      <c r="U228" s="53">
        <f t="shared" si="79"/>
        <v>0</v>
      </c>
      <c r="V228" s="54">
        <f t="shared" si="80"/>
        <v>0</v>
      </c>
      <c r="W228" s="67">
        <f t="shared" si="73"/>
        <v>0</v>
      </c>
      <c r="X228" s="53">
        <f t="shared" si="81"/>
        <v>0</v>
      </c>
      <c r="Y228" s="54">
        <f t="shared" si="82"/>
        <v>0</v>
      </c>
      <c r="Z228" s="68" t="str">
        <f t="shared" ref="Z228:Z291" si="85">IF(W228=0,"0",T228/W228)</f>
        <v>0</v>
      </c>
      <c r="AA228" s="56">
        <f t="shared" si="83"/>
        <v>1</v>
      </c>
      <c r="AB228" s="124">
        <f t="shared" si="74"/>
        <v>1</v>
      </c>
      <c r="AC228" s="69">
        <f t="shared" si="75"/>
        <v>0</v>
      </c>
      <c r="AD228" s="54">
        <f t="shared" si="78"/>
        <v>0</v>
      </c>
      <c r="AE228" s="59">
        <f t="shared" si="76"/>
        <v>0</v>
      </c>
      <c r="AF228" s="149"/>
      <c r="AG228" s="60"/>
      <c r="AH228" s="61"/>
      <c r="AI228" s="126"/>
      <c r="AJ228" s="212"/>
      <c r="AK228" s="215"/>
    </row>
    <row r="229" spans="2:37">
      <c r="B229" s="136"/>
      <c r="C229" s="47">
        <f t="shared" ref="C229:C292" si="86">WEEKNUM(B229)</f>
        <v>0</v>
      </c>
      <c r="D229" s="47">
        <f t="shared" ref="D229:D292" si="87">MONTH(B229)</f>
        <v>1</v>
      </c>
      <c r="E229" s="47">
        <f t="shared" ref="E229:E292" si="88">YEAR(B229)</f>
        <v>1900</v>
      </c>
      <c r="F229" s="47" t="str">
        <f t="shared" si="84"/>
        <v>сб</v>
      </c>
      <c r="G229" s="92"/>
      <c r="H229" s="71"/>
      <c r="I229" s="70"/>
      <c r="J229" s="94"/>
      <c r="K229" s="94"/>
      <c r="L229" s="48"/>
      <c r="M229" s="71"/>
      <c r="N229" s="64"/>
      <c r="O229" s="65"/>
      <c r="P229" s="65"/>
      <c r="Q229" s="65"/>
      <c r="R229" s="105"/>
      <c r="S229" s="66">
        <f t="shared" si="77"/>
        <v>100854.89999999998</v>
      </c>
      <c r="T229" s="67">
        <f t="shared" si="72"/>
        <v>0</v>
      </c>
      <c r="U229" s="53">
        <f t="shared" si="79"/>
        <v>0</v>
      </c>
      <c r="V229" s="54">
        <f t="shared" si="80"/>
        <v>0</v>
      </c>
      <c r="W229" s="67">
        <f t="shared" si="73"/>
        <v>0</v>
      </c>
      <c r="X229" s="53">
        <f t="shared" si="81"/>
        <v>0</v>
      </c>
      <c r="Y229" s="54">
        <f t="shared" si="82"/>
        <v>0</v>
      </c>
      <c r="Z229" s="68" t="str">
        <f t="shared" si="85"/>
        <v>0</v>
      </c>
      <c r="AA229" s="56">
        <f t="shared" si="83"/>
        <v>1</v>
      </c>
      <c r="AB229" s="124">
        <f t="shared" si="74"/>
        <v>1</v>
      </c>
      <c r="AC229" s="69">
        <f t="shared" si="75"/>
        <v>0</v>
      </c>
      <c r="AD229" s="54">
        <f t="shared" si="78"/>
        <v>0</v>
      </c>
      <c r="AE229" s="59">
        <f t="shared" si="76"/>
        <v>0</v>
      </c>
      <c r="AF229" s="149"/>
      <c r="AG229" s="60"/>
      <c r="AH229" s="61"/>
      <c r="AI229" s="126"/>
      <c r="AJ229" s="212"/>
      <c r="AK229" s="215"/>
    </row>
    <row r="230" spans="2:37">
      <c r="B230" s="136"/>
      <c r="C230" s="47">
        <f t="shared" si="86"/>
        <v>0</v>
      </c>
      <c r="D230" s="47">
        <f t="shared" si="87"/>
        <v>1</v>
      </c>
      <c r="E230" s="47">
        <f t="shared" si="88"/>
        <v>1900</v>
      </c>
      <c r="F230" s="47" t="str">
        <f t="shared" si="84"/>
        <v>сб</v>
      </c>
      <c r="G230" s="92"/>
      <c r="H230" s="71"/>
      <c r="I230" s="70"/>
      <c r="J230" s="94"/>
      <c r="K230" s="94"/>
      <c r="L230" s="48"/>
      <c r="M230" s="71"/>
      <c r="N230" s="64"/>
      <c r="O230" s="65"/>
      <c r="P230" s="65"/>
      <c r="Q230" s="65"/>
      <c r="R230" s="105"/>
      <c r="S230" s="66">
        <f t="shared" si="77"/>
        <v>100854.89999999998</v>
      </c>
      <c r="T230" s="67">
        <f t="shared" si="72"/>
        <v>0</v>
      </c>
      <c r="U230" s="53">
        <f t="shared" si="79"/>
        <v>0</v>
      </c>
      <c r="V230" s="54">
        <f t="shared" si="80"/>
        <v>0</v>
      </c>
      <c r="W230" s="67">
        <f t="shared" si="73"/>
        <v>0</v>
      </c>
      <c r="X230" s="53">
        <f t="shared" si="81"/>
        <v>0</v>
      </c>
      <c r="Y230" s="54">
        <f t="shared" si="82"/>
        <v>0</v>
      </c>
      <c r="Z230" s="68" t="str">
        <f t="shared" si="85"/>
        <v>0</v>
      </c>
      <c r="AA230" s="56">
        <f t="shared" si="83"/>
        <v>1</v>
      </c>
      <c r="AB230" s="124">
        <f t="shared" si="74"/>
        <v>1</v>
      </c>
      <c r="AC230" s="69">
        <f t="shared" si="75"/>
        <v>0</v>
      </c>
      <c r="AD230" s="54">
        <f t="shared" si="78"/>
        <v>0</v>
      </c>
      <c r="AE230" s="59">
        <f t="shared" si="76"/>
        <v>0</v>
      </c>
      <c r="AF230" s="149"/>
      <c r="AG230" s="60"/>
      <c r="AH230" s="61"/>
      <c r="AI230" s="126"/>
      <c r="AJ230" s="212"/>
      <c r="AK230" s="215"/>
    </row>
    <row r="231" spans="2:37">
      <c r="B231" s="136"/>
      <c r="C231" s="47">
        <f t="shared" si="86"/>
        <v>0</v>
      </c>
      <c r="D231" s="47">
        <f t="shared" si="87"/>
        <v>1</v>
      </c>
      <c r="E231" s="47">
        <f t="shared" si="88"/>
        <v>1900</v>
      </c>
      <c r="F231" s="47" t="str">
        <f t="shared" si="84"/>
        <v>сб</v>
      </c>
      <c r="G231" s="92"/>
      <c r="H231" s="71"/>
      <c r="I231" s="70"/>
      <c r="J231" s="94"/>
      <c r="K231" s="94"/>
      <c r="L231" s="48"/>
      <c r="M231" s="71"/>
      <c r="N231" s="64"/>
      <c r="O231" s="65"/>
      <c r="P231" s="65"/>
      <c r="Q231" s="65"/>
      <c r="R231" s="105"/>
      <c r="S231" s="66">
        <f t="shared" si="77"/>
        <v>100854.89999999998</v>
      </c>
      <c r="T231" s="67">
        <f t="shared" si="72"/>
        <v>0</v>
      </c>
      <c r="U231" s="53">
        <f t="shared" si="79"/>
        <v>0</v>
      </c>
      <c r="V231" s="54">
        <f t="shared" si="80"/>
        <v>0</v>
      </c>
      <c r="W231" s="67">
        <f t="shared" si="73"/>
        <v>0</v>
      </c>
      <c r="X231" s="53">
        <f t="shared" si="81"/>
        <v>0</v>
      </c>
      <c r="Y231" s="54">
        <f t="shared" si="82"/>
        <v>0</v>
      </c>
      <c r="Z231" s="68" t="str">
        <f t="shared" si="85"/>
        <v>0</v>
      </c>
      <c r="AA231" s="56">
        <f t="shared" si="83"/>
        <v>1</v>
      </c>
      <c r="AB231" s="124">
        <f t="shared" si="74"/>
        <v>1</v>
      </c>
      <c r="AC231" s="69">
        <f t="shared" si="75"/>
        <v>0</v>
      </c>
      <c r="AD231" s="54">
        <f t="shared" si="78"/>
        <v>0</v>
      </c>
      <c r="AE231" s="59">
        <f t="shared" si="76"/>
        <v>0</v>
      </c>
      <c r="AF231" s="149"/>
      <c r="AG231" s="60"/>
      <c r="AH231" s="61"/>
      <c r="AI231" s="126"/>
      <c r="AJ231" s="212"/>
      <c r="AK231" s="215"/>
    </row>
    <row r="232" spans="2:37">
      <c r="B232" s="136"/>
      <c r="C232" s="47">
        <f t="shared" si="86"/>
        <v>0</v>
      </c>
      <c r="D232" s="47">
        <f t="shared" si="87"/>
        <v>1</v>
      </c>
      <c r="E232" s="47">
        <f t="shared" si="88"/>
        <v>1900</v>
      </c>
      <c r="F232" s="47" t="str">
        <f t="shared" si="84"/>
        <v>сб</v>
      </c>
      <c r="G232" s="92"/>
      <c r="H232" s="71"/>
      <c r="I232" s="70"/>
      <c r="J232" s="94"/>
      <c r="K232" s="94"/>
      <c r="L232" s="48"/>
      <c r="M232" s="71"/>
      <c r="N232" s="64"/>
      <c r="O232" s="65"/>
      <c r="P232" s="65"/>
      <c r="Q232" s="65"/>
      <c r="R232" s="105"/>
      <c r="S232" s="66">
        <f t="shared" si="77"/>
        <v>100854.89999999998</v>
      </c>
      <c r="T232" s="67">
        <f t="shared" si="72"/>
        <v>0</v>
      </c>
      <c r="U232" s="53">
        <f t="shared" si="79"/>
        <v>0</v>
      </c>
      <c r="V232" s="54">
        <f t="shared" si="80"/>
        <v>0</v>
      </c>
      <c r="W232" s="67">
        <f t="shared" si="73"/>
        <v>0</v>
      </c>
      <c r="X232" s="53">
        <f t="shared" si="81"/>
        <v>0</v>
      </c>
      <c r="Y232" s="54">
        <f t="shared" si="82"/>
        <v>0</v>
      </c>
      <c r="Z232" s="68" t="str">
        <f t="shared" si="85"/>
        <v>0</v>
      </c>
      <c r="AA232" s="56">
        <f t="shared" si="83"/>
        <v>1</v>
      </c>
      <c r="AB232" s="124">
        <f t="shared" si="74"/>
        <v>1</v>
      </c>
      <c r="AC232" s="69">
        <f t="shared" si="75"/>
        <v>0</v>
      </c>
      <c r="AD232" s="54">
        <f t="shared" si="78"/>
        <v>0</v>
      </c>
      <c r="AE232" s="59">
        <f t="shared" si="76"/>
        <v>0</v>
      </c>
      <c r="AF232" s="149"/>
      <c r="AG232" s="60"/>
      <c r="AH232" s="61"/>
      <c r="AI232" s="126"/>
      <c r="AJ232" s="212"/>
      <c r="AK232" s="215"/>
    </row>
    <row r="233" spans="2:37">
      <c r="B233" s="136"/>
      <c r="C233" s="47">
        <f t="shared" si="86"/>
        <v>0</v>
      </c>
      <c r="D233" s="47">
        <f t="shared" si="87"/>
        <v>1</v>
      </c>
      <c r="E233" s="47">
        <f t="shared" si="88"/>
        <v>1900</v>
      </c>
      <c r="F233" s="47" t="str">
        <f t="shared" si="84"/>
        <v>сб</v>
      </c>
      <c r="G233" s="92"/>
      <c r="H233" s="71"/>
      <c r="I233" s="70"/>
      <c r="J233" s="94"/>
      <c r="K233" s="94"/>
      <c r="L233" s="48"/>
      <c r="M233" s="71"/>
      <c r="N233" s="64"/>
      <c r="O233" s="65"/>
      <c r="P233" s="65"/>
      <c r="Q233" s="65"/>
      <c r="R233" s="105"/>
      <c r="S233" s="66">
        <f t="shared" si="77"/>
        <v>100854.89999999998</v>
      </c>
      <c r="T233" s="67">
        <f t="shared" si="72"/>
        <v>0</v>
      </c>
      <c r="U233" s="53">
        <f t="shared" si="79"/>
        <v>0</v>
      </c>
      <c r="V233" s="54">
        <f t="shared" si="80"/>
        <v>0</v>
      </c>
      <c r="W233" s="67">
        <f t="shared" si="73"/>
        <v>0</v>
      </c>
      <c r="X233" s="53">
        <f t="shared" si="81"/>
        <v>0</v>
      </c>
      <c r="Y233" s="54">
        <f t="shared" si="82"/>
        <v>0</v>
      </c>
      <c r="Z233" s="68" t="str">
        <f t="shared" si="85"/>
        <v>0</v>
      </c>
      <c r="AA233" s="56">
        <f t="shared" si="83"/>
        <v>1</v>
      </c>
      <c r="AB233" s="124">
        <f t="shared" si="74"/>
        <v>1</v>
      </c>
      <c r="AC233" s="69">
        <f t="shared" si="75"/>
        <v>0</v>
      </c>
      <c r="AD233" s="54">
        <f t="shared" si="78"/>
        <v>0</v>
      </c>
      <c r="AE233" s="59">
        <f t="shared" si="76"/>
        <v>0</v>
      </c>
      <c r="AF233" s="149"/>
      <c r="AG233" s="60"/>
      <c r="AH233" s="61"/>
      <c r="AI233" s="126"/>
      <c r="AJ233" s="212"/>
      <c r="AK233" s="215"/>
    </row>
    <row r="234" spans="2:37">
      <c r="B234" s="136"/>
      <c r="C234" s="47">
        <f t="shared" si="86"/>
        <v>0</v>
      </c>
      <c r="D234" s="47">
        <f t="shared" si="87"/>
        <v>1</v>
      </c>
      <c r="E234" s="47">
        <f t="shared" si="88"/>
        <v>1900</v>
      </c>
      <c r="F234" s="47" t="str">
        <f t="shared" si="84"/>
        <v>сб</v>
      </c>
      <c r="G234" s="92"/>
      <c r="H234" s="71"/>
      <c r="I234" s="70"/>
      <c r="J234" s="94"/>
      <c r="K234" s="94"/>
      <c r="L234" s="48"/>
      <c r="M234" s="71"/>
      <c r="N234" s="64"/>
      <c r="O234" s="65"/>
      <c r="P234" s="65"/>
      <c r="Q234" s="65"/>
      <c r="R234" s="105"/>
      <c r="S234" s="66">
        <f t="shared" si="77"/>
        <v>100854.89999999998</v>
      </c>
      <c r="T234" s="67">
        <f t="shared" si="72"/>
        <v>0</v>
      </c>
      <c r="U234" s="53">
        <f t="shared" si="79"/>
        <v>0</v>
      </c>
      <c r="V234" s="54">
        <f t="shared" si="80"/>
        <v>0</v>
      </c>
      <c r="W234" s="67">
        <f t="shared" si="73"/>
        <v>0</v>
      </c>
      <c r="X234" s="53">
        <f t="shared" si="81"/>
        <v>0</v>
      </c>
      <c r="Y234" s="54">
        <f t="shared" si="82"/>
        <v>0</v>
      </c>
      <c r="Z234" s="68" t="str">
        <f t="shared" si="85"/>
        <v>0</v>
      </c>
      <c r="AA234" s="56">
        <f t="shared" si="83"/>
        <v>1</v>
      </c>
      <c r="AB234" s="124">
        <f t="shared" si="74"/>
        <v>1</v>
      </c>
      <c r="AC234" s="69">
        <f t="shared" si="75"/>
        <v>0</v>
      </c>
      <c r="AD234" s="54">
        <f t="shared" si="78"/>
        <v>0</v>
      </c>
      <c r="AE234" s="59">
        <f t="shared" si="76"/>
        <v>0</v>
      </c>
      <c r="AF234" s="149"/>
      <c r="AG234" s="60"/>
      <c r="AH234" s="61"/>
      <c r="AI234" s="126"/>
      <c r="AJ234" s="212"/>
      <c r="AK234" s="215"/>
    </row>
    <row r="235" spans="2:37">
      <c r="B235" s="136"/>
      <c r="C235" s="47">
        <f t="shared" si="86"/>
        <v>0</v>
      </c>
      <c r="D235" s="47">
        <f t="shared" si="87"/>
        <v>1</v>
      </c>
      <c r="E235" s="47">
        <f t="shared" si="88"/>
        <v>1900</v>
      </c>
      <c r="F235" s="47" t="str">
        <f t="shared" si="84"/>
        <v>сб</v>
      </c>
      <c r="G235" s="92"/>
      <c r="H235" s="71"/>
      <c r="I235" s="70"/>
      <c r="J235" s="94"/>
      <c r="K235" s="94"/>
      <c r="L235" s="48"/>
      <c r="M235" s="71"/>
      <c r="N235" s="64"/>
      <c r="O235" s="65"/>
      <c r="P235" s="65"/>
      <c r="Q235" s="65"/>
      <c r="R235" s="105"/>
      <c r="S235" s="66">
        <f t="shared" si="77"/>
        <v>100854.89999999998</v>
      </c>
      <c r="T235" s="67">
        <f t="shared" si="72"/>
        <v>0</v>
      </c>
      <c r="U235" s="53">
        <f t="shared" si="79"/>
        <v>0</v>
      </c>
      <c r="V235" s="54">
        <f t="shared" si="80"/>
        <v>0</v>
      </c>
      <c r="W235" s="67">
        <f t="shared" si="73"/>
        <v>0</v>
      </c>
      <c r="X235" s="53">
        <f t="shared" si="81"/>
        <v>0</v>
      </c>
      <c r="Y235" s="54">
        <f t="shared" si="82"/>
        <v>0</v>
      </c>
      <c r="Z235" s="68" t="str">
        <f t="shared" si="85"/>
        <v>0</v>
      </c>
      <c r="AA235" s="56">
        <f t="shared" si="83"/>
        <v>1</v>
      </c>
      <c r="AB235" s="124">
        <f t="shared" si="74"/>
        <v>1</v>
      </c>
      <c r="AC235" s="69">
        <f t="shared" si="75"/>
        <v>0</v>
      </c>
      <c r="AD235" s="54">
        <f t="shared" si="78"/>
        <v>0</v>
      </c>
      <c r="AE235" s="59">
        <f t="shared" si="76"/>
        <v>0</v>
      </c>
      <c r="AF235" s="149"/>
      <c r="AG235" s="60"/>
      <c r="AH235" s="61"/>
      <c r="AI235" s="126"/>
      <c r="AJ235" s="212"/>
      <c r="AK235" s="215"/>
    </row>
    <row r="236" spans="2:37">
      <c r="B236" s="136"/>
      <c r="C236" s="47">
        <f t="shared" si="86"/>
        <v>0</v>
      </c>
      <c r="D236" s="47">
        <f t="shared" si="87"/>
        <v>1</v>
      </c>
      <c r="E236" s="47">
        <f t="shared" si="88"/>
        <v>1900</v>
      </c>
      <c r="F236" s="47" t="str">
        <f t="shared" si="84"/>
        <v>сб</v>
      </c>
      <c r="G236" s="92"/>
      <c r="H236" s="71"/>
      <c r="I236" s="70"/>
      <c r="J236" s="94"/>
      <c r="K236" s="94"/>
      <c r="L236" s="48"/>
      <c r="M236" s="71"/>
      <c r="N236" s="64"/>
      <c r="O236" s="65"/>
      <c r="P236" s="65"/>
      <c r="Q236" s="65"/>
      <c r="R236" s="105"/>
      <c r="S236" s="66">
        <f t="shared" si="77"/>
        <v>100854.89999999998</v>
      </c>
      <c r="T236" s="67">
        <f t="shared" si="72"/>
        <v>0</v>
      </c>
      <c r="U236" s="53">
        <f t="shared" si="79"/>
        <v>0</v>
      </c>
      <c r="V236" s="54">
        <f t="shared" si="80"/>
        <v>0</v>
      </c>
      <c r="W236" s="67">
        <f t="shared" si="73"/>
        <v>0</v>
      </c>
      <c r="X236" s="53">
        <f t="shared" si="81"/>
        <v>0</v>
      </c>
      <c r="Y236" s="54">
        <f t="shared" si="82"/>
        <v>0</v>
      </c>
      <c r="Z236" s="68" t="str">
        <f t="shared" si="85"/>
        <v>0</v>
      </c>
      <c r="AA236" s="56">
        <f t="shared" si="83"/>
        <v>1</v>
      </c>
      <c r="AB236" s="124">
        <f t="shared" si="74"/>
        <v>1</v>
      </c>
      <c r="AC236" s="69">
        <f t="shared" si="75"/>
        <v>0</v>
      </c>
      <c r="AD236" s="54">
        <f t="shared" si="78"/>
        <v>0</v>
      </c>
      <c r="AE236" s="59">
        <f t="shared" si="76"/>
        <v>0</v>
      </c>
      <c r="AF236" s="149"/>
      <c r="AG236" s="60"/>
      <c r="AH236" s="61"/>
      <c r="AI236" s="126"/>
      <c r="AJ236" s="212"/>
      <c r="AK236" s="215"/>
    </row>
    <row r="237" spans="2:37">
      <c r="B237" s="136"/>
      <c r="C237" s="47">
        <f t="shared" si="86"/>
        <v>0</v>
      </c>
      <c r="D237" s="47">
        <f t="shared" si="87"/>
        <v>1</v>
      </c>
      <c r="E237" s="47">
        <f t="shared" si="88"/>
        <v>1900</v>
      </c>
      <c r="F237" s="47" t="str">
        <f t="shared" si="84"/>
        <v>сб</v>
      </c>
      <c r="G237" s="92"/>
      <c r="H237" s="71"/>
      <c r="I237" s="70"/>
      <c r="J237" s="94"/>
      <c r="K237" s="94"/>
      <c r="L237" s="48"/>
      <c r="M237" s="71"/>
      <c r="N237" s="64"/>
      <c r="O237" s="65"/>
      <c r="P237" s="65"/>
      <c r="Q237" s="65"/>
      <c r="R237" s="105"/>
      <c r="S237" s="66">
        <f t="shared" si="77"/>
        <v>100854.89999999998</v>
      </c>
      <c r="T237" s="67">
        <f t="shared" si="72"/>
        <v>0</v>
      </c>
      <c r="U237" s="53">
        <f t="shared" si="79"/>
        <v>0</v>
      </c>
      <c r="V237" s="54">
        <f t="shared" si="80"/>
        <v>0</v>
      </c>
      <c r="W237" s="67">
        <f t="shared" si="73"/>
        <v>0</v>
      </c>
      <c r="X237" s="53">
        <f t="shared" si="81"/>
        <v>0</v>
      </c>
      <c r="Y237" s="54">
        <f t="shared" si="82"/>
        <v>0</v>
      </c>
      <c r="Z237" s="68" t="str">
        <f t="shared" si="85"/>
        <v>0</v>
      </c>
      <c r="AA237" s="56">
        <f t="shared" si="83"/>
        <v>1</v>
      </c>
      <c r="AB237" s="124">
        <f t="shared" si="74"/>
        <v>1</v>
      </c>
      <c r="AC237" s="69">
        <f t="shared" si="75"/>
        <v>0</v>
      </c>
      <c r="AD237" s="54">
        <f t="shared" si="78"/>
        <v>0</v>
      </c>
      <c r="AE237" s="59">
        <f t="shared" si="76"/>
        <v>0</v>
      </c>
      <c r="AF237" s="149"/>
      <c r="AG237" s="60"/>
      <c r="AH237" s="61"/>
      <c r="AI237" s="126"/>
      <c r="AJ237" s="212"/>
      <c r="AK237" s="215"/>
    </row>
    <row r="238" spans="2:37">
      <c r="B238" s="136"/>
      <c r="C238" s="47">
        <f t="shared" si="86"/>
        <v>0</v>
      </c>
      <c r="D238" s="47">
        <f t="shared" si="87"/>
        <v>1</v>
      </c>
      <c r="E238" s="47">
        <f t="shared" si="88"/>
        <v>1900</v>
      </c>
      <c r="F238" s="47" t="str">
        <f t="shared" si="84"/>
        <v>сб</v>
      </c>
      <c r="G238" s="92"/>
      <c r="H238" s="71"/>
      <c r="I238" s="70"/>
      <c r="J238" s="94"/>
      <c r="K238" s="94"/>
      <c r="L238" s="48"/>
      <c r="M238" s="71"/>
      <c r="N238" s="64"/>
      <c r="O238" s="65"/>
      <c r="P238" s="65"/>
      <c r="Q238" s="65"/>
      <c r="R238" s="105"/>
      <c r="S238" s="66">
        <f t="shared" si="77"/>
        <v>100854.89999999998</v>
      </c>
      <c r="T238" s="67">
        <f t="shared" si="72"/>
        <v>0</v>
      </c>
      <c r="U238" s="53">
        <f t="shared" si="79"/>
        <v>0</v>
      </c>
      <c r="V238" s="54">
        <f t="shared" si="80"/>
        <v>0</v>
      </c>
      <c r="W238" s="67">
        <f t="shared" si="73"/>
        <v>0</v>
      </c>
      <c r="X238" s="53">
        <f t="shared" si="81"/>
        <v>0</v>
      </c>
      <c r="Y238" s="54">
        <f t="shared" si="82"/>
        <v>0</v>
      </c>
      <c r="Z238" s="68" t="str">
        <f t="shared" si="85"/>
        <v>0</v>
      </c>
      <c r="AA238" s="56">
        <f t="shared" si="83"/>
        <v>1</v>
      </c>
      <c r="AB238" s="124">
        <f t="shared" si="74"/>
        <v>1</v>
      </c>
      <c r="AC238" s="69">
        <f t="shared" si="75"/>
        <v>0</v>
      </c>
      <c r="AD238" s="54">
        <f t="shared" si="78"/>
        <v>0</v>
      </c>
      <c r="AE238" s="59">
        <f t="shared" si="76"/>
        <v>0</v>
      </c>
      <c r="AF238" s="149"/>
      <c r="AG238" s="60"/>
      <c r="AH238" s="61"/>
      <c r="AI238" s="126"/>
      <c r="AJ238" s="212"/>
      <c r="AK238" s="215"/>
    </row>
    <row r="239" spans="2:37">
      <c r="B239" s="136"/>
      <c r="C239" s="47">
        <f t="shared" si="86"/>
        <v>0</v>
      </c>
      <c r="D239" s="47">
        <f t="shared" si="87"/>
        <v>1</v>
      </c>
      <c r="E239" s="47">
        <f t="shared" si="88"/>
        <v>1900</v>
      </c>
      <c r="F239" s="47" t="str">
        <f t="shared" si="84"/>
        <v>сб</v>
      </c>
      <c r="G239" s="92"/>
      <c r="H239" s="71"/>
      <c r="I239" s="70"/>
      <c r="J239" s="94"/>
      <c r="K239" s="94"/>
      <c r="L239" s="48"/>
      <c r="M239" s="71"/>
      <c r="N239" s="64"/>
      <c r="O239" s="65"/>
      <c r="P239" s="65"/>
      <c r="Q239" s="65"/>
      <c r="R239" s="105"/>
      <c r="S239" s="66">
        <f t="shared" si="77"/>
        <v>100854.89999999998</v>
      </c>
      <c r="T239" s="67">
        <f t="shared" si="72"/>
        <v>0</v>
      </c>
      <c r="U239" s="53">
        <f t="shared" si="79"/>
        <v>0</v>
      </c>
      <c r="V239" s="54">
        <f t="shared" si="80"/>
        <v>0</v>
      </c>
      <c r="W239" s="67">
        <f t="shared" si="73"/>
        <v>0</v>
      </c>
      <c r="X239" s="53">
        <f t="shared" si="81"/>
        <v>0</v>
      </c>
      <c r="Y239" s="54">
        <f t="shared" si="82"/>
        <v>0</v>
      </c>
      <c r="Z239" s="68" t="str">
        <f t="shared" si="85"/>
        <v>0</v>
      </c>
      <c r="AA239" s="56">
        <f t="shared" si="83"/>
        <v>1</v>
      </c>
      <c r="AB239" s="124">
        <f t="shared" si="74"/>
        <v>1</v>
      </c>
      <c r="AC239" s="69">
        <f t="shared" si="75"/>
        <v>0</v>
      </c>
      <c r="AD239" s="54">
        <f t="shared" si="78"/>
        <v>0</v>
      </c>
      <c r="AE239" s="59">
        <f t="shared" si="76"/>
        <v>0</v>
      </c>
      <c r="AF239" s="149"/>
      <c r="AG239" s="60"/>
      <c r="AH239" s="61"/>
      <c r="AI239" s="126"/>
      <c r="AJ239" s="212"/>
      <c r="AK239" s="215"/>
    </row>
    <row r="240" spans="2:37">
      <c r="B240" s="136"/>
      <c r="C240" s="47">
        <f t="shared" si="86"/>
        <v>0</v>
      </c>
      <c r="D240" s="47">
        <f t="shared" si="87"/>
        <v>1</v>
      </c>
      <c r="E240" s="47">
        <f t="shared" si="88"/>
        <v>1900</v>
      </c>
      <c r="F240" s="47" t="str">
        <f t="shared" si="84"/>
        <v>сб</v>
      </c>
      <c r="G240" s="92"/>
      <c r="H240" s="71"/>
      <c r="I240" s="70"/>
      <c r="J240" s="94"/>
      <c r="K240" s="94"/>
      <c r="L240" s="48"/>
      <c r="M240" s="71"/>
      <c r="N240" s="64"/>
      <c r="O240" s="65"/>
      <c r="P240" s="65"/>
      <c r="Q240" s="65"/>
      <c r="R240" s="105"/>
      <c r="S240" s="66">
        <f t="shared" si="77"/>
        <v>100854.89999999998</v>
      </c>
      <c r="T240" s="67">
        <f t="shared" si="72"/>
        <v>0</v>
      </c>
      <c r="U240" s="53">
        <f t="shared" si="79"/>
        <v>0</v>
      </c>
      <c r="V240" s="54">
        <f t="shared" si="80"/>
        <v>0</v>
      </c>
      <c r="W240" s="67">
        <f t="shared" si="73"/>
        <v>0</v>
      </c>
      <c r="X240" s="53">
        <f t="shared" si="81"/>
        <v>0</v>
      </c>
      <c r="Y240" s="54">
        <f t="shared" si="82"/>
        <v>0</v>
      </c>
      <c r="Z240" s="68" t="str">
        <f t="shared" si="85"/>
        <v>0</v>
      </c>
      <c r="AA240" s="56">
        <f t="shared" si="83"/>
        <v>1</v>
      </c>
      <c r="AB240" s="124">
        <f t="shared" si="74"/>
        <v>1</v>
      </c>
      <c r="AC240" s="69">
        <f t="shared" si="75"/>
        <v>0</v>
      </c>
      <c r="AD240" s="54">
        <f t="shared" si="78"/>
        <v>0</v>
      </c>
      <c r="AE240" s="59">
        <f t="shared" si="76"/>
        <v>0</v>
      </c>
      <c r="AF240" s="149"/>
      <c r="AG240" s="60"/>
      <c r="AH240" s="61"/>
      <c r="AI240" s="126"/>
      <c r="AJ240" s="212"/>
      <c r="AK240" s="215"/>
    </row>
    <row r="241" spans="2:37">
      <c r="B241" s="136"/>
      <c r="C241" s="47">
        <f t="shared" si="86"/>
        <v>0</v>
      </c>
      <c r="D241" s="47">
        <f t="shared" si="87"/>
        <v>1</v>
      </c>
      <c r="E241" s="47">
        <f t="shared" si="88"/>
        <v>1900</v>
      </c>
      <c r="F241" s="47" t="str">
        <f t="shared" si="84"/>
        <v>сб</v>
      </c>
      <c r="G241" s="92"/>
      <c r="H241" s="71"/>
      <c r="I241" s="70"/>
      <c r="J241" s="94"/>
      <c r="K241" s="94"/>
      <c r="L241" s="48"/>
      <c r="M241" s="71"/>
      <c r="N241" s="64"/>
      <c r="O241" s="65"/>
      <c r="P241" s="65"/>
      <c r="Q241" s="65"/>
      <c r="R241" s="105"/>
      <c r="S241" s="66">
        <f t="shared" si="77"/>
        <v>100854.89999999998</v>
      </c>
      <c r="T241" s="67">
        <f t="shared" si="72"/>
        <v>0</v>
      </c>
      <c r="U241" s="53">
        <f t="shared" si="79"/>
        <v>0</v>
      </c>
      <c r="V241" s="54">
        <f t="shared" si="80"/>
        <v>0</v>
      </c>
      <c r="W241" s="67">
        <f t="shared" si="73"/>
        <v>0</v>
      </c>
      <c r="X241" s="53">
        <f t="shared" si="81"/>
        <v>0</v>
      </c>
      <c r="Y241" s="54">
        <f t="shared" si="82"/>
        <v>0</v>
      </c>
      <c r="Z241" s="68" t="str">
        <f t="shared" si="85"/>
        <v>0</v>
      </c>
      <c r="AA241" s="56">
        <f t="shared" si="83"/>
        <v>1</v>
      </c>
      <c r="AB241" s="124">
        <f t="shared" si="74"/>
        <v>1</v>
      </c>
      <c r="AC241" s="69">
        <f t="shared" si="75"/>
        <v>0</v>
      </c>
      <c r="AD241" s="54">
        <f t="shared" si="78"/>
        <v>0</v>
      </c>
      <c r="AE241" s="59">
        <f t="shared" si="76"/>
        <v>0</v>
      </c>
      <c r="AF241" s="149"/>
      <c r="AG241" s="60"/>
      <c r="AH241" s="61"/>
      <c r="AI241" s="126"/>
      <c r="AJ241" s="212"/>
      <c r="AK241" s="215"/>
    </row>
    <row r="242" spans="2:37">
      <c r="B242" s="136"/>
      <c r="C242" s="47">
        <f t="shared" si="86"/>
        <v>0</v>
      </c>
      <c r="D242" s="47">
        <f t="shared" si="87"/>
        <v>1</v>
      </c>
      <c r="E242" s="47">
        <f t="shared" si="88"/>
        <v>1900</v>
      </c>
      <c r="F242" s="47" t="str">
        <f t="shared" si="84"/>
        <v>сб</v>
      </c>
      <c r="G242" s="92"/>
      <c r="H242" s="71"/>
      <c r="I242" s="70"/>
      <c r="J242" s="94"/>
      <c r="K242" s="94"/>
      <c r="L242" s="48"/>
      <c r="M242" s="71"/>
      <c r="N242" s="64"/>
      <c r="O242" s="65"/>
      <c r="P242" s="65"/>
      <c r="Q242" s="65"/>
      <c r="R242" s="105"/>
      <c r="S242" s="66">
        <f t="shared" si="77"/>
        <v>100854.89999999998</v>
      </c>
      <c r="T242" s="67">
        <f t="shared" si="72"/>
        <v>0</v>
      </c>
      <c r="U242" s="53">
        <f t="shared" si="79"/>
        <v>0</v>
      </c>
      <c r="V242" s="54">
        <f t="shared" si="80"/>
        <v>0</v>
      </c>
      <c r="W242" s="67">
        <f t="shared" si="73"/>
        <v>0</v>
      </c>
      <c r="X242" s="53">
        <f t="shared" si="81"/>
        <v>0</v>
      </c>
      <c r="Y242" s="54">
        <f t="shared" si="82"/>
        <v>0</v>
      </c>
      <c r="Z242" s="68" t="str">
        <f t="shared" si="85"/>
        <v>0</v>
      </c>
      <c r="AA242" s="56">
        <f t="shared" si="83"/>
        <v>1</v>
      </c>
      <c r="AB242" s="124">
        <f t="shared" si="74"/>
        <v>1</v>
      </c>
      <c r="AC242" s="69">
        <f t="shared" si="75"/>
        <v>0</v>
      </c>
      <c r="AD242" s="54">
        <f t="shared" si="78"/>
        <v>0</v>
      </c>
      <c r="AE242" s="59">
        <f t="shared" si="76"/>
        <v>0</v>
      </c>
      <c r="AF242" s="149"/>
      <c r="AG242" s="60"/>
      <c r="AH242" s="61"/>
      <c r="AI242" s="126"/>
      <c r="AJ242" s="212"/>
      <c r="AK242" s="215"/>
    </row>
    <row r="243" spans="2:37">
      <c r="B243" s="136"/>
      <c r="C243" s="47">
        <f t="shared" si="86"/>
        <v>0</v>
      </c>
      <c r="D243" s="47">
        <f t="shared" si="87"/>
        <v>1</v>
      </c>
      <c r="E243" s="47">
        <f t="shared" si="88"/>
        <v>1900</v>
      </c>
      <c r="F243" s="47" t="str">
        <f t="shared" si="84"/>
        <v>сб</v>
      </c>
      <c r="G243" s="92"/>
      <c r="H243" s="71"/>
      <c r="I243" s="70"/>
      <c r="J243" s="94"/>
      <c r="K243" s="94"/>
      <c r="L243" s="48"/>
      <c r="M243" s="71"/>
      <c r="N243" s="64"/>
      <c r="O243" s="65"/>
      <c r="P243" s="65"/>
      <c r="Q243" s="65"/>
      <c r="R243" s="105"/>
      <c r="S243" s="66">
        <f t="shared" si="77"/>
        <v>100854.89999999998</v>
      </c>
      <c r="T243" s="67">
        <f t="shared" si="72"/>
        <v>0</v>
      </c>
      <c r="U243" s="53">
        <f t="shared" si="79"/>
        <v>0</v>
      </c>
      <c r="V243" s="54">
        <f t="shared" si="80"/>
        <v>0</v>
      </c>
      <c r="W243" s="67">
        <f t="shared" si="73"/>
        <v>0</v>
      </c>
      <c r="X243" s="53">
        <f t="shared" si="81"/>
        <v>0</v>
      </c>
      <c r="Y243" s="54">
        <f t="shared" si="82"/>
        <v>0</v>
      </c>
      <c r="Z243" s="68" t="str">
        <f t="shared" si="85"/>
        <v>0</v>
      </c>
      <c r="AA243" s="56">
        <f t="shared" si="83"/>
        <v>1</v>
      </c>
      <c r="AB243" s="124">
        <f t="shared" si="74"/>
        <v>1</v>
      </c>
      <c r="AC243" s="69">
        <f t="shared" si="75"/>
        <v>0</v>
      </c>
      <c r="AD243" s="54">
        <f t="shared" si="78"/>
        <v>0</v>
      </c>
      <c r="AE243" s="59">
        <f t="shared" si="76"/>
        <v>0</v>
      </c>
      <c r="AF243" s="149"/>
      <c r="AG243" s="60"/>
      <c r="AH243" s="61"/>
      <c r="AI243" s="126"/>
      <c r="AJ243" s="212"/>
      <c r="AK243" s="215"/>
    </row>
    <row r="244" spans="2:37">
      <c r="B244" s="136"/>
      <c r="C244" s="47">
        <f t="shared" si="86"/>
        <v>0</v>
      </c>
      <c r="D244" s="47">
        <f t="shared" si="87"/>
        <v>1</v>
      </c>
      <c r="E244" s="47">
        <f t="shared" si="88"/>
        <v>1900</v>
      </c>
      <c r="F244" s="47" t="str">
        <f t="shared" si="84"/>
        <v>сб</v>
      </c>
      <c r="G244" s="92"/>
      <c r="H244" s="71"/>
      <c r="I244" s="70"/>
      <c r="J244" s="94"/>
      <c r="K244" s="94"/>
      <c r="L244" s="48"/>
      <c r="M244" s="71"/>
      <c r="N244" s="64"/>
      <c r="O244" s="65"/>
      <c r="P244" s="65"/>
      <c r="Q244" s="65"/>
      <c r="R244" s="105"/>
      <c r="S244" s="66">
        <f t="shared" si="77"/>
        <v>100854.89999999998</v>
      </c>
      <c r="T244" s="67">
        <f t="shared" si="72"/>
        <v>0</v>
      </c>
      <c r="U244" s="53">
        <f t="shared" si="79"/>
        <v>0</v>
      </c>
      <c r="V244" s="54">
        <f t="shared" si="80"/>
        <v>0</v>
      </c>
      <c r="W244" s="67">
        <f t="shared" si="73"/>
        <v>0</v>
      </c>
      <c r="X244" s="53">
        <f t="shared" si="81"/>
        <v>0</v>
      </c>
      <c r="Y244" s="54">
        <f t="shared" si="82"/>
        <v>0</v>
      </c>
      <c r="Z244" s="68" t="str">
        <f t="shared" si="85"/>
        <v>0</v>
      </c>
      <c r="AA244" s="56">
        <f t="shared" si="83"/>
        <v>1</v>
      </c>
      <c r="AB244" s="124">
        <f t="shared" si="74"/>
        <v>1</v>
      </c>
      <c r="AC244" s="69">
        <f t="shared" si="75"/>
        <v>0</v>
      </c>
      <c r="AD244" s="54">
        <f t="shared" si="78"/>
        <v>0</v>
      </c>
      <c r="AE244" s="59">
        <f t="shared" si="76"/>
        <v>0</v>
      </c>
      <c r="AF244" s="149"/>
      <c r="AG244" s="60"/>
      <c r="AH244" s="61"/>
      <c r="AI244" s="126"/>
      <c r="AJ244" s="212"/>
      <c r="AK244" s="215"/>
    </row>
    <row r="245" spans="2:37">
      <c r="B245" s="136"/>
      <c r="C245" s="47">
        <f t="shared" si="86"/>
        <v>0</v>
      </c>
      <c r="D245" s="47">
        <f t="shared" si="87"/>
        <v>1</v>
      </c>
      <c r="E245" s="47">
        <f t="shared" si="88"/>
        <v>1900</v>
      </c>
      <c r="F245" s="47" t="str">
        <f t="shared" si="84"/>
        <v>сб</v>
      </c>
      <c r="G245" s="92"/>
      <c r="H245" s="71"/>
      <c r="I245" s="70"/>
      <c r="J245" s="94"/>
      <c r="K245" s="94"/>
      <c r="L245" s="48"/>
      <c r="M245" s="71"/>
      <c r="N245" s="64"/>
      <c r="O245" s="65"/>
      <c r="P245" s="65"/>
      <c r="Q245" s="65"/>
      <c r="R245" s="105"/>
      <c r="S245" s="66">
        <f t="shared" si="77"/>
        <v>100854.89999999998</v>
      </c>
      <c r="T245" s="67">
        <f t="shared" si="72"/>
        <v>0</v>
      </c>
      <c r="U245" s="53">
        <f t="shared" si="79"/>
        <v>0</v>
      </c>
      <c r="V245" s="54">
        <f t="shared" si="80"/>
        <v>0</v>
      </c>
      <c r="W245" s="67">
        <f t="shared" si="73"/>
        <v>0</v>
      </c>
      <c r="X245" s="53">
        <f t="shared" si="81"/>
        <v>0</v>
      </c>
      <c r="Y245" s="54">
        <f t="shared" si="82"/>
        <v>0</v>
      </c>
      <c r="Z245" s="68" t="str">
        <f t="shared" si="85"/>
        <v>0</v>
      </c>
      <c r="AA245" s="56">
        <f t="shared" si="83"/>
        <v>1</v>
      </c>
      <c r="AB245" s="124">
        <f t="shared" si="74"/>
        <v>1</v>
      </c>
      <c r="AC245" s="69">
        <f t="shared" si="75"/>
        <v>0</v>
      </c>
      <c r="AD245" s="54">
        <f t="shared" si="78"/>
        <v>0</v>
      </c>
      <c r="AE245" s="59">
        <f t="shared" si="76"/>
        <v>0</v>
      </c>
      <c r="AF245" s="149"/>
      <c r="AG245" s="60"/>
      <c r="AH245" s="61"/>
      <c r="AI245" s="126"/>
      <c r="AJ245" s="212"/>
      <c r="AK245" s="215"/>
    </row>
    <row r="246" spans="2:37">
      <c r="B246" s="136"/>
      <c r="C246" s="47">
        <f t="shared" si="86"/>
        <v>0</v>
      </c>
      <c r="D246" s="47">
        <f t="shared" si="87"/>
        <v>1</v>
      </c>
      <c r="E246" s="47">
        <f t="shared" si="88"/>
        <v>1900</v>
      </c>
      <c r="F246" s="47" t="str">
        <f t="shared" si="84"/>
        <v>сб</v>
      </c>
      <c r="G246" s="92"/>
      <c r="H246" s="71"/>
      <c r="I246" s="70"/>
      <c r="J246" s="94"/>
      <c r="K246" s="94"/>
      <c r="L246" s="48"/>
      <c r="M246" s="71"/>
      <c r="N246" s="64"/>
      <c r="O246" s="65"/>
      <c r="P246" s="65"/>
      <c r="Q246" s="65"/>
      <c r="R246" s="105"/>
      <c r="S246" s="66">
        <f t="shared" si="77"/>
        <v>100854.89999999998</v>
      </c>
      <c r="T246" s="67">
        <f t="shared" si="72"/>
        <v>0</v>
      </c>
      <c r="U246" s="53">
        <f t="shared" si="79"/>
        <v>0</v>
      </c>
      <c r="V246" s="54">
        <f t="shared" si="80"/>
        <v>0</v>
      </c>
      <c r="W246" s="67">
        <f t="shared" si="73"/>
        <v>0</v>
      </c>
      <c r="X246" s="53">
        <f t="shared" si="81"/>
        <v>0</v>
      </c>
      <c r="Y246" s="54">
        <f t="shared" si="82"/>
        <v>0</v>
      </c>
      <c r="Z246" s="68" t="str">
        <f t="shared" si="85"/>
        <v>0</v>
      </c>
      <c r="AA246" s="56">
        <f t="shared" si="83"/>
        <v>1</v>
      </c>
      <c r="AB246" s="124">
        <f t="shared" si="74"/>
        <v>1</v>
      </c>
      <c r="AC246" s="69">
        <f t="shared" si="75"/>
        <v>0</v>
      </c>
      <c r="AD246" s="54">
        <f t="shared" si="78"/>
        <v>0</v>
      </c>
      <c r="AE246" s="59">
        <f t="shared" si="76"/>
        <v>0</v>
      </c>
      <c r="AF246" s="149"/>
      <c r="AG246" s="60"/>
      <c r="AH246" s="61"/>
      <c r="AI246" s="126"/>
      <c r="AJ246" s="212"/>
      <c r="AK246" s="215"/>
    </row>
    <row r="247" spans="2:37">
      <c r="B247" s="136"/>
      <c r="C247" s="47">
        <f t="shared" si="86"/>
        <v>0</v>
      </c>
      <c r="D247" s="47">
        <f t="shared" si="87"/>
        <v>1</v>
      </c>
      <c r="E247" s="47">
        <f t="shared" si="88"/>
        <v>1900</v>
      </c>
      <c r="F247" s="47" t="str">
        <f t="shared" si="84"/>
        <v>сб</v>
      </c>
      <c r="G247" s="92"/>
      <c r="H247" s="71"/>
      <c r="I247" s="70"/>
      <c r="J247" s="94"/>
      <c r="K247" s="94"/>
      <c r="L247" s="48"/>
      <c r="M247" s="71"/>
      <c r="N247" s="64"/>
      <c r="O247" s="65"/>
      <c r="P247" s="65"/>
      <c r="Q247" s="65"/>
      <c r="R247" s="105"/>
      <c r="S247" s="66">
        <f t="shared" si="77"/>
        <v>100854.89999999998</v>
      </c>
      <c r="T247" s="67">
        <f t="shared" si="72"/>
        <v>0</v>
      </c>
      <c r="U247" s="53">
        <f t="shared" si="79"/>
        <v>0</v>
      </c>
      <c r="V247" s="54">
        <f t="shared" si="80"/>
        <v>0</v>
      </c>
      <c r="W247" s="67">
        <f t="shared" si="73"/>
        <v>0</v>
      </c>
      <c r="X247" s="53">
        <f t="shared" si="81"/>
        <v>0</v>
      </c>
      <c r="Y247" s="54">
        <f t="shared" si="82"/>
        <v>0</v>
      </c>
      <c r="Z247" s="68" t="str">
        <f t="shared" si="85"/>
        <v>0</v>
      </c>
      <c r="AA247" s="56">
        <f t="shared" si="83"/>
        <v>1</v>
      </c>
      <c r="AB247" s="124">
        <f t="shared" si="74"/>
        <v>1</v>
      </c>
      <c r="AC247" s="69">
        <f t="shared" si="75"/>
        <v>0</v>
      </c>
      <c r="AD247" s="54">
        <f t="shared" si="78"/>
        <v>0</v>
      </c>
      <c r="AE247" s="59">
        <f t="shared" si="76"/>
        <v>0</v>
      </c>
      <c r="AF247" s="149"/>
      <c r="AG247" s="60"/>
      <c r="AH247" s="61"/>
      <c r="AI247" s="126"/>
      <c r="AJ247" s="212"/>
      <c r="AK247" s="215"/>
    </row>
    <row r="248" spans="2:37">
      <c r="B248" s="136"/>
      <c r="C248" s="47">
        <f t="shared" si="86"/>
        <v>0</v>
      </c>
      <c r="D248" s="47">
        <f t="shared" si="87"/>
        <v>1</v>
      </c>
      <c r="E248" s="47">
        <f t="shared" si="88"/>
        <v>1900</v>
      </c>
      <c r="F248" s="47" t="str">
        <f t="shared" si="84"/>
        <v>сб</v>
      </c>
      <c r="G248" s="92"/>
      <c r="H248" s="71"/>
      <c r="I248" s="70"/>
      <c r="J248" s="94"/>
      <c r="K248" s="94"/>
      <c r="L248" s="48"/>
      <c r="M248" s="71"/>
      <c r="N248" s="64"/>
      <c r="O248" s="65"/>
      <c r="P248" s="65"/>
      <c r="Q248" s="65"/>
      <c r="R248" s="105"/>
      <c r="S248" s="66">
        <f t="shared" si="77"/>
        <v>100854.89999999998</v>
      </c>
      <c r="T248" s="67">
        <f t="shared" si="72"/>
        <v>0</v>
      </c>
      <c r="U248" s="53">
        <f t="shared" si="79"/>
        <v>0</v>
      </c>
      <c r="V248" s="54">
        <f t="shared" si="80"/>
        <v>0</v>
      </c>
      <c r="W248" s="67">
        <f t="shared" si="73"/>
        <v>0</v>
      </c>
      <c r="X248" s="53">
        <f t="shared" si="81"/>
        <v>0</v>
      </c>
      <c r="Y248" s="54">
        <f t="shared" si="82"/>
        <v>0</v>
      </c>
      <c r="Z248" s="68" t="str">
        <f t="shared" si="85"/>
        <v>0</v>
      </c>
      <c r="AA248" s="56">
        <f t="shared" si="83"/>
        <v>1</v>
      </c>
      <c r="AB248" s="124">
        <f t="shared" si="74"/>
        <v>1</v>
      </c>
      <c r="AC248" s="69">
        <f t="shared" si="75"/>
        <v>0</v>
      </c>
      <c r="AD248" s="54">
        <f t="shared" si="78"/>
        <v>0</v>
      </c>
      <c r="AE248" s="59">
        <f t="shared" si="76"/>
        <v>0</v>
      </c>
      <c r="AF248" s="149"/>
      <c r="AG248" s="60"/>
      <c r="AH248" s="61"/>
      <c r="AI248" s="126"/>
      <c r="AJ248" s="212"/>
      <c r="AK248" s="215"/>
    </row>
    <row r="249" spans="2:37">
      <c r="B249" s="136"/>
      <c r="C249" s="47">
        <f t="shared" si="86"/>
        <v>0</v>
      </c>
      <c r="D249" s="47">
        <f t="shared" si="87"/>
        <v>1</v>
      </c>
      <c r="E249" s="47">
        <f t="shared" si="88"/>
        <v>1900</v>
      </c>
      <c r="F249" s="47" t="str">
        <f t="shared" si="84"/>
        <v>сб</v>
      </c>
      <c r="G249" s="92"/>
      <c r="H249" s="71"/>
      <c r="I249" s="70"/>
      <c r="J249" s="94"/>
      <c r="K249" s="94"/>
      <c r="L249" s="48"/>
      <c r="M249" s="71"/>
      <c r="N249" s="64"/>
      <c r="O249" s="65"/>
      <c r="P249" s="65"/>
      <c r="Q249" s="65"/>
      <c r="R249" s="105"/>
      <c r="S249" s="66">
        <f t="shared" si="77"/>
        <v>100854.89999999998</v>
      </c>
      <c r="T249" s="67">
        <f t="shared" si="72"/>
        <v>0</v>
      </c>
      <c r="U249" s="53">
        <f t="shared" si="79"/>
        <v>0</v>
      </c>
      <c r="V249" s="54">
        <f t="shared" si="80"/>
        <v>0</v>
      </c>
      <c r="W249" s="67">
        <f t="shared" si="73"/>
        <v>0</v>
      </c>
      <c r="X249" s="53">
        <f t="shared" si="81"/>
        <v>0</v>
      </c>
      <c r="Y249" s="54">
        <f t="shared" si="82"/>
        <v>0</v>
      </c>
      <c r="Z249" s="68" t="str">
        <f t="shared" si="85"/>
        <v>0</v>
      </c>
      <c r="AA249" s="56">
        <f t="shared" si="83"/>
        <v>1</v>
      </c>
      <c r="AB249" s="124">
        <f t="shared" si="74"/>
        <v>1</v>
      </c>
      <c r="AC249" s="69">
        <f t="shared" si="75"/>
        <v>0</v>
      </c>
      <c r="AD249" s="54">
        <f t="shared" si="78"/>
        <v>0</v>
      </c>
      <c r="AE249" s="59">
        <f t="shared" si="76"/>
        <v>0</v>
      </c>
      <c r="AF249" s="149"/>
      <c r="AG249" s="60"/>
      <c r="AH249" s="61"/>
      <c r="AI249" s="126"/>
      <c r="AJ249" s="212"/>
      <c r="AK249" s="215"/>
    </row>
    <row r="250" spans="2:37">
      <c r="B250" s="136"/>
      <c r="C250" s="47">
        <f t="shared" si="86"/>
        <v>0</v>
      </c>
      <c r="D250" s="47">
        <f t="shared" si="87"/>
        <v>1</v>
      </c>
      <c r="E250" s="47">
        <f t="shared" si="88"/>
        <v>1900</v>
      </c>
      <c r="F250" s="47" t="str">
        <f t="shared" si="84"/>
        <v>сб</v>
      </c>
      <c r="G250" s="92"/>
      <c r="H250" s="71"/>
      <c r="I250" s="70"/>
      <c r="J250" s="94"/>
      <c r="K250" s="94"/>
      <c r="L250" s="48"/>
      <c r="M250" s="71"/>
      <c r="N250" s="64"/>
      <c r="O250" s="65"/>
      <c r="P250" s="65"/>
      <c r="Q250" s="65"/>
      <c r="R250" s="105"/>
      <c r="S250" s="66">
        <f t="shared" si="77"/>
        <v>100854.89999999998</v>
      </c>
      <c r="T250" s="67">
        <f t="shared" si="72"/>
        <v>0</v>
      </c>
      <c r="U250" s="53">
        <f t="shared" si="79"/>
        <v>0</v>
      </c>
      <c r="V250" s="54">
        <f t="shared" si="80"/>
        <v>0</v>
      </c>
      <c r="W250" s="67">
        <f t="shared" si="73"/>
        <v>0</v>
      </c>
      <c r="X250" s="53">
        <f t="shared" si="81"/>
        <v>0</v>
      </c>
      <c r="Y250" s="54">
        <f t="shared" si="82"/>
        <v>0</v>
      </c>
      <c r="Z250" s="68" t="str">
        <f t="shared" si="85"/>
        <v>0</v>
      </c>
      <c r="AA250" s="56">
        <f t="shared" si="83"/>
        <v>1</v>
      </c>
      <c r="AB250" s="124">
        <f t="shared" si="74"/>
        <v>1</v>
      </c>
      <c r="AC250" s="69">
        <f t="shared" si="75"/>
        <v>0</v>
      </c>
      <c r="AD250" s="54">
        <f t="shared" si="78"/>
        <v>0</v>
      </c>
      <c r="AE250" s="59">
        <f t="shared" si="76"/>
        <v>0</v>
      </c>
      <c r="AF250" s="149"/>
      <c r="AG250" s="60"/>
      <c r="AH250" s="61"/>
      <c r="AI250" s="126"/>
      <c r="AJ250" s="212"/>
      <c r="AK250" s="215"/>
    </row>
    <row r="251" spans="2:37">
      <c r="B251" s="136"/>
      <c r="C251" s="47">
        <f t="shared" si="86"/>
        <v>0</v>
      </c>
      <c r="D251" s="47">
        <f t="shared" si="87"/>
        <v>1</v>
      </c>
      <c r="E251" s="47">
        <f t="shared" si="88"/>
        <v>1900</v>
      </c>
      <c r="F251" s="47" t="str">
        <f t="shared" si="84"/>
        <v>сб</v>
      </c>
      <c r="G251" s="92"/>
      <c r="H251" s="71"/>
      <c r="I251" s="70"/>
      <c r="J251" s="94"/>
      <c r="K251" s="94"/>
      <c r="L251" s="48"/>
      <c r="M251" s="71"/>
      <c r="N251" s="64"/>
      <c r="O251" s="65"/>
      <c r="P251" s="65"/>
      <c r="Q251" s="65"/>
      <c r="R251" s="105"/>
      <c r="S251" s="66">
        <f t="shared" si="77"/>
        <v>100854.89999999998</v>
      </c>
      <c r="T251" s="67">
        <f t="shared" si="72"/>
        <v>0</v>
      </c>
      <c r="U251" s="53">
        <f t="shared" si="79"/>
        <v>0</v>
      </c>
      <c r="V251" s="54">
        <f t="shared" si="80"/>
        <v>0</v>
      </c>
      <c r="W251" s="67">
        <f t="shared" si="73"/>
        <v>0</v>
      </c>
      <c r="X251" s="53">
        <f t="shared" si="81"/>
        <v>0</v>
      </c>
      <c r="Y251" s="54">
        <f t="shared" si="82"/>
        <v>0</v>
      </c>
      <c r="Z251" s="68" t="str">
        <f t="shared" si="85"/>
        <v>0</v>
      </c>
      <c r="AA251" s="56">
        <f t="shared" si="83"/>
        <v>1</v>
      </c>
      <c r="AB251" s="124">
        <f t="shared" si="74"/>
        <v>1</v>
      </c>
      <c r="AC251" s="69">
        <f t="shared" si="75"/>
        <v>0</v>
      </c>
      <c r="AD251" s="54">
        <f t="shared" si="78"/>
        <v>0</v>
      </c>
      <c r="AE251" s="59">
        <f t="shared" si="76"/>
        <v>0</v>
      </c>
      <c r="AF251" s="149"/>
      <c r="AG251" s="60"/>
      <c r="AH251" s="61"/>
      <c r="AI251" s="126"/>
      <c r="AJ251" s="212"/>
      <c r="AK251" s="215"/>
    </row>
    <row r="252" spans="2:37">
      <c r="B252" s="136"/>
      <c r="C252" s="47">
        <f t="shared" si="86"/>
        <v>0</v>
      </c>
      <c r="D252" s="47">
        <f t="shared" si="87"/>
        <v>1</v>
      </c>
      <c r="E252" s="47">
        <f t="shared" si="88"/>
        <v>1900</v>
      </c>
      <c r="F252" s="47" t="str">
        <f t="shared" si="84"/>
        <v>сб</v>
      </c>
      <c r="G252" s="92"/>
      <c r="H252" s="71"/>
      <c r="I252" s="70"/>
      <c r="J252" s="94"/>
      <c r="K252" s="94"/>
      <c r="L252" s="48"/>
      <c r="M252" s="71"/>
      <c r="N252" s="64"/>
      <c r="O252" s="65"/>
      <c r="P252" s="65"/>
      <c r="Q252" s="65"/>
      <c r="R252" s="105"/>
      <c r="S252" s="66">
        <f t="shared" si="77"/>
        <v>100854.89999999998</v>
      </c>
      <c r="T252" s="67">
        <f t="shared" si="72"/>
        <v>0</v>
      </c>
      <c r="U252" s="53">
        <f t="shared" si="79"/>
        <v>0</v>
      </c>
      <c r="V252" s="54">
        <f t="shared" si="80"/>
        <v>0</v>
      </c>
      <c r="W252" s="67">
        <f t="shared" si="73"/>
        <v>0</v>
      </c>
      <c r="X252" s="53">
        <f t="shared" si="81"/>
        <v>0</v>
      </c>
      <c r="Y252" s="54">
        <f t="shared" si="82"/>
        <v>0</v>
      </c>
      <c r="Z252" s="68" t="str">
        <f t="shared" si="85"/>
        <v>0</v>
      </c>
      <c r="AA252" s="56">
        <f t="shared" si="83"/>
        <v>1</v>
      </c>
      <c r="AB252" s="124">
        <f t="shared" si="74"/>
        <v>1</v>
      </c>
      <c r="AC252" s="69">
        <f t="shared" si="75"/>
        <v>0</v>
      </c>
      <c r="AD252" s="54">
        <f t="shared" si="78"/>
        <v>0</v>
      </c>
      <c r="AE252" s="59">
        <f t="shared" si="76"/>
        <v>0</v>
      </c>
      <c r="AF252" s="149"/>
      <c r="AG252" s="60"/>
      <c r="AH252" s="61"/>
      <c r="AI252" s="126"/>
      <c r="AJ252" s="212"/>
      <c r="AK252" s="215"/>
    </row>
    <row r="253" spans="2:37">
      <c r="B253" s="136"/>
      <c r="C253" s="47">
        <f t="shared" si="86"/>
        <v>0</v>
      </c>
      <c r="D253" s="47">
        <f t="shared" si="87"/>
        <v>1</v>
      </c>
      <c r="E253" s="47">
        <f t="shared" si="88"/>
        <v>1900</v>
      </c>
      <c r="F253" s="47" t="str">
        <f t="shared" si="84"/>
        <v>сб</v>
      </c>
      <c r="G253" s="92"/>
      <c r="H253" s="71"/>
      <c r="I253" s="70"/>
      <c r="J253" s="94"/>
      <c r="K253" s="94"/>
      <c r="L253" s="48"/>
      <c r="M253" s="71"/>
      <c r="N253" s="64"/>
      <c r="O253" s="65"/>
      <c r="P253" s="65"/>
      <c r="Q253" s="65"/>
      <c r="R253" s="105"/>
      <c r="S253" s="66">
        <f t="shared" si="77"/>
        <v>100854.89999999998</v>
      </c>
      <c r="T253" s="67">
        <f t="shared" si="72"/>
        <v>0</v>
      </c>
      <c r="U253" s="53">
        <f t="shared" si="79"/>
        <v>0</v>
      </c>
      <c r="V253" s="54">
        <f t="shared" si="80"/>
        <v>0</v>
      </c>
      <c r="W253" s="67">
        <f t="shared" si="73"/>
        <v>0</v>
      </c>
      <c r="X253" s="53">
        <f t="shared" si="81"/>
        <v>0</v>
      </c>
      <c r="Y253" s="54">
        <f t="shared" si="82"/>
        <v>0</v>
      </c>
      <c r="Z253" s="68" t="str">
        <f t="shared" si="85"/>
        <v>0</v>
      </c>
      <c r="AA253" s="56">
        <f t="shared" si="83"/>
        <v>1</v>
      </c>
      <c r="AB253" s="124">
        <f t="shared" si="74"/>
        <v>1</v>
      </c>
      <c r="AC253" s="69">
        <f t="shared" si="75"/>
        <v>0</v>
      </c>
      <c r="AD253" s="54">
        <f t="shared" si="78"/>
        <v>0</v>
      </c>
      <c r="AE253" s="59">
        <f t="shared" si="76"/>
        <v>0</v>
      </c>
      <c r="AF253" s="149"/>
      <c r="AG253" s="60"/>
      <c r="AH253" s="61"/>
      <c r="AI253" s="126"/>
      <c r="AJ253" s="212"/>
      <c r="AK253" s="215"/>
    </row>
    <row r="254" spans="2:37">
      <c r="B254" s="136"/>
      <c r="C254" s="47">
        <f t="shared" si="86"/>
        <v>0</v>
      </c>
      <c r="D254" s="47">
        <f t="shared" si="87"/>
        <v>1</v>
      </c>
      <c r="E254" s="47">
        <f t="shared" si="88"/>
        <v>1900</v>
      </c>
      <c r="F254" s="47" t="str">
        <f t="shared" si="84"/>
        <v>сб</v>
      </c>
      <c r="G254" s="92"/>
      <c r="H254" s="71"/>
      <c r="I254" s="70"/>
      <c r="J254" s="94"/>
      <c r="K254" s="94"/>
      <c r="L254" s="48"/>
      <c r="M254" s="71"/>
      <c r="N254" s="64"/>
      <c r="O254" s="65"/>
      <c r="P254" s="65"/>
      <c r="Q254" s="65"/>
      <c r="R254" s="105"/>
      <c r="S254" s="66">
        <f t="shared" si="77"/>
        <v>100854.89999999998</v>
      </c>
      <c r="T254" s="67">
        <f t="shared" si="72"/>
        <v>0</v>
      </c>
      <c r="U254" s="53">
        <f t="shared" si="79"/>
        <v>0</v>
      </c>
      <c r="V254" s="54">
        <f t="shared" si="80"/>
        <v>0</v>
      </c>
      <c r="W254" s="67">
        <f t="shared" si="73"/>
        <v>0</v>
      </c>
      <c r="X254" s="53">
        <f t="shared" si="81"/>
        <v>0</v>
      </c>
      <c r="Y254" s="54">
        <f t="shared" si="82"/>
        <v>0</v>
      </c>
      <c r="Z254" s="68" t="str">
        <f t="shared" si="85"/>
        <v>0</v>
      </c>
      <c r="AA254" s="56">
        <f t="shared" si="83"/>
        <v>1</v>
      </c>
      <c r="AB254" s="124">
        <f t="shared" si="74"/>
        <v>1</v>
      </c>
      <c r="AC254" s="69">
        <f t="shared" si="75"/>
        <v>0</v>
      </c>
      <c r="AD254" s="54">
        <f t="shared" si="78"/>
        <v>0</v>
      </c>
      <c r="AE254" s="59">
        <f t="shared" si="76"/>
        <v>0</v>
      </c>
      <c r="AF254" s="149"/>
      <c r="AG254" s="60"/>
      <c r="AH254" s="61"/>
      <c r="AI254" s="126"/>
      <c r="AJ254" s="212"/>
      <c r="AK254" s="215"/>
    </row>
    <row r="255" spans="2:37">
      <c r="B255" s="136"/>
      <c r="C255" s="47">
        <f t="shared" si="86"/>
        <v>0</v>
      </c>
      <c r="D255" s="47">
        <f t="shared" si="87"/>
        <v>1</v>
      </c>
      <c r="E255" s="47">
        <f t="shared" si="88"/>
        <v>1900</v>
      </c>
      <c r="F255" s="47" t="str">
        <f t="shared" si="84"/>
        <v>сб</v>
      </c>
      <c r="G255" s="92"/>
      <c r="H255" s="71"/>
      <c r="I255" s="70"/>
      <c r="J255" s="94"/>
      <c r="K255" s="94"/>
      <c r="L255" s="48"/>
      <c r="M255" s="71"/>
      <c r="N255" s="64"/>
      <c r="O255" s="65"/>
      <c r="P255" s="65"/>
      <c r="Q255" s="65"/>
      <c r="R255" s="105"/>
      <c r="S255" s="66">
        <f t="shared" si="77"/>
        <v>100854.89999999998</v>
      </c>
      <c r="T255" s="67">
        <f t="shared" si="72"/>
        <v>0</v>
      </c>
      <c r="U255" s="53">
        <f t="shared" si="79"/>
        <v>0</v>
      </c>
      <c r="V255" s="54">
        <f t="shared" si="80"/>
        <v>0</v>
      </c>
      <c r="W255" s="67">
        <f t="shared" si="73"/>
        <v>0</v>
      </c>
      <c r="X255" s="53">
        <f t="shared" si="81"/>
        <v>0</v>
      </c>
      <c r="Y255" s="54">
        <f t="shared" si="82"/>
        <v>0</v>
      </c>
      <c r="Z255" s="68" t="str">
        <f t="shared" si="85"/>
        <v>0</v>
      </c>
      <c r="AA255" s="56">
        <f t="shared" si="83"/>
        <v>1</v>
      </c>
      <c r="AB255" s="124">
        <f t="shared" si="74"/>
        <v>1</v>
      </c>
      <c r="AC255" s="69">
        <f t="shared" si="75"/>
        <v>0</v>
      </c>
      <c r="AD255" s="54">
        <f t="shared" si="78"/>
        <v>0</v>
      </c>
      <c r="AE255" s="59">
        <f t="shared" si="76"/>
        <v>0</v>
      </c>
      <c r="AF255" s="149"/>
      <c r="AG255" s="60"/>
      <c r="AH255" s="61"/>
      <c r="AI255" s="126"/>
      <c r="AJ255" s="212"/>
      <c r="AK255" s="215"/>
    </row>
    <row r="256" spans="2:37">
      <c r="B256" s="136"/>
      <c r="C256" s="47">
        <f t="shared" si="86"/>
        <v>0</v>
      </c>
      <c r="D256" s="47">
        <f t="shared" si="87"/>
        <v>1</v>
      </c>
      <c r="E256" s="47">
        <f t="shared" si="88"/>
        <v>1900</v>
      </c>
      <c r="F256" s="47" t="str">
        <f t="shared" si="84"/>
        <v>сб</v>
      </c>
      <c r="G256" s="92"/>
      <c r="H256" s="71"/>
      <c r="I256" s="70"/>
      <c r="J256" s="94"/>
      <c r="K256" s="94"/>
      <c r="L256" s="48"/>
      <c r="M256" s="71"/>
      <c r="N256" s="64"/>
      <c r="O256" s="65"/>
      <c r="P256" s="65"/>
      <c r="Q256" s="65"/>
      <c r="R256" s="105"/>
      <c r="S256" s="66">
        <f t="shared" si="77"/>
        <v>100854.89999999998</v>
      </c>
      <c r="T256" s="67">
        <f t="shared" si="72"/>
        <v>0</v>
      </c>
      <c r="U256" s="53">
        <f t="shared" si="79"/>
        <v>0</v>
      </c>
      <c r="V256" s="54">
        <f t="shared" si="80"/>
        <v>0</v>
      </c>
      <c r="W256" s="67">
        <f t="shared" si="73"/>
        <v>0</v>
      </c>
      <c r="X256" s="53">
        <f t="shared" si="81"/>
        <v>0</v>
      </c>
      <c r="Y256" s="54">
        <f t="shared" si="82"/>
        <v>0</v>
      </c>
      <c r="Z256" s="68" t="str">
        <f t="shared" si="85"/>
        <v>0</v>
      </c>
      <c r="AA256" s="56">
        <f t="shared" si="83"/>
        <v>1</v>
      </c>
      <c r="AB256" s="124">
        <f t="shared" si="74"/>
        <v>1</v>
      </c>
      <c r="AC256" s="69">
        <f t="shared" si="75"/>
        <v>0</v>
      </c>
      <c r="AD256" s="54">
        <f t="shared" si="78"/>
        <v>0</v>
      </c>
      <c r="AE256" s="59">
        <f t="shared" si="76"/>
        <v>0</v>
      </c>
      <c r="AF256" s="149"/>
      <c r="AG256" s="60"/>
      <c r="AH256" s="61"/>
      <c r="AI256" s="126"/>
      <c r="AJ256" s="212"/>
      <c r="AK256" s="215"/>
    </row>
    <row r="257" spans="2:37">
      <c r="B257" s="136"/>
      <c r="C257" s="47">
        <f t="shared" si="86"/>
        <v>0</v>
      </c>
      <c r="D257" s="47">
        <f t="shared" si="87"/>
        <v>1</v>
      </c>
      <c r="E257" s="47">
        <f t="shared" si="88"/>
        <v>1900</v>
      </c>
      <c r="F257" s="47" t="str">
        <f t="shared" si="84"/>
        <v>сб</v>
      </c>
      <c r="G257" s="92"/>
      <c r="H257" s="71"/>
      <c r="I257" s="70"/>
      <c r="J257" s="94"/>
      <c r="K257" s="94"/>
      <c r="L257" s="48"/>
      <c r="M257" s="71"/>
      <c r="N257" s="64"/>
      <c r="O257" s="65"/>
      <c r="P257" s="65"/>
      <c r="Q257" s="65"/>
      <c r="R257" s="105"/>
      <c r="S257" s="66">
        <f t="shared" si="77"/>
        <v>100854.89999999998</v>
      </c>
      <c r="T257" s="67">
        <f t="shared" si="72"/>
        <v>0</v>
      </c>
      <c r="U257" s="53">
        <f t="shared" si="79"/>
        <v>0</v>
      </c>
      <c r="V257" s="54">
        <f t="shared" si="80"/>
        <v>0</v>
      </c>
      <c r="W257" s="67">
        <f t="shared" si="73"/>
        <v>0</v>
      </c>
      <c r="X257" s="53">
        <f t="shared" si="81"/>
        <v>0</v>
      </c>
      <c r="Y257" s="54">
        <f t="shared" si="82"/>
        <v>0</v>
      </c>
      <c r="Z257" s="68" t="str">
        <f t="shared" si="85"/>
        <v>0</v>
      </c>
      <c r="AA257" s="56">
        <f t="shared" si="83"/>
        <v>1</v>
      </c>
      <c r="AB257" s="124">
        <f t="shared" si="74"/>
        <v>1</v>
      </c>
      <c r="AC257" s="69">
        <f t="shared" si="75"/>
        <v>0</v>
      </c>
      <c r="AD257" s="54">
        <f t="shared" si="78"/>
        <v>0</v>
      </c>
      <c r="AE257" s="59">
        <f t="shared" si="76"/>
        <v>0</v>
      </c>
      <c r="AF257" s="149"/>
      <c r="AG257" s="60"/>
      <c r="AH257" s="61"/>
      <c r="AI257" s="126"/>
      <c r="AJ257" s="212"/>
      <c r="AK257" s="215"/>
    </row>
    <row r="258" spans="2:37">
      <c r="B258" s="136"/>
      <c r="C258" s="47">
        <f t="shared" si="86"/>
        <v>0</v>
      </c>
      <c r="D258" s="47">
        <f t="shared" si="87"/>
        <v>1</v>
      </c>
      <c r="E258" s="47">
        <f t="shared" si="88"/>
        <v>1900</v>
      </c>
      <c r="F258" s="47" t="str">
        <f t="shared" si="84"/>
        <v>сб</v>
      </c>
      <c r="G258" s="92"/>
      <c r="H258" s="71"/>
      <c r="I258" s="70"/>
      <c r="J258" s="94"/>
      <c r="K258" s="94"/>
      <c r="L258" s="48"/>
      <c r="M258" s="71"/>
      <c r="N258" s="64"/>
      <c r="O258" s="65"/>
      <c r="P258" s="65"/>
      <c r="Q258" s="65"/>
      <c r="R258" s="105"/>
      <c r="S258" s="66">
        <f t="shared" si="77"/>
        <v>100854.89999999998</v>
      </c>
      <c r="T258" s="67">
        <f t="shared" si="72"/>
        <v>0</v>
      </c>
      <c r="U258" s="53">
        <f t="shared" si="79"/>
        <v>0</v>
      </c>
      <c r="V258" s="54">
        <f t="shared" si="80"/>
        <v>0</v>
      </c>
      <c r="W258" s="67">
        <f t="shared" si="73"/>
        <v>0</v>
      </c>
      <c r="X258" s="53">
        <f t="shared" si="81"/>
        <v>0</v>
      </c>
      <c r="Y258" s="54">
        <f t="shared" si="82"/>
        <v>0</v>
      </c>
      <c r="Z258" s="68" t="str">
        <f t="shared" si="85"/>
        <v>0</v>
      </c>
      <c r="AA258" s="56">
        <f t="shared" si="83"/>
        <v>1</v>
      </c>
      <c r="AB258" s="124">
        <f t="shared" si="74"/>
        <v>1</v>
      </c>
      <c r="AC258" s="69">
        <f t="shared" si="75"/>
        <v>0</v>
      </c>
      <c r="AD258" s="54">
        <f t="shared" si="78"/>
        <v>0</v>
      </c>
      <c r="AE258" s="59">
        <f t="shared" si="76"/>
        <v>0</v>
      </c>
      <c r="AF258" s="149"/>
      <c r="AG258" s="60"/>
      <c r="AH258" s="61"/>
      <c r="AI258" s="126"/>
      <c r="AJ258" s="212"/>
      <c r="AK258" s="215"/>
    </row>
    <row r="259" spans="2:37">
      <c r="B259" s="136"/>
      <c r="C259" s="47">
        <f t="shared" si="86"/>
        <v>0</v>
      </c>
      <c r="D259" s="47">
        <f t="shared" si="87"/>
        <v>1</v>
      </c>
      <c r="E259" s="47">
        <f t="shared" si="88"/>
        <v>1900</v>
      </c>
      <c r="F259" s="47" t="str">
        <f t="shared" si="84"/>
        <v>сб</v>
      </c>
      <c r="G259" s="92"/>
      <c r="H259" s="71"/>
      <c r="I259" s="70"/>
      <c r="J259" s="94"/>
      <c r="K259" s="94"/>
      <c r="L259" s="48"/>
      <c r="M259" s="71"/>
      <c r="N259" s="64"/>
      <c r="O259" s="65"/>
      <c r="P259" s="65"/>
      <c r="Q259" s="65"/>
      <c r="R259" s="105"/>
      <c r="S259" s="66">
        <f t="shared" si="77"/>
        <v>100854.89999999998</v>
      </c>
      <c r="T259" s="67">
        <f t="shared" si="72"/>
        <v>0</v>
      </c>
      <c r="U259" s="53">
        <f t="shared" si="79"/>
        <v>0</v>
      </c>
      <c r="V259" s="54">
        <f t="shared" si="80"/>
        <v>0</v>
      </c>
      <c r="W259" s="67">
        <f t="shared" si="73"/>
        <v>0</v>
      </c>
      <c r="X259" s="53">
        <f t="shared" si="81"/>
        <v>0</v>
      </c>
      <c r="Y259" s="54">
        <f t="shared" si="82"/>
        <v>0</v>
      </c>
      <c r="Z259" s="68" t="str">
        <f t="shared" si="85"/>
        <v>0</v>
      </c>
      <c r="AA259" s="56">
        <f t="shared" si="83"/>
        <v>1</v>
      </c>
      <c r="AB259" s="124">
        <f t="shared" si="74"/>
        <v>1</v>
      </c>
      <c r="AC259" s="69">
        <f t="shared" si="75"/>
        <v>0</v>
      </c>
      <c r="AD259" s="54">
        <f t="shared" si="78"/>
        <v>0</v>
      </c>
      <c r="AE259" s="59">
        <f t="shared" si="76"/>
        <v>0</v>
      </c>
      <c r="AF259" s="149"/>
      <c r="AG259" s="60"/>
      <c r="AH259" s="61"/>
      <c r="AI259" s="126"/>
      <c r="AJ259" s="212"/>
      <c r="AK259" s="215"/>
    </row>
    <row r="260" spans="2:37">
      <c r="B260" s="136"/>
      <c r="C260" s="47">
        <f t="shared" si="86"/>
        <v>0</v>
      </c>
      <c r="D260" s="47">
        <f t="shared" si="87"/>
        <v>1</v>
      </c>
      <c r="E260" s="47">
        <f t="shared" si="88"/>
        <v>1900</v>
      </c>
      <c r="F260" s="47" t="str">
        <f t="shared" si="84"/>
        <v>сб</v>
      </c>
      <c r="G260" s="92"/>
      <c r="H260" s="71"/>
      <c r="I260" s="70"/>
      <c r="J260" s="94"/>
      <c r="K260" s="94"/>
      <c r="L260" s="48"/>
      <c r="M260" s="71"/>
      <c r="N260" s="64"/>
      <c r="O260" s="65"/>
      <c r="P260" s="65"/>
      <c r="Q260" s="65"/>
      <c r="R260" s="105"/>
      <c r="S260" s="66">
        <f t="shared" si="77"/>
        <v>100854.89999999998</v>
      </c>
      <c r="T260" s="67">
        <f t="shared" si="72"/>
        <v>0</v>
      </c>
      <c r="U260" s="53">
        <f t="shared" si="79"/>
        <v>0</v>
      </c>
      <c r="V260" s="54">
        <f t="shared" si="80"/>
        <v>0</v>
      </c>
      <c r="W260" s="67">
        <f t="shared" si="73"/>
        <v>0</v>
      </c>
      <c r="X260" s="53">
        <f t="shared" si="81"/>
        <v>0</v>
      </c>
      <c r="Y260" s="54">
        <f t="shared" si="82"/>
        <v>0</v>
      </c>
      <c r="Z260" s="68" t="str">
        <f t="shared" si="85"/>
        <v>0</v>
      </c>
      <c r="AA260" s="56">
        <f t="shared" si="83"/>
        <v>1</v>
      </c>
      <c r="AB260" s="124">
        <f t="shared" si="74"/>
        <v>1</v>
      </c>
      <c r="AC260" s="69">
        <f t="shared" si="75"/>
        <v>0</v>
      </c>
      <c r="AD260" s="54">
        <f t="shared" si="78"/>
        <v>0</v>
      </c>
      <c r="AE260" s="59">
        <f t="shared" si="76"/>
        <v>0</v>
      </c>
      <c r="AF260" s="149"/>
      <c r="AG260" s="60"/>
      <c r="AH260" s="61"/>
      <c r="AI260" s="126"/>
      <c r="AJ260" s="212"/>
      <c r="AK260" s="215"/>
    </row>
    <row r="261" spans="2:37">
      <c r="B261" s="136"/>
      <c r="C261" s="47">
        <f t="shared" si="86"/>
        <v>0</v>
      </c>
      <c r="D261" s="47">
        <f t="shared" si="87"/>
        <v>1</v>
      </c>
      <c r="E261" s="47">
        <f t="shared" si="88"/>
        <v>1900</v>
      </c>
      <c r="F261" s="47" t="str">
        <f t="shared" si="84"/>
        <v>сб</v>
      </c>
      <c r="G261" s="92"/>
      <c r="H261" s="71"/>
      <c r="I261" s="70"/>
      <c r="J261" s="94"/>
      <c r="K261" s="94"/>
      <c r="L261" s="48"/>
      <c r="M261" s="71"/>
      <c r="N261" s="64"/>
      <c r="O261" s="65"/>
      <c r="P261" s="65"/>
      <c r="Q261" s="65"/>
      <c r="R261" s="105"/>
      <c r="S261" s="66">
        <f t="shared" si="77"/>
        <v>100854.89999999998</v>
      </c>
      <c r="T261" s="67">
        <f t="shared" si="72"/>
        <v>0</v>
      </c>
      <c r="U261" s="53">
        <f t="shared" si="79"/>
        <v>0</v>
      </c>
      <c r="V261" s="54">
        <f t="shared" si="80"/>
        <v>0</v>
      </c>
      <c r="W261" s="67">
        <f t="shared" si="73"/>
        <v>0</v>
      </c>
      <c r="X261" s="53">
        <f t="shared" si="81"/>
        <v>0</v>
      </c>
      <c r="Y261" s="54">
        <f t="shared" si="82"/>
        <v>0</v>
      </c>
      <c r="Z261" s="68" t="str">
        <f t="shared" si="85"/>
        <v>0</v>
      </c>
      <c r="AA261" s="56">
        <f t="shared" si="83"/>
        <v>1</v>
      </c>
      <c r="AB261" s="124">
        <f t="shared" si="74"/>
        <v>1</v>
      </c>
      <c r="AC261" s="69">
        <f t="shared" si="75"/>
        <v>0</v>
      </c>
      <c r="AD261" s="54">
        <f t="shared" si="78"/>
        <v>0</v>
      </c>
      <c r="AE261" s="59">
        <f t="shared" si="76"/>
        <v>0</v>
      </c>
      <c r="AF261" s="149"/>
      <c r="AG261" s="60"/>
      <c r="AH261" s="61"/>
      <c r="AI261" s="126"/>
      <c r="AJ261" s="212"/>
      <c r="AK261" s="215"/>
    </row>
    <row r="262" spans="2:37">
      <c r="B262" s="136"/>
      <c r="C262" s="47">
        <f t="shared" si="86"/>
        <v>0</v>
      </c>
      <c r="D262" s="47">
        <f t="shared" si="87"/>
        <v>1</v>
      </c>
      <c r="E262" s="47">
        <f t="shared" si="88"/>
        <v>1900</v>
      </c>
      <c r="F262" s="47" t="str">
        <f t="shared" si="84"/>
        <v>сб</v>
      </c>
      <c r="G262" s="92"/>
      <c r="H262" s="71"/>
      <c r="I262" s="70"/>
      <c r="J262" s="94"/>
      <c r="K262" s="94"/>
      <c r="L262" s="48"/>
      <c r="M262" s="71"/>
      <c r="N262" s="64"/>
      <c r="O262" s="65"/>
      <c r="P262" s="65"/>
      <c r="Q262" s="65"/>
      <c r="R262" s="105"/>
      <c r="S262" s="66">
        <f t="shared" si="77"/>
        <v>100854.89999999998</v>
      </c>
      <c r="T262" s="67">
        <f t="shared" si="72"/>
        <v>0</v>
      </c>
      <c r="U262" s="53">
        <f t="shared" si="79"/>
        <v>0</v>
      </c>
      <c r="V262" s="54">
        <f t="shared" si="80"/>
        <v>0</v>
      </c>
      <c r="W262" s="67">
        <f t="shared" si="73"/>
        <v>0</v>
      </c>
      <c r="X262" s="53">
        <f t="shared" si="81"/>
        <v>0</v>
      </c>
      <c r="Y262" s="54">
        <f t="shared" si="82"/>
        <v>0</v>
      </c>
      <c r="Z262" s="68" t="str">
        <f t="shared" si="85"/>
        <v>0</v>
      </c>
      <c r="AA262" s="56">
        <f t="shared" si="83"/>
        <v>1</v>
      </c>
      <c r="AB262" s="124">
        <f t="shared" si="74"/>
        <v>1</v>
      </c>
      <c r="AC262" s="69">
        <f t="shared" si="75"/>
        <v>0</v>
      </c>
      <c r="AD262" s="54">
        <f t="shared" si="78"/>
        <v>0</v>
      </c>
      <c r="AE262" s="59">
        <f t="shared" si="76"/>
        <v>0</v>
      </c>
      <c r="AF262" s="149"/>
      <c r="AG262" s="60"/>
      <c r="AH262" s="61"/>
      <c r="AI262" s="126"/>
      <c r="AJ262" s="212"/>
      <c r="AK262" s="215"/>
    </row>
    <row r="263" spans="2:37">
      <c r="B263" s="136"/>
      <c r="C263" s="47">
        <f t="shared" si="86"/>
        <v>0</v>
      </c>
      <c r="D263" s="47">
        <f t="shared" si="87"/>
        <v>1</v>
      </c>
      <c r="E263" s="47">
        <f t="shared" si="88"/>
        <v>1900</v>
      </c>
      <c r="F263" s="47" t="str">
        <f t="shared" si="84"/>
        <v>сб</v>
      </c>
      <c r="G263" s="92"/>
      <c r="H263" s="71"/>
      <c r="I263" s="70"/>
      <c r="J263" s="94"/>
      <c r="K263" s="94"/>
      <c r="L263" s="48"/>
      <c r="M263" s="71"/>
      <c r="N263" s="64"/>
      <c r="O263" s="65"/>
      <c r="P263" s="65"/>
      <c r="Q263" s="65"/>
      <c r="R263" s="105"/>
      <c r="S263" s="66">
        <f t="shared" si="77"/>
        <v>100854.89999999998</v>
      </c>
      <c r="T263" s="67">
        <f t="shared" si="72"/>
        <v>0</v>
      </c>
      <c r="U263" s="53">
        <f t="shared" si="79"/>
        <v>0</v>
      </c>
      <c r="V263" s="54">
        <f t="shared" si="80"/>
        <v>0</v>
      </c>
      <c r="W263" s="67">
        <f t="shared" si="73"/>
        <v>0</v>
      </c>
      <c r="X263" s="53">
        <f t="shared" si="81"/>
        <v>0</v>
      </c>
      <c r="Y263" s="54">
        <f t="shared" si="82"/>
        <v>0</v>
      </c>
      <c r="Z263" s="68" t="str">
        <f t="shared" si="85"/>
        <v>0</v>
      </c>
      <c r="AA263" s="56">
        <f t="shared" si="83"/>
        <v>1</v>
      </c>
      <c r="AB263" s="124">
        <f t="shared" si="74"/>
        <v>1</v>
      </c>
      <c r="AC263" s="69">
        <f t="shared" si="75"/>
        <v>0</v>
      </c>
      <c r="AD263" s="54">
        <f t="shared" si="78"/>
        <v>0</v>
      </c>
      <c r="AE263" s="59">
        <f t="shared" si="76"/>
        <v>0</v>
      </c>
      <c r="AF263" s="149"/>
      <c r="AG263" s="60"/>
      <c r="AH263" s="61"/>
      <c r="AI263" s="126"/>
      <c r="AJ263" s="212"/>
      <c r="AK263" s="215"/>
    </row>
    <row r="264" spans="2:37">
      <c r="B264" s="136"/>
      <c r="C264" s="47">
        <f t="shared" si="86"/>
        <v>0</v>
      </c>
      <c r="D264" s="47">
        <f t="shared" si="87"/>
        <v>1</v>
      </c>
      <c r="E264" s="47">
        <f t="shared" si="88"/>
        <v>1900</v>
      </c>
      <c r="F264" s="47" t="str">
        <f t="shared" si="84"/>
        <v>сб</v>
      </c>
      <c r="G264" s="92"/>
      <c r="H264" s="71"/>
      <c r="I264" s="70"/>
      <c r="J264" s="94"/>
      <c r="K264" s="94"/>
      <c r="L264" s="48"/>
      <c r="M264" s="71"/>
      <c r="N264" s="64"/>
      <c r="O264" s="65"/>
      <c r="P264" s="65"/>
      <c r="Q264" s="65"/>
      <c r="R264" s="105"/>
      <c r="S264" s="66">
        <f t="shared" si="77"/>
        <v>100854.89999999998</v>
      </c>
      <c r="T264" s="67">
        <f t="shared" si="72"/>
        <v>0</v>
      </c>
      <c r="U264" s="53">
        <f t="shared" si="79"/>
        <v>0</v>
      </c>
      <c r="V264" s="54">
        <f t="shared" si="80"/>
        <v>0</v>
      </c>
      <c r="W264" s="67">
        <f t="shared" si="73"/>
        <v>0</v>
      </c>
      <c r="X264" s="53">
        <f t="shared" si="81"/>
        <v>0</v>
      </c>
      <c r="Y264" s="54">
        <f t="shared" si="82"/>
        <v>0</v>
      </c>
      <c r="Z264" s="68" t="str">
        <f t="shared" si="85"/>
        <v>0</v>
      </c>
      <c r="AA264" s="56">
        <f t="shared" si="83"/>
        <v>1</v>
      </c>
      <c r="AB264" s="124">
        <f t="shared" si="74"/>
        <v>1</v>
      </c>
      <c r="AC264" s="69">
        <f t="shared" si="75"/>
        <v>0</v>
      </c>
      <c r="AD264" s="54">
        <f t="shared" si="78"/>
        <v>0</v>
      </c>
      <c r="AE264" s="59">
        <f t="shared" si="76"/>
        <v>0</v>
      </c>
      <c r="AF264" s="149"/>
      <c r="AG264" s="60"/>
      <c r="AH264" s="61"/>
      <c r="AI264" s="126"/>
      <c r="AJ264" s="212"/>
      <c r="AK264" s="215"/>
    </row>
    <row r="265" spans="2:37">
      <c r="B265" s="136"/>
      <c r="C265" s="47">
        <f t="shared" si="86"/>
        <v>0</v>
      </c>
      <c r="D265" s="47">
        <f t="shared" si="87"/>
        <v>1</v>
      </c>
      <c r="E265" s="47">
        <f t="shared" si="88"/>
        <v>1900</v>
      </c>
      <c r="F265" s="47" t="str">
        <f t="shared" si="84"/>
        <v>сб</v>
      </c>
      <c r="G265" s="92"/>
      <c r="H265" s="71"/>
      <c r="I265" s="70"/>
      <c r="J265" s="94"/>
      <c r="K265" s="94"/>
      <c r="L265" s="48"/>
      <c r="M265" s="71"/>
      <c r="N265" s="64"/>
      <c r="O265" s="65"/>
      <c r="P265" s="65"/>
      <c r="Q265" s="65"/>
      <c r="R265" s="105"/>
      <c r="S265" s="66">
        <f t="shared" si="77"/>
        <v>100854.89999999998</v>
      </c>
      <c r="T265" s="67">
        <f t="shared" si="72"/>
        <v>0</v>
      </c>
      <c r="U265" s="53">
        <f t="shared" si="79"/>
        <v>0</v>
      </c>
      <c r="V265" s="54">
        <f t="shared" si="80"/>
        <v>0</v>
      </c>
      <c r="W265" s="67">
        <f t="shared" si="73"/>
        <v>0</v>
      </c>
      <c r="X265" s="53">
        <f t="shared" si="81"/>
        <v>0</v>
      </c>
      <c r="Y265" s="54">
        <f t="shared" si="82"/>
        <v>0</v>
      </c>
      <c r="Z265" s="68" t="str">
        <f t="shared" si="85"/>
        <v>0</v>
      </c>
      <c r="AA265" s="56">
        <f t="shared" si="83"/>
        <v>1</v>
      </c>
      <c r="AB265" s="124">
        <f t="shared" si="74"/>
        <v>1</v>
      </c>
      <c r="AC265" s="69">
        <f t="shared" si="75"/>
        <v>0</v>
      </c>
      <c r="AD265" s="54">
        <f t="shared" si="78"/>
        <v>0</v>
      </c>
      <c r="AE265" s="59">
        <f t="shared" si="76"/>
        <v>0</v>
      </c>
      <c r="AF265" s="149"/>
      <c r="AG265" s="60"/>
      <c r="AH265" s="61"/>
      <c r="AI265" s="126"/>
      <c r="AJ265" s="212"/>
      <c r="AK265" s="215"/>
    </row>
    <row r="266" spans="2:37">
      <c r="B266" s="136"/>
      <c r="C266" s="47">
        <f t="shared" si="86"/>
        <v>0</v>
      </c>
      <c r="D266" s="47">
        <f t="shared" si="87"/>
        <v>1</v>
      </c>
      <c r="E266" s="47">
        <f t="shared" si="88"/>
        <v>1900</v>
      </c>
      <c r="F266" s="47" t="str">
        <f t="shared" si="84"/>
        <v>сб</v>
      </c>
      <c r="G266" s="92"/>
      <c r="H266" s="71"/>
      <c r="I266" s="70"/>
      <c r="J266" s="94"/>
      <c r="K266" s="94"/>
      <c r="L266" s="48"/>
      <c r="M266" s="71"/>
      <c r="N266" s="64"/>
      <c r="O266" s="65"/>
      <c r="P266" s="65"/>
      <c r="Q266" s="65"/>
      <c r="R266" s="105"/>
      <c r="S266" s="66">
        <f t="shared" si="77"/>
        <v>100854.89999999998</v>
      </c>
      <c r="T266" s="67">
        <f t="shared" ref="T266:T329" si="89">IF(Q266&lt;&gt;0,IF(K266="Long",(Q266-N266)*100000*AB266,((Q266-N266)*-100000*AB266)),0)</f>
        <v>0</v>
      </c>
      <c r="U266" s="53">
        <f t="shared" si="79"/>
        <v>0</v>
      </c>
      <c r="V266" s="54">
        <f t="shared" si="80"/>
        <v>0</v>
      </c>
      <c r="W266" s="67">
        <f t="shared" ref="W266:W329" si="90">IF(P266&lt;&gt;0,IF(K266="Long",(N266-P266)*100000*AB266,((N266-P266)*-100000*AB266)),0)</f>
        <v>0</v>
      </c>
      <c r="X266" s="53">
        <f t="shared" si="81"/>
        <v>0</v>
      </c>
      <c r="Y266" s="54">
        <f t="shared" si="82"/>
        <v>0</v>
      </c>
      <c r="Z266" s="68" t="str">
        <f t="shared" si="85"/>
        <v>0</v>
      </c>
      <c r="AA266" s="56">
        <f t="shared" si="83"/>
        <v>1</v>
      </c>
      <c r="AB266" s="124">
        <f t="shared" ref="AB266:AB329" si="91">IF(TRUNC(N266/10,0)=0,1,IF(AND(TRUNC(N266/10,0)&gt;0,TRUNC(N266/10,0)&lt;10),0.1,IF(AND(TRUNC(N266/10,0)&gt;=10,TRUNC(N266/10,0)&lt;100),0.01,IF(AND(TRUNC(N266/10,0)&gt;=100,TRUNC(N266/10,0)&lt;1000),0.001,IF(AND(TRUNC(N266/10,0)&gt;=1000,TRUNC(N266/10,0)&lt;10000),0.0001,IF(AND(TRUNC(N266/10,0)&gt;=10000,TRUNC(N266/10,0)&lt;100000),0.00001))))))</f>
        <v>1</v>
      </c>
      <c r="AC266" s="69">
        <f t="shared" ref="AC266:AC329" si="92">IF(O266&lt;&gt;0, IF(K266="Long",(O266-N266)*100000*AB266,((O266-N266)*-100000*AB266)),0)</f>
        <v>0</v>
      </c>
      <c r="AD266" s="54">
        <f t="shared" si="78"/>
        <v>0</v>
      </c>
      <c r="AE266" s="59">
        <f t="shared" ref="AE266:AE329" si="93">(AA266*AC266*M266)+R266</f>
        <v>0</v>
      </c>
      <c r="AF266" s="149"/>
      <c r="AG266" s="60"/>
      <c r="AH266" s="61"/>
      <c r="AI266" s="126"/>
      <c r="AJ266" s="212"/>
      <c r="AK266" s="215"/>
    </row>
    <row r="267" spans="2:37">
      <c r="B267" s="136"/>
      <c r="C267" s="47">
        <f t="shared" si="86"/>
        <v>0</v>
      </c>
      <c r="D267" s="47">
        <f t="shared" si="87"/>
        <v>1</v>
      </c>
      <c r="E267" s="47">
        <f t="shared" si="88"/>
        <v>1900</v>
      </c>
      <c r="F267" s="47" t="str">
        <f t="shared" si="84"/>
        <v>сб</v>
      </c>
      <c r="G267" s="92"/>
      <c r="H267" s="71"/>
      <c r="I267" s="70"/>
      <c r="J267" s="94"/>
      <c r="K267" s="94"/>
      <c r="L267" s="48"/>
      <c r="M267" s="71"/>
      <c r="N267" s="64"/>
      <c r="O267" s="65"/>
      <c r="P267" s="65"/>
      <c r="Q267" s="65"/>
      <c r="R267" s="105"/>
      <c r="S267" s="66">
        <f t="shared" ref="S267:S330" si="94">IF(AE267="","",S266+AE267)</f>
        <v>100854.89999999998</v>
      </c>
      <c r="T267" s="67">
        <f t="shared" si="89"/>
        <v>0</v>
      </c>
      <c r="U267" s="53">
        <f t="shared" si="79"/>
        <v>0</v>
      </c>
      <c r="V267" s="54">
        <f t="shared" si="80"/>
        <v>0</v>
      </c>
      <c r="W267" s="67">
        <f t="shared" si="90"/>
        <v>0</v>
      </c>
      <c r="X267" s="53">
        <f t="shared" si="81"/>
        <v>0</v>
      </c>
      <c r="Y267" s="54">
        <f t="shared" si="82"/>
        <v>0</v>
      </c>
      <c r="Z267" s="68" t="str">
        <f t="shared" si="85"/>
        <v>0</v>
      </c>
      <c r="AA267" s="56">
        <f t="shared" si="83"/>
        <v>1</v>
      </c>
      <c r="AB267" s="124">
        <f t="shared" si="91"/>
        <v>1</v>
      </c>
      <c r="AC267" s="69">
        <f t="shared" si="92"/>
        <v>0</v>
      </c>
      <c r="AD267" s="54">
        <f t="shared" ref="AD267:AD330" si="95">IF(S266=0,"0.00%",AE267/S266)</f>
        <v>0</v>
      </c>
      <c r="AE267" s="59">
        <f t="shared" si="93"/>
        <v>0</v>
      </c>
      <c r="AF267" s="149"/>
      <c r="AG267" s="60"/>
      <c r="AH267" s="61"/>
      <c r="AI267" s="126"/>
      <c r="AJ267" s="212"/>
      <c r="AK267" s="215"/>
    </row>
    <row r="268" spans="2:37">
      <c r="B268" s="136"/>
      <c r="C268" s="47">
        <f t="shared" si="86"/>
        <v>0</v>
      </c>
      <c r="D268" s="47">
        <f t="shared" si="87"/>
        <v>1</v>
      </c>
      <c r="E268" s="47">
        <f t="shared" si="88"/>
        <v>1900</v>
      </c>
      <c r="F268" s="47" t="str">
        <f t="shared" si="84"/>
        <v>сб</v>
      </c>
      <c r="G268" s="92"/>
      <c r="H268" s="71"/>
      <c r="I268" s="70"/>
      <c r="J268" s="94"/>
      <c r="K268" s="94"/>
      <c r="L268" s="48"/>
      <c r="M268" s="71"/>
      <c r="N268" s="64"/>
      <c r="O268" s="65"/>
      <c r="P268" s="65"/>
      <c r="Q268" s="65"/>
      <c r="R268" s="105"/>
      <c r="S268" s="66">
        <f t="shared" si="94"/>
        <v>100854.89999999998</v>
      </c>
      <c r="T268" s="67">
        <f t="shared" si="89"/>
        <v>0</v>
      </c>
      <c r="U268" s="53">
        <f t="shared" si="79"/>
        <v>0</v>
      </c>
      <c r="V268" s="54">
        <f t="shared" si="80"/>
        <v>0</v>
      </c>
      <c r="W268" s="67">
        <f t="shared" si="90"/>
        <v>0</v>
      </c>
      <c r="X268" s="53">
        <f t="shared" si="81"/>
        <v>0</v>
      </c>
      <c r="Y268" s="54">
        <f t="shared" si="82"/>
        <v>0</v>
      </c>
      <c r="Z268" s="68" t="str">
        <f t="shared" si="85"/>
        <v>0</v>
      </c>
      <c r="AA268" s="56">
        <f t="shared" si="83"/>
        <v>1</v>
      </c>
      <c r="AB268" s="124">
        <f t="shared" si="91"/>
        <v>1</v>
      </c>
      <c r="AC268" s="69">
        <f t="shared" si="92"/>
        <v>0</v>
      </c>
      <c r="AD268" s="54">
        <f t="shared" si="95"/>
        <v>0</v>
      </c>
      <c r="AE268" s="59">
        <f t="shared" si="93"/>
        <v>0</v>
      </c>
      <c r="AF268" s="149"/>
      <c r="AG268" s="60"/>
      <c r="AH268" s="61"/>
      <c r="AI268" s="126"/>
      <c r="AJ268" s="212"/>
      <c r="AK268" s="215"/>
    </row>
    <row r="269" spans="2:37">
      <c r="B269" s="136"/>
      <c r="C269" s="47">
        <f t="shared" si="86"/>
        <v>0</v>
      </c>
      <c r="D269" s="47">
        <f t="shared" si="87"/>
        <v>1</v>
      </c>
      <c r="E269" s="47">
        <f t="shared" si="88"/>
        <v>1900</v>
      </c>
      <c r="F269" s="47" t="str">
        <f t="shared" si="84"/>
        <v>сб</v>
      </c>
      <c r="G269" s="92"/>
      <c r="H269" s="71"/>
      <c r="I269" s="70"/>
      <c r="J269" s="94"/>
      <c r="K269" s="94"/>
      <c r="L269" s="48"/>
      <c r="M269" s="71"/>
      <c r="N269" s="64"/>
      <c r="O269" s="65"/>
      <c r="P269" s="65"/>
      <c r="Q269" s="65"/>
      <c r="R269" s="105"/>
      <c r="S269" s="66">
        <f t="shared" si="94"/>
        <v>100854.89999999998</v>
      </c>
      <c r="T269" s="67">
        <f t="shared" si="89"/>
        <v>0</v>
      </c>
      <c r="U269" s="53">
        <f t="shared" si="79"/>
        <v>0</v>
      </c>
      <c r="V269" s="54">
        <f t="shared" si="80"/>
        <v>0</v>
      </c>
      <c r="W269" s="67">
        <f t="shared" si="90"/>
        <v>0</v>
      </c>
      <c r="X269" s="53">
        <f t="shared" si="81"/>
        <v>0</v>
      </c>
      <c r="Y269" s="54">
        <f t="shared" si="82"/>
        <v>0</v>
      </c>
      <c r="Z269" s="68" t="str">
        <f t="shared" si="85"/>
        <v>0</v>
      </c>
      <c r="AA269" s="56">
        <f t="shared" si="83"/>
        <v>1</v>
      </c>
      <c r="AB269" s="124">
        <f t="shared" si="91"/>
        <v>1</v>
      </c>
      <c r="AC269" s="69">
        <f t="shared" si="92"/>
        <v>0</v>
      </c>
      <c r="AD269" s="54">
        <f t="shared" si="95"/>
        <v>0</v>
      </c>
      <c r="AE269" s="59">
        <f t="shared" si="93"/>
        <v>0</v>
      </c>
      <c r="AF269" s="149"/>
      <c r="AG269" s="60"/>
      <c r="AH269" s="61"/>
      <c r="AI269" s="126"/>
      <c r="AJ269" s="212"/>
      <c r="AK269" s="215"/>
    </row>
    <row r="270" spans="2:37">
      <c r="B270" s="136"/>
      <c r="C270" s="47">
        <f t="shared" si="86"/>
        <v>0</v>
      </c>
      <c r="D270" s="47">
        <f t="shared" si="87"/>
        <v>1</v>
      </c>
      <c r="E270" s="47">
        <f t="shared" si="88"/>
        <v>1900</v>
      </c>
      <c r="F270" s="47" t="str">
        <f t="shared" si="84"/>
        <v>сб</v>
      </c>
      <c r="G270" s="92"/>
      <c r="H270" s="71"/>
      <c r="I270" s="70"/>
      <c r="J270" s="94"/>
      <c r="K270" s="94"/>
      <c r="L270" s="48"/>
      <c r="M270" s="71"/>
      <c r="N270" s="64"/>
      <c r="O270" s="65"/>
      <c r="P270" s="65"/>
      <c r="Q270" s="65"/>
      <c r="R270" s="105"/>
      <c r="S270" s="66">
        <f t="shared" si="94"/>
        <v>100854.89999999998</v>
      </c>
      <c r="T270" s="67">
        <f t="shared" si="89"/>
        <v>0</v>
      </c>
      <c r="U270" s="53">
        <f t="shared" si="79"/>
        <v>0</v>
      </c>
      <c r="V270" s="54">
        <f t="shared" si="80"/>
        <v>0</v>
      </c>
      <c r="W270" s="67">
        <f t="shared" si="90"/>
        <v>0</v>
      </c>
      <c r="X270" s="53">
        <f t="shared" si="81"/>
        <v>0</v>
      </c>
      <c r="Y270" s="54">
        <f t="shared" si="82"/>
        <v>0</v>
      </c>
      <c r="Z270" s="68" t="str">
        <f t="shared" si="85"/>
        <v>0</v>
      </c>
      <c r="AA270" s="56">
        <f t="shared" si="83"/>
        <v>1</v>
      </c>
      <c r="AB270" s="124">
        <f t="shared" si="91"/>
        <v>1</v>
      </c>
      <c r="AC270" s="69">
        <f t="shared" si="92"/>
        <v>0</v>
      </c>
      <c r="AD270" s="54">
        <f t="shared" si="95"/>
        <v>0</v>
      </c>
      <c r="AE270" s="59">
        <f t="shared" si="93"/>
        <v>0</v>
      </c>
      <c r="AF270" s="149"/>
      <c r="AG270" s="60"/>
      <c r="AH270" s="61"/>
      <c r="AI270" s="126"/>
      <c r="AJ270" s="212"/>
      <c r="AK270" s="215"/>
    </row>
    <row r="271" spans="2:37">
      <c r="B271" s="136"/>
      <c r="C271" s="47">
        <f t="shared" si="86"/>
        <v>0</v>
      </c>
      <c r="D271" s="47">
        <f t="shared" si="87"/>
        <v>1</v>
      </c>
      <c r="E271" s="47">
        <f t="shared" si="88"/>
        <v>1900</v>
      </c>
      <c r="F271" s="47" t="str">
        <f t="shared" si="84"/>
        <v>сб</v>
      </c>
      <c r="G271" s="92"/>
      <c r="H271" s="71"/>
      <c r="I271" s="70"/>
      <c r="J271" s="94"/>
      <c r="K271" s="94"/>
      <c r="L271" s="48"/>
      <c r="M271" s="71"/>
      <c r="N271" s="64"/>
      <c r="O271" s="65"/>
      <c r="P271" s="65"/>
      <c r="Q271" s="65"/>
      <c r="R271" s="105"/>
      <c r="S271" s="66">
        <f t="shared" si="94"/>
        <v>100854.89999999998</v>
      </c>
      <c r="T271" s="67">
        <f t="shared" si="89"/>
        <v>0</v>
      </c>
      <c r="U271" s="53">
        <f t="shared" si="79"/>
        <v>0</v>
      </c>
      <c r="V271" s="54">
        <f t="shared" si="80"/>
        <v>0</v>
      </c>
      <c r="W271" s="67">
        <f t="shared" si="90"/>
        <v>0</v>
      </c>
      <c r="X271" s="53">
        <f t="shared" si="81"/>
        <v>0</v>
      </c>
      <c r="Y271" s="54">
        <f t="shared" si="82"/>
        <v>0</v>
      </c>
      <c r="Z271" s="68" t="str">
        <f t="shared" si="85"/>
        <v>0</v>
      </c>
      <c r="AA271" s="56">
        <f t="shared" si="83"/>
        <v>1</v>
      </c>
      <c r="AB271" s="124">
        <f t="shared" si="91"/>
        <v>1</v>
      </c>
      <c r="AC271" s="69">
        <f t="shared" si="92"/>
        <v>0</v>
      </c>
      <c r="AD271" s="54">
        <f t="shared" si="95"/>
        <v>0</v>
      </c>
      <c r="AE271" s="59">
        <f t="shared" si="93"/>
        <v>0</v>
      </c>
      <c r="AF271" s="149"/>
      <c r="AG271" s="60"/>
      <c r="AH271" s="61"/>
      <c r="AI271" s="126"/>
      <c r="AJ271" s="212"/>
      <c r="AK271" s="215"/>
    </row>
    <row r="272" spans="2:37">
      <c r="B272" s="136"/>
      <c r="C272" s="47">
        <f t="shared" si="86"/>
        <v>0</v>
      </c>
      <c r="D272" s="47">
        <f t="shared" si="87"/>
        <v>1</v>
      </c>
      <c r="E272" s="47">
        <f t="shared" si="88"/>
        <v>1900</v>
      </c>
      <c r="F272" s="47" t="str">
        <f t="shared" si="84"/>
        <v>сб</v>
      </c>
      <c r="G272" s="92"/>
      <c r="H272" s="71"/>
      <c r="I272" s="70"/>
      <c r="J272" s="94"/>
      <c r="K272" s="94"/>
      <c r="L272" s="48"/>
      <c r="M272" s="71"/>
      <c r="N272" s="64"/>
      <c r="O272" s="65"/>
      <c r="P272" s="65"/>
      <c r="Q272" s="65"/>
      <c r="R272" s="105"/>
      <c r="S272" s="66">
        <f t="shared" si="94"/>
        <v>100854.89999999998</v>
      </c>
      <c r="T272" s="67">
        <f t="shared" si="89"/>
        <v>0</v>
      </c>
      <c r="U272" s="53">
        <f t="shared" si="79"/>
        <v>0</v>
      </c>
      <c r="V272" s="54">
        <f t="shared" si="80"/>
        <v>0</v>
      </c>
      <c r="W272" s="67">
        <f t="shared" si="90"/>
        <v>0</v>
      </c>
      <c r="X272" s="53">
        <f t="shared" si="81"/>
        <v>0</v>
      </c>
      <c r="Y272" s="54">
        <f t="shared" si="82"/>
        <v>0</v>
      </c>
      <c r="Z272" s="68" t="str">
        <f t="shared" si="85"/>
        <v>0</v>
      </c>
      <c r="AA272" s="56">
        <f t="shared" si="83"/>
        <v>1</v>
      </c>
      <c r="AB272" s="124">
        <f t="shared" si="91"/>
        <v>1</v>
      </c>
      <c r="AC272" s="69">
        <f t="shared" si="92"/>
        <v>0</v>
      </c>
      <c r="AD272" s="54">
        <f t="shared" si="95"/>
        <v>0</v>
      </c>
      <c r="AE272" s="59">
        <f t="shared" si="93"/>
        <v>0</v>
      </c>
      <c r="AF272" s="149"/>
      <c r="AG272" s="60"/>
      <c r="AH272" s="61"/>
      <c r="AI272" s="126"/>
      <c r="AJ272" s="212"/>
      <c r="AK272" s="215"/>
    </row>
    <row r="273" spans="2:37">
      <c r="B273" s="136"/>
      <c r="C273" s="47">
        <f t="shared" si="86"/>
        <v>0</v>
      </c>
      <c r="D273" s="47">
        <f t="shared" si="87"/>
        <v>1</v>
      </c>
      <c r="E273" s="47">
        <f t="shared" si="88"/>
        <v>1900</v>
      </c>
      <c r="F273" s="47" t="str">
        <f t="shared" si="84"/>
        <v>сб</v>
      </c>
      <c r="G273" s="92"/>
      <c r="H273" s="71"/>
      <c r="I273" s="70"/>
      <c r="J273" s="94"/>
      <c r="K273" s="94"/>
      <c r="L273" s="48"/>
      <c r="M273" s="71"/>
      <c r="N273" s="64"/>
      <c r="O273" s="65"/>
      <c r="P273" s="65"/>
      <c r="Q273" s="65"/>
      <c r="R273" s="105"/>
      <c r="S273" s="66">
        <f t="shared" si="94"/>
        <v>100854.89999999998</v>
      </c>
      <c r="T273" s="67">
        <f t="shared" si="89"/>
        <v>0</v>
      </c>
      <c r="U273" s="53">
        <f t="shared" si="79"/>
        <v>0</v>
      </c>
      <c r="V273" s="54">
        <f t="shared" si="80"/>
        <v>0</v>
      </c>
      <c r="W273" s="67">
        <f t="shared" si="90"/>
        <v>0</v>
      </c>
      <c r="X273" s="53">
        <f t="shared" si="81"/>
        <v>0</v>
      </c>
      <c r="Y273" s="54">
        <f t="shared" si="82"/>
        <v>0</v>
      </c>
      <c r="Z273" s="68" t="str">
        <f t="shared" si="85"/>
        <v>0</v>
      </c>
      <c r="AA273" s="56">
        <f t="shared" si="83"/>
        <v>1</v>
      </c>
      <c r="AB273" s="124">
        <f t="shared" si="91"/>
        <v>1</v>
      </c>
      <c r="AC273" s="69">
        <f t="shared" si="92"/>
        <v>0</v>
      </c>
      <c r="AD273" s="54">
        <f t="shared" si="95"/>
        <v>0</v>
      </c>
      <c r="AE273" s="59">
        <f t="shared" si="93"/>
        <v>0</v>
      </c>
      <c r="AF273" s="149"/>
      <c r="AG273" s="60"/>
      <c r="AH273" s="61"/>
      <c r="AI273" s="126"/>
      <c r="AJ273" s="212"/>
      <c r="AK273" s="215"/>
    </row>
    <row r="274" spans="2:37">
      <c r="B274" s="136"/>
      <c r="C274" s="47">
        <f t="shared" si="86"/>
        <v>0</v>
      </c>
      <c r="D274" s="47">
        <f t="shared" si="87"/>
        <v>1</v>
      </c>
      <c r="E274" s="47">
        <f t="shared" si="88"/>
        <v>1900</v>
      </c>
      <c r="F274" s="47" t="str">
        <f t="shared" si="84"/>
        <v>сб</v>
      </c>
      <c r="G274" s="92"/>
      <c r="H274" s="71"/>
      <c r="I274" s="70"/>
      <c r="J274" s="94"/>
      <c r="K274" s="94"/>
      <c r="L274" s="48"/>
      <c r="M274" s="71"/>
      <c r="N274" s="64"/>
      <c r="O274" s="65"/>
      <c r="P274" s="65"/>
      <c r="Q274" s="65"/>
      <c r="R274" s="105"/>
      <c r="S274" s="66">
        <f t="shared" si="94"/>
        <v>100854.89999999998</v>
      </c>
      <c r="T274" s="67">
        <f t="shared" si="89"/>
        <v>0</v>
      </c>
      <c r="U274" s="53">
        <f t="shared" si="79"/>
        <v>0</v>
      </c>
      <c r="V274" s="54">
        <f t="shared" si="80"/>
        <v>0</v>
      </c>
      <c r="W274" s="67">
        <f t="shared" si="90"/>
        <v>0</v>
      </c>
      <c r="X274" s="53">
        <f t="shared" si="81"/>
        <v>0</v>
      </c>
      <c r="Y274" s="54">
        <f t="shared" si="82"/>
        <v>0</v>
      </c>
      <c r="Z274" s="68" t="str">
        <f t="shared" si="85"/>
        <v>0</v>
      </c>
      <c r="AA274" s="56">
        <f t="shared" si="83"/>
        <v>1</v>
      </c>
      <c r="AB274" s="124">
        <f t="shared" si="91"/>
        <v>1</v>
      </c>
      <c r="AC274" s="69">
        <f t="shared" si="92"/>
        <v>0</v>
      </c>
      <c r="AD274" s="54">
        <f t="shared" si="95"/>
        <v>0</v>
      </c>
      <c r="AE274" s="59">
        <f t="shared" si="93"/>
        <v>0</v>
      </c>
      <c r="AF274" s="149"/>
      <c r="AG274" s="60"/>
      <c r="AH274" s="61"/>
      <c r="AI274" s="126"/>
      <c r="AJ274" s="212"/>
      <c r="AK274" s="215"/>
    </row>
    <row r="275" spans="2:37">
      <c r="B275" s="136"/>
      <c r="C275" s="47">
        <f t="shared" si="86"/>
        <v>0</v>
      </c>
      <c r="D275" s="47">
        <f t="shared" si="87"/>
        <v>1</v>
      </c>
      <c r="E275" s="47">
        <f t="shared" si="88"/>
        <v>1900</v>
      </c>
      <c r="F275" s="47" t="str">
        <f t="shared" si="84"/>
        <v>сб</v>
      </c>
      <c r="G275" s="92"/>
      <c r="H275" s="71"/>
      <c r="I275" s="70"/>
      <c r="J275" s="94"/>
      <c r="K275" s="94"/>
      <c r="L275" s="48"/>
      <c r="M275" s="71"/>
      <c r="N275" s="64"/>
      <c r="O275" s="65"/>
      <c r="P275" s="65"/>
      <c r="Q275" s="65"/>
      <c r="R275" s="105"/>
      <c r="S275" s="66">
        <f t="shared" si="94"/>
        <v>100854.89999999998</v>
      </c>
      <c r="T275" s="67">
        <f t="shared" si="89"/>
        <v>0</v>
      </c>
      <c r="U275" s="53">
        <f t="shared" si="79"/>
        <v>0</v>
      </c>
      <c r="V275" s="54">
        <f t="shared" si="80"/>
        <v>0</v>
      </c>
      <c r="W275" s="67">
        <f t="shared" si="90"/>
        <v>0</v>
      </c>
      <c r="X275" s="53">
        <f t="shared" si="81"/>
        <v>0</v>
      </c>
      <c r="Y275" s="54">
        <f t="shared" si="82"/>
        <v>0</v>
      </c>
      <c r="Z275" s="68" t="str">
        <f t="shared" si="85"/>
        <v>0</v>
      </c>
      <c r="AA275" s="56">
        <f t="shared" si="83"/>
        <v>1</v>
      </c>
      <c r="AB275" s="124">
        <f t="shared" si="91"/>
        <v>1</v>
      </c>
      <c r="AC275" s="69">
        <f t="shared" si="92"/>
        <v>0</v>
      </c>
      <c r="AD275" s="54">
        <f t="shared" si="95"/>
        <v>0</v>
      </c>
      <c r="AE275" s="59">
        <f t="shared" si="93"/>
        <v>0</v>
      </c>
      <c r="AF275" s="149"/>
      <c r="AG275" s="60"/>
      <c r="AH275" s="61"/>
      <c r="AI275" s="126"/>
      <c r="AJ275" s="212"/>
      <c r="AK275" s="215"/>
    </row>
    <row r="276" spans="2:37">
      <c r="B276" s="136"/>
      <c r="C276" s="47">
        <f t="shared" si="86"/>
        <v>0</v>
      </c>
      <c r="D276" s="47">
        <f t="shared" si="87"/>
        <v>1</v>
      </c>
      <c r="E276" s="47">
        <f t="shared" si="88"/>
        <v>1900</v>
      </c>
      <c r="F276" s="47" t="str">
        <f t="shared" si="84"/>
        <v>сб</v>
      </c>
      <c r="G276" s="92"/>
      <c r="H276" s="71"/>
      <c r="I276" s="70"/>
      <c r="J276" s="94"/>
      <c r="K276" s="94"/>
      <c r="L276" s="48"/>
      <c r="M276" s="71"/>
      <c r="N276" s="64"/>
      <c r="O276" s="65"/>
      <c r="P276" s="65"/>
      <c r="Q276" s="65"/>
      <c r="R276" s="105"/>
      <c r="S276" s="66">
        <f t="shared" si="94"/>
        <v>100854.89999999998</v>
      </c>
      <c r="T276" s="67">
        <f t="shared" si="89"/>
        <v>0</v>
      </c>
      <c r="U276" s="53">
        <f t="shared" si="79"/>
        <v>0</v>
      </c>
      <c r="V276" s="54">
        <f t="shared" si="80"/>
        <v>0</v>
      </c>
      <c r="W276" s="67">
        <f t="shared" si="90"/>
        <v>0</v>
      </c>
      <c r="X276" s="53">
        <f t="shared" si="81"/>
        <v>0</v>
      </c>
      <c r="Y276" s="54">
        <f t="shared" si="82"/>
        <v>0</v>
      </c>
      <c r="Z276" s="68" t="str">
        <f t="shared" si="85"/>
        <v>0</v>
      </c>
      <c r="AA276" s="56">
        <f t="shared" si="83"/>
        <v>1</v>
      </c>
      <c r="AB276" s="124">
        <f t="shared" si="91"/>
        <v>1</v>
      </c>
      <c r="AC276" s="69">
        <f t="shared" si="92"/>
        <v>0</v>
      </c>
      <c r="AD276" s="54">
        <f t="shared" si="95"/>
        <v>0</v>
      </c>
      <c r="AE276" s="59">
        <f t="shared" si="93"/>
        <v>0</v>
      </c>
      <c r="AF276" s="149"/>
      <c r="AG276" s="60"/>
      <c r="AH276" s="61"/>
      <c r="AI276" s="126"/>
      <c r="AJ276" s="212"/>
      <c r="AK276" s="215"/>
    </row>
    <row r="277" spans="2:37">
      <c r="B277" s="136"/>
      <c r="C277" s="47">
        <f t="shared" si="86"/>
        <v>0</v>
      </c>
      <c r="D277" s="47">
        <f t="shared" si="87"/>
        <v>1</v>
      </c>
      <c r="E277" s="47">
        <f t="shared" si="88"/>
        <v>1900</v>
      </c>
      <c r="F277" s="47" t="str">
        <f t="shared" si="84"/>
        <v>сб</v>
      </c>
      <c r="G277" s="92"/>
      <c r="H277" s="71"/>
      <c r="I277" s="70"/>
      <c r="J277" s="94"/>
      <c r="K277" s="94"/>
      <c r="L277" s="48"/>
      <c r="M277" s="71"/>
      <c r="N277" s="64"/>
      <c r="O277" s="65"/>
      <c r="P277" s="65"/>
      <c r="Q277" s="65"/>
      <c r="R277" s="105"/>
      <c r="S277" s="66">
        <f t="shared" si="94"/>
        <v>100854.89999999998</v>
      </c>
      <c r="T277" s="67">
        <f t="shared" si="89"/>
        <v>0</v>
      </c>
      <c r="U277" s="53">
        <f t="shared" si="79"/>
        <v>0</v>
      </c>
      <c r="V277" s="54">
        <f t="shared" si="80"/>
        <v>0</v>
      </c>
      <c r="W277" s="67">
        <f t="shared" si="90"/>
        <v>0</v>
      </c>
      <c r="X277" s="53">
        <f t="shared" si="81"/>
        <v>0</v>
      </c>
      <c r="Y277" s="54">
        <f t="shared" si="82"/>
        <v>0</v>
      </c>
      <c r="Z277" s="68" t="str">
        <f t="shared" si="85"/>
        <v>0</v>
      </c>
      <c r="AA277" s="56">
        <f t="shared" si="83"/>
        <v>1</v>
      </c>
      <c r="AB277" s="124">
        <f t="shared" si="91"/>
        <v>1</v>
      </c>
      <c r="AC277" s="69">
        <f t="shared" si="92"/>
        <v>0</v>
      </c>
      <c r="AD277" s="54">
        <f t="shared" si="95"/>
        <v>0</v>
      </c>
      <c r="AE277" s="59">
        <f t="shared" si="93"/>
        <v>0</v>
      </c>
      <c r="AF277" s="149"/>
      <c r="AG277" s="60"/>
      <c r="AH277" s="61"/>
      <c r="AI277" s="126"/>
      <c r="AJ277" s="212"/>
      <c r="AK277" s="215"/>
    </row>
    <row r="278" spans="2:37">
      <c r="B278" s="136"/>
      <c r="C278" s="47">
        <f t="shared" si="86"/>
        <v>0</v>
      </c>
      <c r="D278" s="47">
        <f t="shared" si="87"/>
        <v>1</v>
      </c>
      <c r="E278" s="47">
        <f t="shared" si="88"/>
        <v>1900</v>
      </c>
      <c r="F278" s="47" t="str">
        <f t="shared" si="84"/>
        <v>сб</v>
      </c>
      <c r="G278" s="92"/>
      <c r="H278" s="71"/>
      <c r="I278" s="70"/>
      <c r="J278" s="94"/>
      <c r="K278" s="94"/>
      <c r="L278" s="48"/>
      <c r="M278" s="71"/>
      <c r="N278" s="64"/>
      <c r="O278" s="65"/>
      <c r="P278" s="65"/>
      <c r="Q278" s="65"/>
      <c r="R278" s="105"/>
      <c r="S278" s="66">
        <f t="shared" si="94"/>
        <v>100854.89999999998</v>
      </c>
      <c r="T278" s="67">
        <f t="shared" si="89"/>
        <v>0</v>
      </c>
      <c r="U278" s="53">
        <f t="shared" si="79"/>
        <v>0</v>
      </c>
      <c r="V278" s="54">
        <f t="shared" si="80"/>
        <v>0</v>
      </c>
      <c r="W278" s="67">
        <f t="shared" si="90"/>
        <v>0</v>
      </c>
      <c r="X278" s="53">
        <f t="shared" si="81"/>
        <v>0</v>
      </c>
      <c r="Y278" s="54">
        <f t="shared" si="82"/>
        <v>0</v>
      </c>
      <c r="Z278" s="68" t="str">
        <f t="shared" si="85"/>
        <v>0</v>
      </c>
      <c r="AA278" s="56">
        <f t="shared" si="83"/>
        <v>1</v>
      </c>
      <c r="AB278" s="124">
        <f t="shared" si="91"/>
        <v>1</v>
      </c>
      <c r="AC278" s="69">
        <f t="shared" si="92"/>
        <v>0</v>
      </c>
      <c r="AD278" s="54">
        <f t="shared" si="95"/>
        <v>0</v>
      </c>
      <c r="AE278" s="59">
        <f t="shared" si="93"/>
        <v>0</v>
      </c>
      <c r="AF278" s="149"/>
      <c r="AG278" s="60"/>
      <c r="AH278" s="61"/>
      <c r="AI278" s="126"/>
      <c r="AJ278" s="212"/>
      <c r="AK278" s="215"/>
    </row>
    <row r="279" spans="2:37">
      <c r="B279" s="136"/>
      <c r="C279" s="47">
        <f t="shared" si="86"/>
        <v>0</v>
      </c>
      <c r="D279" s="47">
        <f t="shared" si="87"/>
        <v>1</v>
      </c>
      <c r="E279" s="47">
        <f t="shared" si="88"/>
        <v>1900</v>
      </c>
      <c r="F279" s="47" t="str">
        <f t="shared" si="84"/>
        <v>сб</v>
      </c>
      <c r="G279" s="92"/>
      <c r="H279" s="71"/>
      <c r="I279" s="70"/>
      <c r="J279" s="94"/>
      <c r="K279" s="94"/>
      <c r="L279" s="48"/>
      <c r="M279" s="71"/>
      <c r="N279" s="64"/>
      <c r="O279" s="65"/>
      <c r="P279" s="65"/>
      <c r="Q279" s="65"/>
      <c r="R279" s="105"/>
      <c r="S279" s="66">
        <f t="shared" si="94"/>
        <v>100854.89999999998</v>
      </c>
      <c r="T279" s="67">
        <f t="shared" si="89"/>
        <v>0</v>
      </c>
      <c r="U279" s="53">
        <f t="shared" si="79"/>
        <v>0</v>
      </c>
      <c r="V279" s="54">
        <f t="shared" si="80"/>
        <v>0</v>
      </c>
      <c r="W279" s="67">
        <f t="shared" si="90"/>
        <v>0</v>
      </c>
      <c r="X279" s="53">
        <f t="shared" si="81"/>
        <v>0</v>
      </c>
      <c r="Y279" s="54">
        <f t="shared" si="82"/>
        <v>0</v>
      </c>
      <c r="Z279" s="68" t="str">
        <f t="shared" si="85"/>
        <v>0</v>
      </c>
      <c r="AA279" s="56">
        <f t="shared" si="83"/>
        <v>1</v>
      </c>
      <c r="AB279" s="124">
        <f t="shared" si="91"/>
        <v>1</v>
      </c>
      <c r="AC279" s="69">
        <f t="shared" si="92"/>
        <v>0</v>
      </c>
      <c r="AD279" s="54">
        <f t="shared" si="95"/>
        <v>0</v>
      </c>
      <c r="AE279" s="59">
        <f t="shared" si="93"/>
        <v>0</v>
      </c>
      <c r="AF279" s="149"/>
      <c r="AG279" s="60"/>
      <c r="AH279" s="61"/>
      <c r="AI279" s="126"/>
      <c r="AJ279" s="212"/>
      <c r="AK279" s="215"/>
    </row>
    <row r="280" spans="2:37">
      <c r="B280" s="136"/>
      <c r="C280" s="47">
        <f t="shared" si="86"/>
        <v>0</v>
      </c>
      <c r="D280" s="47">
        <f t="shared" si="87"/>
        <v>1</v>
      </c>
      <c r="E280" s="47">
        <f t="shared" si="88"/>
        <v>1900</v>
      </c>
      <c r="F280" s="47" t="str">
        <f t="shared" si="84"/>
        <v>сб</v>
      </c>
      <c r="G280" s="92"/>
      <c r="H280" s="71"/>
      <c r="I280" s="70"/>
      <c r="J280" s="94"/>
      <c r="K280" s="94"/>
      <c r="L280" s="48"/>
      <c r="M280" s="71"/>
      <c r="N280" s="64"/>
      <c r="O280" s="65"/>
      <c r="P280" s="65"/>
      <c r="Q280" s="65"/>
      <c r="R280" s="105"/>
      <c r="S280" s="66">
        <f t="shared" si="94"/>
        <v>100854.89999999998</v>
      </c>
      <c r="T280" s="67">
        <f t="shared" si="89"/>
        <v>0</v>
      </c>
      <c r="U280" s="53">
        <f t="shared" si="79"/>
        <v>0</v>
      </c>
      <c r="V280" s="54">
        <f t="shared" si="80"/>
        <v>0</v>
      </c>
      <c r="W280" s="67">
        <f t="shared" si="90"/>
        <v>0</v>
      </c>
      <c r="X280" s="53">
        <f t="shared" si="81"/>
        <v>0</v>
      </c>
      <c r="Y280" s="54">
        <f t="shared" si="82"/>
        <v>0</v>
      </c>
      <c r="Z280" s="68" t="str">
        <f t="shared" si="85"/>
        <v>0</v>
      </c>
      <c r="AA280" s="56">
        <f t="shared" si="83"/>
        <v>1</v>
      </c>
      <c r="AB280" s="124">
        <f t="shared" si="91"/>
        <v>1</v>
      </c>
      <c r="AC280" s="69">
        <f t="shared" si="92"/>
        <v>0</v>
      </c>
      <c r="AD280" s="54">
        <f t="shared" si="95"/>
        <v>0</v>
      </c>
      <c r="AE280" s="59">
        <f t="shared" si="93"/>
        <v>0</v>
      </c>
      <c r="AF280" s="149"/>
      <c r="AG280" s="60"/>
      <c r="AH280" s="61"/>
      <c r="AI280" s="126"/>
      <c r="AJ280" s="212"/>
      <c r="AK280" s="215"/>
    </row>
    <row r="281" spans="2:37">
      <c r="B281" s="136"/>
      <c r="C281" s="47">
        <f t="shared" si="86"/>
        <v>0</v>
      </c>
      <c r="D281" s="47">
        <f t="shared" si="87"/>
        <v>1</v>
      </c>
      <c r="E281" s="47">
        <f t="shared" si="88"/>
        <v>1900</v>
      </c>
      <c r="F281" s="47" t="str">
        <f t="shared" si="84"/>
        <v>сб</v>
      </c>
      <c r="G281" s="92"/>
      <c r="H281" s="71"/>
      <c r="I281" s="70"/>
      <c r="J281" s="94"/>
      <c r="K281" s="94"/>
      <c r="L281" s="48"/>
      <c r="M281" s="71"/>
      <c r="N281" s="64"/>
      <c r="O281" s="65"/>
      <c r="P281" s="65"/>
      <c r="Q281" s="65"/>
      <c r="R281" s="105"/>
      <c r="S281" s="66">
        <f t="shared" si="94"/>
        <v>100854.89999999998</v>
      </c>
      <c r="T281" s="67">
        <f t="shared" si="89"/>
        <v>0</v>
      </c>
      <c r="U281" s="53">
        <f t="shared" si="79"/>
        <v>0</v>
      </c>
      <c r="V281" s="54">
        <f t="shared" si="80"/>
        <v>0</v>
      </c>
      <c r="W281" s="67">
        <f t="shared" si="90"/>
        <v>0</v>
      </c>
      <c r="X281" s="53">
        <f t="shared" si="81"/>
        <v>0</v>
      </c>
      <c r="Y281" s="54">
        <f t="shared" si="82"/>
        <v>0</v>
      </c>
      <c r="Z281" s="68" t="str">
        <f t="shared" si="85"/>
        <v>0</v>
      </c>
      <c r="AA281" s="56">
        <f t="shared" si="83"/>
        <v>1</v>
      </c>
      <c r="AB281" s="124">
        <f t="shared" si="91"/>
        <v>1</v>
      </c>
      <c r="AC281" s="69">
        <f t="shared" si="92"/>
        <v>0</v>
      </c>
      <c r="AD281" s="54">
        <f t="shared" si="95"/>
        <v>0</v>
      </c>
      <c r="AE281" s="59">
        <f t="shared" si="93"/>
        <v>0</v>
      </c>
      <c r="AF281" s="149"/>
      <c r="AG281" s="60"/>
      <c r="AH281" s="61"/>
      <c r="AI281" s="126"/>
      <c r="AJ281" s="212"/>
      <c r="AK281" s="215"/>
    </row>
    <row r="282" spans="2:37">
      <c r="B282" s="136"/>
      <c r="C282" s="47">
        <f t="shared" si="86"/>
        <v>0</v>
      </c>
      <c r="D282" s="47">
        <f t="shared" si="87"/>
        <v>1</v>
      </c>
      <c r="E282" s="47">
        <f t="shared" si="88"/>
        <v>1900</v>
      </c>
      <c r="F282" s="47" t="str">
        <f t="shared" si="84"/>
        <v>сб</v>
      </c>
      <c r="G282" s="92"/>
      <c r="H282" s="71"/>
      <c r="I282" s="70"/>
      <c r="J282" s="94"/>
      <c r="K282" s="94"/>
      <c r="L282" s="48"/>
      <c r="M282" s="71"/>
      <c r="N282" s="64"/>
      <c r="O282" s="65"/>
      <c r="P282" s="65"/>
      <c r="Q282" s="65"/>
      <c r="R282" s="105"/>
      <c r="S282" s="66">
        <f t="shared" si="94"/>
        <v>100854.89999999998</v>
      </c>
      <c r="T282" s="67">
        <f t="shared" si="89"/>
        <v>0</v>
      </c>
      <c r="U282" s="53">
        <f t="shared" si="79"/>
        <v>0</v>
      </c>
      <c r="V282" s="54">
        <f t="shared" si="80"/>
        <v>0</v>
      </c>
      <c r="W282" s="67">
        <f t="shared" si="90"/>
        <v>0</v>
      </c>
      <c r="X282" s="53">
        <f t="shared" si="81"/>
        <v>0</v>
      </c>
      <c r="Y282" s="54">
        <f t="shared" si="82"/>
        <v>0</v>
      </c>
      <c r="Z282" s="68" t="str">
        <f t="shared" si="85"/>
        <v>0</v>
      </c>
      <c r="AA282" s="56">
        <f t="shared" si="83"/>
        <v>1</v>
      </c>
      <c r="AB282" s="124">
        <f t="shared" si="91"/>
        <v>1</v>
      </c>
      <c r="AC282" s="69">
        <f t="shared" si="92"/>
        <v>0</v>
      </c>
      <c r="AD282" s="54">
        <f t="shared" si="95"/>
        <v>0</v>
      </c>
      <c r="AE282" s="59">
        <f t="shared" si="93"/>
        <v>0</v>
      </c>
      <c r="AF282" s="149"/>
      <c r="AG282" s="60"/>
      <c r="AH282" s="61"/>
      <c r="AI282" s="126"/>
      <c r="AJ282" s="212"/>
      <c r="AK282" s="215"/>
    </row>
    <row r="283" spans="2:37">
      <c r="B283" s="136"/>
      <c r="C283" s="47">
        <f t="shared" si="86"/>
        <v>0</v>
      </c>
      <c r="D283" s="47">
        <f t="shared" si="87"/>
        <v>1</v>
      </c>
      <c r="E283" s="47">
        <f t="shared" si="88"/>
        <v>1900</v>
      </c>
      <c r="F283" s="47" t="str">
        <f t="shared" si="84"/>
        <v>сб</v>
      </c>
      <c r="G283" s="92"/>
      <c r="H283" s="71"/>
      <c r="I283" s="70"/>
      <c r="J283" s="94"/>
      <c r="K283" s="94"/>
      <c r="L283" s="48"/>
      <c r="M283" s="71"/>
      <c r="N283" s="64"/>
      <c r="O283" s="65"/>
      <c r="P283" s="65"/>
      <c r="Q283" s="65"/>
      <c r="R283" s="105"/>
      <c r="S283" s="66">
        <f t="shared" si="94"/>
        <v>100854.89999999998</v>
      </c>
      <c r="T283" s="67">
        <f t="shared" si="89"/>
        <v>0</v>
      </c>
      <c r="U283" s="53">
        <f t="shared" si="79"/>
        <v>0</v>
      </c>
      <c r="V283" s="54">
        <f t="shared" si="80"/>
        <v>0</v>
      </c>
      <c r="W283" s="67">
        <f t="shared" si="90"/>
        <v>0</v>
      </c>
      <c r="X283" s="53">
        <f t="shared" si="81"/>
        <v>0</v>
      </c>
      <c r="Y283" s="54">
        <f t="shared" si="82"/>
        <v>0</v>
      </c>
      <c r="Z283" s="68" t="str">
        <f t="shared" si="85"/>
        <v>0</v>
      </c>
      <c r="AA283" s="56">
        <f t="shared" si="83"/>
        <v>1</v>
      </c>
      <c r="AB283" s="124">
        <f t="shared" si="91"/>
        <v>1</v>
      </c>
      <c r="AC283" s="69">
        <f t="shared" si="92"/>
        <v>0</v>
      </c>
      <c r="AD283" s="54">
        <f t="shared" si="95"/>
        <v>0</v>
      </c>
      <c r="AE283" s="59">
        <f t="shared" si="93"/>
        <v>0</v>
      </c>
      <c r="AF283" s="149"/>
      <c r="AG283" s="60"/>
      <c r="AH283" s="61"/>
      <c r="AI283" s="126"/>
      <c r="AJ283" s="212"/>
      <c r="AK283" s="215"/>
    </row>
    <row r="284" spans="2:37">
      <c r="B284" s="136"/>
      <c r="C284" s="47">
        <f t="shared" si="86"/>
        <v>0</v>
      </c>
      <c r="D284" s="47">
        <f t="shared" si="87"/>
        <v>1</v>
      </c>
      <c r="E284" s="47">
        <f t="shared" si="88"/>
        <v>1900</v>
      </c>
      <c r="F284" s="47" t="str">
        <f t="shared" si="84"/>
        <v>сб</v>
      </c>
      <c r="G284" s="92"/>
      <c r="H284" s="71"/>
      <c r="I284" s="70"/>
      <c r="J284" s="94"/>
      <c r="K284" s="94"/>
      <c r="L284" s="48"/>
      <c r="M284" s="71"/>
      <c r="N284" s="64"/>
      <c r="O284" s="65"/>
      <c r="P284" s="65"/>
      <c r="Q284" s="65"/>
      <c r="R284" s="105"/>
      <c r="S284" s="66">
        <f t="shared" si="94"/>
        <v>100854.89999999998</v>
      </c>
      <c r="T284" s="67">
        <f t="shared" si="89"/>
        <v>0</v>
      </c>
      <c r="U284" s="53">
        <f t="shared" si="79"/>
        <v>0</v>
      </c>
      <c r="V284" s="54">
        <f t="shared" si="80"/>
        <v>0</v>
      </c>
      <c r="W284" s="67">
        <f t="shared" si="90"/>
        <v>0</v>
      </c>
      <c r="X284" s="53">
        <f t="shared" si="81"/>
        <v>0</v>
      </c>
      <c r="Y284" s="54">
        <f t="shared" si="82"/>
        <v>0</v>
      </c>
      <c r="Z284" s="68" t="str">
        <f t="shared" si="85"/>
        <v>0</v>
      </c>
      <c r="AA284" s="56">
        <f t="shared" si="83"/>
        <v>1</v>
      </c>
      <c r="AB284" s="124">
        <f t="shared" si="91"/>
        <v>1</v>
      </c>
      <c r="AC284" s="69">
        <f t="shared" si="92"/>
        <v>0</v>
      </c>
      <c r="AD284" s="54">
        <f t="shared" si="95"/>
        <v>0</v>
      </c>
      <c r="AE284" s="59">
        <f t="shared" si="93"/>
        <v>0</v>
      </c>
      <c r="AF284" s="149"/>
      <c r="AG284" s="60"/>
      <c r="AH284" s="61"/>
      <c r="AI284" s="126"/>
      <c r="AJ284" s="212"/>
      <c r="AK284" s="215"/>
    </row>
    <row r="285" spans="2:37">
      <c r="B285" s="136"/>
      <c r="C285" s="47">
        <f t="shared" si="86"/>
        <v>0</v>
      </c>
      <c r="D285" s="47">
        <f t="shared" si="87"/>
        <v>1</v>
      </c>
      <c r="E285" s="47">
        <f t="shared" si="88"/>
        <v>1900</v>
      </c>
      <c r="F285" s="47" t="str">
        <f t="shared" si="84"/>
        <v>сб</v>
      </c>
      <c r="G285" s="92"/>
      <c r="H285" s="71"/>
      <c r="I285" s="70"/>
      <c r="J285" s="94"/>
      <c r="K285" s="94"/>
      <c r="L285" s="48"/>
      <c r="M285" s="71"/>
      <c r="N285" s="64"/>
      <c r="O285" s="65"/>
      <c r="P285" s="65"/>
      <c r="Q285" s="65"/>
      <c r="R285" s="105"/>
      <c r="S285" s="66">
        <f t="shared" si="94"/>
        <v>100854.89999999998</v>
      </c>
      <c r="T285" s="67">
        <f t="shared" si="89"/>
        <v>0</v>
      </c>
      <c r="U285" s="53">
        <f t="shared" si="79"/>
        <v>0</v>
      </c>
      <c r="V285" s="54">
        <f t="shared" si="80"/>
        <v>0</v>
      </c>
      <c r="W285" s="67">
        <f t="shared" si="90"/>
        <v>0</v>
      </c>
      <c r="X285" s="53">
        <f t="shared" si="81"/>
        <v>0</v>
      </c>
      <c r="Y285" s="54">
        <f t="shared" si="82"/>
        <v>0</v>
      </c>
      <c r="Z285" s="68" t="str">
        <f t="shared" si="85"/>
        <v>0</v>
      </c>
      <c r="AA285" s="56">
        <f t="shared" si="83"/>
        <v>1</v>
      </c>
      <c r="AB285" s="124">
        <f t="shared" si="91"/>
        <v>1</v>
      </c>
      <c r="AC285" s="69">
        <f t="shared" si="92"/>
        <v>0</v>
      </c>
      <c r="AD285" s="54">
        <f t="shared" si="95"/>
        <v>0</v>
      </c>
      <c r="AE285" s="59">
        <f t="shared" si="93"/>
        <v>0</v>
      </c>
      <c r="AF285" s="149"/>
      <c r="AG285" s="60"/>
      <c r="AH285" s="61"/>
      <c r="AI285" s="126"/>
      <c r="AJ285" s="212"/>
      <c r="AK285" s="215"/>
    </row>
    <row r="286" spans="2:37">
      <c r="B286" s="136"/>
      <c r="C286" s="47">
        <f t="shared" si="86"/>
        <v>0</v>
      </c>
      <c r="D286" s="47">
        <f t="shared" si="87"/>
        <v>1</v>
      </c>
      <c r="E286" s="47">
        <f t="shared" si="88"/>
        <v>1900</v>
      </c>
      <c r="F286" s="47" t="str">
        <f t="shared" si="84"/>
        <v>сб</v>
      </c>
      <c r="G286" s="92"/>
      <c r="H286" s="71"/>
      <c r="I286" s="70"/>
      <c r="J286" s="94"/>
      <c r="K286" s="94"/>
      <c r="L286" s="48"/>
      <c r="M286" s="71"/>
      <c r="N286" s="64"/>
      <c r="O286" s="65"/>
      <c r="P286" s="65"/>
      <c r="Q286" s="65"/>
      <c r="R286" s="105"/>
      <c r="S286" s="66">
        <f t="shared" si="94"/>
        <v>100854.89999999998</v>
      </c>
      <c r="T286" s="67">
        <f t="shared" si="89"/>
        <v>0</v>
      </c>
      <c r="U286" s="53">
        <f t="shared" si="79"/>
        <v>0</v>
      </c>
      <c r="V286" s="54">
        <f t="shared" si="80"/>
        <v>0</v>
      </c>
      <c r="W286" s="67">
        <f t="shared" si="90"/>
        <v>0</v>
      </c>
      <c r="X286" s="53">
        <f t="shared" si="81"/>
        <v>0</v>
      </c>
      <c r="Y286" s="54">
        <f t="shared" si="82"/>
        <v>0</v>
      </c>
      <c r="Z286" s="68" t="str">
        <f t="shared" si="85"/>
        <v>0</v>
      </c>
      <c r="AA286" s="56">
        <f t="shared" si="83"/>
        <v>1</v>
      </c>
      <c r="AB286" s="124">
        <f t="shared" si="91"/>
        <v>1</v>
      </c>
      <c r="AC286" s="69">
        <f t="shared" si="92"/>
        <v>0</v>
      </c>
      <c r="AD286" s="54">
        <f t="shared" si="95"/>
        <v>0</v>
      </c>
      <c r="AE286" s="59">
        <f t="shared" si="93"/>
        <v>0</v>
      </c>
      <c r="AF286" s="149"/>
      <c r="AG286" s="60"/>
      <c r="AH286" s="61"/>
      <c r="AI286" s="126"/>
      <c r="AJ286" s="212"/>
      <c r="AK286" s="215"/>
    </row>
    <row r="287" spans="2:37">
      <c r="B287" s="136"/>
      <c r="C287" s="47">
        <f t="shared" si="86"/>
        <v>0</v>
      </c>
      <c r="D287" s="47">
        <f t="shared" si="87"/>
        <v>1</v>
      </c>
      <c r="E287" s="47">
        <f t="shared" si="88"/>
        <v>1900</v>
      </c>
      <c r="F287" s="47" t="str">
        <f t="shared" si="84"/>
        <v>сб</v>
      </c>
      <c r="G287" s="92"/>
      <c r="H287" s="71"/>
      <c r="I287" s="70"/>
      <c r="J287" s="94"/>
      <c r="K287" s="94"/>
      <c r="L287" s="48"/>
      <c r="M287" s="71"/>
      <c r="N287" s="64"/>
      <c r="O287" s="65"/>
      <c r="P287" s="65"/>
      <c r="Q287" s="65"/>
      <c r="R287" s="105"/>
      <c r="S287" s="66">
        <f t="shared" si="94"/>
        <v>100854.89999999998</v>
      </c>
      <c r="T287" s="67">
        <f t="shared" si="89"/>
        <v>0</v>
      </c>
      <c r="U287" s="53">
        <f t="shared" si="79"/>
        <v>0</v>
      </c>
      <c r="V287" s="54">
        <f t="shared" si="80"/>
        <v>0</v>
      </c>
      <c r="W287" s="67">
        <f t="shared" si="90"/>
        <v>0</v>
      </c>
      <c r="X287" s="53">
        <f t="shared" si="81"/>
        <v>0</v>
      </c>
      <c r="Y287" s="54">
        <f t="shared" si="82"/>
        <v>0</v>
      </c>
      <c r="Z287" s="68" t="str">
        <f t="shared" si="85"/>
        <v>0</v>
      </c>
      <c r="AA287" s="56">
        <f t="shared" si="83"/>
        <v>1</v>
      </c>
      <c r="AB287" s="124">
        <f t="shared" si="91"/>
        <v>1</v>
      </c>
      <c r="AC287" s="69">
        <f t="shared" si="92"/>
        <v>0</v>
      </c>
      <c r="AD287" s="54">
        <f t="shared" si="95"/>
        <v>0</v>
      </c>
      <c r="AE287" s="59">
        <f t="shared" si="93"/>
        <v>0</v>
      </c>
      <c r="AF287" s="149"/>
      <c r="AG287" s="60"/>
      <c r="AH287" s="61"/>
      <c r="AI287" s="126"/>
      <c r="AJ287" s="212"/>
      <c r="AK287" s="215"/>
    </row>
    <row r="288" spans="2:37">
      <c r="B288" s="136"/>
      <c r="C288" s="47">
        <f t="shared" si="86"/>
        <v>0</v>
      </c>
      <c r="D288" s="47">
        <f t="shared" si="87"/>
        <v>1</v>
      </c>
      <c r="E288" s="47">
        <f t="shared" si="88"/>
        <v>1900</v>
      </c>
      <c r="F288" s="47" t="str">
        <f t="shared" si="84"/>
        <v>сб</v>
      </c>
      <c r="G288" s="92"/>
      <c r="H288" s="71"/>
      <c r="I288" s="70"/>
      <c r="J288" s="94"/>
      <c r="K288" s="94"/>
      <c r="L288" s="48"/>
      <c r="M288" s="71"/>
      <c r="N288" s="64"/>
      <c r="O288" s="65"/>
      <c r="P288" s="65"/>
      <c r="Q288" s="65"/>
      <c r="R288" s="105"/>
      <c r="S288" s="66">
        <f t="shared" si="94"/>
        <v>100854.89999999998</v>
      </c>
      <c r="T288" s="67">
        <f t="shared" si="89"/>
        <v>0</v>
      </c>
      <c r="U288" s="53">
        <f t="shared" si="79"/>
        <v>0</v>
      </c>
      <c r="V288" s="54">
        <f t="shared" si="80"/>
        <v>0</v>
      </c>
      <c r="W288" s="67">
        <f t="shared" si="90"/>
        <v>0</v>
      </c>
      <c r="X288" s="53">
        <f t="shared" si="81"/>
        <v>0</v>
      </c>
      <c r="Y288" s="54">
        <f t="shared" si="82"/>
        <v>0</v>
      </c>
      <c r="Z288" s="68" t="str">
        <f t="shared" si="85"/>
        <v>0</v>
      </c>
      <c r="AA288" s="56">
        <f t="shared" si="83"/>
        <v>1</v>
      </c>
      <c r="AB288" s="124">
        <f t="shared" si="91"/>
        <v>1</v>
      </c>
      <c r="AC288" s="69">
        <f t="shared" si="92"/>
        <v>0</v>
      </c>
      <c r="AD288" s="54">
        <f t="shared" si="95"/>
        <v>0</v>
      </c>
      <c r="AE288" s="59">
        <f t="shared" si="93"/>
        <v>0</v>
      </c>
      <c r="AF288" s="149"/>
      <c r="AG288" s="60"/>
      <c r="AH288" s="61"/>
      <c r="AI288" s="126"/>
      <c r="AJ288" s="212"/>
      <c r="AK288" s="215"/>
    </row>
    <row r="289" spans="2:37">
      <c r="B289" s="136"/>
      <c r="C289" s="47">
        <f t="shared" si="86"/>
        <v>0</v>
      </c>
      <c r="D289" s="47">
        <f t="shared" si="87"/>
        <v>1</v>
      </c>
      <c r="E289" s="47">
        <f t="shared" si="88"/>
        <v>1900</v>
      </c>
      <c r="F289" s="47" t="str">
        <f t="shared" si="84"/>
        <v>сб</v>
      </c>
      <c r="G289" s="92"/>
      <c r="H289" s="71"/>
      <c r="I289" s="70"/>
      <c r="J289" s="94"/>
      <c r="K289" s="94"/>
      <c r="L289" s="48"/>
      <c r="M289" s="71"/>
      <c r="N289" s="64"/>
      <c r="O289" s="65"/>
      <c r="P289" s="65"/>
      <c r="Q289" s="65"/>
      <c r="R289" s="105"/>
      <c r="S289" s="66">
        <f t="shared" si="94"/>
        <v>100854.89999999998</v>
      </c>
      <c r="T289" s="67">
        <f t="shared" si="89"/>
        <v>0</v>
      </c>
      <c r="U289" s="53">
        <f t="shared" ref="U289:U352" si="96">T289*M289*AA289</f>
        <v>0</v>
      </c>
      <c r="V289" s="54">
        <f t="shared" ref="V289:V352" si="97">T289*M289*AA289/S289</f>
        <v>0</v>
      </c>
      <c r="W289" s="67">
        <f t="shared" si="90"/>
        <v>0</v>
      </c>
      <c r="X289" s="53">
        <f t="shared" ref="X289:X352" si="98">W289*M289*AA289</f>
        <v>0</v>
      </c>
      <c r="Y289" s="54">
        <f t="shared" ref="Y289:Y352" si="99">W289*M289*AA289/S289</f>
        <v>0</v>
      </c>
      <c r="Z289" s="68" t="str">
        <f t="shared" si="85"/>
        <v>0</v>
      </c>
      <c r="AA289" s="56">
        <f t="shared" ref="AA289:AA352" si="100">IF(I289=0,1,I289)</f>
        <v>1</v>
      </c>
      <c r="AB289" s="124">
        <f t="shared" si="91"/>
        <v>1</v>
      </c>
      <c r="AC289" s="69">
        <f t="shared" si="92"/>
        <v>0</v>
      </c>
      <c r="AD289" s="54">
        <f t="shared" si="95"/>
        <v>0</v>
      </c>
      <c r="AE289" s="59">
        <f t="shared" si="93"/>
        <v>0</v>
      </c>
      <c r="AF289" s="149"/>
      <c r="AG289" s="60"/>
      <c r="AH289" s="61"/>
      <c r="AI289" s="126"/>
      <c r="AJ289" s="212"/>
      <c r="AK289" s="215"/>
    </row>
    <row r="290" spans="2:37">
      <c r="B290" s="136"/>
      <c r="C290" s="47">
        <f t="shared" si="86"/>
        <v>0</v>
      </c>
      <c r="D290" s="47">
        <f t="shared" si="87"/>
        <v>1</v>
      </c>
      <c r="E290" s="47">
        <f t="shared" si="88"/>
        <v>1900</v>
      </c>
      <c r="F290" s="47" t="str">
        <f t="shared" si="84"/>
        <v>сб</v>
      </c>
      <c r="G290" s="92"/>
      <c r="H290" s="71"/>
      <c r="I290" s="70"/>
      <c r="J290" s="94"/>
      <c r="K290" s="94"/>
      <c r="L290" s="48"/>
      <c r="M290" s="71"/>
      <c r="N290" s="64"/>
      <c r="O290" s="65"/>
      <c r="P290" s="65"/>
      <c r="Q290" s="65"/>
      <c r="R290" s="105"/>
      <c r="S290" s="66">
        <f t="shared" si="94"/>
        <v>100854.89999999998</v>
      </c>
      <c r="T290" s="67">
        <f t="shared" si="89"/>
        <v>0</v>
      </c>
      <c r="U290" s="53">
        <f t="shared" si="96"/>
        <v>0</v>
      </c>
      <c r="V290" s="54">
        <f t="shared" si="97"/>
        <v>0</v>
      </c>
      <c r="W290" s="67">
        <f t="shared" si="90"/>
        <v>0</v>
      </c>
      <c r="X290" s="53">
        <f t="shared" si="98"/>
        <v>0</v>
      </c>
      <c r="Y290" s="54">
        <f t="shared" si="99"/>
        <v>0</v>
      </c>
      <c r="Z290" s="68" t="str">
        <f t="shared" si="85"/>
        <v>0</v>
      </c>
      <c r="AA290" s="56">
        <f t="shared" si="100"/>
        <v>1</v>
      </c>
      <c r="AB290" s="124">
        <f t="shared" si="91"/>
        <v>1</v>
      </c>
      <c r="AC290" s="69">
        <f t="shared" si="92"/>
        <v>0</v>
      </c>
      <c r="AD290" s="54">
        <f t="shared" si="95"/>
        <v>0</v>
      </c>
      <c r="AE290" s="59">
        <f t="shared" si="93"/>
        <v>0</v>
      </c>
      <c r="AF290" s="149"/>
      <c r="AG290" s="60"/>
      <c r="AH290" s="61"/>
      <c r="AI290" s="126"/>
      <c r="AJ290" s="212"/>
      <c r="AK290" s="215"/>
    </row>
    <row r="291" spans="2:37">
      <c r="B291" s="136"/>
      <c r="C291" s="47">
        <f t="shared" si="86"/>
        <v>0</v>
      </c>
      <c r="D291" s="47">
        <f t="shared" si="87"/>
        <v>1</v>
      </c>
      <c r="E291" s="47">
        <f t="shared" si="88"/>
        <v>1900</v>
      </c>
      <c r="F291" s="47" t="str">
        <f t="shared" si="84"/>
        <v>сб</v>
      </c>
      <c r="G291" s="92"/>
      <c r="H291" s="71"/>
      <c r="I291" s="70"/>
      <c r="J291" s="94"/>
      <c r="K291" s="94"/>
      <c r="L291" s="48"/>
      <c r="M291" s="71"/>
      <c r="N291" s="64"/>
      <c r="O291" s="65"/>
      <c r="P291" s="65"/>
      <c r="Q291" s="65"/>
      <c r="R291" s="105"/>
      <c r="S291" s="66">
        <f t="shared" si="94"/>
        <v>100854.89999999998</v>
      </c>
      <c r="T291" s="67">
        <f t="shared" si="89"/>
        <v>0</v>
      </c>
      <c r="U291" s="53">
        <f t="shared" si="96"/>
        <v>0</v>
      </c>
      <c r="V291" s="54">
        <f t="shared" si="97"/>
        <v>0</v>
      </c>
      <c r="W291" s="67">
        <f t="shared" si="90"/>
        <v>0</v>
      </c>
      <c r="X291" s="53">
        <f t="shared" si="98"/>
        <v>0</v>
      </c>
      <c r="Y291" s="54">
        <f t="shared" si="99"/>
        <v>0</v>
      </c>
      <c r="Z291" s="68" t="str">
        <f t="shared" si="85"/>
        <v>0</v>
      </c>
      <c r="AA291" s="56">
        <f t="shared" si="100"/>
        <v>1</v>
      </c>
      <c r="AB291" s="124">
        <f t="shared" si="91"/>
        <v>1</v>
      </c>
      <c r="AC291" s="69">
        <f t="shared" si="92"/>
        <v>0</v>
      </c>
      <c r="AD291" s="54">
        <f t="shared" si="95"/>
        <v>0</v>
      </c>
      <c r="AE291" s="59">
        <f t="shared" si="93"/>
        <v>0</v>
      </c>
      <c r="AF291" s="149"/>
      <c r="AG291" s="60"/>
      <c r="AH291" s="61"/>
      <c r="AI291" s="126"/>
      <c r="AJ291" s="212"/>
      <c r="AK291" s="215"/>
    </row>
    <row r="292" spans="2:37">
      <c r="B292" s="136"/>
      <c r="C292" s="47">
        <f t="shared" si="86"/>
        <v>0</v>
      </c>
      <c r="D292" s="47">
        <f t="shared" si="87"/>
        <v>1</v>
      </c>
      <c r="E292" s="47">
        <f t="shared" si="88"/>
        <v>1900</v>
      </c>
      <c r="F292" s="47" t="str">
        <f t="shared" ref="F292:F355" si="101">CHOOSE(WEEKDAY(B292,2),"пн","вт","ср","чт","пт","сб","вс")</f>
        <v>сб</v>
      </c>
      <c r="G292" s="92"/>
      <c r="H292" s="71"/>
      <c r="I292" s="70"/>
      <c r="J292" s="94"/>
      <c r="K292" s="94"/>
      <c r="L292" s="48"/>
      <c r="M292" s="71"/>
      <c r="N292" s="64"/>
      <c r="O292" s="65"/>
      <c r="P292" s="65"/>
      <c r="Q292" s="65"/>
      <c r="R292" s="105"/>
      <c r="S292" s="66">
        <f t="shared" si="94"/>
        <v>100854.89999999998</v>
      </c>
      <c r="T292" s="67">
        <f t="shared" si="89"/>
        <v>0</v>
      </c>
      <c r="U292" s="53">
        <f t="shared" si="96"/>
        <v>0</v>
      </c>
      <c r="V292" s="54">
        <f t="shared" si="97"/>
        <v>0</v>
      </c>
      <c r="W292" s="67">
        <f t="shared" si="90"/>
        <v>0</v>
      </c>
      <c r="X292" s="53">
        <f t="shared" si="98"/>
        <v>0</v>
      </c>
      <c r="Y292" s="54">
        <f t="shared" si="99"/>
        <v>0</v>
      </c>
      <c r="Z292" s="68" t="str">
        <f t="shared" ref="Z292:Z355" si="102">IF(W292=0,"0",T292/W292)</f>
        <v>0</v>
      </c>
      <c r="AA292" s="56">
        <f t="shared" si="100"/>
        <v>1</v>
      </c>
      <c r="AB292" s="124">
        <f t="shared" si="91"/>
        <v>1</v>
      </c>
      <c r="AC292" s="69">
        <f t="shared" si="92"/>
        <v>0</v>
      </c>
      <c r="AD292" s="54">
        <f t="shared" si="95"/>
        <v>0</v>
      </c>
      <c r="AE292" s="59">
        <f t="shared" si="93"/>
        <v>0</v>
      </c>
      <c r="AF292" s="149"/>
      <c r="AG292" s="60"/>
      <c r="AH292" s="61"/>
      <c r="AI292" s="126"/>
      <c r="AJ292" s="212"/>
      <c r="AK292" s="215"/>
    </row>
    <row r="293" spans="2:37">
      <c r="B293" s="136"/>
      <c r="C293" s="47">
        <f t="shared" ref="C293:C356" si="103">WEEKNUM(B293)</f>
        <v>0</v>
      </c>
      <c r="D293" s="47">
        <f t="shared" ref="D293:D356" si="104">MONTH(B293)</f>
        <v>1</v>
      </c>
      <c r="E293" s="47">
        <f t="shared" ref="E293:E356" si="105">YEAR(B293)</f>
        <v>1900</v>
      </c>
      <c r="F293" s="47" t="str">
        <f t="shared" si="101"/>
        <v>сб</v>
      </c>
      <c r="G293" s="92"/>
      <c r="H293" s="71"/>
      <c r="I293" s="70"/>
      <c r="J293" s="94"/>
      <c r="K293" s="94"/>
      <c r="L293" s="48"/>
      <c r="M293" s="71"/>
      <c r="N293" s="64"/>
      <c r="O293" s="65"/>
      <c r="P293" s="65"/>
      <c r="Q293" s="65"/>
      <c r="R293" s="105"/>
      <c r="S293" s="66">
        <f t="shared" si="94"/>
        <v>100854.89999999998</v>
      </c>
      <c r="T293" s="67">
        <f t="shared" si="89"/>
        <v>0</v>
      </c>
      <c r="U293" s="53">
        <f t="shared" si="96"/>
        <v>0</v>
      </c>
      <c r="V293" s="54">
        <f t="shared" si="97"/>
        <v>0</v>
      </c>
      <c r="W293" s="67">
        <f t="shared" si="90"/>
        <v>0</v>
      </c>
      <c r="X293" s="53">
        <f t="shared" si="98"/>
        <v>0</v>
      </c>
      <c r="Y293" s="54">
        <f t="shared" si="99"/>
        <v>0</v>
      </c>
      <c r="Z293" s="68" t="str">
        <f t="shared" si="102"/>
        <v>0</v>
      </c>
      <c r="AA293" s="56">
        <f t="shared" si="100"/>
        <v>1</v>
      </c>
      <c r="AB293" s="124">
        <f t="shared" si="91"/>
        <v>1</v>
      </c>
      <c r="AC293" s="69">
        <f t="shared" si="92"/>
        <v>0</v>
      </c>
      <c r="AD293" s="54">
        <f t="shared" si="95"/>
        <v>0</v>
      </c>
      <c r="AE293" s="59">
        <f t="shared" si="93"/>
        <v>0</v>
      </c>
      <c r="AF293" s="149"/>
      <c r="AG293" s="60"/>
      <c r="AH293" s="61"/>
      <c r="AI293" s="126"/>
      <c r="AJ293" s="212"/>
      <c r="AK293" s="215"/>
    </row>
    <row r="294" spans="2:37">
      <c r="B294" s="136"/>
      <c r="C294" s="47">
        <f t="shared" si="103"/>
        <v>0</v>
      </c>
      <c r="D294" s="47">
        <f t="shared" si="104"/>
        <v>1</v>
      </c>
      <c r="E294" s="47">
        <f t="shared" si="105"/>
        <v>1900</v>
      </c>
      <c r="F294" s="47" t="str">
        <f t="shared" si="101"/>
        <v>сб</v>
      </c>
      <c r="G294" s="92"/>
      <c r="H294" s="71"/>
      <c r="I294" s="70"/>
      <c r="J294" s="94"/>
      <c r="K294" s="94"/>
      <c r="L294" s="48"/>
      <c r="M294" s="71"/>
      <c r="N294" s="64"/>
      <c r="O294" s="65"/>
      <c r="P294" s="65"/>
      <c r="Q294" s="65"/>
      <c r="R294" s="105"/>
      <c r="S294" s="66">
        <f t="shared" si="94"/>
        <v>100854.89999999998</v>
      </c>
      <c r="T294" s="67">
        <f t="shared" si="89"/>
        <v>0</v>
      </c>
      <c r="U294" s="53">
        <f t="shared" si="96"/>
        <v>0</v>
      </c>
      <c r="V294" s="54">
        <f t="shared" si="97"/>
        <v>0</v>
      </c>
      <c r="W294" s="67">
        <f t="shared" si="90"/>
        <v>0</v>
      </c>
      <c r="X294" s="53">
        <f t="shared" si="98"/>
        <v>0</v>
      </c>
      <c r="Y294" s="54">
        <f t="shared" si="99"/>
        <v>0</v>
      </c>
      <c r="Z294" s="68" t="str">
        <f t="shared" si="102"/>
        <v>0</v>
      </c>
      <c r="AA294" s="56">
        <f t="shared" si="100"/>
        <v>1</v>
      </c>
      <c r="AB294" s="124">
        <f t="shared" si="91"/>
        <v>1</v>
      </c>
      <c r="AC294" s="69">
        <f t="shared" si="92"/>
        <v>0</v>
      </c>
      <c r="AD294" s="54">
        <f t="shared" si="95"/>
        <v>0</v>
      </c>
      <c r="AE294" s="59">
        <f t="shared" si="93"/>
        <v>0</v>
      </c>
      <c r="AF294" s="149"/>
      <c r="AG294" s="60"/>
      <c r="AH294" s="61"/>
      <c r="AI294" s="126"/>
      <c r="AJ294" s="212"/>
      <c r="AK294" s="215"/>
    </row>
    <row r="295" spans="2:37">
      <c r="B295" s="136"/>
      <c r="C295" s="47">
        <f t="shared" si="103"/>
        <v>0</v>
      </c>
      <c r="D295" s="47">
        <f t="shared" si="104"/>
        <v>1</v>
      </c>
      <c r="E295" s="47">
        <f t="shared" si="105"/>
        <v>1900</v>
      </c>
      <c r="F295" s="47" t="str">
        <f t="shared" si="101"/>
        <v>сб</v>
      </c>
      <c r="G295" s="92"/>
      <c r="H295" s="71"/>
      <c r="I295" s="70"/>
      <c r="J295" s="94"/>
      <c r="K295" s="94"/>
      <c r="L295" s="48"/>
      <c r="M295" s="71"/>
      <c r="N295" s="64"/>
      <c r="O295" s="65"/>
      <c r="P295" s="65"/>
      <c r="Q295" s="65"/>
      <c r="R295" s="105"/>
      <c r="S295" s="66">
        <f t="shared" si="94"/>
        <v>100854.89999999998</v>
      </c>
      <c r="T295" s="67">
        <f t="shared" si="89"/>
        <v>0</v>
      </c>
      <c r="U295" s="53">
        <f t="shared" si="96"/>
        <v>0</v>
      </c>
      <c r="V295" s="54">
        <f t="shared" si="97"/>
        <v>0</v>
      </c>
      <c r="W295" s="67">
        <f t="shared" si="90"/>
        <v>0</v>
      </c>
      <c r="X295" s="53">
        <f t="shared" si="98"/>
        <v>0</v>
      </c>
      <c r="Y295" s="54">
        <f t="shared" si="99"/>
        <v>0</v>
      </c>
      <c r="Z295" s="68" t="str">
        <f t="shared" si="102"/>
        <v>0</v>
      </c>
      <c r="AA295" s="56">
        <f t="shared" si="100"/>
        <v>1</v>
      </c>
      <c r="AB295" s="124">
        <f t="shared" si="91"/>
        <v>1</v>
      </c>
      <c r="AC295" s="69">
        <f t="shared" si="92"/>
        <v>0</v>
      </c>
      <c r="AD295" s="54">
        <f t="shared" si="95"/>
        <v>0</v>
      </c>
      <c r="AE295" s="59">
        <f t="shared" si="93"/>
        <v>0</v>
      </c>
      <c r="AF295" s="149"/>
      <c r="AG295" s="60"/>
      <c r="AH295" s="61"/>
      <c r="AI295" s="126"/>
      <c r="AJ295" s="212"/>
      <c r="AK295" s="215"/>
    </row>
    <row r="296" spans="2:37">
      <c r="B296" s="136"/>
      <c r="C296" s="47">
        <f t="shared" si="103"/>
        <v>0</v>
      </c>
      <c r="D296" s="47">
        <f t="shared" si="104"/>
        <v>1</v>
      </c>
      <c r="E296" s="47">
        <f t="shared" si="105"/>
        <v>1900</v>
      </c>
      <c r="F296" s="47" t="str">
        <f t="shared" si="101"/>
        <v>сб</v>
      </c>
      <c r="G296" s="92"/>
      <c r="H296" s="71"/>
      <c r="I296" s="70"/>
      <c r="J296" s="94"/>
      <c r="K296" s="94"/>
      <c r="L296" s="48"/>
      <c r="M296" s="71"/>
      <c r="N296" s="64"/>
      <c r="O296" s="65"/>
      <c r="P296" s="65"/>
      <c r="Q296" s="65"/>
      <c r="R296" s="105"/>
      <c r="S296" s="66">
        <f t="shared" si="94"/>
        <v>100854.89999999998</v>
      </c>
      <c r="T296" s="67">
        <f t="shared" si="89"/>
        <v>0</v>
      </c>
      <c r="U296" s="53">
        <f t="shared" si="96"/>
        <v>0</v>
      </c>
      <c r="V296" s="54">
        <f t="shared" si="97"/>
        <v>0</v>
      </c>
      <c r="W296" s="67">
        <f t="shared" si="90"/>
        <v>0</v>
      </c>
      <c r="X296" s="53">
        <f t="shared" si="98"/>
        <v>0</v>
      </c>
      <c r="Y296" s="54">
        <f t="shared" si="99"/>
        <v>0</v>
      </c>
      <c r="Z296" s="68" t="str">
        <f t="shared" si="102"/>
        <v>0</v>
      </c>
      <c r="AA296" s="56">
        <f t="shared" si="100"/>
        <v>1</v>
      </c>
      <c r="AB296" s="124">
        <f t="shared" si="91"/>
        <v>1</v>
      </c>
      <c r="AC296" s="69">
        <f t="shared" si="92"/>
        <v>0</v>
      </c>
      <c r="AD296" s="54">
        <f t="shared" si="95"/>
        <v>0</v>
      </c>
      <c r="AE296" s="59">
        <f t="shared" si="93"/>
        <v>0</v>
      </c>
      <c r="AF296" s="149"/>
      <c r="AG296" s="60"/>
      <c r="AH296" s="61"/>
      <c r="AI296" s="126"/>
      <c r="AJ296" s="212"/>
      <c r="AK296" s="215"/>
    </row>
    <row r="297" spans="2:37">
      <c r="B297" s="136"/>
      <c r="C297" s="47">
        <f t="shared" si="103"/>
        <v>0</v>
      </c>
      <c r="D297" s="47">
        <f t="shared" si="104"/>
        <v>1</v>
      </c>
      <c r="E297" s="47">
        <f t="shared" si="105"/>
        <v>1900</v>
      </c>
      <c r="F297" s="47" t="str">
        <f t="shared" si="101"/>
        <v>сб</v>
      </c>
      <c r="G297" s="92"/>
      <c r="H297" s="71"/>
      <c r="I297" s="70"/>
      <c r="J297" s="94"/>
      <c r="K297" s="94"/>
      <c r="L297" s="48"/>
      <c r="M297" s="71"/>
      <c r="N297" s="64"/>
      <c r="O297" s="65"/>
      <c r="P297" s="65"/>
      <c r="Q297" s="65"/>
      <c r="R297" s="105"/>
      <c r="S297" s="66">
        <f t="shared" si="94"/>
        <v>100854.89999999998</v>
      </c>
      <c r="T297" s="67">
        <f t="shared" si="89"/>
        <v>0</v>
      </c>
      <c r="U297" s="53">
        <f t="shared" si="96"/>
        <v>0</v>
      </c>
      <c r="V297" s="54">
        <f t="shared" si="97"/>
        <v>0</v>
      </c>
      <c r="W297" s="67">
        <f t="shared" si="90"/>
        <v>0</v>
      </c>
      <c r="X297" s="53">
        <f t="shared" si="98"/>
        <v>0</v>
      </c>
      <c r="Y297" s="54">
        <f t="shared" si="99"/>
        <v>0</v>
      </c>
      <c r="Z297" s="68" t="str">
        <f t="shared" si="102"/>
        <v>0</v>
      </c>
      <c r="AA297" s="56">
        <f t="shared" si="100"/>
        <v>1</v>
      </c>
      <c r="AB297" s="124">
        <f t="shared" si="91"/>
        <v>1</v>
      </c>
      <c r="AC297" s="69">
        <f t="shared" si="92"/>
        <v>0</v>
      </c>
      <c r="AD297" s="54">
        <f t="shared" si="95"/>
        <v>0</v>
      </c>
      <c r="AE297" s="59">
        <f t="shared" si="93"/>
        <v>0</v>
      </c>
      <c r="AF297" s="149"/>
      <c r="AG297" s="60"/>
      <c r="AH297" s="61"/>
      <c r="AI297" s="126"/>
      <c r="AJ297" s="212"/>
      <c r="AK297" s="215"/>
    </row>
    <row r="298" spans="2:37">
      <c r="B298" s="136"/>
      <c r="C298" s="47">
        <f t="shared" si="103"/>
        <v>0</v>
      </c>
      <c r="D298" s="47">
        <f t="shared" si="104"/>
        <v>1</v>
      </c>
      <c r="E298" s="47">
        <f t="shared" si="105"/>
        <v>1900</v>
      </c>
      <c r="F298" s="47" t="str">
        <f t="shared" si="101"/>
        <v>сб</v>
      </c>
      <c r="G298" s="92"/>
      <c r="H298" s="71"/>
      <c r="I298" s="70"/>
      <c r="J298" s="94"/>
      <c r="K298" s="94"/>
      <c r="L298" s="48"/>
      <c r="M298" s="71"/>
      <c r="N298" s="64"/>
      <c r="O298" s="65"/>
      <c r="P298" s="65"/>
      <c r="Q298" s="65"/>
      <c r="R298" s="105"/>
      <c r="S298" s="66">
        <f t="shared" si="94"/>
        <v>100854.89999999998</v>
      </c>
      <c r="T298" s="67">
        <f t="shared" si="89"/>
        <v>0</v>
      </c>
      <c r="U298" s="53">
        <f t="shared" si="96"/>
        <v>0</v>
      </c>
      <c r="V298" s="54">
        <f t="shared" si="97"/>
        <v>0</v>
      </c>
      <c r="W298" s="67">
        <f t="shared" si="90"/>
        <v>0</v>
      </c>
      <c r="X298" s="53">
        <f t="shared" si="98"/>
        <v>0</v>
      </c>
      <c r="Y298" s="54">
        <f t="shared" si="99"/>
        <v>0</v>
      </c>
      <c r="Z298" s="68" t="str">
        <f t="shared" si="102"/>
        <v>0</v>
      </c>
      <c r="AA298" s="56">
        <f t="shared" si="100"/>
        <v>1</v>
      </c>
      <c r="AB298" s="124">
        <f t="shared" si="91"/>
        <v>1</v>
      </c>
      <c r="AC298" s="69">
        <f t="shared" si="92"/>
        <v>0</v>
      </c>
      <c r="AD298" s="54">
        <f t="shared" si="95"/>
        <v>0</v>
      </c>
      <c r="AE298" s="59">
        <f t="shared" si="93"/>
        <v>0</v>
      </c>
      <c r="AF298" s="149"/>
      <c r="AG298" s="60"/>
      <c r="AH298" s="61"/>
      <c r="AI298" s="126"/>
      <c r="AJ298" s="212"/>
      <c r="AK298" s="215"/>
    </row>
    <row r="299" spans="2:37">
      <c r="B299" s="136"/>
      <c r="C299" s="47">
        <f t="shared" si="103"/>
        <v>0</v>
      </c>
      <c r="D299" s="47">
        <f t="shared" si="104"/>
        <v>1</v>
      </c>
      <c r="E299" s="47">
        <f t="shared" si="105"/>
        <v>1900</v>
      </c>
      <c r="F299" s="47" t="str">
        <f t="shared" si="101"/>
        <v>сб</v>
      </c>
      <c r="G299" s="92"/>
      <c r="H299" s="71"/>
      <c r="I299" s="70"/>
      <c r="J299" s="94"/>
      <c r="K299" s="94"/>
      <c r="L299" s="48"/>
      <c r="M299" s="71"/>
      <c r="N299" s="64"/>
      <c r="O299" s="65"/>
      <c r="P299" s="65"/>
      <c r="Q299" s="65"/>
      <c r="R299" s="105"/>
      <c r="S299" s="66">
        <f t="shared" si="94"/>
        <v>100854.89999999998</v>
      </c>
      <c r="T299" s="67">
        <f t="shared" si="89"/>
        <v>0</v>
      </c>
      <c r="U299" s="53">
        <f t="shared" si="96"/>
        <v>0</v>
      </c>
      <c r="V299" s="54">
        <f t="shared" si="97"/>
        <v>0</v>
      </c>
      <c r="W299" s="67">
        <f t="shared" si="90"/>
        <v>0</v>
      </c>
      <c r="X299" s="53">
        <f t="shared" si="98"/>
        <v>0</v>
      </c>
      <c r="Y299" s="54">
        <f t="shared" si="99"/>
        <v>0</v>
      </c>
      <c r="Z299" s="68" t="str">
        <f t="shared" si="102"/>
        <v>0</v>
      </c>
      <c r="AA299" s="56">
        <f t="shared" si="100"/>
        <v>1</v>
      </c>
      <c r="AB299" s="124">
        <f t="shared" si="91"/>
        <v>1</v>
      </c>
      <c r="AC299" s="69">
        <f t="shared" si="92"/>
        <v>0</v>
      </c>
      <c r="AD299" s="54">
        <f t="shared" si="95"/>
        <v>0</v>
      </c>
      <c r="AE299" s="59">
        <f t="shared" si="93"/>
        <v>0</v>
      </c>
      <c r="AF299" s="149"/>
      <c r="AG299" s="60"/>
      <c r="AH299" s="61"/>
      <c r="AI299" s="126"/>
      <c r="AJ299" s="212"/>
      <c r="AK299" s="215"/>
    </row>
    <row r="300" spans="2:37">
      <c r="B300" s="136"/>
      <c r="C300" s="47">
        <f t="shared" si="103"/>
        <v>0</v>
      </c>
      <c r="D300" s="47">
        <f t="shared" si="104"/>
        <v>1</v>
      </c>
      <c r="E300" s="47">
        <f t="shared" si="105"/>
        <v>1900</v>
      </c>
      <c r="F300" s="47" t="str">
        <f t="shared" si="101"/>
        <v>сб</v>
      </c>
      <c r="G300" s="92"/>
      <c r="H300" s="71"/>
      <c r="I300" s="70"/>
      <c r="J300" s="94"/>
      <c r="K300" s="94"/>
      <c r="L300" s="48"/>
      <c r="M300" s="71"/>
      <c r="N300" s="64"/>
      <c r="O300" s="65"/>
      <c r="P300" s="65"/>
      <c r="Q300" s="65"/>
      <c r="R300" s="105"/>
      <c r="S300" s="66">
        <f t="shared" si="94"/>
        <v>100854.89999999998</v>
      </c>
      <c r="T300" s="67">
        <f t="shared" si="89"/>
        <v>0</v>
      </c>
      <c r="U300" s="53">
        <f t="shared" si="96"/>
        <v>0</v>
      </c>
      <c r="V300" s="54">
        <f t="shared" si="97"/>
        <v>0</v>
      </c>
      <c r="W300" s="67">
        <f t="shared" si="90"/>
        <v>0</v>
      </c>
      <c r="X300" s="53">
        <f t="shared" si="98"/>
        <v>0</v>
      </c>
      <c r="Y300" s="54">
        <f t="shared" si="99"/>
        <v>0</v>
      </c>
      <c r="Z300" s="68" t="str">
        <f t="shared" si="102"/>
        <v>0</v>
      </c>
      <c r="AA300" s="56">
        <f t="shared" si="100"/>
        <v>1</v>
      </c>
      <c r="AB300" s="124">
        <f t="shared" si="91"/>
        <v>1</v>
      </c>
      <c r="AC300" s="69">
        <f t="shared" si="92"/>
        <v>0</v>
      </c>
      <c r="AD300" s="54">
        <f t="shared" si="95"/>
        <v>0</v>
      </c>
      <c r="AE300" s="59">
        <f t="shared" si="93"/>
        <v>0</v>
      </c>
      <c r="AF300" s="149"/>
      <c r="AG300" s="60"/>
      <c r="AH300" s="61"/>
      <c r="AI300" s="126"/>
      <c r="AJ300" s="212"/>
      <c r="AK300" s="215"/>
    </row>
    <row r="301" spans="2:37">
      <c r="B301" s="136"/>
      <c r="C301" s="47">
        <f t="shared" si="103"/>
        <v>0</v>
      </c>
      <c r="D301" s="47">
        <f t="shared" si="104"/>
        <v>1</v>
      </c>
      <c r="E301" s="47">
        <f t="shared" si="105"/>
        <v>1900</v>
      </c>
      <c r="F301" s="47" t="str">
        <f t="shared" si="101"/>
        <v>сб</v>
      </c>
      <c r="G301" s="92"/>
      <c r="H301" s="71"/>
      <c r="I301" s="70"/>
      <c r="J301" s="94"/>
      <c r="K301" s="94"/>
      <c r="L301" s="48"/>
      <c r="M301" s="71"/>
      <c r="N301" s="64"/>
      <c r="O301" s="65"/>
      <c r="P301" s="65"/>
      <c r="Q301" s="65"/>
      <c r="R301" s="105"/>
      <c r="S301" s="66">
        <f t="shared" si="94"/>
        <v>100854.89999999998</v>
      </c>
      <c r="T301" s="67">
        <f t="shared" si="89"/>
        <v>0</v>
      </c>
      <c r="U301" s="53">
        <f t="shared" si="96"/>
        <v>0</v>
      </c>
      <c r="V301" s="54">
        <f t="shared" si="97"/>
        <v>0</v>
      </c>
      <c r="W301" s="67">
        <f t="shared" si="90"/>
        <v>0</v>
      </c>
      <c r="X301" s="53">
        <f t="shared" si="98"/>
        <v>0</v>
      </c>
      <c r="Y301" s="54">
        <f t="shared" si="99"/>
        <v>0</v>
      </c>
      <c r="Z301" s="68" t="str">
        <f t="shared" si="102"/>
        <v>0</v>
      </c>
      <c r="AA301" s="56">
        <f t="shared" si="100"/>
        <v>1</v>
      </c>
      <c r="AB301" s="124">
        <f t="shared" si="91"/>
        <v>1</v>
      </c>
      <c r="AC301" s="69">
        <f t="shared" si="92"/>
        <v>0</v>
      </c>
      <c r="AD301" s="54">
        <f t="shared" si="95"/>
        <v>0</v>
      </c>
      <c r="AE301" s="59">
        <f t="shared" si="93"/>
        <v>0</v>
      </c>
      <c r="AF301" s="149"/>
      <c r="AG301" s="60"/>
      <c r="AH301" s="61"/>
      <c r="AI301" s="126"/>
      <c r="AJ301" s="212"/>
      <c r="AK301" s="215"/>
    </row>
    <row r="302" spans="2:37">
      <c r="B302" s="136"/>
      <c r="C302" s="47">
        <f t="shared" si="103"/>
        <v>0</v>
      </c>
      <c r="D302" s="47">
        <f t="shared" si="104"/>
        <v>1</v>
      </c>
      <c r="E302" s="47">
        <f t="shared" si="105"/>
        <v>1900</v>
      </c>
      <c r="F302" s="47" t="str">
        <f t="shared" si="101"/>
        <v>сб</v>
      </c>
      <c r="G302" s="92"/>
      <c r="H302" s="71"/>
      <c r="I302" s="70"/>
      <c r="J302" s="94"/>
      <c r="K302" s="94"/>
      <c r="L302" s="48"/>
      <c r="M302" s="71"/>
      <c r="N302" s="64"/>
      <c r="O302" s="65"/>
      <c r="P302" s="65"/>
      <c r="Q302" s="65"/>
      <c r="R302" s="105"/>
      <c r="S302" s="66">
        <f t="shared" si="94"/>
        <v>100854.89999999998</v>
      </c>
      <c r="T302" s="67">
        <f t="shared" si="89"/>
        <v>0</v>
      </c>
      <c r="U302" s="53">
        <f t="shared" si="96"/>
        <v>0</v>
      </c>
      <c r="V302" s="54">
        <f t="shared" si="97"/>
        <v>0</v>
      </c>
      <c r="W302" s="67">
        <f t="shared" si="90"/>
        <v>0</v>
      </c>
      <c r="X302" s="53">
        <f t="shared" si="98"/>
        <v>0</v>
      </c>
      <c r="Y302" s="54">
        <f t="shared" si="99"/>
        <v>0</v>
      </c>
      <c r="Z302" s="68" t="str">
        <f t="shared" si="102"/>
        <v>0</v>
      </c>
      <c r="AA302" s="56">
        <f t="shared" si="100"/>
        <v>1</v>
      </c>
      <c r="AB302" s="124">
        <f t="shared" si="91"/>
        <v>1</v>
      </c>
      <c r="AC302" s="69">
        <f t="shared" si="92"/>
        <v>0</v>
      </c>
      <c r="AD302" s="54">
        <f t="shared" si="95"/>
        <v>0</v>
      </c>
      <c r="AE302" s="59">
        <f t="shared" si="93"/>
        <v>0</v>
      </c>
      <c r="AF302" s="149"/>
      <c r="AG302" s="60"/>
      <c r="AH302" s="61"/>
      <c r="AI302" s="126"/>
      <c r="AJ302" s="212"/>
      <c r="AK302" s="215"/>
    </row>
    <row r="303" spans="2:37">
      <c r="B303" s="136"/>
      <c r="C303" s="47">
        <f t="shared" si="103"/>
        <v>0</v>
      </c>
      <c r="D303" s="47">
        <f t="shared" si="104"/>
        <v>1</v>
      </c>
      <c r="E303" s="47">
        <f t="shared" si="105"/>
        <v>1900</v>
      </c>
      <c r="F303" s="47" t="str">
        <f t="shared" si="101"/>
        <v>сб</v>
      </c>
      <c r="G303" s="92"/>
      <c r="H303" s="71"/>
      <c r="I303" s="70"/>
      <c r="J303" s="94"/>
      <c r="K303" s="94"/>
      <c r="L303" s="48"/>
      <c r="M303" s="71"/>
      <c r="N303" s="64"/>
      <c r="O303" s="65"/>
      <c r="P303" s="65"/>
      <c r="Q303" s="65"/>
      <c r="R303" s="105"/>
      <c r="S303" s="66">
        <f t="shared" si="94"/>
        <v>100854.89999999998</v>
      </c>
      <c r="T303" s="67">
        <f t="shared" si="89"/>
        <v>0</v>
      </c>
      <c r="U303" s="53">
        <f t="shared" si="96"/>
        <v>0</v>
      </c>
      <c r="V303" s="54">
        <f t="shared" si="97"/>
        <v>0</v>
      </c>
      <c r="W303" s="67">
        <f t="shared" si="90"/>
        <v>0</v>
      </c>
      <c r="X303" s="53">
        <f t="shared" si="98"/>
        <v>0</v>
      </c>
      <c r="Y303" s="54">
        <f t="shared" si="99"/>
        <v>0</v>
      </c>
      <c r="Z303" s="68" t="str">
        <f t="shared" si="102"/>
        <v>0</v>
      </c>
      <c r="AA303" s="56">
        <f t="shared" si="100"/>
        <v>1</v>
      </c>
      <c r="AB303" s="124">
        <f t="shared" si="91"/>
        <v>1</v>
      </c>
      <c r="AC303" s="69">
        <f t="shared" si="92"/>
        <v>0</v>
      </c>
      <c r="AD303" s="54">
        <f t="shared" si="95"/>
        <v>0</v>
      </c>
      <c r="AE303" s="59">
        <f t="shared" si="93"/>
        <v>0</v>
      </c>
      <c r="AF303" s="149"/>
      <c r="AG303" s="60"/>
      <c r="AH303" s="61"/>
      <c r="AI303" s="126"/>
      <c r="AJ303" s="212"/>
      <c r="AK303" s="215"/>
    </row>
    <row r="304" spans="2:37">
      <c r="B304" s="136"/>
      <c r="C304" s="47">
        <f t="shared" si="103"/>
        <v>0</v>
      </c>
      <c r="D304" s="47">
        <f t="shared" si="104"/>
        <v>1</v>
      </c>
      <c r="E304" s="47">
        <f t="shared" si="105"/>
        <v>1900</v>
      </c>
      <c r="F304" s="47" t="str">
        <f t="shared" si="101"/>
        <v>сб</v>
      </c>
      <c r="G304" s="92"/>
      <c r="H304" s="71"/>
      <c r="I304" s="70"/>
      <c r="J304" s="94"/>
      <c r="K304" s="94"/>
      <c r="L304" s="48"/>
      <c r="M304" s="71"/>
      <c r="N304" s="64"/>
      <c r="O304" s="65"/>
      <c r="P304" s="65"/>
      <c r="Q304" s="65"/>
      <c r="R304" s="105"/>
      <c r="S304" s="66">
        <f t="shared" si="94"/>
        <v>100854.89999999998</v>
      </c>
      <c r="T304" s="67">
        <f t="shared" si="89"/>
        <v>0</v>
      </c>
      <c r="U304" s="53">
        <f t="shared" si="96"/>
        <v>0</v>
      </c>
      <c r="V304" s="54">
        <f t="shared" si="97"/>
        <v>0</v>
      </c>
      <c r="W304" s="67">
        <f t="shared" si="90"/>
        <v>0</v>
      </c>
      <c r="X304" s="53">
        <f t="shared" si="98"/>
        <v>0</v>
      </c>
      <c r="Y304" s="54">
        <f t="shared" si="99"/>
        <v>0</v>
      </c>
      <c r="Z304" s="68" t="str">
        <f t="shared" si="102"/>
        <v>0</v>
      </c>
      <c r="AA304" s="56">
        <f t="shared" si="100"/>
        <v>1</v>
      </c>
      <c r="AB304" s="124">
        <f t="shared" si="91"/>
        <v>1</v>
      </c>
      <c r="AC304" s="69">
        <f t="shared" si="92"/>
        <v>0</v>
      </c>
      <c r="AD304" s="54">
        <f t="shared" si="95"/>
        <v>0</v>
      </c>
      <c r="AE304" s="59">
        <f t="shared" si="93"/>
        <v>0</v>
      </c>
      <c r="AF304" s="149"/>
      <c r="AG304" s="60"/>
      <c r="AH304" s="61"/>
      <c r="AI304" s="126"/>
      <c r="AJ304" s="212"/>
      <c r="AK304" s="215"/>
    </row>
    <row r="305" spans="2:37">
      <c r="B305" s="136"/>
      <c r="C305" s="47">
        <f t="shared" si="103"/>
        <v>0</v>
      </c>
      <c r="D305" s="47">
        <f t="shared" si="104"/>
        <v>1</v>
      </c>
      <c r="E305" s="47">
        <f t="shared" si="105"/>
        <v>1900</v>
      </c>
      <c r="F305" s="47" t="str">
        <f t="shared" si="101"/>
        <v>сб</v>
      </c>
      <c r="G305" s="92"/>
      <c r="H305" s="71"/>
      <c r="I305" s="70"/>
      <c r="J305" s="94"/>
      <c r="K305" s="94"/>
      <c r="L305" s="48"/>
      <c r="M305" s="71"/>
      <c r="N305" s="64"/>
      <c r="O305" s="65"/>
      <c r="P305" s="65"/>
      <c r="Q305" s="65"/>
      <c r="R305" s="105"/>
      <c r="S305" s="66">
        <f t="shared" si="94"/>
        <v>100854.89999999998</v>
      </c>
      <c r="T305" s="67">
        <f t="shared" si="89"/>
        <v>0</v>
      </c>
      <c r="U305" s="53">
        <f t="shared" si="96"/>
        <v>0</v>
      </c>
      <c r="V305" s="54">
        <f t="shared" si="97"/>
        <v>0</v>
      </c>
      <c r="W305" s="67">
        <f t="shared" si="90"/>
        <v>0</v>
      </c>
      <c r="X305" s="53">
        <f t="shared" si="98"/>
        <v>0</v>
      </c>
      <c r="Y305" s="54">
        <f t="shared" si="99"/>
        <v>0</v>
      </c>
      <c r="Z305" s="68" t="str">
        <f t="shared" si="102"/>
        <v>0</v>
      </c>
      <c r="AA305" s="56">
        <f t="shared" si="100"/>
        <v>1</v>
      </c>
      <c r="AB305" s="124">
        <f t="shared" si="91"/>
        <v>1</v>
      </c>
      <c r="AC305" s="69">
        <f t="shared" si="92"/>
        <v>0</v>
      </c>
      <c r="AD305" s="54">
        <f t="shared" si="95"/>
        <v>0</v>
      </c>
      <c r="AE305" s="59">
        <f t="shared" si="93"/>
        <v>0</v>
      </c>
      <c r="AF305" s="149"/>
      <c r="AG305" s="60"/>
      <c r="AH305" s="61"/>
      <c r="AI305" s="126"/>
      <c r="AJ305" s="212"/>
      <c r="AK305" s="215"/>
    </row>
    <row r="306" spans="2:37">
      <c r="B306" s="136"/>
      <c r="C306" s="47">
        <f t="shared" si="103"/>
        <v>0</v>
      </c>
      <c r="D306" s="47">
        <f t="shared" si="104"/>
        <v>1</v>
      </c>
      <c r="E306" s="47">
        <f t="shared" si="105"/>
        <v>1900</v>
      </c>
      <c r="F306" s="47" t="str">
        <f t="shared" si="101"/>
        <v>сб</v>
      </c>
      <c r="G306" s="92"/>
      <c r="H306" s="71"/>
      <c r="I306" s="70"/>
      <c r="J306" s="94"/>
      <c r="K306" s="94"/>
      <c r="L306" s="48"/>
      <c r="M306" s="71"/>
      <c r="N306" s="64"/>
      <c r="O306" s="65"/>
      <c r="P306" s="65"/>
      <c r="Q306" s="65"/>
      <c r="R306" s="105"/>
      <c r="S306" s="66">
        <f t="shared" si="94"/>
        <v>100854.89999999998</v>
      </c>
      <c r="T306" s="67">
        <f t="shared" si="89"/>
        <v>0</v>
      </c>
      <c r="U306" s="53">
        <f t="shared" si="96"/>
        <v>0</v>
      </c>
      <c r="V306" s="54">
        <f t="shared" si="97"/>
        <v>0</v>
      </c>
      <c r="W306" s="67">
        <f t="shared" si="90"/>
        <v>0</v>
      </c>
      <c r="X306" s="53">
        <f t="shared" si="98"/>
        <v>0</v>
      </c>
      <c r="Y306" s="54">
        <f t="shared" si="99"/>
        <v>0</v>
      </c>
      <c r="Z306" s="68" t="str">
        <f t="shared" si="102"/>
        <v>0</v>
      </c>
      <c r="AA306" s="56">
        <f t="shared" si="100"/>
        <v>1</v>
      </c>
      <c r="AB306" s="124">
        <f t="shared" si="91"/>
        <v>1</v>
      </c>
      <c r="AC306" s="69">
        <f t="shared" si="92"/>
        <v>0</v>
      </c>
      <c r="AD306" s="54">
        <f t="shared" si="95"/>
        <v>0</v>
      </c>
      <c r="AE306" s="59">
        <f t="shared" si="93"/>
        <v>0</v>
      </c>
      <c r="AF306" s="149"/>
      <c r="AG306" s="60"/>
      <c r="AH306" s="61"/>
      <c r="AI306" s="126"/>
      <c r="AJ306" s="212"/>
      <c r="AK306" s="215"/>
    </row>
    <row r="307" spans="2:37">
      <c r="B307" s="136"/>
      <c r="C307" s="47">
        <f t="shared" si="103"/>
        <v>0</v>
      </c>
      <c r="D307" s="47">
        <f t="shared" si="104"/>
        <v>1</v>
      </c>
      <c r="E307" s="47">
        <f t="shared" si="105"/>
        <v>1900</v>
      </c>
      <c r="F307" s="47" t="str">
        <f t="shared" si="101"/>
        <v>сб</v>
      </c>
      <c r="G307" s="92"/>
      <c r="H307" s="71"/>
      <c r="I307" s="70"/>
      <c r="J307" s="94"/>
      <c r="K307" s="94"/>
      <c r="L307" s="48"/>
      <c r="M307" s="71"/>
      <c r="N307" s="64"/>
      <c r="O307" s="65"/>
      <c r="P307" s="65"/>
      <c r="Q307" s="65"/>
      <c r="R307" s="105"/>
      <c r="S307" s="66">
        <f t="shared" si="94"/>
        <v>100854.89999999998</v>
      </c>
      <c r="T307" s="67">
        <f t="shared" si="89"/>
        <v>0</v>
      </c>
      <c r="U307" s="53">
        <f t="shared" si="96"/>
        <v>0</v>
      </c>
      <c r="V307" s="54">
        <f t="shared" si="97"/>
        <v>0</v>
      </c>
      <c r="W307" s="67">
        <f t="shared" si="90"/>
        <v>0</v>
      </c>
      <c r="X307" s="53">
        <f t="shared" si="98"/>
        <v>0</v>
      </c>
      <c r="Y307" s="54">
        <f t="shared" si="99"/>
        <v>0</v>
      </c>
      <c r="Z307" s="68" t="str">
        <f t="shared" si="102"/>
        <v>0</v>
      </c>
      <c r="AA307" s="56">
        <f t="shared" si="100"/>
        <v>1</v>
      </c>
      <c r="AB307" s="124">
        <f t="shared" si="91"/>
        <v>1</v>
      </c>
      <c r="AC307" s="69">
        <f t="shared" si="92"/>
        <v>0</v>
      </c>
      <c r="AD307" s="54">
        <f t="shared" si="95"/>
        <v>0</v>
      </c>
      <c r="AE307" s="59">
        <f t="shared" si="93"/>
        <v>0</v>
      </c>
      <c r="AF307" s="149"/>
      <c r="AG307" s="60"/>
      <c r="AH307" s="61"/>
      <c r="AI307" s="126"/>
      <c r="AJ307" s="212"/>
      <c r="AK307" s="215"/>
    </row>
    <row r="308" spans="2:37">
      <c r="B308" s="136"/>
      <c r="C308" s="47">
        <f t="shared" si="103"/>
        <v>0</v>
      </c>
      <c r="D308" s="47">
        <f t="shared" si="104"/>
        <v>1</v>
      </c>
      <c r="E308" s="47">
        <f t="shared" si="105"/>
        <v>1900</v>
      </c>
      <c r="F308" s="47" t="str">
        <f t="shared" si="101"/>
        <v>сб</v>
      </c>
      <c r="G308" s="92"/>
      <c r="H308" s="71"/>
      <c r="I308" s="70"/>
      <c r="J308" s="94"/>
      <c r="K308" s="94"/>
      <c r="L308" s="48"/>
      <c r="M308" s="71"/>
      <c r="N308" s="64"/>
      <c r="O308" s="65"/>
      <c r="P308" s="65"/>
      <c r="Q308" s="65"/>
      <c r="R308" s="105"/>
      <c r="S308" s="66">
        <f t="shared" si="94"/>
        <v>100854.89999999998</v>
      </c>
      <c r="T308" s="67">
        <f t="shared" si="89"/>
        <v>0</v>
      </c>
      <c r="U308" s="53">
        <f t="shared" si="96"/>
        <v>0</v>
      </c>
      <c r="V308" s="54">
        <f t="shared" si="97"/>
        <v>0</v>
      </c>
      <c r="W308" s="67">
        <f t="shared" si="90"/>
        <v>0</v>
      </c>
      <c r="X308" s="53">
        <f t="shared" si="98"/>
        <v>0</v>
      </c>
      <c r="Y308" s="54">
        <f t="shared" si="99"/>
        <v>0</v>
      </c>
      <c r="Z308" s="68" t="str">
        <f t="shared" si="102"/>
        <v>0</v>
      </c>
      <c r="AA308" s="56">
        <f t="shared" si="100"/>
        <v>1</v>
      </c>
      <c r="AB308" s="124">
        <f t="shared" si="91"/>
        <v>1</v>
      </c>
      <c r="AC308" s="69">
        <f t="shared" si="92"/>
        <v>0</v>
      </c>
      <c r="AD308" s="54">
        <f t="shared" si="95"/>
        <v>0</v>
      </c>
      <c r="AE308" s="59">
        <f t="shared" si="93"/>
        <v>0</v>
      </c>
      <c r="AF308" s="149"/>
      <c r="AG308" s="60"/>
      <c r="AH308" s="61"/>
      <c r="AI308" s="126"/>
      <c r="AJ308" s="212"/>
      <c r="AK308" s="215"/>
    </row>
    <row r="309" spans="2:37">
      <c r="B309" s="136"/>
      <c r="C309" s="47">
        <f t="shared" si="103"/>
        <v>0</v>
      </c>
      <c r="D309" s="47">
        <f t="shared" si="104"/>
        <v>1</v>
      </c>
      <c r="E309" s="47">
        <f t="shared" si="105"/>
        <v>1900</v>
      </c>
      <c r="F309" s="47" t="str">
        <f t="shared" si="101"/>
        <v>сб</v>
      </c>
      <c r="G309" s="92"/>
      <c r="H309" s="71"/>
      <c r="I309" s="70"/>
      <c r="J309" s="94"/>
      <c r="K309" s="94"/>
      <c r="L309" s="48"/>
      <c r="M309" s="71"/>
      <c r="N309" s="64"/>
      <c r="O309" s="65"/>
      <c r="P309" s="65"/>
      <c r="Q309" s="65"/>
      <c r="R309" s="105"/>
      <c r="S309" s="66">
        <f t="shared" si="94"/>
        <v>100854.89999999998</v>
      </c>
      <c r="T309" s="67">
        <f t="shared" si="89"/>
        <v>0</v>
      </c>
      <c r="U309" s="53">
        <f t="shared" si="96"/>
        <v>0</v>
      </c>
      <c r="V309" s="54">
        <f t="shared" si="97"/>
        <v>0</v>
      </c>
      <c r="W309" s="67">
        <f t="shared" si="90"/>
        <v>0</v>
      </c>
      <c r="X309" s="53">
        <f t="shared" si="98"/>
        <v>0</v>
      </c>
      <c r="Y309" s="54">
        <f t="shared" si="99"/>
        <v>0</v>
      </c>
      <c r="Z309" s="68" t="str">
        <f t="shared" si="102"/>
        <v>0</v>
      </c>
      <c r="AA309" s="56">
        <f t="shared" si="100"/>
        <v>1</v>
      </c>
      <c r="AB309" s="124">
        <f t="shared" si="91"/>
        <v>1</v>
      </c>
      <c r="AC309" s="69">
        <f t="shared" si="92"/>
        <v>0</v>
      </c>
      <c r="AD309" s="54">
        <f t="shared" si="95"/>
        <v>0</v>
      </c>
      <c r="AE309" s="59">
        <f t="shared" si="93"/>
        <v>0</v>
      </c>
      <c r="AF309" s="149"/>
      <c r="AG309" s="60"/>
      <c r="AH309" s="61"/>
      <c r="AI309" s="126"/>
      <c r="AJ309" s="212"/>
      <c r="AK309" s="215"/>
    </row>
    <row r="310" spans="2:37">
      <c r="B310" s="136"/>
      <c r="C310" s="47">
        <f t="shared" si="103"/>
        <v>0</v>
      </c>
      <c r="D310" s="47">
        <f t="shared" si="104"/>
        <v>1</v>
      </c>
      <c r="E310" s="47">
        <f t="shared" si="105"/>
        <v>1900</v>
      </c>
      <c r="F310" s="47" t="str">
        <f t="shared" si="101"/>
        <v>сб</v>
      </c>
      <c r="G310" s="92"/>
      <c r="H310" s="71"/>
      <c r="I310" s="70"/>
      <c r="J310" s="94"/>
      <c r="K310" s="94"/>
      <c r="L310" s="48"/>
      <c r="M310" s="71"/>
      <c r="N310" s="64"/>
      <c r="O310" s="65"/>
      <c r="P310" s="65"/>
      <c r="Q310" s="65"/>
      <c r="R310" s="105"/>
      <c r="S310" s="66">
        <f t="shared" si="94"/>
        <v>100854.89999999998</v>
      </c>
      <c r="T310" s="67">
        <f t="shared" si="89"/>
        <v>0</v>
      </c>
      <c r="U310" s="53">
        <f t="shared" si="96"/>
        <v>0</v>
      </c>
      <c r="V310" s="54">
        <f t="shared" si="97"/>
        <v>0</v>
      </c>
      <c r="W310" s="67">
        <f t="shared" si="90"/>
        <v>0</v>
      </c>
      <c r="X310" s="53">
        <f t="shared" si="98"/>
        <v>0</v>
      </c>
      <c r="Y310" s="54">
        <f t="shared" si="99"/>
        <v>0</v>
      </c>
      <c r="Z310" s="68" t="str">
        <f t="shared" si="102"/>
        <v>0</v>
      </c>
      <c r="AA310" s="56">
        <f t="shared" si="100"/>
        <v>1</v>
      </c>
      <c r="AB310" s="124">
        <f t="shared" si="91"/>
        <v>1</v>
      </c>
      <c r="AC310" s="69">
        <f t="shared" si="92"/>
        <v>0</v>
      </c>
      <c r="AD310" s="54">
        <f t="shared" si="95"/>
        <v>0</v>
      </c>
      <c r="AE310" s="59">
        <f t="shared" si="93"/>
        <v>0</v>
      </c>
      <c r="AF310" s="149"/>
      <c r="AG310" s="60"/>
      <c r="AH310" s="61"/>
      <c r="AI310" s="126"/>
      <c r="AJ310" s="212"/>
      <c r="AK310" s="215"/>
    </row>
    <row r="311" spans="2:37">
      <c r="B311" s="136"/>
      <c r="C311" s="47">
        <f t="shared" si="103"/>
        <v>0</v>
      </c>
      <c r="D311" s="47">
        <f t="shared" si="104"/>
        <v>1</v>
      </c>
      <c r="E311" s="47">
        <f t="shared" si="105"/>
        <v>1900</v>
      </c>
      <c r="F311" s="47" t="str">
        <f t="shared" si="101"/>
        <v>сб</v>
      </c>
      <c r="G311" s="92"/>
      <c r="H311" s="71"/>
      <c r="I311" s="70"/>
      <c r="J311" s="94"/>
      <c r="K311" s="94"/>
      <c r="L311" s="48"/>
      <c r="M311" s="71"/>
      <c r="N311" s="64"/>
      <c r="O311" s="65"/>
      <c r="P311" s="65"/>
      <c r="Q311" s="65"/>
      <c r="R311" s="105"/>
      <c r="S311" s="66">
        <f t="shared" si="94"/>
        <v>100854.89999999998</v>
      </c>
      <c r="T311" s="67">
        <f t="shared" si="89"/>
        <v>0</v>
      </c>
      <c r="U311" s="53">
        <f t="shared" si="96"/>
        <v>0</v>
      </c>
      <c r="V311" s="54">
        <f t="shared" si="97"/>
        <v>0</v>
      </c>
      <c r="W311" s="67">
        <f t="shared" si="90"/>
        <v>0</v>
      </c>
      <c r="X311" s="53">
        <f t="shared" si="98"/>
        <v>0</v>
      </c>
      <c r="Y311" s="54">
        <f t="shared" si="99"/>
        <v>0</v>
      </c>
      <c r="Z311" s="68" t="str">
        <f t="shared" si="102"/>
        <v>0</v>
      </c>
      <c r="AA311" s="56">
        <f t="shared" si="100"/>
        <v>1</v>
      </c>
      <c r="AB311" s="124">
        <f t="shared" si="91"/>
        <v>1</v>
      </c>
      <c r="AC311" s="69">
        <f t="shared" si="92"/>
        <v>0</v>
      </c>
      <c r="AD311" s="54">
        <f t="shared" si="95"/>
        <v>0</v>
      </c>
      <c r="AE311" s="59">
        <f t="shared" si="93"/>
        <v>0</v>
      </c>
      <c r="AF311" s="149"/>
      <c r="AG311" s="60"/>
      <c r="AH311" s="61"/>
      <c r="AI311" s="126"/>
      <c r="AJ311" s="212"/>
      <c r="AK311" s="215"/>
    </row>
    <row r="312" spans="2:37">
      <c r="B312" s="136"/>
      <c r="C312" s="47">
        <f t="shared" si="103"/>
        <v>0</v>
      </c>
      <c r="D312" s="47">
        <f t="shared" si="104"/>
        <v>1</v>
      </c>
      <c r="E312" s="47">
        <f t="shared" si="105"/>
        <v>1900</v>
      </c>
      <c r="F312" s="47" t="str">
        <f t="shared" si="101"/>
        <v>сб</v>
      </c>
      <c r="G312" s="92"/>
      <c r="H312" s="71"/>
      <c r="I312" s="70"/>
      <c r="J312" s="94"/>
      <c r="K312" s="94"/>
      <c r="L312" s="48"/>
      <c r="M312" s="71"/>
      <c r="N312" s="64"/>
      <c r="O312" s="65"/>
      <c r="P312" s="65"/>
      <c r="Q312" s="65"/>
      <c r="R312" s="105"/>
      <c r="S312" s="66">
        <f t="shared" si="94"/>
        <v>100854.89999999998</v>
      </c>
      <c r="T312" s="67">
        <f t="shared" si="89"/>
        <v>0</v>
      </c>
      <c r="U312" s="53">
        <f t="shared" si="96"/>
        <v>0</v>
      </c>
      <c r="V312" s="54">
        <f t="shared" si="97"/>
        <v>0</v>
      </c>
      <c r="W312" s="67">
        <f t="shared" si="90"/>
        <v>0</v>
      </c>
      <c r="X312" s="53">
        <f t="shared" si="98"/>
        <v>0</v>
      </c>
      <c r="Y312" s="54">
        <f t="shared" si="99"/>
        <v>0</v>
      </c>
      <c r="Z312" s="68" t="str">
        <f t="shared" si="102"/>
        <v>0</v>
      </c>
      <c r="AA312" s="56">
        <f t="shared" si="100"/>
        <v>1</v>
      </c>
      <c r="AB312" s="124">
        <f t="shared" si="91"/>
        <v>1</v>
      </c>
      <c r="AC312" s="69">
        <f t="shared" si="92"/>
        <v>0</v>
      </c>
      <c r="AD312" s="54">
        <f t="shared" si="95"/>
        <v>0</v>
      </c>
      <c r="AE312" s="59">
        <f t="shared" si="93"/>
        <v>0</v>
      </c>
      <c r="AF312" s="149"/>
      <c r="AG312" s="60"/>
      <c r="AH312" s="61"/>
      <c r="AI312" s="126"/>
      <c r="AJ312" s="212"/>
      <c r="AK312" s="215"/>
    </row>
    <row r="313" spans="2:37">
      <c r="B313" s="136"/>
      <c r="C313" s="47">
        <f t="shared" si="103"/>
        <v>0</v>
      </c>
      <c r="D313" s="47">
        <f t="shared" si="104"/>
        <v>1</v>
      </c>
      <c r="E313" s="47">
        <f t="shared" si="105"/>
        <v>1900</v>
      </c>
      <c r="F313" s="47" t="str">
        <f t="shared" si="101"/>
        <v>сб</v>
      </c>
      <c r="G313" s="92"/>
      <c r="H313" s="71"/>
      <c r="I313" s="70"/>
      <c r="J313" s="94"/>
      <c r="K313" s="94"/>
      <c r="L313" s="48"/>
      <c r="M313" s="71"/>
      <c r="N313" s="64"/>
      <c r="O313" s="65"/>
      <c r="P313" s="65"/>
      <c r="Q313" s="65"/>
      <c r="R313" s="105"/>
      <c r="S313" s="66">
        <f t="shared" si="94"/>
        <v>100854.89999999998</v>
      </c>
      <c r="T313" s="67">
        <f t="shared" si="89"/>
        <v>0</v>
      </c>
      <c r="U313" s="53">
        <f t="shared" si="96"/>
        <v>0</v>
      </c>
      <c r="V313" s="54">
        <f t="shared" si="97"/>
        <v>0</v>
      </c>
      <c r="W313" s="67">
        <f t="shared" si="90"/>
        <v>0</v>
      </c>
      <c r="X313" s="53">
        <f t="shared" si="98"/>
        <v>0</v>
      </c>
      <c r="Y313" s="54">
        <f t="shared" si="99"/>
        <v>0</v>
      </c>
      <c r="Z313" s="68" t="str">
        <f t="shared" si="102"/>
        <v>0</v>
      </c>
      <c r="AA313" s="56">
        <f t="shared" si="100"/>
        <v>1</v>
      </c>
      <c r="AB313" s="124">
        <f t="shared" si="91"/>
        <v>1</v>
      </c>
      <c r="AC313" s="69">
        <f t="shared" si="92"/>
        <v>0</v>
      </c>
      <c r="AD313" s="54">
        <f t="shared" si="95"/>
        <v>0</v>
      </c>
      <c r="AE313" s="59">
        <f t="shared" si="93"/>
        <v>0</v>
      </c>
      <c r="AF313" s="149"/>
      <c r="AG313" s="60"/>
      <c r="AH313" s="61"/>
      <c r="AI313" s="126"/>
      <c r="AJ313" s="212"/>
      <c r="AK313" s="215"/>
    </row>
    <row r="314" spans="2:37">
      <c r="B314" s="136"/>
      <c r="C314" s="47">
        <f t="shared" si="103"/>
        <v>0</v>
      </c>
      <c r="D314" s="47">
        <f t="shared" si="104"/>
        <v>1</v>
      </c>
      <c r="E314" s="47">
        <f t="shared" si="105"/>
        <v>1900</v>
      </c>
      <c r="F314" s="47" t="str">
        <f t="shared" si="101"/>
        <v>сб</v>
      </c>
      <c r="G314" s="92"/>
      <c r="H314" s="71"/>
      <c r="I314" s="70"/>
      <c r="J314" s="94"/>
      <c r="K314" s="94"/>
      <c r="L314" s="48"/>
      <c r="M314" s="71"/>
      <c r="N314" s="64"/>
      <c r="O314" s="65"/>
      <c r="P314" s="65"/>
      <c r="Q314" s="65"/>
      <c r="R314" s="105"/>
      <c r="S314" s="66">
        <f t="shared" si="94"/>
        <v>100854.89999999998</v>
      </c>
      <c r="T314" s="67">
        <f t="shared" si="89"/>
        <v>0</v>
      </c>
      <c r="U314" s="53">
        <f t="shared" si="96"/>
        <v>0</v>
      </c>
      <c r="V314" s="54">
        <f t="shared" si="97"/>
        <v>0</v>
      </c>
      <c r="W314" s="67">
        <f t="shared" si="90"/>
        <v>0</v>
      </c>
      <c r="X314" s="53">
        <f t="shared" si="98"/>
        <v>0</v>
      </c>
      <c r="Y314" s="54">
        <f t="shared" si="99"/>
        <v>0</v>
      </c>
      <c r="Z314" s="68" t="str">
        <f t="shared" si="102"/>
        <v>0</v>
      </c>
      <c r="AA314" s="56">
        <f t="shared" si="100"/>
        <v>1</v>
      </c>
      <c r="AB314" s="124">
        <f t="shared" si="91"/>
        <v>1</v>
      </c>
      <c r="AC314" s="69">
        <f t="shared" si="92"/>
        <v>0</v>
      </c>
      <c r="AD314" s="54">
        <f t="shared" si="95"/>
        <v>0</v>
      </c>
      <c r="AE314" s="59">
        <f t="shared" si="93"/>
        <v>0</v>
      </c>
      <c r="AF314" s="149"/>
      <c r="AG314" s="60"/>
      <c r="AH314" s="61"/>
      <c r="AI314" s="126"/>
      <c r="AJ314" s="212"/>
      <c r="AK314" s="215"/>
    </row>
    <row r="315" spans="2:37">
      <c r="B315" s="136"/>
      <c r="C315" s="47">
        <f t="shared" si="103"/>
        <v>0</v>
      </c>
      <c r="D315" s="47">
        <f t="shared" si="104"/>
        <v>1</v>
      </c>
      <c r="E315" s="47">
        <f t="shared" si="105"/>
        <v>1900</v>
      </c>
      <c r="F315" s="47" t="str">
        <f t="shared" si="101"/>
        <v>сб</v>
      </c>
      <c r="G315" s="92"/>
      <c r="H315" s="71"/>
      <c r="I315" s="70"/>
      <c r="J315" s="94"/>
      <c r="K315" s="94"/>
      <c r="L315" s="48"/>
      <c r="M315" s="71"/>
      <c r="N315" s="64"/>
      <c r="O315" s="65"/>
      <c r="P315" s="65"/>
      <c r="Q315" s="65"/>
      <c r="R315" s="105"/>
      <c r="S315" s="66">
        <f t="shared" si="94"/>
        <v>100854.89999999998</v>
      </c>
      <c r="T315" s="67">
        <f t="shared" si="89"/>
        <v>0</v>
      </c>
      <c r="U315" s="53">
        <f t="shared" si="96"/>
        <v>0</v>
      </c>
      <c r="V315" s="54">
        <f t="shared" si="97"/>
        <v>0</v>
      </c>
      <c r="W315" s="67">
        <f t="shared" si="90"/>
        <v>0</v>
      </c>
      <c r="X315" s="53">
        <f t="shared" si="98"/>
        <v>0</v>
      </c>
      <c r="Y315" s="54">
        <f t="shared" si="99"/>
        <v>0</v>
      </c>
      <c r="Z315" s="68" t="str">
        <f t="shared" si="102"/>
        <v>0</v>
      </c>
      <c r="AA315" s="56">
        <f t="shared" si="100"/>
        <v>1</v>
      </c>
      <c r="AB315" s="124">
        <f t="shared" si="91"/>
        <v>1</v>
      </c>
      <c r="AC315" s="69">
        <f t="shared" si="92"/>
        <v>0</v>
      </c>
      <c r="AD315" s="54">
        <f t="shared" si="95"/>
        <v>0</v>
      </c>
      <c r="AE315" s="59">
        <f t="shared" si="93"/>
        <v>0</v>
      </c>
      <c r="AF315" s="149"/>
      <c r="AG315" s="60"/>
      <c r="AH315" s="61"/>
      <c r="AI315" s="126"/>
      <c r="AJ315" s="212"/>
      <c r="AK315" s="215"/>
    </row>
    <row r="316" spans="2:37">
      <c r="B316" s="136"/>
      <c r="C316" s="47">
        <f t="shared" si="103"/>
        <v>0</v>
      </c>
      <c r="D316" s="47">
        <f t="shared" si="104"/>
        <v>1</v>
      </c>
      <c r="E316" s="47">
        <f t="shared" si="105"/>
        <v>1900</v>
      </c>
      <c r="F316" s="47" t="str">
        <f t="shared" si="101"/>
        <v>сб</v>
      </c>
      <c r="G316" s="92"/>
      <c r="H316" s="71"/>
      <c r="I316" s="70"/>
      <c r="J316" s="94"/>
      <c r="K316" s="94"/>
      <c r="L316" s="48"/>
      <c r="M316" s="71"/>
      <c r="N316" s="64"/>
      <c r="O316" s="65"/>
      <c r="P316" s="65"/>
      <c r="Q316" s="65"/>
      <c r="R316" s="105"/>
      <c r="S316" s="66">
        <f t="shared" si="94"/>
        <v>100854.89999999998</v>
      </c>
      <c r="T316" s="67">
        <f t="shared" si="89"/>
        <v>0</v>
      </c>
      <c r="U316" s="53">
        <f t="shared" si="96"/>
        <v>0</v>
      </c>
      <c r="V316" s="54">
        <f t="shared" si="97"/>
        <v>0</v>
      </c>
      <c r="W316" s="67">
        <f t="shared" si="90"/>
        <v>0</v>
      </c>
      <c r="X316" s="53">
        <f t="shared" si="98"/>
        <v>0</v>
      </c>
      <c r="Y316" s="54">
        <f t="shared" si="99"/>
        <v>0</v>
      </c>
      <c r="Z316" s="68" t="str">
        <f t="shared" si="102"/>
        <v>0</v>
      </c>
      <c r="AA316" s="56">
        <f t="shared" si="100"/>
        <v>1</v>
      </c>
      <c r="AB316" s="124">
        <f t="shared" si="91"/>
        <v>1</v>
      </c>
      <c r="AC316" s="69">
        <f t="shared" si="92"/>
        <v>0</v>
      </c>
      <c r="AD316" s="54">
        <f t="shared" si="95"/>
        <v>0</v>
      </c>
      <c r="AE316" s="59">
        <f t="shared" si="93"/>
        <v>0</v>
      </c>
      <c r="AF316" s="149"/>
      <c r="AG316" s="60"/>
      <c r="AH316" s="61"/>
      <c r="AI316" s="126"/>
      <c r="AJ316" s="212"/>
      <c r="AK316" s="215"/>
    </row>
    <row r="317" spans="2:37">
      <c r="B317" s="136"/>
      <c r="C317" s="47">
        <f t="shared" si="103"/>
        <v>0</v>
      </c>
      <c r="D317" s="47">
        <f t="shared" si="104"/>
        <v>1</v>
      </c>
      <c r="E317" s="47">
        <f t="shared" si="105"/>
        <v>1900</v>
      </c>
      <c r="F317" s="47" t="str">
        <f t="shared" si="101"/>
        <v>сб</v>
      </c>
      <c r="G317" s="92"/>
      <c r="H317" s="71"/>
      <c r="I317" s="70"/>
      <c r="J317" s="94"/>
      <c r="K317" s="94"/>
      <c r="L317" s="48"/>
      <c r="M317" s="71"/>
      <c r="N317" s="64"/>
      <c r="O317" s="65"/>
      <c r="P317" s="65"/>
      <c r="Q317" s="65"/>
      <c r="R317" s="105"/>
      <c r="S317" s="66">
        <f t="shared" si="94"/>
        <v>100854.89999999998</v>
      </c>
      <c r="T317" s="67">
        <f t="shared" si="89"/>
        <v>0</v>
      </c>
      <c r="U317" s="53">
        <f t="shared" si="96"/>
        <v>0</v>
      </c>
      <c r="V317" s="54">
        <f t="shared" si="97"/>
        <v>0</v>
      </c>
      <c r="W317" s="67">
        <f t="shared" si="90"/>
        <v>0</v>
      </c>
      <c r="X317" s="53">
        <f t="shared" si="98"/>
        <v>0</v>
      </c>
      <c r="Y317" s="54">
        <f t="shared" si="99"/>
        <v>0</v>
      </c>
      <c r="Z317" s="68" t="str">
        <f t="shared" si="102"/>
        <v>0</v>
      </c>
      <c r="AA317" s="56">
        <f t="shared" si="100"/>
        <v>1</v>
      </c>
      <c r="AB317" s="124">
        <f t="shared" si="91"/>
        <v>1</v>
      </c>
      <c r="AC317" s="69">
        <f t="shared" si="92"/>
        <v>0</v>
      </c>
      <c r="AD317" s="54">
        <f t="shared" si="95"/>
        <v>0</v>
      </c>
      <c r="AE317" s="59">
        <f t="shared" si="93"/>
        <v>0</v>
      </c>
      <c r="AF317" s="149"/>
      <c r="AG317" s="60"/>
      <c r="AH317" s="61"/>
      <c r="AI317" s="126"/>
      <c r="AJ317" s="212"/>
      <c r="AK317" s="215"/>
    </row>
    <row r="318" spans="2:37">
      <c r="B318" s="136"/>
      <c r="C318" s="47">
        <f t="shared" si="103"/>
        <v>0</v>
      </c>
      <c r="D318" s="47">
        <f t="shared" si="104"/>
        <v>1</v>
      </c>
      <c r="E318" s="47">
        <f t="shared" si="105"/>
        <v>1900</v>
      </c>
      <c r="F318" s="47" t="str">
        <f t="shared" si="101"/>
        <v>сб</v>
      </c>
      <c r="G318" s="92"/>
      <c r="H318" s="71"/>
      <c r="I318" s="70"/>
      <c r="J318" s="94"/>
      <c r="K318" s="94"/>
      <c r="L318" s="48"/>
      <c r="M318" s="71"/>
      <c r="N318" s="64"/>
      <c r="O318" s="65"/>
      <c r="P318" s="65"/>
      <c r="Q318" s="65"/>
      <c r="R318" s="105"/>
      <c r="S318" s="66">
        <f t="shared" si="94"/>
        <v>100854.89999999998</v>
      </c>
      <c r="T318" s="67">
        <f t="shared" si="89"/>
        <v>0</v>
      </c>
      <c r="U318" s="53">
        <f t="shared" si="96"/>
        <v>0</v>
      </c>
      <c r="V318" s="54">
        <f t="shared" si="97"/>
        <v>0</v>
      </c>
      <c r="W318" s="67">
        <f t="shared" si="90"/>
        <v>0</v>
      </c>
      <c r="X318" s="53">
        <f t="shared" si="98"/>
        <v>0</v>
      </c>
      <c r="Y318" s="54">
        <f t="shared" si="99"/>
        <v>0</v>
      </c>
      <c r="Z318" s="68" t="str">
        <f t="shared" si="102"/>
        <v>0</v>
      </c>
      <c r="AA318" s="56">
        <f t="shared" si="100"/>
        <v>1</v>
      </c>
      <c r="AB318" s="124">
        <f t="shared" si="91"/>
        <v>1</v>
      </c>
      <c r="AC318" s="69">
        <f t="shared" si="92"/>
        <v>0</v>
      </c>
      <c r="AD318" s="54">
        <f t="shared" si="95"/>
        <v>0</v>
      </c>
      <c r="AE318" s="59">
        <f t="shared" si="93"/>
        <v>0</v>
      </c>
      <c r="AF318" s="149"/>
      <c r="AG318" s="60"/>
      <c r="AH318" s="61"/>
      <c r="AI318" s="126"/>
      <c r="AJ318" s="212"/>
      <c r="AK318" s="215"/>
    </row>
    <row r="319" spans="2:37">
      <c r="B319" s="136"/>
      <c r="C319" s="47">
        <f t="shared" si="103"/>
        <v>0</v>
      </c>
      <c r="D319" s="47">
        <f t="shared" si="104"/>
        <v>1</v>
      </c>
      <c r="E319" s="47">
        <f t="shared" si="105"/>
        <v>1900</v>
      </c>
      <c r="F319" s="47" t="str">
        <f t="shared" si="101"/>
        <v>сб</v>
      </c>
      <c r="G319" s="92"/>
      <c r="H319" s="71"/>
      <c r="I319" s="70"/>
      <c r="J319" s="94"/>
      <c r="K319" s="94"/>
      <c r="L319" s="48"/>
      <c r="M319" s="71"/>
      <c r="N319" s="64"/>
      <c r="O319" s="65"/>
      <c r="P319" s="65"/>
      <c r="Q319" s="65"/>
      <c r="R319" s="105"/>
      <c r="S319" s="66">
        <f t="shared" si="94"/>
        <v>100854.89999999998</v>
      </c>
      <c r="T319" s="67">
        <f t="shared" si="89"/>
        <v>0</v>
      </c>
      <c r="U319" s="53">
        <f t="shared" si="96"/>
        <v>0</v>
      </c>
      <c r="V319" s="54">
        <f t="shared" si="97"/>
        <v>0</v>
      </c>
      <c r="W319" s="67">
        <f t="shared" si="90"/>
        <v>0</v>
      </c>
      <c r="X319" s="53">
        <f t="shared" si="98"/>
        <v>0</v>
      </c>
      <c r="Y319" s="54">
        <f t="shared" si="99"/>
        <v>0</v>
      </c>
      <c r="Z319" s="68" t="str">
        <f t="shared" si="102"/>
        <v>0</v>
      </c>
      <c r="AA319" s="56">
        <f t="shared" si="100"/>
        <v>1</v>
      </c>
      <c r="AB319" s="124">
        <f t="shared" si="91"/>
        <v>1</v>
      </c>
      <c r="AC319" s="69">
        <f t="shared" si="92"/>
        <v>0</v>
      </c>
      <c r="AD319" s="54">
        <f t="shared" si="95"/>
        <v>0</v>
      </c>
      <c r="AE319" s="59">
        <f t="shared" si="93"/>
        <v>0</v>
      </c>
      <c r="AF319" s="149"/>
      <c r="AG319" s="60"/>
      <c r="AH319" s="61"/>
      <c r="AI319" s="126"/>
      <c r="AJ319" s="212"/>
      <c r="AK319" s="215"/>
    </row>
    <row r="320" spans="2:37">
      <c r="B320" s="136"/>
      <c r="C320" s="47">
        <f t="shared" si="103"/>
        <v>0</v>
      </c>
      <c r="D320" s="47">
        <f t="shared" si="104"/>
        <v>1</v>
      </c>
      <c r="E320" s="47">
        <f t="shared" si="105"/>
        <v>1900</v>
      </c>
      <c r="F320" s="47" t="str">
        <f t="shared" si="101"/>
        <v>сб</v>
      </c>
      <c r="G320" s="92"/>
      <c r="H320" s="71"/>
      <c r="I320" s="70"/>
      <c r="J320" s="94"/>
      <c r="K320" s="94"/>
      <c r="L320" s="48"/>
      <c r="M320" s="71"/>
      <c r="N320" s="64"/>
      <c r="O320" s="65"/>
      <c r="P320" s="65"/>
      <c r="Q320" s="65"/>
      <c r="R320" s="105"/>
      <c r="S320" s="66">
        <f t="shared" si="94"/>
        <v>100854.89999999998</v>
      </c>
      <c r="T320" s="67">
        <f t="shared" si="89"/>
        <v>0</v>
      </c>
      <c r="U320" s="53">
        <f t="shared" si="96"/>
        <v>0</v>
      </c>
      <c r="V320" s="54">
        <f t="shared" si="97"/>
        <v>0</v>
      </c>
      <c r="W320" s="67">
        <f t="shared" si="90"/>
        <v>0</v>
      </c>
      <c r="X320" s="53">
        <f t="shared" si="98"/>
        <v>0</v>
      </c>
      <c r="Y320" s="54">
        <f t="shared" si="99"/>
        <v>0</v>
      </c>
      <c r="Z320" s="68" t="str">
        <f t="shared" si="102"/>
        <v>0</v>
      </c>
      <c r="AA320" s="56">
        <f t="shared" si="100"/>
        <v>1</v>
      </c>
      <c r="AB320" s="124">
        <f t="shared" si="91"/>
        <v>1</v>
      </c>
      <c r="AC320" s="69">
        <f t="shared" si="92"/>
        <v>0</v>
      </c>
      <c r="AD320" s="54">
        <f t="shared" si="95"/>
        <v>0</v>
      </c>
      <c r="AE320" s="59">
        <f t="shared" si="93"/>
        <v>0</v>
      </c>
      <c r="AF320" s="149"/>
      <c r="AG320" s="60"/>
      <c r="AH320" s="61"/>
      <c r="AI320" s="126"/>
      <c r="AJ320" s="212"/>
      <c r="AK320" s="215"/>
    </row>
    <row r="321" spans="2:37">
      <c r="B321" s="136"/>
      <c r="C321" s="47">
        <f t="shared" si="103"/>
        <v>0</v>
      </c>
      <c r="D321" s="47">
        <f t="shared" si="104"/>
        <v>1</v>
      </c>
      <c r="E321" s="47">
        <f t="shared" si="105"/>
        <v>1900</v>
      </c>
      <c r="F321" s="47" t="str">
        <f t="shared" si="101"/>
        <v>сб</v>
      </c>
      <c r="G321" s="92"/>
      <c r="H321" s="71"/>
      <c r="I321" s="70"/>
      <c r="J321" s="94"/>
      <c r="K321" s="94"/>
      <c r="L321" s="48"/>
      <c r="M321" s="71"/>
      <c r="N321" s="64"/>
      <c r="O321" s="65"/>
      <c r="P321" s="65"/>
      <c r="Q321" s="65"/>
      <c r="R321" s="105"/>
      <c r="S321" s="66">
        <f t="shared" si="94"/>
        <v>100854.89999999998</v>
      </c>
      <c r="T321" s="67">
        <f t="shared" si="89"/>
        <v>0</v>
      </c>
      <c r="U321" s="53">
        <f t="shared" si="96"/>
        <v>0</v>
      </c>
      <c r="V321" s="54">
        <f t="shared" si="97"/>
        <v>0</v>
      </c>
      <c r="W321" s="67">
        <f t="shared" si="90"/>
        <v>0</v>
      </c>
      <c r="X321" s="53">
        <f t="shared" si="98"/>
        <v>0</v>
      </c>
      <c r="Y321" s="54">
        <f t="shared" si="99"/>
        <v>0</v>
      </c>
      <c r="Z321" s="68" t="str">
        <f t="shared" si="102"/>
        <v>0</v>
      </c>
      <c r="AA321" s="56">
        <f t="shared" si="100"/>
        <v>1</v>
      </c>
      <c r="AB321" s="124">
        <f t="shared" si="91"/>
        <v>1</v>
      </c>
      <c r="AC321" s="69">
        <f t="shared" si="92"/>
        <v>0</v>
      </c>
      <c r="AD321" s="54">
        <f t="shared" si="95"/>
        <v>0</v>
      </c>
      <c r="AE321" s="59">
        <f t="shared" si="93"/>
        <v>0</v>
      </c>
      <c r="AF321" s="149"/>
      <c r="AG321" s="60"/>
      <c r="AH321" s="61"/>
      <c r="AI321" s="126"/>
      <c r="AJ321" s="212"/>
      <c r="AK321" s="215"/>
    </row>
    <row r="322" spans="2:37">
      <c r="B322" s="136"/>
      <c r="C322" s="47">
        <f t="shared" si="103"/>
        <v>0</v>
      </c>
      <c r="D322" s="47">
        <f t="shared" si="104"/>
        <v>1</v>
      </c>
      <c r="E322" s="47">
        <f t="shared" si="105"/>
        <v>1900</v>
      </c>
      <c r="F322" s="47" t="str">
        <f t="shared" si="101"/>
        <v>сб</v>
      </c>
      <c r="G322" s="92"/>
      <c r="H322" s="71"/>
      <c r="I322" s="70"/>
      <c r="J322" s="94"/>
      <c r="K322" s="94"/>
      <c r="L322" s="48"/>
      <c r="M322" s="71"/>
      <c r="N322" s="64"/>
      <c r="O322" s="65"/>
      <c r="P322" s="65"/>
      <c r="Q322" s="65"/>
      <c r="R322" s="105"/>
      <c r="S322" s="66">
        <f t="shared" si="94"/>
        <v>100854.89999999998</v>
      </c>
      <c r="T322" s="67">
        <f t="shared" si="89"/>
        <v>0</v>
      </c>
      <c r="U322" s="53">
        <f t="shared" si="96"/>
        <v>0</v>
      </c>
      <c r="V322" s="54">
        <f t="shared" si="97"/>
        <v>0</v>
      </c>
      <c r="W322" s="67">
        <f t="shared" si="90"/>
        <v>0</v>
      </c>
      <c r="X322" s="53">
        <f t="shared" si="98"/>
        <v>0</v>
      </c>
      <c r="Y322" s="54">
        <f t="shared" si="99"/>
        <v>0</v>
      </c>
      <c r="Z322" s="68" t="str">
        <f t="shared" si="102"/>
        <v>0</v>
      </c>
      <c r="AA322" s="56">
        <f t="shared" si="100"/>
        <v>1</v>
      </c>
      <c r="AB322" s="124">
        <f t="shared" si="91"/>
        <v>1</v>
      </c>
      <c r="AC322" s="69">
        <f t="shared" si="92"/>
        <v>0</v>
      </c>
      <c r="AD322" s="54">
        <f t="shared" si="95"/>
        <v>0</v>
      </c>
      <c r="AE322" s="59">
        <f t="shared" si="93"/>
        <v>0</v>
      </c>
      <c r="AF322" s="149"/>
      <c r="AG322" s="60"/>
      <c r="AH322" s="61"/>
      <c r="AI322" s="126"/>
      <c r="AJ322" s="212"/>
      <c r="AK322" s="215"/>
    </row>
    <row r="323" spans="2:37">
      <c r="B323" s="136"/>
      <c r="C323" s="47">
        <f t="shared" si="103"/>
        <v>0</v>
      </c>
      <c r="D323" s="47">
        <f t="shared" si="104"/>
        <v>1</v>
      </c>
      <c r="E323" s="47">
        <f t="shared" si="105"/>
        <v>1900</v>
      </c>
      <c r="F323" s="47" t="str">
        <f t="shared" si="101"/>
        <v>сб</v>
      </c>
      <c r="G323" s="92"/>
      <c r="H323" s="71"/>
      <c r="I323" s="70"/>
      <c r="J323" s="94"/>
      <c r="K323" s="94"/>
      <c r="L323" s="48"/>
      <c r="M323" s="71"/>
      <c r="N323" s="64"/>
      <c r="O323" s="65"/>
      <c r="P323" s="65"/>
      <c r="Q323" s="65"/>
      <c r="R323" s="105"/>
      <c r="S323" s="66">
        <f t="shared" si="94"/>
        <v>100854.89999999998</v>
      </c>
      <c r="T323" s="67">
        <f t="shared" si="89"/>
        <v>0</v>
      </c>
      <c r="U323" s="53">
        <f t="shared" si="96"/>
        <v>0</v>
      </c>
      <c r="V323" s="54">
        <f t="shared" si="97"/>
        <v>0</v>
      </c>
      <c r="W323" s="67">
        <f t="shared" si="90"/>
        <v>0</v>
      </c>
      <c r="X323" s="53">
        <f t="shared" si="98"/>
        <v>0</v>
      </c>
      <c r="Y323" s="54">
        <f t="shared" si="99"/>
        <v>0</v>
      </c>
      <c r="Z323" s="68" t="str">
        <f t="shared" si="102"/>
        <v>0</v>
      </c>
      <c r="AA323" s="56">
        <f t="shared" si="100"/>
        <v>1</v>
      </c>
      <c r="AB323" s="124">
        <f t="shared" si="91"/>
        <v>1</v>
      </c>
      <c r="AC323" s="69">
        <f t="shared" si="92"/>
        <v>0</v>
      </c>
      <c r="AD323" s="54">
        <f t="shared" si="95"/>
        <v>0</v>
      </c>
      <c r="AE323" s="59">
        <f t="shared" si="93"/>
        <v>0</v>
      </c>
      <c r="AF323" s="149"/>
      <c r="AG323" s="60"/>
      <c r="AH323" s="61"/>
      <c r="AI323" s="126"/>
      <c r="AJ323" s="212"/>
      <c r="AK323" s="215"/>
    </row>
    <row r="324" spans="2:37">
      <c r="B324" s="136"/>
      <c r="C324" s="47">
        <f t="shared" si="103"/>
        <v>0</v>
      </c>
      <c r="D324" s="47">
        <f t="shared" si="104"/>
        <v>1</v>
      </c>
      <c r="E324" s="47">
        <f t="shared" si="105"/>
        <v>1900</v>
      </c>
      <c r="F324" s="47" t="str">
        <f t="shared" si="101"/>
        <v>сб</v>
      </c>
      <c r="G324" s="92"/>
      <c r="H324" s="71"/>
      <c r="I324" s="70"/>
      <c r="J324" s="94"/>
      <c r="K324" s="94"/>
      <c r="L324" s="48"/>
      <c r="M324" s="71"/>
      <c r="N324" s="64"/>
      <c r="O324" s="65"/>
      <c r="P324" s="65"/>
      <c r="Q324" s="65"/>
      <c r="R324" s="105"/>
      <c r="S324" s="66">
        <f t="shared" si="94"/>
        <v>100854.89999999998</v>
      </c>
      <c r="T324" s="67">
        <f t="shared" si="89"/>
        <v>0</v>
      </c>
      <c r="U324" s="53">
        <f t="shared" si="96"/>
        <v>0</v>
      </c>
      <c r="V324" s="54">
        <f t="shared" si="97"/>
        <v>0</v>
      </c>
      <c r="W324" s="67">
        <f t="shared" si="90"/>
        <v>0</v>
      </c>
      <c r="X324" s="53">
        <f t="shared" si="98"/>
        <v>0</v>
      </c>
      <c r="Y324" s="54">
        <f t="shared" si="99"/>
        <v>0</v>
      </c>
      <c r="Z324" s="68" t="str">
        <f t="shared" si="102"/>
        <v>0</v>
      </c>
      <c r="AA324" s="56">
        <f t="shared" si="100"/>
        <v>1</v>
      </c>
      <c r="AB324" s="124">
        <f t="shared" si="91"/>
        <v>1</v>
      </c>
      <c r="AC324" s="69">
        <f t="shared" si="92"/>
        <v>0</v>
      </c>
      <c r="AD324" s="54">
        <f t="shared" si="95"/>
        <v>0</v>
      </c>
      <c r="AE324" s="59">
        <f t="shared" si="93"/>
        <v>0</v>
      </c>
      <c r="AF324" s="149"/>
      <c r="AG324" s="60"/>
      <c r="AH324" s="61"/>
      <c r="AI324" s="126"/>
      <c r="AJ324" s="212"/>
      <c r="AK324" s="215"/>
    </row>
    <row r="325" spans="2:37">
      <c r="B325" s="136"/>
      <c r="C325" s="47">
        <f t="shared" si="103"/>
        <v>0</v>
      </c>
      <c r="D325" s="47">
        <f t="shared" si="104"/>
        <v>1</v>
      </c>
      <c r="E325" s="47">
        <f t="shared" si="105"/>
        <v>1900</v>
      </c>
      <c r="F325" s="47" t="str">
        <f t="shared" si="101"/>
        <v>сб</v>
      </c>
      <c r="G325" s="92"/>
      <c r="H325" s="71"/>
      <c r="I325" s="70"/>
      <c r="J325" s="94"/>
      <c r="K325" s="94"/>
      <c r="L325" s="48"/>
      <c r="M325" s="71"/>
      <c r="N325" s="64"/>
      <c r="O325" s="65"/>
      <c r="P325" s="65"/>
      <c r="Q325" s="65"/>
      <c r="R325" s="105"/>
      <c r="S325" s="66">
        <f t="shared" si="94"/>
        <v>100854.89999999998</v>
      </c>
      <c r="T325" s="67">
        <f t="shared" si="89"/>
        <v>0</v>
      </c>
      <c r="U325" s="53">
        <f t="shared" si="96"/>
        <v>0</v>
      </c>
      <c r="V325" s="54">
        <f t="shared" si="97"/>
        <v>0</v>
      </c>
      <c r="W325" s="67">
        <f t="shared" si="90"/>
        <v>0</v>
      </c>
      <c r="X325" s="53">
        <f t="shared" si="98"/>
        <v>0</v>
      </c>
      <c r="Y325" s="54">
        <f t="shared" si="99"/>
        <v>0</v>
      </c>
      <c r="Z325" s="68" t="str">
        <f t="shared" si="102"/>
        <v>0</v>
      </c>
      <c r="AA325" s="56">
        <f t="shared" si="100"/>
        <v>1</v>
      </c>
      <c r="AB325" s="124">
        <f t="shared" si="91"/>
        <v>1</v>
      </c>
      <c r="AC325" s="69">
        <f t="shared" si="92"/>
        <v>0</v>
      </c>
      <c r="AD325" s="54">
        <f t="shared" si="95"/>
        <v>0</v>
      </c>
      <c r="AE325" s="59">
        <f t="shared" si="93"/>
        <v>0</v>
      </c>
      <c r="AF325" s="149"/>
      <c r="AG325" s="60"/>
      <c r="AH325" s="61"/>
      <c r="AI325" s="126"/>
      <c r="AJ325" s="212"/>
      <c r="AK325" s="215"/>
    </row>
    <row r="326" spans="2:37">
      <c r="B326" s="136"/>
      <c r="C326" s="47">
        <f t="shared" si="103"/>
        <v>0</v>
      </c>
      <c r="D326" s="47">
        <f t="shared" si="104"/>
        <v>1</v>
      </c>
      <c r="E326" s="47">
        <f t="shared" si="105"/>
        <v>1900</v>
      </c>
      <c r="F326" s="47" t="str">
        <f t="shared" si="101"/>
        <v>сб</v>
      </c>
      <c r="G326" s="92"/>
      <c r="H326" s="71"/>
      <c r="I326" s="70"/>
      <c r="J326" s="94"/>
      <c r="K326" s="94"/>
      <c r="L326" s="48"/>
      <c r="M326" s="71"/>
      <c r="N326" s="64"/>
      <c r="O326" s="65"/>
      <c r="P326" s="65"/>
      <c r="Q326" s="65"/>
      <c r="R326" s="105"/>
      <c r="S326" s="66">
        <f t="shared" si="94"/>
        <v>100854.89999999998</v>
      </c>
      <c r="T326" s="67">
        <f t="shared" si="89"/>
        <v>0</v>
      </c>
      <c r="U326" s="53">
        <f t="shared" si="96"/>
        <v>0</v>
      </c>
      <c r="V326" s="54">
        <f t="shared" si="97"/>
        <v>0</v>
      </c>
      <c r="W326" s="67">
        <f t="shared" si="90"/>
        <v>0</v>
      </c>
      <c r="X326" s="53">
        <f t="shared" si="98"/>
        <v>0</v>
      </c>
      <c r="Y326" s="54">
        <f t="shared" si="99"/>
        <v>0</v>
      </c>
      <c r="Z326" s="68" t="str">
        <f t="shared" si="102"/>
        <v>0</v>
      </c>
      <c r="AA326" s="56">
        <f t="shared" si="100"/>
        <v>1</v>
      </c>
      <c r="AB326" s="124">
        <f t="shared" si="91"/>
        <v>1</v>
      </c>
      <c r="AC326" s="69">
        <f t="shared" si="92"/>
        <v>0</v>
      </c>
      <c r="AD326" s="54">
        <f t="shared" si="95"/>
        <v>0</v>
      </c>
      <c r="AE326" s="59">
        <f t="shared" si="93"/>
        <v>0</v>
      </c>
      <c r="AF326" s="149"/>
      <c r="AG326" s="60"/>
      <c r="AH326" s="61"/>
      <c r="AI326" s="126"/>
      <c r="AJ326" s="212"/>
      <c r="AK326" s="215"/>
    </row>
    <row r="327" spans="2:37">
      <c r="B327" s="136"/>
      <c r="C327" s="47">
        <f t="shared" si="103"/>
        <v>0</v>
      </c>
      <c r="D327" s="47">
        <f t="shared" si="104"/>
        <v>1</v>
      </c>
      <c r="E327" s="47">
        <f t="shared" si="105"/>
        <v>1900</v>
      </c>
      <c r="F327" s="47" t="str">
        <f t="shared" si="101"/>
        <v>сб</v>
      </c>
      <c r="G327" s="92"/>
      <c r="H327" s="71"/>
      <c r="I327" s="70"/>
      <c r="J327" s="94"/>
      <c r="K327" s="94"/>
      <c r="L327" s="48"/>
      <c r="M327" s="71"/>
      <c r="N327" s="64"/>
      <c r="O327" s="65"/>
      <c r="P327" s="65"/>
      <c r="Q327" s="65"/>
      <c r="R327" s="105"/>
      <c r="S327" s="66">
        <f t="shared" si="94"/>
        <v>100854.89999999998</v>
      </c>
      <c r="T327" s="67">
        <f t="shared" si="89"/>
        <v>0</v>
      </c>
      <c r="U327" s="53">
        <f t="shared" si="96"/>
        <v>0</v>
      </c>
      <c r="V327" s="54">
        <f t="shared" si="97"/>
        <v>0</v>
      </c>
      <c r="W327" s="67">
        <f t="shared" si="90"/>
        <v>0</v>
      </c>
      <c r="X327" s="53">
        <f t="shared" si="98"/>
        <v>0</v>
      </c>
      <c r="Y327" s="54">
        <f t="shared" si="99"/>
        <v>0</v>
      </c>
      <c r="Z327" s="68" t="str">
        <f t="shared" si="102"/>
        <v>0</v>
      </c>
      <c r="AA327" s="56">
        <f t="shared" si="100"/>
        <v>1</v>
      </c>
      <c r="AB327" s="124">
        <f t="shared" si="91"/>
        <v>1</v>
      </c>
      <c r="AC327" s="69">
        <f t="shared" si="92"/>
        <v>0</v>
      </c>
      <c r="AD327" s="54">
        <f t="shared" si="95"/>
        <v>0</v>
      </c>
      <c r="AE327" s="59">
        <f t="shared" si="93"/>
        <v>0</v>
      </c>
      <c r="AF327" s="149"/>
      <c r="AG327" s="60"/>
      <c r="AH327" s="61"/>
      <c r="AI327" s="126"/>
      <c r="AJ327" s="212"/>
      <c r="AK327" s="215"/>
    </row>
    <row r="328" spans="2:37">
      <c r="B328" s="136"/>
      <c r="C328" s="47">
        <f t="shared" si="103"/>
        <v>0</v>
      </c>
      <c r="D328" s="47">
        <f t="shared" si="104"/>
        <v>1</v>
      </c>
      <c r="E328" s="47">
        <f t="shared" si="105"/>
        <v>1900</v>
      </c>
      <c r="F328" s="47" t="str">
        <f t="shared" si="101"/>
        <v>сб</v>
      </c>
      <c r="G328" s="92"/>
      <c r="H328" s="71"/>
      <c r="I328" s="70"/>
      <c r="J328" s="94"/>
      <c r="K328" s="94"/>
      <c r="L328" s="48"/>
      <c r="M328" s="71"/>
      <c r="N328" s="64"/>
      <c r="O328" s="65"/>
      <c r="P328" s="65"/>
      <c r="Q328" s="65"/>
      <c r="R328" s="105"/>
      <c r="S328" s="66">
        <f t="shared" si="94"/>
        <v>100854.89999999998</v>
      </c>
      <c r="T328" s="67">
        <f t="shared" si="89"/>
        <v>0</v>
      </c>
      <c r="U328" s="53">
        <f t="shared" si="96"/>
        <v>0</v>
      </c>
      <c r="V328" s="54">
        <f t="shared" si="97"/>
        <v>0</v>
      </c>
      <c r="W328" s="67">
        <f t="shared" si="90"/>
        <v>0</v>
      </c>
      <c r="X328" s="53">
        <f t="shared" si="98"/>
        <v>0</v>
      </c>
      <c r="Y328" s="54">
        <f t="shared" si="99"/>
        <v>0</v>
      </c>
      <c r="Z328" s="68" t="str">
        <f t="shared" si="102"/>
        <v>0</v>
      </c>
      <c r="AA328" s="56">
        <f t="shared" si="100"/>
        <v>1</v>
      </c>
      <c r="AB328" s="124">
        <f t="shared" si="91"/>
        <v>1</v>
      </c>
      <c r="AC328" s="69">
        <f t="shared" si="92"/>
        <v>0</v>
      </c>
      <c r="AD328" s="54">
        <f t="shared" si="95"/>
        <v>0</v>
      </c>
      <c r="AE328" s="59">
        <f t="shared" si="93"/>
        <v>0</v>
      </c>
      <c r="AF328" s="149"/>
      <c r="AG328" s="60"/>
      <c r="AH328" s="61"/>
      <c r="AI328" s="126"/>
      <c r="AJ328" s="212"/>
      <c r="AK328" s="215"/>
    </row>
    <row r="329" spans="2:37">
      <c r="B329" s="136"/>
      <c r="C329" s="47">
        <f t="shared" si="103"/>
        <v>0</v>
      </c>
      <c r="D329" s="47">
        <f t="shared" si="104"/>
        <v>1</v>
      </c>
      <c r="E329" s="47">
        <f t="shared" si="105"/>
        <v>1900</v>
      </c>
      <c r="F329" s="47" t="str">
        <f t="shared" si="101"/>
        <v>сб</v>
      </c>
      <c r="G329" s="92"/>
      <c r="H329" s="71"/>
      <c r="I329" s="70"/>
      <c r="J329" s="94"/>
      <c r="K329" s="94"/>
      <c r="L329" s="48"/>
      <c r="M329" s="71"/>
      <c r="N329" s="64"/>
      <c r="O329" s="65"/>
      <c r="P329" s="65"/>
      <c r="Q329" s="65"/>
      <c r="R329" s="105"/>
      <c r="S329" s="66">
        <f t="shared" si="94"/>
        <v>100854.89999999998</v>
      </c>
      <c r="T329" s="67">
        <f t="shared" si="89"/>
        <v>0</v>
      </c>
      <c r="U329" s="53">
        <f t="shared" si="96"/>
        <v>0</v>
      </c>
      <c r="V329" s="54">
        <f t="shared" si="97"/>
        <v>0</v>
      </c>
      <c r="W329" s="67">
        <f t="shared" si="90"/>
        <v>0</v>
      </c>
      <c r="X329" s="53">
        <f t="shared" si="98"/>
        <v>0</v>
      </c>
      <c r="Y329" s="54">
        <f t="shared" si="99"/>
        <v>0</v>
      </c>
      <c r="Z329" s="68" t="str">
        <f t="shared" si="102"/>
        <v>0</v>
      </c>
      <c r="AA329" s="56">
        <f t="shared" si="100"/>
        <v>1</v>
      </c>
      <c r="AB329" s="124">
        <f t="shared" si="91"/>
        <v>1</v>
      </c>
      <c r="AC329" s="69">
        <f t="shared" si="92"/>
        <v>0</v>
      </c>
      <c r="AD329" s="54">
        <f t="shared" si="95"/>
        <v>0</v>
      </c>
      <c r="AE329" s="59">
        <f t="shared" si="93"/>
        <v>0</v>
      </c>
      <c r="AF329" s="149"/>
      <c r="AG329" s="60"/>
      <c r="AH329" s="61"/>
      <c r="AI329" s="126"/>
      <c r="AJ329" s="212"/>
      <c r="AK329" s="215"/>
    </row>
    <row r="330" spans="2:37">
      <c r="B330" s="136"/>
      <c r="C330" s="47">
        <f t="shared" si="103"/>
        <v>0</v>
      </c>
      <c r="D330" s="47">
        <f t="shared" si="104"/>
        <v>1</v>
      </c>
      <c r="E330" s="47">
        <f t="shared" si="105"/>
        <v>1900</v>
      </c>
      <c r="F330" s="47" t="str">
        <f t="shared" si="101"/>
        <v>сб</v>
      </c>
      <c r="G330" s="92"/>
      <c r="H330" s="71"/>
      <c r="I330" s="70"/>
      <c r="J330" s="94"/>
      <c r="K330" s="94"/>
      <c r="L330" s="48"/>
      <c r="M330" s="71"/>
      <c r="N330" s="64"/>
      <c r="O330" s="65"/>
      <c r="P330" s="65"/>
      <c r="Q330" s="65"/>
      <c r="R330" s="105"/>
      <c r="S330" s="66">
        <f t="shared" si="94"/>
        <v>100854.89999999998</v>
      </c>
      <c r="T330" s="67">
        <f t="shared" ref="T330:T393" si="106">IF(Q330&lt;&gt;0,IF(K330="Long",(Q330-N330)*100000*AB330,((Q330-N330)*-100000*AB330)),0)</f>
        <v>0</v>
      </c>
      <c r="U330" s="53">
        <f t="shared" si="96"/>
        <v>0</v>
      </c>
      <c r="V330" s="54">
        <f t="shared" si="97"/>
        <v>0</v>
      </c>
      <c r="W330" s="67">
        <f t="shared" ref="W330:W393" si="107">IF(P330&lt;&gt;0,IF(K330="Long",(N330-P330)*100000*AB330,((N330-P330)*-100000*AB330)),0)</f>
        <v>0</v>
      </c>
      <c r="X330" s="53">
        <f t="shared" si="98"/>
        <v>0</v>
      </c>
      <c r="Y330" s="54">
        <f t="shared" si="99"/>
        <v>0</v>
      </c>
      <c r="Z330" s="68" t="str">
        <f t="shared" si="102"/>
        <v>0</v>
      </c>
      <c r="AA330" s="56">
        <f t="shared" si="100"/>
        <v>1</v>
      </c>
      <c r="AB330" s="124">
        <f t="shared" ref="AB330:AB393" si="108">IF(TRUNC(N330/10,0)=0,1,IF(AND(TRUNC(N330/10,0)&gt;0,TRUNC(N330/10,0)&lt;10),0.1,IF(AND(TRUNC(N330/10,0)&gt;=10,TRUNC(N330/10,0)&lt;100),0.01,IF(AND(TRUNC(N330/10,0)&gt;=100,TRUNC(N330/10,0)&lt;1000),0.001,IF(AND(TRUNC(N330/10,0)&gt;=1000,TRUNC(N330/10,0)&lt;10000),0.0001,IF(AND(TRUNC(N330/10,0)&gt;=10000,TRUNC(N330/10,0)&lt;100000),0.00001))))))</f>
        <v>1</v>
      </c>
      <c r="AC330" s="69">
        <f t="shared" ref="AC330:AC393" si="109">IF(O330&lt;&gt;0, IF(K330="Long",(O330-N330)*100000*AB330,((O330-N330)*-100000*AB330)),0)</f>
        <v>0</v>
      </c>
      <c r="AD330" s="54">
        <f t="shared" si="95"/>
        <v>0</v>
      </c>
      <c r="AE330" s="59">
        <f t="shared" ref="AE330:AE393" si="110">(AA330*AC330*M330)+R330</f>
        <v>0</v>
      </c>
      <c r="AF330" s="149"/>
      <c r="AG330" s="60"/>
      <c r="AH330" s="61"/>
      <c r="AI330" s="126"/>
      <c r="AJ330" s="212"/>
      <c r="AK330" s="215"/>
    </row>
    <row r="331" spans="2:37">
      <c r="B331" s="136"/>
      <c r="C331" s="47">
        <f t="shared" si="103"/>
        <v>0</v>
      </c>
      <c r="D331" s="47">
        <f t="shared" si="104"/>
        <v>1</v>
      </c>
      <c r="E331" s="47">
        <f t="shared" si="105"/>
        <v>1900</v>
      </c>
      <c r="F331" s="47" t="str">
        <f t="shared" si="101"/>
        <v>сб</v>
      </c>
      <c r="G331" s="92"/>
      <c r="H331" s="71"/>
      <c r="I331" s="70"/>
      <c r="J331" s="94"/>
      <c r="K331" s="94"/>
      <c r="L331" s="48"/>
      <c r="M331" s="71"/>
      <c r="N331" s="64"/>
      <c r="O331" s="65"/>
      <c r="P331" s="65"/>
      <c r="Q331" s="65"/>
      <c r="R331" s="105"/>
      <c r="S331" s="66">
        <f t="shared" ref="S331:S394" si="111">IF(AE331="","",S330+AE331)</f>
        <v>100854.89999999998</v>
      </c>
      <c r="T331" s="67">
        <f t="shared" si="106"/>
        <v>0</v>
      </c>
      <c r="U331" s="53">
        <f t="shared" si="96"/>
        <v>0</v>
      </c>
      <c r="V331" s="54">
        <f t="shared" si="97"/>
        <v>0</v>
      </c>
      <c r="W331" s="67">
        <f t="shared" si="107"/>
        <v>0</v>
      </c>
      <c r="X331" s="53">
        <f t="shared" si="98"/>
        <v>0</v>
      </c>
      <c r="Y331" s="54">
        <f t="shared" si="99"/>
        <v>0</v>
      </c>
      <c r="Z331" s="68" t="str">
        <f t="shared" si="102"/>
        <v>0</v>
      </c>
      <c r="AA331" s="56">
        <f t="shared" si="100"/>
        <v>1</v>
      </c>
      <c r="AB331" s="124">
        <f t="shared" si="108"/>
        <v>1</v>
      </c>
      <c r="AC331" s="69">
        <f t="shared" si="109"/>
        <v>0</v>
      </c>
      <c r="AD331" s="54">
        <f t="shared" ref="AD331:AD394" si="112">IF(S330=0,"0.00%",AE331/S330)</f>
        <v>0</v>
      </c>
      <c r="AE331" s="59">
        <f t="shared" si="110"/>
        <v>0</v>
      </c>
      <c r="AF331" s="149"/>
      <c r="AG331" s="60"/>
      <c r="AH331" s="61"/>
      <c r="AI331" s="126"/>
      <c r="AJ331" s="212"/>
      <c r="AK331" s="215"/>
    </row>
    <row r="332" spans="2:37">
      <c r="B332" s="136"/>
      <c r="C332" s="47">
        <f t="shared" si="103"/>
        <v>0</v>
      </c>
      <c r="D332" s="47">
        <f t="shared" si="104"/>
        <v>1</v>
      </c>
      <c r="E332" s="47">
        <f t="shared" si="105"/>
        <v>1900</v>
      </c>
      <c r="F332" s="47" t="str">
        <f t="shared" si="101"/>
        <v>сб</v>
      </c>
      <c r="G332" s="92"/>
      <c r="H332" s="71"/>
      <c r="I332" s="70"/>
      <c r="J332" s="94"/>
      <c r="K332" s="94"/>
      <c r="L332" s="48"/>
      <c r="M332" s="71"/>
      <c r="N332" s="64"/>
      <c r="O332" s="65"/>
      <c r="P332" s="65"/>
      <c r="Q332" s="65"/>
      <c r="R332" s="105"/>
      <c r="S332" s="66">
        <f t="shared" si="111"/>
        <v>100854.89999999998</v>
      </c>
      <c r="T332" s="67">
        <f t="shared" si="106"/>
        <v>0</v>
      </c>
      <c r="U332" s="53">
        <f t="shared" si="96"/>
        <v>0</v>
      </c>
      <c r="V332" s="54">
        <f t="shared" si="97"/>
        <v>0</v>
      </c>
      <c r="W332" s="67">
        <f t="shared" si="107"/>
        <v>0</v>
      </c>
      <c r="X332" s="53">
        <f t="shared" si="98"/>
        <v>0</v>
      </c>
      <c r="Y332" s="54">
        <f t="shared" si="99"/>
        <v>0</v>
      </c>
      <c r="Z332" s="68" t="str">
        <f t="shared" si="102"/>
        <v>0</v>
      </c>
      <c r="AA332" s="56">
        <f t="shared" si="100"/>
        <v>1</v>
      </c>
      <c r="AB332" s="124">
        <f t="shared" si="108"/>
        <v>1</v>
      </c>
      <c r="AC332" s="69">
        <f t="shared" si="109"/>
        <v>0</v>
      </c>
      <c r="AD332" s="54">
        <f t="shared" si="112"/>
        <v>0</v>
      </c>
      <c r="AE332" s="59">
        <f t="shared" si="110"/>
        <v>0</v>
      </c>
      <c r="AF332" s="149"/>
      <c r="AG332" s="60"/>
      <c r="AH332" s="61"/>
      <c r="AI332" s="126"/>
      <c r="AJ332" s="212"/>
      <c r="AK332" s="215"/>
    </row>
    <row r="333" spans="2:37">
      <c r="B333" s="136"/>
      <c r="C333" s="47">
        <f t="shared" si="103"/>
        <v>0</v>
      </c>
      <c r="D333" s="47">
        <f t="shared" si="104"/>
        <v>1</v>
      </c>
      <c r="E333" s="47">
        <f t="shared" si="105"/>
        <v>1900</v>
      </c>
      <c r="F333" s="47" t="str">
        <f t="shared" si="101"/>
        <v>сб</v>
      </c>
      <c r="G333" s="92"/>
      <c r="H333" s="71"/>
      <c r="I333" s="70"/>
      <c r="J333" s="94"/>
      <c r="K333" s="94"/>
      <c r="L333" s="48"/>
      <c r="M333" s="71"/>
      <c r="N333" s="64"/>
      <c r="O333" s="65"/>
      <c r="P333" s="65"/>
      <c r="Q333" s="65"/>
      <c r="R333" s="105"/>
      <c r="S333" s="66">
        <f t="shared" si="111"/>
        <v>100854.89999999998</v>
      </c>
      <c r="T333" s="67">
        <f t="shared" si="106"/>
        <v>0</v>
      </c>
      <c r="U333" s="53">
        <f t="shared" si="96"/>
        <v>0</v>
      </c>
      <c r="V333" s="54">
        <f t="shared" si="97"/>
        <v>0</v>
      </c>
      <c r="W333" s="67">
        <f t="shared" si="107"/>
        <v>0</v>
      </c>
      <c r="X333" s="53">
        <f t="shared" si="98"/>
        <v>0</v>
      </c>
      <c r="Y333" s="54">
        <f t="shared" si="99"/>
        <v>0</v>
      </c>
      <c r="Z333" s="68" t="str">
        <f t="shared" si="102"/>
        <v>0</v>
      </c>
      <c r="AA333" s="56">
        <f t="shared" si="100"/>
        <v>1</v>
      </c>
      <c r="AB333" s="124">
        <f t="shared" si="108"/>
        <v>1</v>
      </c>
      <c r="AC333" s="69">
        <f t="shared" si="109"/>
        <v>0</v>
      </c>
      <c r="AD333" s="54">
        <f t="shared" si="112"/>
        <v>0</v>
      </c>
      <c r="AE333" s="59">
        <f t="shared" si="110"/>
        <v>0</v>
      </c>
      <c r="AF333" s="149"/>
      <c r="AG333" s="60"/>
      <c r="AH333" s="61"/>
      <c r="AI333" s="126"/>
      <c r="AJ333" s="212"/>
      <c r="AK333" s="215"/>
    </row>
    <row r="334" spans="2:37">
      <c r="B334" s="136"/>
      <c r="C334" s="47">
        <f t="shared" si="103"/>
        <v>0</v>
      </c>
      <c r="D334" s="47">
        <f t="shared" si="104"/>
        <v>1</v>
      </c>
      <c r="E334" s="47">
        <f t="shared" si="105"/>
        <v>1900</v>
      </c>
      <c r="F334" s="47" t="str">
        <f t="shared" si="101"/>
        <v>сб</v>
      </c>
      <c r="G334" s="92"/>
      <c r="H334" s="71"/>
      <c r="I334" s="70"/>
      <c r="J334" s="94"/>
      <c r="K334" s="94"/>
      <c r="L334" s="48"/>
      <c r="M334" s="71"/>
      <c r="N334" s="64"/>
      <c r="O334" s="65"/>
      <c r="P334" s="65"/>
      <c r="Q334" s="65"/>
      <c r="R334" s="105"/>
      <c r="S334" s="66">
        <f t="shared" si="111"/>
        <v>100854.89999999998</v>
      </c>
      <c r="T334" s="67">
        <f t="shared" si="106"/>
        <v>0</v>
      </c>
      <c r="U334" s="53">
        <f t="shared" si="96"/>
        <v>0</v>
      </c>
      <c r="V334" s="54">
        <f t="shared" si="97"/>
        <v>0</v>
      </c>
      <c r="W334" s="67">
        <f t="shared" si="107"/>
        <v>0</v>
      </c>
      <c r="X334" s="53">
        <f t="shared" si="98"/>
        <v>0</v>
      </c>
      <c r="Y334" s="54">
        <f t="shared" si="99"/>
        <v>0</v>
      </c>
      <c r="Z334" s="68" t="str">
        <f t="shared" si="102"/>
        <v>0</v>
      </c>
      <c r="AA334" s="56">
        <f t="shared" si="100"/>
        <v>1</v>
      </c>
      <c r="AB334" s="124">
        <f t="shared" si="108"/>
        <v>1</v>
      </c>
      <c r="AC334" s="69">
        <f t="shared" si="109"/>
        <v>0</v>
      </c>
      <c r="AD334" s="54">
        <f t="shared" si="112"/>
        <v>0</v>
      </c>
      <c r="AE334" s="59">
        <f t="shared" si="110"/>
        <v>0</v>
      </c>
      <c r="AF334" s="149"/>
      <c r="AG334" s="60"/>
      <c r="AH334" s="61"/>
      <c r="AI334" s="126"/>
      <c r="AJ334" s="212"/>
      <c r="AK334" s="215"/>
    </row>
    <row r="335" spans="2:37">
      <c r="B335" s="136"/>
      <c r="C335" s="47">
        <f t="shared" si="103"/>
        <v>0</v>
      </c>
      <c r="D335" s="47">
        <f t="shared" si="104"/>
        <v>1</v>
      </c>
      <c r="E335" s="47">
        <f t="shared" si="105"/>
        <v>1900</v>
      </c>
      <c r="F335" s="47" t="str">
        <f t="shared" si="101"/>
        <v>сб</v>
      </c>
      <c r="G335" s="92"/>
      <c r="H335" s="71"/>
      <c r="I335" s="70"/>
      <c r="J335" s="94"/>
      <c r="K335" s="94"/>
      <c r="L335" s="48"/>
      <c r="M335" s="71"/>
      <c r="N335" s="64"/>
      <c r="O335" s="65"/>
      <c r="P335" s="65"/>
      <c r="Q335" s="65"/>
      <c r="R335" s="105"/>
      <c r="S335" s="66">
        <f t="shared" si="111"/>
        <v>100854.89999999998</v>
      </c>
      <c r="T335" s="67">
        <f t="shared" si="106"/>
        <v>0</v>
      </c>
      <c r="U335" s="53">
        <f t="shared" si="96"/>
        <v>0</v>
      </c>
      <c r="V335" s="54">
        <f t="shared" si="97"/>
        <v>0</v>
      </c>
      <c r="W335" s="67">
        <f t="shared" si="107"/>
        <v>0</v>
      </c>
      <c r="X335" s="53">
        <f t="shared" si="98"/>
        <v>0</v>
      </c>
      <c r="Y335" s="54">
        <f t="shared" si="99"/>
        <v>0</v>
      </c>
      <c r="Z335" s="68" t="str">
        <f t="shared" si="102"/>
        <v>0</v>
      </c>
      <c r="AA335" s="56">
        <f t="shared" si="100"/>
        <v>1</v>
      </c>
      <c r="AB335" s="124">
        <f t="shared" si="108"/>
        <v>1</v>
      </c>
      <c r="AC335" s="69">
        <f t="shared" si="109"/>
        <v>0</v>
      </c>
      <c r="AD335" s="54">
        <f t="shared" si="112"/>
        <v>0</v>
      </c>
      <c r="AE335" s="59">
        <f t="shared" si="110"/>
        <v>0</v>
      </c>
      <c r="AF335" s="149"/>
      <c r="AG335" s="60"/>
      <c r="AH335" s="61"/>
      <c r="AI335" s="126"/>
      <c r="AJ335" s="212"/>
      <c r="AK335" s="215"/>
    </row>
    <row r="336" spans="2:37">
      <c r="B336" s="136"/>
      <c r="C336" s="47">
        <f t="shared" si="103"/>
        <v>0</v>
      </c>
      <c r="D336" s="47">
        <f t="shared" si="104"/>
        <v>1</v>
      </c>
      <c r="E336" s="47">
        <f t="shared" si="105"/>
        <v>1900</v>
      </c>
      <c r="F336" s="47" t="str">
        <f t="shared" si="101"/>
        <v>сб</v>
      </c>
      <c r="G336" s="92"/>
      <c r="H336" s="71"/>
      <c r="I336" s="70"/>
      <c r="J336" s="94"/>
      <c r="K336" s="94"/>
      <c r="L336" s="48"/>
      <c r="M336" s="71"/>
      <c r="N336" s="64"/>
      <c r="O336" s="65"/>
      <c r="P336" s="65"/>
      <c r="Q336" s="65"/>
      <c r="R336" s="105"/>
      <c r="S336" s="66">
        <f t="shared" si="111"/>
        <v>100854.89999999998</v>
      </c>
      <c r="T336" s="67">
        <f t="shared" si="106"/>
        <v>0</v>
      </c>
      <c r="U336" s="53">
        <f t="shared" si="96"/>
        <v>0</v>
      </c>
      <c r="V336" s="54">
        <f t="shared" si="97"/>
        <v>0</v>
      </c>
      <c r="W336" s="67">
        <f t="shared" si="107"/>
        <v>0</v>
      </c>
      <c r="X336" s="53">
        <f t="shared" si="98"/>
        <v>0</v>
      </c>
      <c r="Y336" s="54">
        <f t="shared" si="99"/>
        <v>0</v>
      </c>
      <c r="Z336" s="68" t="str">
        <f t="shared" si="102"/>
        <v>0</v>
      </c>
      <c r="AA336" s="56">
        <f t="shared" si="100"/>
        <v>1</v>
      </c>
      <c r="AB336" s="124">
        <f t="shared" si="108"/>
        <v>1</v>
      </c>
      <c r="AC336" s="69">
        <f t="shared" si="109"/>
        <v>0</v>
      </c>
      <c r="AD336" s="54">
        <f t="shared" si="112"/>
        <v>0</v>
      </c>
      <c r="AE336" s="59">
        <f t="shared" si="110"/>
        <v>0</v>
      </c>
      <c r="AF336" s="149"/>
      <c r="AG336" s="60"/>
      <c r="AH336" s="61"/>
      <c r="AI336" s="126"/>
      <c r="AJ336" s="212"/>
      <c r="AK336" s="215"/>
    </row>
    <row r="337" spans="2:37">
      <c r="B337" s="136"/>
      <c r="C337" s="47">
        <f t="shared" si="103"/>
        <v>0</v>
      </c>
      <c r="D337" s="47">
        <f t="shared" si="104"/>
        <v>1</v>
      </c>
      <c r="E337" s="47">
        <f t="shared" si="105"/>
        <v>1900</v>
      </c>
      <c r="F337" s="47" t="str">
        <f t="shared" si="101"/>
        <v>сб</v>
      </c>
      <c r="G337" s="92"/>
      <c r="H337" s="71"/>
      <c r="I337" s="70"/>
      <c r="J337" s="94"/>
      <c r="K337" s="94"/>
      <c r="L337" s="48"/>
      <c r="M337" s="71"/>
      <c r="N337" s="64"/>
      <c r="O337" s="65"/>
      <c r="P337" s="65"/>
      <c r="Q337" s="65"/>
      <c r="R337" s="105"/>
      <c r="S337" s="66">
        <f t="shared" si="111"/>
        <v>100854.89999999998</v>
      </c>
      <c r="T337" s="67">
        <f t="shared" si="106"/>
        <v>0</v>
      </c>
      <c r="U337" s="53">
        <f t="shared" si="96"/>
        <v>0</v>
      </c>
      <c r="V337" s="54">
        <f t="shared" si="97"/>
        <v>0</v>
      </c>
      <c r="W337" s="67">
        <f t="shared" si="107"/>
        <v>0</v>
      </c>
      <c r="X337" s="53">
        <f t="shared" si="98"/>
        <v>0</v>
      </c>
      <c r="Y337" s="54">
        <f t="shared" si="99"/>
        <v>0</v>
      </c>
      <c r="Z337" s="68" t="str">
        <f t="shared" si="102"/>
        <v>0</v>
      </c>
      <c r="AA337" s="56">
        <f t="shared" si="100"/>
        <v>1</v>
      </c>
      <c r="AB337" s="124">
        <f t="shared" si="108"/>
        <v>1</v>
      </c>
      <c r="AC337" s="69">
        <f t="shared" si="109"/>
        <v>0</v>
      </c>
      <c r="AD337" s="54">
        <f t="shared" si="112"/>
        <v>0</v>
      </c>
      <c r="AE337" s="59">
        <f t="shared" si="110"/>
        <v>0</v>
      </c>
      <c r="AF337" s="149"/>
      <c r="AG337" s="60"/>
      <c r="AH337" s="61"/>
      <c r="AI337" s="126"/>
      <c r="AJ337" s="212"/>
      <c r="AK337" s="215"/>
    </row>
    <row r="338" spans="2:37">
      <c r="B338" s="136"/>
      <c r="C338" s="47">
        <f t="shared" si="103"/>
        <v>0</v>
      </c>
      <c r="D338" s="47">
        <f t="shared" si="104"/>
        <v>1</v>
      </c>
      <c r="E338" s="47">
        <f t="shared" si="105"/>
        <v>1900</v>
      </c>
      <c r="F338" s="47" t="str">
        <f t="shared" si="101"/>
        <v>сб</v>
      </c>
      <c r="G338" s="92"/>
      <c r="H338" s="71"/>
      <c r="I338" s="70"/>
      <c r="J338" s="94"/>
      <c r="K338" s="94"/>
      <c r="L338" s="48"/>
      <c r="M338" s="71"/>
      <c r="N338" s="64"/>
      <c r="O338" s="65"/>
      <c r="P338" s="65"/>
      <c r="Q338" s="65"/>
      <c r="R338" s="105"/>
      <c r="S338" s="66">
        <f t="shared" si="111"/>
        <v>100854.89999999998</v>
      </c>
      <c r="T338" s="67">
        <f t="shared" si="106"/>
        <v>0</v>
      </c>
      <c r="U338" s="53">
        <f t="shared" si="96"/>
        <v>0</v>
      </c>
      <c r="V338" s="54">
        <f t="shared" si="97"/>
        <v>0</v>
      </c>
      <c r="W338" s="67">
        <f t="shared" si="107"/>
        <v>0</v>
      </c>
      <c r="X338" s="53">
        <f t="shared" si="98"/>
        <v>0</v>
      </c>
      <c r="Y338" s="54">
        <f t="shared" si="99"/>
        <v>0</v>
      </c>
      <c r="Z338" s="68" t="str">
        <f t="shared" si="102"/>
        <v>0</v>
      </c>
      <c r="AA338" s="56">
        <f t="shared" si="100"/>
        <v>1</v>
      </c>
      <c r="AB338" s="124">
        <f t="shared" si="108"/>
        <v>1</v>
      </c>
      <c r="AC338" s="69">
        <f t="shared" si="109"/>
        <v>0</v>
      </c>
      <c r="AD338" s="54">
        <f t="shared" si="112"/>
        <v>0</v>
      </c>
      <c r="AE338" s="59">
        <f t="shared" si="110"/>
        <v>0</v>
      </c>
      <c r="AF338" s="149"/>
      <c r="AG338" s="60"/>
      <c r="AH338" s="61"/>
      <c r="AI338" s="126"/>
      <c r="AJ338" s="212"/>
      <c r="AK338" s="215"/>
    </row>
    <row r="339" spans="2:37">
      <c r="B339" s="136"/>
      <c r="C339" s="47">
        <f t="shared" si="103"/>
        <v>0</v>
      </c>
      <c r="D339" s="47">
        <f t="shared" si="104"/>
        <v>1</v>
      </c>
      <c r="E339" s="47">
        <f t="shared" si="105"/>
        <v>1900</v>
      </c>
      <c r="F339" s="47" t="str">
        <f t="shared" si="101"/>
        <v>сб</v>
      </c>
      <c r="G339" s="92"/>
      <c r="H339" s="71"/>
      <c r="I339" s="70"/>
      <c r="J339" s="94"/>
      <c r="K339" s="94"/>
      <c r="L339" s="48"/>
      <c r="M339" s="71"/>
      <c r="N339" s="64"/>
      <c r="O339" s="65"/>
      <c r="P339" s="65"/>
      <c r="Q339" s="65"/>
      <c r="R339" s="105"/>
      <c r="S339" s="66">
        <f t="shared" si="111"/>
        <v>100854.89999999998</v>
      </c>
      <c r="T339" s="67">
        <f t="shared" si="106"/>
        <v>0</v>
      </c>
      <c r="U339" s="53">
        <f t="shared" si="96"/>
        <v>0</v>
      </c>
      <c r="V339" s="54">
        <f t="shared" si="97"/>
        <v>0</v>
      </c>
      <c r="W339" s="67">
        <f t="shared" si="107"/>
        <v>0</v>
      </c>
      <c r="X339" s="53">
        <f t="shared" si="98"/>
        <v>0</v>
      </c>
      <c r="Y339" s="54">
        <f t="shared" si="99"/>
        <v>0</v>
      </c>
      <c r="Z339" s="68" t="str">
        <f t="shared" si="102"/>
        <v>0</v>
      </c>
      <c r="AA339" s="56">
        <f t="shared" si="100"/>
        <v>1</v>
      </c>
      <c r="AB339" s="124">
        <f t="shared" si="108"/>
        <v>1</v>
      </c>
      <c r="AC339" s="69">
        <f t="shared" si="109"/>
        <v>0</v>
      </c>
      <c r="AD339" s="54">
        <f t="shared" si="112"/>
        <v>0</v>
      </c>
      <c r="AE339" s="59">
        <f t="shared" si="110"/>
        <v>0</v>
      </c>
      <c r="AF339" s="149"/>
      <c r="AG339" s="60"/>
      <c r="AH339" s="61"/>
      <c r="AI339" s="126"/>
      <c r="AJ339" s="212"/>
      <c r="AK339" s="215"/>
    </row>
    <row r="340" spans="2:37">
      <c r="B340" s="136"/>
      <c r="C340" s="47">
        <f t="shared" si="103"/>
        <v>0</v>
      </c>
      <c r="D340" s="47">
        <f t="shared" si="104"/>
        <v>1</v>
      </c>
      <c r="E340" s="47">
        <f t="shared" si="105"/>
        <v>1900</v>
      </c>
      <c r="F340" s="47" t="str">
        <f t="shared" si="101"/>
        <v>сб</v>
      </c>
      <c r="G340" s="92"/>
      <c r="H340" s="71"/>
      <c r="I340" s="70"/>
      <c r="J340" s="94"/>
      <c r="K340" s="94"/>
      <c r="L340" s="48"/>
      <c r="M340" s="71"/>
      <c r="N340" s="64"/>
      <c r="O340" s="65"/>
      <c r="P340" s="65"/>
      <c r="Q340" s="65"/>
      <c r="R340" s="105"/>
      <c r="S340" s="66">
        <f t="shared" si="111"/>
        <v>100854.89999999998</v>
      </c>
      <c r="T340" s="67">
        <f t="shared" si="106"/>
        <v>0</v>
      </c>
      <c r="U340" s="53">
        <f t="shared" si="96"/>
        <v>0</v>
      </c>
      <c r="V340" s="54">
        <f t="shared" si="97"/>
        <v>0</v>
      </c>
      <c r="W340" s="67">
        <f t="shared" si="107"/>
        <v>0</v>
      </c>
      <c r="X340" s="53">
        <f t="shared" si="98"/>
        <v>0</v>
      </c>
      <c r="Y340" s="54">
        <f t="shared" si="99"/>
        <v>0</v>
      </c>
      <c r="Z340" s="68" t="str">
        <f t="shared" si="102"/>
        <v>0</v>
      </c>
      <c r="AA340" s="56">
        <f t="shared" si="100"/>
        <v>1</v>
      </c>
      <c r="AB340" s="124">
        <f t="shared" si="108"/>
        <v>1</v>
      </c>
      <c r="AC340" s="69">
        <f t="shared" si="109"/>
        <v>0</v>
      </c>
      <c r="AD340" s="54">
        <f t="shared" si="112"/>
        <v>0</v>
      </c>
      <c r="AE340" s="59">
        <f t="shared" si="110"/>
        <v>0</v>
      </c>
      <c r="AF340" s="149"/>
      <c r="AG340" s="60"/>
      <c r="AH340" s="61"/>
      <c r="AI340" s="126"/>
      <c r="AJ340" s="212"/>
      <c r="AK340" s="215"/>
    </row>
    <row r="341" spans="2:37">
      <c r="B341" s="136"/>
      <c r="C341" s="47">
        <f t="shared" si="103"/>
        <v>0</v>
      </c>
      <c r="D341" s="47">
        <f t="shared" si="104"/>
        <v>1</v>
      </c>
      <c r="E341" s="47">
        <f t="shared" si="105"/>
        <v>1900</v>
      </c>
      <c r="F341" s="47" t="str">
        <f t="shared" si="101"/>
        <v>сб</v>
      </c>
      <c r="G341" s="92"/>
      <c r="H341" s="71"/>
      <c r="I341" s="70"/>
      <c r="J341" s="94"/>
      <c r="K341" s="94"/>
      <c r="L341" s="48"/>
      <c r="M341" s="71"/>
      <c r="N341" s="64"/>
      <c r="O341" s="65"/>
      <c r="P341" s="65"/>
      <c r="Q341" s="65"/>
      <c r="R341" s="105"/>
      <c r="S341" s="66">
        <f t="shared" si="111"/>
        <v>100854.89999999998</v>
      </c>
      <c r="T341" s="67">
        <f t="shared" si="106"/>
        <v>0</v>
      </c>
      <c r="U341" s="53">
        <f t="shared" si="96"/>
        <v>0</v>
      </c>
      <c r="V341" s="54">
        <f t="shared" si="97"/>
        <v>0</v>
      </c>
      <c r="W341" s="67">
        <f t="shared" si="107"/>
        <v>0</v>
      </c>
      <c r="X341" s="53">
        <f t="shared" si="98"/>
        <v>0</v>
      </c>
      <c r="Y341" s="54">
        <f t="shared" si="99"/>
        <v>0</v>
      </c>
      <c r="Z341" s="68" t="str">
        <f t="shared" si="102"/>
        <v>0</v>
      </c>
      <c r="AA341" s="56">
        <f t="shared" si="100"/>
        <v>1</v>
      </c>
      <c r="AB341" s="124">
        <f t="shared" si="108"/>
        <v>1</v>
      </c>
      <c r="AC341" s="69">
        <f t="shared" si="109"/>
        <v>0</v>
      </c>
      <c r="AD341" s="54">
        <f t="shared" si="112"/>
        <v>0</v>
      </c>
      <c r="AE341" s="59">
        <f t="shared" si="110"/>
        <v>0</v>
      </c>
      <c r="AF341" s="149"/>
      <c r="AG341" s="60"/>
      <c r="AH341" s="61"/>
      <c r="AI341" s="126"/>
      <c r="AJ341" s="212"/>
      <c r="AK341" s="215"/>
    </row>
    <row r="342" spans="2:37">
      <c r="B342" s="136"/>
      <c r="C342" s="47">
        <f t="shared" si="103"/>
        <v>0</v>
      </c>
      <c r="D342" s="47">
        <f t="shared" si="104"/>
        <v>1</v>
      </c>
      <c r="E342" s="47">
        <f t="shared" si="105"/>
        <v>1900</v>
      </c>
      <c r="F342" s="47" t="str">
        <f t="shared" si="101"/>
        <v>сб</v>
      </c>
      <c r="G342" s="92"/>
      <c r="H342" s="71"/>
      <c r="I342" s="70"/>
      <c r="J342" s="94"/>
      <c r="K342" s="94"/>
      <c r="L342" s="48"/>
      <c r="M342" s="71"/>
      <c r="N342" s="64"/>
      <c r="O342" s="65"/>
      <c r="P342" s="65"/>
      <c r="Q342" s="65"/>
      <c r="R342" s="105"/>
      <c r="S342" s="66">
        <f t="shared" si="111"/>
        <v>100854.89999999998</v>
      </c>
      <c r="T342" s="67">
        <f t="shared" si="106"/>
        <v>0</v>
      </c>
      <c r="U342" s="53">
        <f t="shared" si="96"/>
        <v>0</v>
      </c>
      <c r="V342" s="54">
        <f t="shared" si="97"/>
        <v>0</v>
      </c>
      <c r="W342" s="67">
        <f t="shared" si="107"/>
        <v>0</v>
      </c>
      <c r="X342" s="53">
        <f t="shared" si="98"/>
        <v>0</v>
      </c>
      <c r="Y342" s="54">
        <f t="shared" si="99"/>
        <v>0</v>
      </c>
      <c r="Z342" s="68" t="str">
        <f t="shared" si="102"/>
        <v>0</v>
      </c>
      <c r="AA342" s="56">
        <f t="shared" si="100"/>
        <v>1</v>
      </c>
      <c r="AB342" s="124">
        <f t="shared" si="108"/>
        <v>1</v>
      </c>
      <c r="AC342" s="69">
        <f t="shared" si="109"/>
        <v>0</v>
      </c>
      <c r="AD342" s="54">
        <f t="shared" si="112"/>
        <v>0</v>
      </c>
      <c r="AE342" s="59">
        <f t="shared" si="110"/>
        <v>0</v>
      </c>
      <c r="AF342" s="149"/>
      <c r="AG342" s="60"/>
      <c r="AH342" s="61"/>
      <c r="AI342" s="126"/>
      <c r="AJ342" s="212"/>
      <c r="AK342" s="215"/>
    </row>
    <row r="343" spans="2:37">
      <c r="B343" s="136"/>
      <c r="C343" s="47">
        <f t="shared" si="103"/>
        <v>0</v>
      </c>
      <c r="D343" s="47">
        <f t="shared" si="104"/>
        <v>1</v>
      </c>
      <c r="E343" s="47">
        <f t="shared" si="105"/>
        <v>1900</v>
      </c>
      <c r="F343" s="47" t="str">
        <f t="shared" si="101"/>
        <v>сб</v>
      </c>
      <c r="G343" s="92"/>
      <c r="H343" s="71"/>
      <c r="I343" s="70"/>
      <c r="J343" s="94"/>
      <c r="K343" s="94"/>
      <c r="L343" s="48"/>
      <c r="M343" s="71"/>
      <c r="N343" s="64"/>
      <c r="O343" s="65"/>
      <c r="P343" s="65"/>
      <c r="Q343" s="65"/>
      <c r="R343" s="105"/>
      <c r="S343" s="66">
        <f t="shared" si="111"/>
        <v>100854.89999999998</v>
      </c>
      <c r="T343" s="67">
        <f t="shared" si="106"/>
        <v>0</v>
      </c>
      <c r="U343" s="53">
        <f t="shared" si="96"/>
        <v>0</v>
      </c>
      <c r="V343" s="54">
        <f t="shared" si="97"/>
        <v>0</v>
      </c>
      <c r="W343" s="67">
        <f t="shared" si="107"/>
        <v>0</v>
      </c>
      <c r="X343" s="53">
        <f t="shared" si="98"/>
        <v>0</v>
      </c>
      <c r="Y343" s="54">
        <f t="shared" si="99"/>
        <v>0</v>
      </c>
      <c r="Z343" s="68" t="str">
        <f t="shared" si="102"/>
        <v>0</v>
      </c>
      <c r="AA343" s="56">
        <f t="shared" si="100"/>
        <v>1</v>
      </c>
      <c r="AB343" s="124">
        <f t="shared" si="108"/>
        <v>1</v>
      </c>
      <c r="AC343" s="69">
        <f t="shared" si="109"/>
        <v>0</v>
      </c>
      <c r="AD343" s="54">
        <f t="shared" si="112"/>
        <v>0</v>
      </c>
      <c r="AE343" s="59">
        <f t="shared" si="110"/>
        <v>0</v>
      </c>
      <c r="AF343" s="149"/>
      <c r="AG343" s="60"/>
      <c r="AH343" s="61"/>
      <c r="AI343" s="126"/>
      <c r="AJ343" s="212"/>
      <c r="AK343" s="215"/>
    </row>
    <row r="344" spans="2:37">
      <c r="B344" s="136"/>
      <c r="C344" s="47">
        <f t="shared" si="103"/>
        <v>0</v>
      </c>
      <c r="D344" s="47">
        <f t="shared" si="104"/>
        <v>1</v>
      </c>
      <c r="E344" s="47">
        <f t="shared" si="105"/>
        <v>1900</v>
      </c>
      <c r="F344" s="47" t="str">
        <f t="shared" si="101"/>
        <v>сб</v>
      </c>
      <c r="G344" s="92"/>
      <c r="H344" s="71"/>
      <c r="I344" s="70"/>
      <c r="J344" s="94"/>
      <c r="K344" s="94"/>
      <c r="L344" s="48"/>
      <c r="M344" s="71"/>
      <c r="N344" s="64"/>
      <c r="O344" s="65"/>
      <c r="P344" s="65"/>
      <c r="Q344" s="65"/>
      <c r="R344" s="105"/>
      <c r="S344" s="66">
        <f t="shared" si="111"/>
        <v>100854.89999999998</v>
      </c>
      <c r="T344" s="67">
        <f t="shared" si="106"/>
        <v>0</v>
      </c>
      <c r="U344" s="53">
        <f t="shared" si="96"/>
        <v>0</v>
      </c>
      <c r="V344" s="54">
        <f t="shared" si="97"/>
        <v>0</v>
      </c>
      <c r="W344" s="67">
        <f t="shared" si="107"/>
        <v>0</v>
      </c>
      <c r="X344" s="53">
        <f t="shared" si="98"/>
        <v>0</v>
      </c>
      <c r="Y344" s="54">
        <f t="shared" si="99"/>
        <v>0</v>
      </c>
      <c r="Z344" s="68" t="str">
        <f t="shared" si="102"/>
        <v>0</v>
      </c>
      <c r="AA344" s="56">
        <f t="shared" si="100"/>
        <v>1</v>
      </c>
      <c r="AB344" s="124">
        <f t="shared" si="108"/>
        <v>1</v>
      </c>
      <c r="AC344" s="69">
        <f t="shared" si="109"/>
        <v>0</v>
      </c>
      <c r="AD344" s="54">
        <f t="shared" si="112"/>
        <v>0</v>
      </c>
      <c r="AE344" s="59">
        <f t="shared" si="110"/>
        <v>0</v>
      </c>
      <c r="AF344" s="149"/>
      <c r="AG344" s="60"/>
      <c r="AH344" s="61"/>
      <c r="AI344" s="126"/>
      <c r="AJ344" s="212"/>
      <c r="AK344" s="215"/>
    </row>
    <row r="345" spans="2:37">
      <c r="B345" s="136"/>
      <c r="C345" s="47">
        <f t="shared" si="103"/>
        <v>0</v>
      </c>
      <c r="D345" s="47">
        <f t="shared" si="104"/>
        <v>1</v>
      </c>
      <c r="E345" s="47">
        <f t="shared" si="105"/>
        <v>1900</v>
      </c>
      <c r="F345" s="47" t="str">
        <f t="shared" si="101"/>
        <v>сб</v>
      </c>
      <c r="G345" s="92"/>
      <c r="H345" s="71"/>
      <c r="I345" s="70"/>
      <c r="J345" s="94"/>
      <c r="K345" s="94"/>
      <c r="L345" s="48"/>
      <c r="M345" s="71"/>
      <c r="N345" s="64"/>
      <c r="O345" s="65"/>
      <c r="P345" s="65"/>
      <c r="Q345" s="65"/>
      <c r="R345" s="105"/>
      <c r="S345" s="66">
        <f t="shared" si="111"/>
        <v>100854.89999999998</v>
      </c>
      <c r="T345" s="67">
        <f t="shared" si="106"/>
        <v>0</v>
      </c>
      <c r="U345" s="53">
        <f t="shared" si="96"/>
        <v>0</v>
      </c>
      <c r="V345" s="54">
        <f t="shared" si="97"/>
        <v>0</v>
      </c>
      <c r="W345" s="67">
        <f t="shared" si="107"/>
        <v>0</v>
      </c>
      <c r="X345" s="53">
        <f t="shared" si="98"/>
        <v>0</v>
      </c>
      <c r="Y345" s="54">
        <f t="shared" si="99"/>
        <v>0</v>
      </c>
      <c r="Z345" s="68" t="str">
        <f t="shared" si="102"/>
        <v>0</v>
      </c>
      <c r="AA345" s="56">
        <f t="shared" si="100"/>
        <v>1</v>
      </c>
      <c r="AB345" s="124">
        <f t="shared" si="108"/>
        <v>1</v>
      </c>
      <c r="AC345" s="69">
        <f t="shared" si="109"/>
        <v>0</v>
      </c>
      <c r="AD345" s="54">
        <f t="shared" si="112"/>
        <v>0</v>
      </c>
      <c r="AE345" s="59">
        <f t="shared" si="110"/>
        <v>0</v>
      </c>
      <c r="AF345" s="149"/>
      <c r="AG345" s="60"/>
      <c r="AH345" s="61"/>
      <c r="AI345" s="126"/>
      <c r="AJ345" s="212"/>
      <c r="AK345" s="215"/>
    </row>
    <row r="346" spans="2:37">
      <c r="B346" s="136"/>
      <c r="C346" s="47">
        <f t="shared" si="103"/>
        <v>0</v>
      </c>
      <c r="D346" s="47">
        <f t="shared" si="104"/>
        <v>1</v>
      </c>
      <c r="E346" s="47">
        <f t="shared" si="105"/>
        <v>1900</v>
      </c>
      <c r="F346" s="47" t="str">
        <f t="shared" si="101"/>
        <v>сб</v>
      </c>
      <c r="G346" s="92"/>
      <c r="H346" s="71"/>
      <c r="I346" s="70"/>
      <c r="J346" s="94"/>
      <c r="K346" s="94"/>
      <c r="L346" s="48"/>
      <c r="M346" s="71"/>
      <c r="N346" s="64"/>
      <c r="O346" s="65"/>
      <c r="P346" s="65"/>
      <c r="Q346" s="65"/>
      <c r="R346" s="105"/>
      <c r="S346" s="66">
        <f t="shared" si="111"/>
        <v>100854.89999999998</v>
      </c>
      <c r="T346" s="67">
        <f t="shared" si="106"/>
        <v>0</v>
      </c>
      <c r="U346" s="53">
        <f t="shared" si="96"/>
        <v>0</v>
      </c>
      <c r="V346" s="54">
        <f t="shared" si="97"/>
        <v>0</v>
      </c>
      <c r="W346" s="67">
        <f t="shared" si="107"/>
        <v>0</v>
      </c>
      <c r="X346" s="53">
        <f t="shared" si="98"/>
        <v>0</v>
      </c>
      <c r="Y346" s="54">
        <f t="shared" si="99"/>
        <v>0</v>
      </c>
      <c r="Z346" s="68" t="str">
        <f t="shared" si="102"/>
        <v>0</v>
      </c>
      <c r="AA346" s="56">
        <f t="shared" si="100"/>
        <v>1</v>
      </c>
      <c r="AB346" s="124">
        <f t="shared" si="108"/>
        <v>1</v>
      </c>
      <c r="AC346" s="69">
        <f t="shared" si="109"/>
        <v>0</v>
      </c>
      <c r="AD346" s="54">
        <f t="shared" si="112"/>
        <v>0</v>
      </c>
      <c r="AE346" s="59">
        <f t="shared" si="110"/>
        <v>0</v>
      </c>
      <c r="AF346" s="149"/>
      <c r="AG346" s="60"/>
      <c r="AH346" s="61"/>
      <c r="AI346" s="126"/>
      <c r="AJ346" s="212"/>
      <c r="AK346" s="215"/>
    </row>
    <row r="347" spans="2:37">
      <c r="B347" s="136"/>
      <c r="C347" s="47">
        <f t="shared" si="103"/>
        <v>0</v>
      </c>
      <c r="D347" s="47">
        <f t="shared" si="104"/>
        <v>1</v>
      </c>
      <c r="E347" s="47">
        <f t="shared" si="105"/>
        <v>1900</v>
      </c>
      <c r="F347" s="47" t="str">
        <f t="shared" si="101"/>
        <v>сб</v>
      </c>
      <c r="G347" s="92"/>
      <c r="H347" s="71"/>
      <c r="I347" s="70"/>
      <c r="J347" s="94"/>
      <c r="K347" s="94"/>
      <c r="L347" s="48"/>
      <c r="M347" s="71"/>
      <c r="N347" s="64"/>
      <c r="O347" s="65"/>
      <c r="P347" s="65"/>
      <c r="Q347" s="65"/>
      <c r="R347" s="105"/>
      <c r="S347" s="66">
        <f t="shared" si="111"/>
        <v>100854.89999999998</v>
      </c>
      <c r="T347" s="67">
        <f t="shared" si="106"/>
        <v>0</v>
      </c>
      <c r="U347" s="53">
        <f t="shared" si="96"/>
        <v>0</v>
      </c>
      <c r="V347" s="54">
        <f t="shared" si="97"/>
        <v>0</v>
      </c>
      <c r="W347" s="67">
        <f t="shared" si="107"/>
        <v>0</v>
      </c>
      <c r="X347" s="53">
        <f t="shared" si="98"/>
        <v>0</v>
      </c>
      <c r="Y347" s="54">
        <f t="shared" si="99"/>
        <v>0</v>
      </c>
      <c r="Z347" s="68" t="str">
        <f t="shared" si="102"/>
        <v>0</v>
      </c>
      <c r="AA347" s="56">
        <f t="shared" si="100"/>
        <v>1</v>
      </c>
      <c r="AB347" s="124">
        <f t="shared" si="108"/>
        <v>1</v>
      </c>
      <c r="AC347" s="69">
        <f t="shared" si="109"/>
        <v>0</v>
      </c>
      <c r="AD347" s="54">
        <f t="shared" si="112"/>
        <v>0</v>
      </c>
      <c r="AE347" s="59">
        <f t="shared" si="110"/>
        <v>0</v>
      </c>
      <c r="AF347" s="149"/>
      <c r="AG347" s="60"/>
      <c r="AH347" s="61"/>
      <c r="AI347" s="126"/>
      <c r="AJ347" s="212"/>
      <c r="AK347" s="215"/>
    </row>
    <row r="348" spans="2:37">
      <c r="B348" s="136"/>
      <c r="C348" s="47">
        <f t="shared" si="103"/>
        <v>0</v>
      </c>
      <c r="D348" s="47">
        <f t="shared" si="104"/>
        <v>1</v>
      </c>
      <c r="E348" s="47">
        <f t="shared" si="105"/>
        <v>1900</v>
      </c>
      <c r="F348" s="47" t="str">
        <f t="shared" si="101"/>
        <v>сб</v>
      </c>
      <c r="G348" s="92"/>
      <c r="H348" s="71"/>
      <c r="I348" s="70"/>
      <c r="J348" s="94"/>
      <c r="K348" s="94"/>
      <c r="L348" s="48"/>
      <c r="M348" s="71"/>
      <c r="N348" s="64"/>
      <c r="O348" s="65"/>
      <c r="P348" s="65"/>
      <c r="Q348" s="65"/>
      <c r="R348" s="105"/>
      <c r="S348" s="66">
        <f t="shared" si="111"/>
        <v>100854.89999999998</v>
      </c>
      <c r="T348" s="67">
        <f t="shared" si="106"/>
        <v>0</v>
      </c>
      <c r="U348" s="53">
        <f t="shared" si="96"/>
        <v>0</v>
      </c>
      <c r="V348" s="54">
        <f t="shared" si="97"/>
        <v>0</v>
      </c>
      <c r="W348" s="67">
        <f t="shared" si="107"/>
        <v>0</v>
      </c>
      <c r="X348" s="53">
        <f t="shared" si="98"/>
        <v>0</v>
      </c>
      <c r="Y348" s="54">
        <f t="shared" si="99"/>
        <v>0</v>
      </c>
      <c r="Z348" s="68" t="str">
        <f t="shared" si="102"/>
        <v>0</v>
      </c>
      <c r="AA348" s="56">
        <f t="shared" si="100"/>
        <v>1</v>
      </c>
      <c r="AB348" s="124">
        <f t="shared" si="108"/>
        <v>1</v>
      </c>
      <c r="AC348" s="69">
        <f t="shared" si="109"/>
        <v>0</v>
      </c>
      <c r="AD348" s="54">
        <f t="shared" si="112"/>
        <v>0</v>
      </c>
      <c r="AE348" s="59">
        <f t="shared" si="110"/>
        <v>0</v>
      </c>
      <c r="AF348" s="149"/>
      <c r="AG348" s="60"/>
      <c r="AH348" s="61"/>
      <c r="AI348" s="126"/>
      <c r="AJ348" s="212"/>
      <c r="AK348" s="215"/>
    </row>
    <row r="349" spans="2:37">
      <c r="B349" s="136"/>
      <c r="C349" s="47">
        <f t="shared" si="103"/>
        <v>0</v>
      </c>
      <c r="D349" s="47">
        <f t="shared" si="104"/>
        <v>1</v>
      </c>
      <c r="E349" s="47">
        <f t="shared" si="105"/>
        <v>1900</v>
      </c>
      <c r="F349" s="47" t="str">
        <f t="shared" si="101"/>
        <v>сб</v>
      </c>
      <c r="G349" s="92"/>
      <c r="H349" s="71"/>
      <c r="I349" s="70"/>
      <c r="J349" s="94"/>
      <c r="K349" s="94"/>
      <c r="L349" s="48"/>
      <c r="M349" s="71"/>
      <c r="N349" s="64"/>
      <c r="O349" s="65"/>
      <c r="P349" s="65"/>
      <c r="Q349" s="65"/>
      <c r="R349" s="105"/>
      <c r="S349" s="66">
        <f t="shared" si="111"/>
        <v>100854.89999999998</v>
      </c>
      <c r="T349" s="67">
        <f t="shared" si="106"/>
        <v>0</v>
      </c>
      <c r="U349" s="53">
        <f t="shared" si="96"/>
        <v>0</v>
      </c>
      <c r="V349" s="54">
        <f t="shared" si="97"/>
        <v>0</v>
      </c>
      <c r="W349" s="67">
        <f t="shared" si="107"/>
        <v>0</v>
      </c>
      <c r="X349" s="53">
        <f t="shared" si="98"/>
        <v>0</v>
      </c>
      <c r="Y349" s="54">
        <f t="shared" si="99"/>
        <v>0</v>
      </c>
      <c r="Z349" s="68" t="str">
        <f t="shared" si="102"/>
        <v>0</v>
      </c>
      <c r="AA349" s="56">
        <f t="shared" si="100"/>
        <v>1</v>
      </c>
      <c r="AB349" s="124">
        <f t="shared" si="108"/>
        <v>1</v>
      </c>
      <c r="AC349" s="69">
        <f t="shared" si="109"/>
        <v>0</v>
      </c>
      <c r="AD349" s="54">
        <f t="shared" si="112"/>
        <v>0</v>
      </c>
      <c r="AE349" s="59">
        <f t="shared" si="110"/>
        <v>0</v>
      </c>
      <c r="AF349" s="149"/>
      <c r="AG349" s="60"/>
      <c r="AH349" s="61"/>
      <c r="AI349" s="126"/>
      <c r="AJ349" s="212"/>
      <c r="AK349" s="215"/>
    </row>
    <row r="350" spans="2:37">
      <c r="B350" s="136"/>
      <c r="C350" s="47">
        <f t="shared" si="103"/>
        <v>0</v>
      </c>
      <c r="D350" s="47">
        <f t="shared" si="104"/>
        <v>1</v>
      </c>
      <c r="E350" s="47">
        <f t="shared" si="105"/>
        <v>1900</v>
      </c>
      <c r="F350" s="47" t="str">
        <f t="shared" si="101"/>
        <v>сб</v>
      </c>
      <c r="G350" s="92"/>
      <c r="H350" s="71"/>
      <c r="I350" s="70"/>
      <c r="J350" s="94"/>
      <c r="K350" s="94"/>
      <c r="L350" s="48"/>
      <c r="M350" s="71"/>
      <c r="N350" s="64"/>
      <c r="O350" s="65"/>
      <c r="P350" s="65"/>
      <c r="Q350" s="65"/>
      <c r="R350" s="105"/>
      <c r="S350" s="66">
        <f t="shared" si="111"/>
        <v>100854.89999999998</v>
      </c>
      <c r="T350" s="67">
        <f t="shared" si="106"/>
        <v>0</v>
      </c>
      <c r="U350" s="53">
        <f t="shared" si="96"/>
        <v>0</v>
      </c>
      <c r="V350" s="54">
        <f t="shared" si="97"/>
        <v>0</v>
      </c>
      <c r="W350" s="67">
        <f t="shared" si="107"/>
        <v>0</v>
      </c>
      <c r="X350" s="53">
        <f t="shared" si="98"/>
        <v>0</v>
      </c>
      <c r="Y350" s="54">
        <f t="shared" si="99"/>
        <v>0</v>
      </c>
      <c r="Z350" s="68" t="str">
        <f t="shared" si="102"/>
        <v>0</v>
      </c>
      <c r="AA350" s="56">
        <f t="shared" si="100"/>
        <v>1</v>
      </c>
      <c r="AB350" s="124">
        <f t="shared" si="108"/>
        <v>1</v>
      </c>
      <c r="AC350" s="69">
        <f t="shared" si="109"/>
        <v>0</v>
      </c>
      <c r="AD350" s="54">
        <f t="shared" si="112"/>
        <v>0</v>
      </c>
      <c r="AE350" s="59">
        <f t="shared" si="110"/>
        <v>0</v>
      </c>
      <c r="AF350" s="149"/>
      <c r="AG350" s="60"/>
      <c r="AH350" s="61"/>
      <c r="AI350" s="126"/>
      <c r="AJ350" s="212"/>
      <c r="AK350" s="215"/>
    </row>
    <row r="351" spans="2:37">
      <c r="B351" s="136"/>
      <c r="C351" s="47">
        <f t="shared" si="103"/>
        <v>0</v>
      </c>
      <c r="D351" s="47">
        <f t="shared" si="104"/>
        <v>1</v>
      </c>
      <c r="E351" s="47">
        <f t="shared" si="105"/>
        <v>1900</v>
      </c>
      <c r="F351" s="47" t="str">
        <f t="shared" si="101"/>
        <v>сб</v>
      </c>
      <c r="G351" s="92"/>
      <c r="H351" s="71"/>
      <c r="I351" s="70"/>
      <c r="J351" s="94"/>
      <c r="K351" s="94"/>
      <c r="L351" s="48"/>
      <c r="M351" s="71"/>
      <c r="N351" s="64"/>
      <c r="O351" s="65"/>
      <c r="P351" s="65"/>
      <c r="Q351" s="65"/>
      <c r="R351" s="105"/>
      <c r="S351" s="66">
        <f t="shared" si="111"/>
        <v>100854.89999999998</v>
      </c>
      <c r="T351" s="67">
        <f t="shared" si="106"/>
        <v>0</v>
      </c>
      <c r="U351" s="53">
        <f t="shared" si="96"/>
        <v>0</v>
      </c>
      <c r="V351" s="54">
        <f t="shared" si="97"/>
        <v>0</v>
      </c>
      <c r="W351" s="67">
        <f t="shared" si="107"/>
        <v>0</v>
      </c>
      <c r="X351" s="53">
        <f t="shared" si="98"/>
        <v>0</v>
      </c>
      <c r="Y351" s="54">
        <f t="shared" si="99"/>
        <v>0</v>
      </c>
      <c r="Z351" s="68" t="str">
        <f t="shared" si="102"/>
        <v>0</v>
      </c>
      <c r="AA351" s="56">
        <f t="shared" si="100"/>
        <v>1</v>
      </c>
      <c r="AB351" s="124">
        <f t="shared" si="108"/>
        <v>1</v>
      </c>
      <c r="AC351" s="69">
        <f t="shared" si="109"/>
        <v>0</v>
      </c>
      <c r="AD351" s="54">
        <f t="shared" si="112"/>
        <v>0</v>
      </c>
      <c r="AE351" s="59">
        <f t="shared" si="110"/>
        <v>0</v>
      </c>
      <c r="AF351" s="149"/>
      <c r="AG351" s="60"/>
      <c r="AH351" s="61"/>
      <c r="AI351" s="126"/>
      <c r="AJ351" s="212"/>
      <c r="AK351" s="215"/>
    </row>
    <row r="352" spans="2:37">
      <c r="B352" s="136"/>
      <c r="C352" s="47">
        <f t="shared" si="103"/>
        <v>0</v>
      </c>
      <c r="D352" s="47">
        <f t="shared" si="104"/>
        <v>1</v>
      </c>
      <c r="E352" s="47">
        <f t="shared" si="105"/>
        <v>1900</v>
      </c>
      <c r="F352" s="47" t="str">
        <f t="shared" si="101"/>
        <v>сб</v>
      </c>
      <c r="G352" s="92"/>
      <c r="H352" s="71"/>
      <c r="I352" s="70"/>
      <c r="J352" s="94"/>
      <c r="K352" s="94"/>
      <c r="L352" s="48"/>
      <c r="M352" s="71"/>
      <c r="N352" s="64"/>
      <c r="O352" s="65"/>
      <c r="P352" s="65"/>
      <c r="Q352" s="65"/>
      <c r="R352" s="105"/>
      <c r="S352" s="66">
        <f t="shared" si="111"/>
        <v>100854.89999999998</v>
      </c>
      <c r="T352" s="67">
        <f t="shared" si="106"/>
        <v>0</v>
      </c>
      <c r="U352" s="53">
        <f t="shared" si="96"/>
        <v>0</v>
      </c>
      <c r="V352" s="54">
        <f t="shared" si="97"/>
        <v>0</v>
      </c>
      <c r="W352" s="67">
        <f t="shared" si="107"/>
        <v>0</v>
      </c>
      <c r="X352" s="53">
        <f t="shared" si="98"/>
        <v>0</v>
      </c>
      <c r="Y352" s="54">
        <f t="shared" si="99"/>
        <v>0</v>
      </c>
      <c r="Z352" s="68" t="str">
        <f t="shared" si="102"/>
        <v>0</v>
      </c>
      <c r="AA352" s="56">
        <f t="shared" si="100"/>
        <v>1</v>
      </c>
      <c r="AB352" s="124">
        <f t="shared" si="108"/>
        <v>1</v>
      </c>
      <c r="AC352" s="69">
        <f t="shared" si="109"/>
        <v>0</v>
      </c>
      <c r="AD352" s="54">
        <f t="shared" si="112"/>
        <v>0</v>
      </c>
      <c r="AE352" s="59">
        <f t="shared" si="110"/>
        <v>0</v>
      </c>
      <c r="AF352" s="149"/>
      <c r="AG352" s="60"/>
      <c r="AH352" s="61"/>
      <c r="AI352" s="126"/>
      <c r="AJ352" s="212"/>
      <c r="AK352" s="215"/>
    </row>
    <row r="353" spans="2:37">
      <c r="B353" s="136"/>
      <c r="C353" s="47">
        <f t="shared" si="103"/>
        <v>0</v>
      </c>
      <c r="D353" s="47">
        <f t="shared" si="104"/>
        <v>1</v>
      </c>
      <c r="E353" s="47">
        <f t="shared" si="105"/>
        <v>1900</v>
      </c>
      <c r="F353" s="47" t="str">
        <f t="shared" si="101"/>
        <v>сб</v>
      </c>
      <c r="G353" s="92"/>
      <c r="H353" s="71"/>
      <c r="I353" s="70"/>
      <c r="J353" s="94"/>
      <c r="K353" s="94"/>
      <c r="L353" s="48"/>
      <c r="M353" s="71"/>
      <c r="N353" s="64"/>
      <c r="O353" s="65"/>
      <c r="P353" s="65"/>
      <c r="Q353" s="65"/>
      <c r="R353" s="105"/>
      <c r="S353" s="66">
        <f t="shared" si="111"/>
        <v>100854.89999999998</v>
      </c>
      <c r="T353" s="67">
        <f t="shared" si="106"/>
        <v>0</v>
      </c>
      <c r="U353" s="53">
        <f t="shared" ref="U353:U416" si="113">T353*M353*AA353</f>
        <v>0</v>
      </c>
      <c r="V353" s="54">
        <f t="shared" ref="V353:V416" si="114">T353*M353*AA353/S353</f>
        <v>0</v>
      </c>
      <c r="W353" s="67">
        <f t="shared" si="107"/>
        <v>0</v>
      </c>
      <c r="X353" s="53">
        <f t="shared" ref="X353:X416" si="115">W353*M353*AA353</f>
        <v>0</v>
      </c>
      <c r="Y353" s="54">
        <f t="shared" ref="Y353:Y416" si="116">W353*M353*AA353/S353</f>
        <v>0</v>
      </c>
      <c r="Z353" s="68" t="str">
        <f t="shared" si="102"/>
        <v>0</v>
      </c>
      <c r="AA353" s="56">
        <f t="shared" ref="AA353:AA416" si="117">IF(I353=0,1,I353)</f>
        <v>1</v>
      </c>
      <c r="AB353" s="124">
        <f t="shared" si="108"/>
        <v>1</v>
      </c>
      <c r="AC353" s="69">
        <f t="shared" si="109"/>
        <v>0</v>
      </c>
      <c r="AD353" s="54">
        <f t="shared" si="112"/>
        <v>0</v>
      </c>
      <c r="AE353" s="59">
        <f t="shared" si="110"/>
        <v>0</v>
      </c>
      <c r="AF353" s="149"/>
      <c r="AG353" s="60"/>
      <c r="AH353" s="61"/>
      <c r="AI353" s="126"/>
      <c r="AJ353" s="212"/>
      <c r="AK353" s="215"/>
    </row>
    <row r="354" spans="2:37">
      <c r="B354" s="136"/>
      <c r="C354" s="47">
        <f t="shared" si="103"/>
        <v>0</v>
      </c>
      <c r="D354" s="47">
        <f t="shared" si="104"/>
        <v>1</v>
      </c>
      <c r="E354" s="47">
        <f t="shared" si="105"/>
        <v>1900</v>
      </c>
      <c r="F354" s="47" t="str">
        <f t="shared" si="101"/>
        <v>сб</v>
      </c>
      <c r="G354" s="92"/>
      <c r="H354" s="71"/>
      <c r="I354" s="70"/>
      <c r="J354" s="94"/>
      <c r="K354" s="94"/>
      <c r="L354" s="48"/>
      <c r="M354" s="71"/>
      <c r="N354" s="64"/>
      <c r="O354" s="65"/>
      <c r="P354" s="65"/>
      <c r="Q354" s="65"/>
      <c r="R354" s="105"/>
      <c r="S354" s="66">
        <f t="shared" si="111"/>
        <v>100854.89999999998</v>
      </c>
      <c r="T354" s="67">
        <f t="shared" si="106"/>
        <v>0</v>
      </c>
      <c r="U354" s="53">
        <f t="shared" si="113"/>
        <v>0</v>
      </c>
      <c r="V354" s="54">
        <f t="shared" si="114"/>
        <v>0</v>
      </c>
      <c r="W354" s="67">
        <f t="shared" si="107"/>
        <v>0</v>
      </c>
      <c r="X354" s="53">
        <f t="shared" si="115"/>
        <v>0</v>
      </c>
      <c r="Y354" s="54">
        <f t="shared" si="116"/>
        <v>0</v>
      </c>
      <c r="Z354" s="68" t="str">
        <f t="shared" si="102"/>
        <v>0</v>
      </c>
      <c r="AA354" s="56">
        <f t="shared" si="117"/>
        <v>1</v>
      </c>
      <c r="AB354" s="124">
        <f t="shared" si="108"/>
        <v>1</v>
      </c>
      <c r="AC354" s="69">
        <f t="shared" si="109"/>
        <v>0</v>
      </c>
      <c r="AD354" s="54">
        <f t="shared" si="112"/>
        <v>0</v>
      </c>
      <c r="AE354" s="59">
        <f t="shared" si="110"/>
        <v>0</v>
      </c>
      <c r="AF354" s="149"/>
      <c r="AG354" s="60"/>
      <c r="AH354" s="61"/>
      <c r="AI354" s="126"/>
      <c r="AJ354" s="212"/>
      <c r="AK354" s="215"/>
    </row>
    <row r="355" spans="2:37">
      <c r="B355" s="136"/>
      <c r="C355" s="47">
        <f t="shared" si="103"/>
        <v>0</v>
      </c>
      <c r="D355" s="47">
        <f t="shared" si="104"/>
        <v>1</v>
      </c>
      <c r="E355" s="47">
        <f t="shared" si="105"/>
        <v>1900</v>
      </c>
      <c r="F355" s="47" t="str">
        <f t="shared" si="101"/>
        <v>сб</v>
      </c>
      <c r="G355" s="92"/>
      <c r="H355" s="71"/>
      <c r="I355" s="70"/>
      <c r="J355" s="94"/>
      <c r="K355" s="94"/>
      <c r="L355" s="48"/>
      <c r="M355" s="71"/>
      <c r="N355" s="64"/>
      <c r="O355" s="65"/>
      <c r="P355" s="65"/>
      <c r="Q355" s="65"/>
      <c r="R355" s="105"/>
      <c r="S355" s="66">
        <f t="shared" si="111"/>
        <v>100854.89999999998</v>
      </c>
      <c r="T355" s="67">
        <f t="shared" si="106"/>
        <v>0</v>
      </c>
      <c r="U355" s="53">
        <f t="shared" si="113"/>
        <v>0</v>
      </c>
      <c r="V355" s="54">
        <f t="shared" si="114"/>
        <v>0</v>
      </c>
      <c r="W355" s="67">
        <f t="shared" si="107"/>
        <v>0</v>
      </c>
      <c r="X355" s="53">
        <f t="shared" si="115"/>
        <v>0</v>
      </c>
      <c r="Y355" s="54">
        <f t="shared" si="116"/>
        <v>0</v>
      </c>
      <c r="Z355" s="68" t="str">
        <f t="shared" si="102"/>
        <v>0</v>
      </c>
      <c r="AA355" s="56">
        <f t="shared" si="117"/>
        <v>1</v>
      </c>
      <c r="AB355" s="124">
        <f t="shared" si="108"/>
        <v>1</v>
      </c>
      <c r="AC355" s="69">
        <f t="shared" si="109"/>
        <v>0</v>
      </c>
      <c r="AD355" s="54">
        <f t="shared" si="112"/>
        <v>0</v>
      </c>
      <c r="AE355" s="59">
        <f t="shared" si="110"/>
        <v>0</v>
      </c>
      <c r="AF355" s="149"/>
      <c r="AG355" s="60"/>
      <c r="AH355" s="61"/>
      <c r="AI355" s="126"/>
      <c r="AJ355" s="212"/>
      <c r="AK355" s="215"/>
    </row>
    <row r="356" spans="2:37">
      <c r="B356" s="136"/>
      <c r="C356" s="47">
        <f t="shared" si="103"/>
        <v>0</v>
      </c>
      <c r="D356" s="47">
        <f t="shared" si="104"/>
        <v>1</v>
      </c>
      <c r="E356" s="47">
        <f t="shared" si="105"/>
        <v>1900</v>
      </c>
      <c r="F356" s="47" t="str">
        <f t="shared" ref="F356:F419" si="118">CHOOSE(WEEKDAY(B356,2),"пн","вт","ср","чт","пт","сб","вс")</f>
        <v>сб</v>
      </c>
      <c r="G356" s="92"/>
      <c r="H356" s="71"/>
      <c r="I356" s="70"/>
      <c r="J356" s="94"/>
      <c r="K356" s="94"/>
      <c r="L356" s="48"/>
      <c r="M356" s="71"/>
      <c r="N356" s="64"/>
      <c r="O356" s="65"/>
      <c r="P356" s="65"/>
      <c r="Q356" s="65"/>
      <c r="R356" s="105"/>
      <c r="S356" s="66">
        <f t="shared" si="111"/>
        <v>100854.89999999998</v>
      </c>
      <c r="T356" s="67">
        <f t="shared" si="106"/>
        <v>0</v>
      </c>
      <c r="U356" s="53">
        <f t="shared" si="113"/>
        <v>0</v>
      </c>
      <c r="V356" s="54">
        <f t="shared" si="114"/>
        <v>0</v>
      </c>
      <c r="W356" s="67">
        <f t="shared" si="107"/>
        <v>0</v>
      </c>
      <c r="X356" s="53">
        <f t="shared" si="115"/>
        <v>0</v>
      </c>
      <c r="Y356" s="54">
        <f t="shared" si="116"/>
        <v>0</v>
      </c>
      <c r="Z356" s="68" t="str">
        <f t="shared" ref="Z356:Z419" si="119">IF(W356=0,"0",T356/W356)</f>
        <v>0</v>
      </c>
      <c r="AA356" s="56">
        <f t="shared" si="117"/>
        <v>1</v>
      </c>
      <c r="AB356" s="124">
        <f t="shared" si="108"/>
        <v>1</v>
      </c>
      <c r="AC356" s="69">
        <f t="shared" si="109"/>
        <v>0</v>
      </c>
      <c r="AD356" s="54">
        <f t="shared" si="112"/>
        <v>0</v>
      </c>
      <c r="AE356" s="59">
        <f t="shared" si="110"/>
        <v>0</v>
      </c>
      <c r="AF356" s="149"/>
      <c r="AG356" s="60"/>
      <c r="AH356" s="61"/>
      <c r="AI356" s="126"/>
      <c r="AJ356" s="212"/>
      <c r="AK356" s="215"/>
    </row>
    <row r="357" spans="2:37">
      <c r="B357" s="136"/>
      <c r="C357" s="47">
        <f t="shared" ref="C357:C420" si="120">WEEKNUM(B357)</f>
        <v>0</v>
      </c>
      <c r="D357" s="47">
        <f t="shared" ref="D357:D420" si="121">MONTH(B357)</f>
        <v>1</v>
      </c>
      <c r="E357" s="47">
        <f t="shared" ref="E357:E420" si="122">YEAR(B357)</f>
        <v>1900</v>
      </c>
      <c r="F357" s="47" t="str">
        <f t="shared" si="118"/>
        <v>сб</v>
      </c>
      <c r="G357" s="92"/>
      <c r="H357" s="71"/>
      <c r="I357" s="70"/>
      <c r="J357" s="94"/>
      <c r="K357" s="94"/>
      <c r="L357" s="48"/>
      <c r="M357" s="71"/>
      <c r="N357" s="64"/>
      <c r="O357" s="65"/>
      <c r="P357" s="65"/>
      <c r="Q357" s="65"/>
      <c r="R357" s="105"/>
      <c r="S357" s="66">
        <f t="shared" si="111"/>
        <v>100854.89999999998</v>
      </c>
      <c r="T357" s="67">
        <f t="shared" si="106"/>
        <v>0</v>
      </c>
      <c r="U357" s="53">
        <f t="shared" si="113"/>
        <v>0</v>
      </c>
      <c r="V357" s="54">
        <f t="shared" si="114"/>
        <v>0</v>
      </c>
      <c r="W357" s="67">
        <f t="shared" si="107"/>
        <v>0</v>
      </c>
      <c r="X357" s="53">
        <f t="shared" si="115"/>
        <v>0</v>
      </c>
      <c r="Y357" s="54">
        <f t="shared" si="116"/>
        <v>0</v>
      </c>
      <c r="Z357" s="68" t="str">
        <f t="shared" si="119"/>
        <v>0</v>
      </c>
      <c r="AA357" s="56">
        <f t="shared" si="117"/>
        <v>1</v>
      </c>
      <c r="AB357" s="124">
        <f t="shared" si="108"/>
        <v>1</v>
      </c>
      <c r="AC357" s="69">
        <f t="shared" si="109"/>
        <v>0</v>
      </c>
      <c r="AD357" s="54">
        <f t="shared" si="112"/>
        <v>0</v>
      </c>
      <c r="AE357" s="59">
        <f t="shared" si="110"/>
        <v>0</v>
      </c>
      <c r="AF357" s="149"/>
      <c r="AG357" s="60"/>
      <c r="AH357" s="61"/>
      <c r="AI357" s="126"/>
      <c r="AJ357" s="212"/>
      <c r="AK357" s="215"/>
    </row>
    <row r="358" spans="2:37">
      <c r="B358" s="136"/>
      <c r="C358" s="47">
        <f t="shared" si="120"/>
        <v>0</v>
      </c>
      <c r="D358" s="47">
        <f t="shared" si="121"/>
        <v>1</v>
      </c>
      <c r="E358" s="47">
        <f t="shared" si="122"/>
        <v>1900</v>
      </c>
      <c r="F358" s="47" t="str">
        <f t="shared" si="118"/>
        <v>сб</v>
      </c>
      <c r="G358" s="92"/>
      <c r="H358" s="71"/>
      <c r="I358" s="70"/>
      <c r="J358" s="94"/>
      <c r="K358" s="94"/>
      <c r="L358" s="48"/>
      <c r="M358" s="71"/>
      <c r="N358" s="64"/>
      <c r="O358" s="65"/>
      <c r="P358" s="65"/>
      <c r="Q358" s="65"/>
      <c r="R358" s="105"/>
      <c r="S358" s="66">
        <f t="shared" si="111"/>
        <v>100854.89999999998</v>
      </c>
      <c r="T358" s="67">
        <f t="shared" si="106"/>
        <v>0</v>
      </c>
      <c r="U358" s="53">
        <f t="shared" si="113"/>
        <v>0</v>
      </c>
      <c r="V358" s="54">
        <f t="shared" si="114"/>
        <v>0</v>
      </c>
      <c r="W358" s="67">
        <f t="shared" si="107"/>
        <v>0</v>
      </c>
      <c r="X358" s="53">
        <f t="shared" si="115"/>
        <v>0</v>
      </c>
      <c r="Y358" s="54">
        <f t="shared" si="116"/>
        <v>0</v>
      </c>
      <c r="Z358" s="68" t="str">
        <f t="shared" si="119"/>
        <v>0</v>
      </c>
      <c r="AA358" s="56">
        <f t="shared" si="117"/>
        <v>1</v>
      </c>
      <c r="AB358" s="124">
        <f t="shared" si="108"/>
        <v>1</v>
      </c>
      <c r="AC358" s="69">
        <f t="shared" si="109"/>
        <v>0</v>
      </c>
      <c r="AD358" s="54">
        <f t="shared" si="112"/>
        <v>0</v>
      </c>
      <c r="AE358" s="59">
        <f t="shared" si="110"/>
        <v>0</v>
      </c>
      <c r="AF358" s="149"/>
      <c r="AG358" s="60"/>
      <c r="AH358" s="61"/>
      <c r="AI358" s="126"/>
      <c r="AJ358" s="212"/>
      <c r="AK358" s="215"/>
    </row>
    <row r="359" spans="2:37">
      <c r="B359" s="136"/>
      <c r="C359" s="47">
        <f t="shared" si="120"/>
        <v>0</v>
      </c>
      <c r="D359" s="47">
        <f t="shared" si="121"/>
        <v>1</v>
      </c>
      <c r="E359" s="47">
        <f t="shared" si="122"/>
        <v>1900</v>
      </c>
      <c r="F359" s="47" t="str">
        <f t="shared" si="118"/>
        <v>сб</v>
      </c>
      <c r="G359" s="92"/>
      <c r="H359" s="71"/>
      <c r="I359" s="70"/>
      <c r="J359" s="94"/>
      <c r="K359" s="94"/>
      <c r="L359" s="48"/>
      <c r="M359" s="71"/>
      <c r="N359" s="64"/>
      <c r="O359" s="65"/>
      <c r="P359" s="65"/>
      <c r="Q359" s="65"/>
      <c r="R359" s="105"/>
      <c r="S359" s="66">
        <f t="shared" si="111"/>
        <v>100854.89999999998</v>
      </c>
      <c r="T359" s="67">
        <f t="shared" si="106"/>
        <v>0</v>
      </c>
      <c r="U359" s="53">
        <f t="shared" si="113"/>
        <v>0</v>
      </c>
      <c r="V359" s="54">
        <f t="shared" si="114"/>
        <v>0</v>
      </c>
      <c r="W359" s="67">
        <f t="shared" si="107"/>
        <v>0</v>
      </c>
      <c r="X359" s="53">
        <f t="shared" si="115"/>
        <v>0</v>
      </c>
      <c r="Y359" s="54">
        <f t="shared" si="116"/>
        <v>0</v>
      </c>
      <c r="Z359" s="68" t="str">
        <f t="shared" si="119"/>
        <v>0</v>
      </c>
      <c r="AA359" s="56">
        <f t="shared" si="117"/>
        <v>1</v>
      </c>
      <c r="AB359" s="124">
        <f t="shared" si="108"/>
        <v>1</v>
      </c>
      <c r="AC359" s="69">
        <f t="shared" si="109"/>
        <v>0</v>
      </c>
      <c r="AD359" s="54">
        <f t="shared" si="112"/>
        <v>0</v>
      </c>
      <c r="AE359" s="59">
        <f t="shared" si="110"/>
        <v>0</v>
      </c>
      <c r="AF359" s="149"/>
      <c r="AG359" s="60"/>
      <c r="AH359" s="61"/>
      <c r="AI359" s="126"/>
      <c r="AJ359" s="212"/>
      <c r="AK359" s="215"/>
    </row>
    <row r="360" spans="2:37">
      <c r="B360" s="136"/>
      <c r="C360" s="47">
        <f t="shared" si="120"/>
        <v>0</v>
      </c>
      <c r="D360" s="47">
        <f t="shared" si="121"/>
        <v>1</v>
      </c>
      <c r="E360" s="47">
        <f t="shared" si="122"/>
        <v>1900</v>
      </c>
      <c r="F360" s="47" t="str">
        <f t="shared" si="118"/>
        <v>сб</v>
      </c>
      <c r="G360" s="92"/>
      <c r="H360" s="71"/>
      <c r="I360" s="70"/>
      <c r="J360" s="94"/>
      <c r="K360" s="94"/>
      <c r="L360" s="48"/>
      <c r="M360" s="71"/>
      <c r="N360" s="64"/>
      <c r="O360" s="65"/>
      <c r="P360" s="65"/>
      <c r="Q360" s="65"/>
      <c r="R360" s="105"/>
      <c r="S360" s="66">
        <f t="shared" si="111"/>
        <v>100854.89999999998</v>
      </c>
      <c r="T360" s="67">
        <f t="shared" si="106"/>
        <v>0</v>
      </c>
      <c r="U360" s="53">
        <f t="shared" si="113"/>
        <v>0</v>
      </c>
      <c r="V360" s="54">
        <f t="shared" si="114"/>
        <v>0</v>
      </c>
      <c r="W360" s="67">
        <f t="shared" si="107"/>
        <v>0</v>
      </c>
      <c r="X360" s="53">
        <f t="shared" si="115"/>
        <v>0</v>
      </c>
      <c r="Y360" s="54">
        <f t="shared" si="116"/>
        <v>0</v>
      </c>
      <c r="Z360" s="68" t="str">
        <f t="shared" si="119"/>
        <v>0</v>
      </c>
      <c r="AA360" s="56">
        <f t="shared" si="117"/>
        <v>1</v>
      </c>
      <c r="AB360" s="124">
        <f t="shared" si="108"/>
        <v>1</v>
      </c>
      <c r="AC360" s="69">
        <f t="shared" si="109"/>
        <v>0</v>
      </c>
      <c r="AD360" s="54">
        <f t="shared" si="112"/>
        <v>0</v>
      </c>
      <c r="AE360" s="59">
        <f t="shared" si="110"/>
        <v>0</v>
      </c>
      <c r="AF360" s="149"/>
      <c r="AG360" s="60"/>
      <c r="AH360" s="61"/>
      <c r="AI360" s="126"/>
      <c r="AJ360" s="212"/>
      <c r="AK360" s="215"/>
    </row>
    <row r="361" spans="2:37">
      <c r="B361" s="136"/>
      <c r="C361" s="47">
        <f t="shared" si="120"/>
        <v>0</v>
      </c>
      <c r="D361" s="47">
        <f t="shared" si="121"/>
        <v>1</v>
      </c>
      <c r="E361" s="47">
        <f t="shared" si="122"/>
        <v>1900</v>
      </c>
      <c r="F361" s="47" t="str">
        <f t="shared" si="118"/>
        <v>сб</v>
      </c>
      <c r="G361" s="92"/>
      <c r="H361" s="71"/>
      <c r="I361" s="70"/>
      <c r="J361" s="94"/>
      <c r="K361" s="94"/>
      <c r="L361" s="48"/>
      <c r="M361" s="71"/>
      <c r="N361" s="64"/>
      <c r="O361" s="65"/>
      <c r="P361" s="65"/>
      <c r="Q361" s="65"/>
      <c r="R361" s="105"/>
      <c r="S361" s="66">
        <f t="shared" si="111"/>
        <v>100854.89999999998</v>
      </c>
      <c r="T361" s="67">
        <f t="shared" si="106"/>
        <v>0</v>
      </c>
      <c r="U361" s="53">
        <f t="shared" si="113"/>
        <v>0</v>
      </c>
      <c r="V361" s="54">
        <f t="shared" si="114"/>
        <v>0</v>
      </c>
      <c r="W361" s="67">
        <f t="shared" si="107"/>
        <v>0</v>
      </c>
      <c r="X361" s="53">
        <f t="shared" si="115"/>
        <v>0</v>
      </c>
      <c r="Y361" s="54">
        <f t="shared" si="116"/>
        <v>0</v>
      </c>
      <c r="Z361" s="68" t="str">
        <f t="shared" si="119"/>
        <v>0</v>
      </c>
      <c r="AA361" s="56">
        <f t="shared" si="117"/>
        <v>1</v>
      </c>
      <c r="AB361" s="124">
        <f t="shared" si="108"/>
        <v>1</v>
      </c>
      <c r="AC361" s="69">
        <f t="shared" si="109"/>
        <v>0</v>
      </c>
      <c r="AD361" s="54">
        <f t="shared" si="112"/>
        <v>0</v>
      </c>
      <c r="AE361" s="59">
        <f t="shared" si="110"/>
        <v>0</v>
      </c>
      <c r="AF361" s="149"/>
      <c r="AG361" s="60"/>
      <c r="AH361" s="61"/>
      <c r="AI361" s="126"/>
      <c r="AJ361" s="212"/>
      <c r="AK361" s="215"/>
    </row>
    <row r="362" spans="2:37">
      <c r="B362" s="136"/>
      <c r="C362" s="47">
        <f t="shared" si="120"/>
        <v>0</v>
      </c>
      <c r="D362" s="47">
        <f t="shared" si="121"/>
        <v>1</v>
      </c>
      <c r="E362" s="47">
        <f t="shared" si="122"/>
        <v>1900</v>
      </c>
      <c r="F362" s="47" t="str">
        <f t="shared" si="118"/>
        <v>сб</v>
      </c>
      <c r="G362" s="92"/>
      <c r="H362" s="71"/>
      <c r="I362" s="70"/>
      <c r="J362" s="94"/>
      <c r="K362" s="94"/>
      <c r="L362" s="48"/>
      <c r="M362" s="71"/>
      <c r="N362" s="64"/>
      <c r="O362" s="65"/>
      <c r="P362" s="65"/>
      <c r="Q362" s="65"/>
      <c r="R362" s="105"/>
      <c r="S362" s="66">
        <f t="shared" si="111"/>
        <v>100854.89999999998</v>
      </c>
      <c r="T362" s="67">
        <f t="shared" si="106"/>
        <v>0</v>
      </c>
      <c r="U362" s="53">
        <f t="shared" si="113"/>
        <v>0</v>
      </c>
      <c r="V362" s="54">
        <f t="shared" si="114"/>
        <v>0</v>
      </c>
      <c r="W362" s="67">
        <f t="shared" si="107"/>
        <v>0</v>
      </c>
      <c r="X362" s="53">
        <f t="shared" si="115"/>
        <v>0</v>
      </c>
      <c r="Y362" s="54">
        <f t="shared" si="116"/>
        <v>0</v>
      </c>
      <c r="Z362" s="68" t="str">
        <f t="shared" si="119"/>
        <v>0</v>
      </c>
      <c r="AA362" s="56">
        <f t="shared" si="117"/>
        <v>1</v>
      </c>
      <c r="AB362" s="124">
        <f t="shared" si="108"/>
        <v>1</v>
      </c>
      <c r="AC362" s="69">
        <f t="shared" si="109"/>
        <v>0</v>
      </c>
      <c r="AD362" s="54">
        <f t="shared" si="112"/>
        <v>0</v>
      </c>
      <c r="AE362" s="59">
        <f t="shared" si="110"/>
        <v>0</v>
      </c>
      <c r="AF362" s="149"/>
      <c r="AG362" s="60"/>
      <c r="AH362" s="61"/>
      <c r="AI362" s="126"/>
      <c r="AJ362" s="212"/>
      <c r="AK362" s="215"/>
    </row>
    <row r="363" spans="2:37">
      <c r="B363" s="136"/>
      <c r="C363" s="47">
        <f t="shared" si="120"/>
        <v>0</v>
      </c>
      <c r="D363" s="47">
        <f t="shared" si="121"/>
        <v>1</v>
      </c>
      <c r="E363" s="47">
        <f t="shared" si="122"/>
        <v>1900</v>
      </c>
      <c r="F363" s="47" t="str">
        <f t="shared" si="118"/>
        <v>сб</v>
      </c>
      <c r="G363" s="92"/>
      <c r="H363" s="71"/>
      <c r="I363" s="70"/>
      <c r="J363" s="94"/>
      <c r="K363" s="94"/>
      <c r="L363" s="48"/>
      <c r="M363" s="71"/>
      <c r="N363" s="64"/>
      <c r="O363" s="65"/>
      <c r="P363" s="65"/>
      <c r="Q363" s="65"/>
      <c r="R363" s="105"/>
      <c r="S363" s="66">
        <f t="shared" si="111"/>
        <v>100854.89999999998</v>
      </c>
      <c r="T363" s="67">
        <f t="shared" si="106"/>
        <v>0</v>
      </c>
      <c r="U363" s="53">
        <f t="shared" si="113"/>
        <v>0</v>
      </c>
      <c r="V363" s="54">
        <f t="shared" si="114"/>
        <v>0</v>
      </c>
      <c r="W363" s="67">
        <f t="shared" si="107"/>
        <v>0</v>
      </c>
      <c r="X363" s="53">
        <f t="shared" si="115"/>
        <v>0</v>
      </c>
      <c r="Y363" s="54">
        <f t="shared" si="116"/>
        <v>0</v>
      </c>
      <c r="Z363" s="68" t="str">
        <f t="shared" si="119"/>
        <v>0</v>
      </c>
      <c r="AA363" s="56">
        <f t="shared" si="117"/>
        <v>1</v>
      </c>
      <c r="AB363" s="124">
        <f t="shared" si="108"/>
        <v>1</v>
      </c>
      <c r="AC363" s="69">
        <f t="shared" si="109"/>
        <v>0</v>
      </c>
      <c r="AD363" s="54">
        <f t="shared" si="112"/>
        <v>0</v>
      </c>
      <c r="AE363" s="59">
        <f t="shared" si="110"/>
        <v>0</v>
      </c>
      <c r="AF363" s="149"/>
      <c r="AG363" s="60"/>
      <c r="AH363" s="61"/>
      <c r="AI363" s="126"/>
      <c r="AJ363" s="212"/>
      <c r="AK363" s="215"/>
    </row>
    <row r="364" spans="2:37">
      <c r="B364" s="136"/>
      <c r="C364" s="47">
        <f t="shared" si="120"/>
        <v>0</v>
      </c>
      <c r="D364" s="47">
        <f t="shared" si="121"/>
        <v>1</v>
      </c>
      <c r="E364" s="47">
        <f t="shared" si="122"/>
        <v>1900</v>
      </c>
      <c r="F364" s="47" t="str">
        <f t="shared" si="118"/>
        <v>сб</v>
      </c>
      <c r="G364" s="92"/>
      <c r="H364" s="71"/>
      <c r="I364" s="70"/>
      <c r="J364" s="94"/>
      <c r="K364" s="94"/>
      <c r="L364" s="48"/>
      <c r="M364" s="71"/>
      <c r="N364" s="64"/>
      <c r="O364" s="65"/>
      <c r="P364" s="65"/>
      <c r="Q364" s="65"/>
      <c r="R364" s="105"/>
      <c r="S364" s="66">
        <f t="shared" si="111"/>
        <v>100854.89999999998</v>
      </c>
      <c r="T364" s="67">
        <f t="shared" si="106"/>
        <v>0</v>
      </c>
      <c r="U364" s="53">
        <f t="shared" si="113"/>
        <v>0</v>
      </c>
      <c r="V364" s="54">
        <f t="shared" si="114"/>
        <v>0</v>
      </c>
      <c r="W364" s="67">
        <f t="shared" si="107"/>
        <v>0</v>
      </c>
      <c r="X364" s="53">
        <f t="shared" si="115"/>
        <v>0</v>
      </c>
      <c r="Y364" s="54">
        <f t="shared" si="116"/>
        <v>0</v>
      </c>
      <c r="Z364" s="68" t="str">
        <f t="shared" si="119"/>
        <v>0</v>
      </c>
      <c r="AA364" s="56">
        <f t="shared" si="117"/>
        <v>1</v>
      </c>
      <c r="AB364" s="124">
        <f t="shared" si="108"/>
        <v>1</v>
      </c>
      <c r="AC364" s="69">
        <f t="shared" si="109"/>
        <v>0</v>
      </c>
      <c r="AD364" s="54">
        <f t="shared" si="112"/>
        <v>0</v>
      </c>
      <c r="AE364" s="59">
        <f t="shared" si="110"/>
        <v>0</v>
      </c>
      <c r="AF364" s="149"/>
      <c r="AG364" s="60"/>
      <c r="AH364" s="61"/>
      <c r="AI364" s="126"/>
      <c r="AJ364" s="212"/>
      <c r="AK364" s="215"/>
    </row>
    <row r="365" spans="2:37">
      <c r="B365" s="136"/>
      <c r="C365" s="47">
        <f t="shared" si="120"/>
        <v>0</v>
      </c>
      <c r="D365" s="47">
        <f t="shared" si="121"/>
        <v>1</v>
      </c>
      <c r="E365" s="47">
        <f t="shared" si="122"/>
        <v>1900</v>
      </c>
      <c r="F365" s="47" t="str">
        <f t="shared" si="118"/>
        <v>сб</v>
      </c>
      <c r="G365" s="92"/>
      <c r="H365" s="71"/>
      <c r="I365" s="70"/>
      <c r="J365" s="94"/>
      <c r="K365" s="94"/>
      <c r="L365" s="48"/>
      <c r="M365" s="71"/>
      <c r="N365" s="64"/>
      <c r="O365" s="65"/>
      <c r="P365" s="65"/>
      <c r="Q365" s="65"/>
      <c r="R365" s="105"/>
      <c r="S365" s="66">
        <f t="shared" si="111"/>
        <v>100854.89999999998</v>
      </c>
      <c r="T365" s="67">
        <f t="shared" si="106"/>
        <v>0</v>
      </c>
      <c r="U365" s="53">
        <f t="shared" si="113"/>
        <v>0</v>
      </c>
      <c r="V365" s="54">
        <f t="shared" si="114"/>
        <v>0</v>
      </c>
      <c r="W365" s="67">
        <f t="shared" si="107"/>
        <v>0</v>
      </c>
      <c r="X365" s="53">
        <f t="shared" si="115"/>
        <v>0</v>
      </c>
      <c r="Y365" s="54">
        <f t="shared" si="116"/>
        <v>0</v>
      </c>
      <c r="Z365" s="68" t="str">
        <f t="shared" si="119"/>
        <v>0</v>
      </c>
      <c r="AA365" s="56">
        <f t="shared" si="117"/>
        <v>1</v>
      </c>
      <c r="AB365" s="124">
        <f t="shared" si="108"/>
        <v>1</v>
      </c>
      <c r="AC365" s="69">
        <f t="shared" si="109"/>
        <v>0</v>
      </c>
      <c r="AD365" s="54">
        <f t="shared" si="112"/>
        <v>0</v>
      </c>
      <c r="AE365" s="59">
        <f t="shared" si="110"/>
        <v>0</v>
      </c>
      <c r="AF365" s="149"/>
      <c r="AG365" s="60"/>
      <c r="AH365" s="61"/>
      <c r="AI365" s="126"/>
      <c r="AJ365" s="212"/>
      <c r="AK365" s="215"/>
    </row>
    <row r="366" spans="2:37">
      <c r="B366" s="136"/>
      <c r="C366" s="47">
        <f t="shared" si="120"/>
        <v>0</v>
      </c>
      <c r="D366" s="47">
        <f t="shared" si="121"/>
        <v>1</v>
      </c>
      <c r="E366" s="47">
        <f t="shared" si="122"/>
        <v>1900</v>
      </c>
      <c r="F366" s="47" t="str">
        <f t="shared" si="118"/>
        <v>сб</v>
      </c>
      <c r="G366" s="92"/>
      <c r="H366" s="71"/>
      <c r="I366" s="70"/>
      <c r="J366" s="94"/>
      <c r="K366" s="94"/>
      <c r="L366" s="48"/>
      <c r="M366" s="71"/>
      <c r="N366" s="64"/>
      <c r="O366" s="65"/>
      <c r="P366" s="65"/>
      <c r="Q366" s="65"/>
      <c r="R366" s="105"/>
      <c r="S366" s="66">
        <f t="shared" si="111"/>
        <v>100854.89999999998</v>
      </c>
      <c r="T366" s="67">
        <f t="shared" si="106"/>
        <v>0</v>
      </c>
      <c r="U366" s="53">
        <f t="shared" si="113"/>
        <v>0</v>
      </c>
      <c r="V366" s="54">
        <f t="shared" si="114"/>
        <v>0</v>
      </c>
      <c r="W366" s="67">
        <f t="shared" si="107"/>
        <v>0</v>
      </c>
      <c r="X366" s="53">
        <f t="shared" si="115"/>
        <v>0</v>
      </c>
      <c r="Y366" s="54">
        <f t="shared" si="116"/>
        <v>0</v>
      </c>
      <c r="Z366" s="68" t="str">
        <f t="shared" si="119"/>
        <v>0</v>
      </c>
      <c r="AA366" s="56">
        <f t="shared" si="117"/>
        <v>1</v>
      </c>
      <c r="AB366" s="124">
        <f t="shared" si="108"/>
        <v>1</v>
      </c>
      <c r="AC366" s="69">
        <f t="shared" si="109"/>
        <v>0</v>
      </c>
      <c r="AD366" s="54">
        <f t="shared" si="112"/>
        <v>0</v>
      </c>
      <c r="AE366" s="59">
        <f t="shared" si="110"/>
        <v>0</v>
      </c>
      <c r="AF366" s="149"/>
      <c r="AG366" s="60"/>
      <c r="AH366" s="61"/>
      <c r="AI366" s="126"/>
      <c r="AJ366" s="212"/>
      <c r="AK366" s="215"/>
    </row>
    <row r="367" spans="2:37">
      <c r="B367" s="136"/>
      <c r="C367" s="47">
        <f t="shared" si="120"/>
        <v>0</v>
      </c>
      <c r="D367" s="47">
        <f t="shared" si="121"/>
        <v>1</v>
      </c>
      <c r="E367" s="47">
        <f t="shared" si="122"/>
        <v>1900</v>
      </c>
      <c r="F367" s="47" t="str">
        <f t="shared" si="118"/>
        <v>сб</v>
      </c>
      <c r="G367" s="92"/>
      <c r="H367" s="71"/>
      <c r="I367" s="70"/>
      <c r="J367" s="94"/>
      <c r="K367" s="94"/>
      <c r="L367" s="48"/>
      <c r="M367" s="71"/>
      <c r="N367" s="64"/>
      <c r="O367" s="65"/>
      <c r="P367" s="65"/>
      <c r="Q367" s="65"/>
      <c r="R367" s="105"/>
      <c r="S367" s="66">
        <f t="shared" si="111"/>
        <v>100854.89999999998</v>
      </c>
      <c r="T367" s="67">
        <f t="shared" si="106"/>
        <v>0</v>
      </c>
      <c r="U367" s="53">
        <f t="shared" si="113"/>
        <v>0</v>
      </c>
      <c r="V367" s="54">
        <f t="shared" si="114"/>
        <v>0</v>
      </c>
      <c r="W367" s="67">
        <f t="shared" si="107"/>
        <v>0</v>
      </c>
      <c r="X367" s="53">
        <f t="shared" si="115"/>
        <v>0</v>
      </c>
      <c r="Y367" s="54">
        <f t="shared" si="116"/>
        <v>0</v>
      </c>
      <c r="Z367" s="68" t="str">
        <f t="shared" si="119"/>
        <v>0</v>
      </c>
      <c r="AA367" s="56">
        <f t="shared" si="117"/>
        <v>1</v>
      </c>
      <c r="AB367" s="124">
        <f t="shared" si="108"/>
        <v>1</v>
      </c>
      <c r="AC367" s="69">
        <f t="shared" si="109"/>
        <v>0</v>
      </c>
      <c r="AD367" s="54">
        <f t="shared" si="112"/>
        <v>0</v>
      </c>
      <c r="AE367" s="59">
        <f t="shared" si="110"/>
        <v>0</v>
      </c>
      <c r="AF367" s="149"/>
      <c r="AG367" s="60"/>
      <c r="AH367" s="61"/>
      <c r="AI367" s="126"/>
      <c r="AJ367" s="212"/>
      <c r="AK367" s="215"/>
    </row>
    <row r="368" spans="2:37">
      <c r="B368" s="136"/>
      <c r="C368" s="47">
        <f t="shared" si="120"/>
        <v>0</v>
      </c>
      <c r="D368" s="47">
        <f t="shared" si="121"/>
        <v>1</v>
      </c>
      <c r="E368" s="47">
        <f t="shared" si="122"/>
        <v>1900</v>
      </c>
      <c r="F368" s="47" t="str">
        <f t="shared" si="118"/>
        <v>сб</v>
      </c>
      <c r="G368" s="92"/>
      <c r="H368" s="71"/>
      <c r="I368" s="70"/>
      <c r="J368" s="94"/>
      <c r="K368" s="94"/>
      <c r="L368" s="48"/>
      <c r="M368" s="71"/>
      <c r="N368" s="64"/>
      <c r="O368" s="65"/>
      <c r="P368" s="65"/>
      <c r="Q368" s="65"/>
      <c r="R368" s="105"/>
      <c r="S368" s="66">
        <f t="shared" si="111"/>
        <v>100854.89999999998</v>
      </c>
      <c r="T368" s="67">
        <f t="shared" si="106"/>
        <v>0</v>
      </c>
      <c r="U368" s="53">
        <f t="shared" si="113"/>
        <v>0</v>
      </c>
      <c r="V368" s="54">
        <f t="shared" si="114"/>
        <v>0</v>
      </c>
      <c r="W368" s="67">
        <f t="shared" si="107"/>
        <v>0</v>
      </c>
      <c r="X368" s="53">
        <f t="shared" si="115"/>
        <v>0</v>
      </c>
      <c r="Y368" s="54">
        <f t="shared" si="116"/>
        <v>0</v>
      </c>
      <c r="Z368" s="68" t="str">
        <f t="shared" si="119"/>
        <v>0</v>
      </c>
      <c r="AA368" s="56">
        <f t="shared" si="117"/>
        <v>1</v>
      </c>
      <c r="AB368" s="124">
        <f t="shared" si="108"/>
        <v>1</v>
      </c>
      <c r="AC368" s="69">
        <f t="shared" si="109"/>
        <v>0</v>
      </c>
      <c r="AD368" s="54">
        <f t="shared" si="112"/>
        <v>0</v>
      </c>
      <c r="AE368" s="59">
        <f t="shared" si="110"/>
        <v>0</v>
      </c>
      <c r="AF368" s="149"/>
      <c r="AG368" s="60"/>
      <c r="AH368" s="61"/>
      <c r="AI368" s="126"/>
      <c r="AJ368" s="212"/>
      <c r="AK368" s="215"/>
    </row>
    <row r="369" spans="2:37">
      <c r="B369" s="136"/>
      <c r="C369" s="47">
        <f t="shared" si="120"/>
        <v>0</v>
      </c>
      <c r="D369" s="47">
        <f t="shared" si="121"/>
        <v>1</v>
      </c>
      <c r="E369" s="47">
        <f t="shared" si="122"/>
        <v>1900</v>
      </c>
      <c r="F369" s="47" t="str">
        <f t="shared" si="118"/>
        <v>сб</v>
      </c>
      <c r="G369" s="92"/>
      <c r="H369" s="71"/>
      <c r="I369" s="70"/>
      <c r="J369" s="94"/>
      <c r="K369" s="94"/>
      <c r="L369" s="48"/>
      <c r="M369" s="71"/>
      <c r="N369" s="64"/>
      <c r="O369" s="65"/>
      <c r="P369" s="65"/>
      <c r="Q369" s="65"/>
      <c r="R369" s="105"/>
      <c r="S369" s="66">
        <f t="shared" si="111"/>
        <v>100854.89999999998</v>
      </c>
      <c r="T369" s="67">
        <f t="shared" si="106"/>
        <v>0</v>
      </c>
      <c r="U369" s="53">
        <f t="shared" si="113"/>
        <v>0</v>
      </c>
      <c r="V369" s="54">
        <f t="shared" si="114"/>
        <v>0</v>
      </c>
      <c r="W369" s="67">
        <f t="shared" si="107"/>
        <v>0</v>
      </c>
      <c r="X369" s="53">
        <f t="shared" si="115"/>
        <v>0</v>
      </c>
      <c r="Y369" s="54">
        <f t="shared" si="116"/>
        <v>0</v>
      </c>
      <c r="Z369" s="68" t="str">
        <f t="shared" si="119"/>
        <v>0</v>
      </c>
      <c r="AA369" s="56">
        <f t="shared" si="117"/>
        <v>1</v>
      </c>
      <c r="AB369" s="124">
        <f t="shared" si="108"/>
        <v>1</v>
      </c>
      <c r="AC369" s="69">
        <f t="shared" si="109"/>
        <v>0</v>
      </c>
      <c r="AD369" s="54">
        <f t="shared" si="112"/>
        <v>0</v>
      </c>
      <c r="AE369" s="59">
        <f t="shared" si="110"/>
        <v>0</v>
      </c>
      <c r="AF369" s="149"/>
      <c r="AG369" s="60"/>
      <c r="AH369" s="61"/>
      <c r="AI369" s="126"/>
      <c r="AJ369" s="212"/>
      <c r="AK369" s="215"/>
    </row>
    <row r="370" spans="2:37">
      <c r="B370" s="136"/>
      <c r="C370" s="47">
        <f t="shared" si="120"/>
        <v>0</v>
      </c>
      <c r="D370" s="47">
        <f t="shared" si="121"/>
        <v>1</v>
      </c>
      <c r="E370" s="47">
        <f t="shared" si="122"/>
        <v>1900</v>
      </c>
      <c r="F370" s="47" t="str">
        <f t="shared" si="118"/>
        <v>сб</v>
      </c>
      <c r="G370" s="92"/>
      <c r="H370" s="71"/>
      <c r="I370" s="70"/>
      <c r="J370" s="94"/>
      <c r="K370" s="94"/>
      <c r="L370" s="48"/>
      <c r="M370" s="71"/>
      <c r="N370" s="64"/>
      <c r="O370" s="65"/>
      <c r="P370" s="65"/>
      <c r="Q370" s="65"/>
      <c r="R370" s="105"/>
      <c r="S370" s="66">
        <f t="shared" si="111"/>
        <v>100854.89999999998</v>
      </c>
      <c r="T370" s="67">
        <f t="shared" si="106"/>
        <v>0</v>
      </c>
      <c r="U370" s="53">
        <f t="shared" si="113"/>
        <v>0</v>
      </c>
      <c r="V370" s="54">
        <f t="shared" si="114"/>
        <v>0</v>
      </c>
      <c r="W370" s="67">
        <f t="shared" si="107"/>
        <v>0</v>
      </c>
      <c r="X370" s="53">
        <f t="shared" si="115"/>
        <v>0</v>
      </c>
      <c r="Y370" s="54">
        <f t="shared" si="116"/>
        <v>0</v>
      </c>
      <c r="Z370" s="68" t="str">
        <f t="shared" si="119"/>
        <v>0</v>
      </c>
      <c r="AA370" s="56">
        <f t="shared" si="117"/>
        <v>1</v>
      </c>
      <c r="AB370" s="124">
        <f t="shared" si="108"/>
        <v>1</v>
      </c>
      <c r="AC370" s="69">
        <f t="shared" si="109"/>
        <v>0</v>
      </c>
      <c r="AD370" s="54">
        <f t="shared" si="112"/>
        <v>0</v>
      </c>
      <c r="AE370" s="59">
        <f t="shared" si="110"/>
        <v>0</v>
      </c>
      <c r="AF370" s="149"/>
      <c r="AG370" s="60"/>
      <c r="AH370" s="61"/>
      <c r="AI370" s="126"/>
      <c r="AJ370" s="212"/>
      <c r="AK370" s="215"/>
    </row>
    <row r="371" spans="2:37">
      <c r="B371" s="136"/>
      <c r="C371" s="47">
        <f t="shared" si="120"/>
        <v>0</v>
      </c>
      <c r="D371" s="47">
        <f t="shared" si="121"/>
        <v>1</v>
      </c>
      <c r="E371" s="47">
        <f t="shared" si="122"/>
        <v>1900</v>
      </c>
      <c r="F371" s="47" t="str">
        <f t="shared" si="118"/>
        <v>сб</v>
      </c>
      <c r="G371" s="92"/>
      <c r="H371" s="71"/>
      <c r="I371" s="70"/>
      <c r="J371" s="94"/>
      <c r="K371" s="94"/>
      <c r="L371" s="48"/>
      <c r="M371" s="71"/>
      <c r="N371" s="64"/>
      <c r="O371" s="65"/>
      <c r="P371" s="65"/>
      <c r="Q371" s="65"/>
      <c r="R371" s="105"/>
      <c r="S371" s="66">
        <f t="shared" si="111"/>
        <v>100854.89999999998</v>
      </c>
      <c r="T371" s="67">
        <f t="shared" si="106"/>
        <v>0</v>
      </c>
      <c r="U371" s="53">
        <f t="shared" si="113"/>
        <v>0</v>
      </c>
      <c r="V371" s="54">
        <f t="shared" si="114"/>
        <v>0</v>
      </c>
      <c r="W371" s="67">
        <f t="shared" si="107"/>
        <v>0</v>
      </c>
      <c r="X371" s="53">
        <f t="shared" si="115"/>
        <v>0</v>
      </c>
      <c r="Y371" s="54">
        <f t="shared" si="116"/>
        <v>0</v>
      </c>
      <c r="Z371" s="68" t="str">
        <f t="shared" si="119"/>
        <v>0</v>
      </c>
      <c r="AA371" s="56">
        <f t="shared" si="117"/>
        <v>1</v>
      </c>
      <c r="AB371" s="124">
        <f t="shared" si="108"/>
        <v>1</v>
      </c>
      <c r="AC371" s="69">
        <f t="shared" si="109"/>
        <v>0</v>
      </c>
      <c r="AD371" s="54">
        <f t="shared" si="112"/>
        <v>0</v>
      </c>
      <c r="AE371" s="59">
        <f t="shared" si="110"/>
        <v>0</v>
      </c>
      <c r="AF371" s="149"/>
      <c r="AG371" s="60"/>
      <c r="AH371" s="61"/>
      <c r="AI371" s="126"/>
      <c r="AJ371" s="212"/>
      <c r="AK371" s="215"/>
    </row>
    <row r="372" spans="2:37">
      <c r="B372" s="136"/>
      <c r="C372" s="47">
        <f t="shared" si="120"/>
        <v>0</v>
      </c>
      <c r="D372" s="47">
        <f t="shared" si="121"/>
        <v>1</v>
      </c>
      <c r="E372" s="47">
        <f t="shared" si="122"/>
        <v>1900</v>
      </c>
      <c r="F372" s="47" t="str">
        <f t="shared" si="118"/>
        <v>сб</v>
      </c>
      <c r="G372" s="92"/>
      <c r="H372" s="71"/>
      <c r="I372" s="70"/>
      <c r="J372" s="94"/>
      <c r="K372" s="94"/>
      <c r="L372" s="48"/>
      <c r="M372" s="71"/>
      <c r="N372" s="64"/>
      <c r="O372" s="65"/>
      <c r="P372" s="65"/>
      <c r="Q372" s="65"/>
      <c r="R372" s="105"/>
      <c r="S372" s="66">
        <f t="shared" si="111"/>
        <v>100854.89999999998</v>
      </c>
      <c r="T372" s="67">
        <f t="shared" si="106"/>
        <v>0</v>
      </c>
      <c r="U372" s="53">
        <f t="shared" si="113"/>
        <v>0</v>
      </c>
      <c r="V372" s="54">
        <f t="shared" si="114"/>
        <v>0</v>
      </c>
      <c r="W372" s="67">
        <f t="shared" si="107"/>
        <v>0</v>
      </c>
      <c r="X372" s="53">
        <f t="shared" si="115"/>
        <v>0</v>
      </c>
      <c r="Y372" s="54">
        <f t="shared" si="116"/>
        <v>0</v>
      </c>
      <c r="Z372" s="68" t="str">
        <f t="shared" si="119"/>
        <v>0</v>
      </c>
      <c r="AA372" s="56">
        <f t="shared" si="117"/>
        <v>1</v>
      </c>
      <c r="AB372" s="124">
        <f t="shared" si="108"/>
        <v>1</v>
      </c>
      <c r="AC372" s="69">
        <f t="shared" si="109"/>
        <v>0</v>
      </c>
      <c r="AD372" s="54">
        <f t="shared" si="112"/>
        <v>0</v>
      </c>
      <c r="AE372" s="59">
        <f t="shared" si="110"/>
        <v>0</v>
      </c>
      <c r="AF372" s="149"/>
      <c r="AG372" s="60"/>
      <c r="AH372" s="61"/>
      <c r="AI372" s="126"/>
      <c r="AJ372" s="212"/>
      <c r="AK372" s="215"/>
    </row>
    <row r="373" spans="2:37">
      <c r="B373" s="136"/>
      <c r="C373" s="47">
        <f t="shared" si="120"/>
        <v>0</v>
      </c>
      <c r="D373" s="47">
        <f t="shared" si="121"/>
        <v>1</v>
      </c>
      <c r="E373" s="47">
        <f t="shared" si="122"/>
        <v>1900</v>
      </c>
      <c r="F373" s="47" t="str">
        <f t="shared" si="118"/>
        <v>сб</v>
      </c>
      <c r="G373" s="92"/>
      <c r="H373" s="71"/>
      <c r="I373" s="70"/>
      <c r="J373" s="94"/>
      <c r="K373" s="94"/>
      <c r="L373" s="48"/>
      <c r="M373" s="71"/>
      <c r="N373" s="64"/>
      <c r="O373" s="65"/>
      <c r="P373" s="65"/>
      <c r="Q373" s="65"/>
      <c r="R373" s="105"/>
      <c r="S373" s="66">
        <f t="shared" si="111"/>
        <v>100854.89999999998</v>
      </c>
      <c r="T373" s="67">
        <f t="shared" si="106"/>
        <v>0</v>
      </c>
      <c r="U373" s="53">
        <f t="shared" si="113"/>
        <v>0</v>
      </c>
      <c r="V373" s="54">
        <f t="shared" si="114"/>
        <v>0</v>
      </c>
      <c r="W373" s="67">
        <f t="shared" si="107"/>
        <v>0</v>
      </c>
      <c r="X373" s="53">
        <f t="shared" si="115"/>
        <v>0</v>
      </c>
      <c r="Y373" s="54">
        <f t="shared" si="116"/>
        <v>0</v>
      </c>
      <c r="Z373" s="68" t="str">
        <f t="shared" si="119"/>
        <v>0</v>
      </c>
      <c r="AA373" s="56">
        <f t="shared" si="117"/>
        <v>1</v>
      </c>
      <c r="AB373" s="124">
        <f t="shared" si="108"/>
        <v>1</v>
      </c>
      <c r="AC373" s="69">
        <f t="shared" si="109"/>
        <v>0</v>
      </c>
      <c r="AD373" s="54">
        <f t="shared" si="112"/>
        <v>0</v>
      </c>
      <c r="AE373" s="59">
        <f t="shared" si="110"/>
        <v>0</v>
      </c>
      <c r="AF373" s="149"/>
      <c r="AG373" s="60"/>
      <c r="AH373" s="61"/>
      <c r="AI373" s="126"/>
      <c r="AJ373" s="212"/>
      <c r="AK373" s="215"/>
    </row>
    <row r="374" spans="2:37">
      <c r="B374" s="136"/>
      <c r="C374" s="47">
        <f t="shared" si="120"/>
        <v>0</v>
      </c>
      <c r="D374" s="47">
        <f t="shared" si="121"/>
        <v>1</v>
      </c>
      <c r="E374" s="47">
        <f t="shared" si="122"/>
        <v>1900</v>
      </c>
      <c r="F374" s="47" t="str">
        <f t="shared" si="118"/>
        <v>сб</v>
      </c>
      <c r="G374" s="92"/>
      <c r="H374" s="71"/>
      <c r="I374" s="70"/>
      <c r="J374" s="94"/>
      <c r="K374" s="94"/>
      <c r="L374" s="48"/>
      <c r="M374" s="71"/>
      <c r="N374" s="64"/>
      <c r="O374" s="65"/>
      <c r="P374" s="65"/>
      <c r="Q374" s="65"/>
      <c r="R374" s="105"/>
      <c r="S374" s="66">
        <f t="shared" si="111"/>
        <v>100854.89999999998</v>
      </c>
      <c r="T374" s="67">
        <f t="shared" si="106"/>
        <v>0</v>
      </c>
      <c r="U374" s="53">
        <f t="shared" si="113"/>
        <v>0</v>
      </c>
      <c r="V374" s="54">
        <f t="shared" si="114"/>
        <v>0</v>
      </c>
      <c r="W374" s="67">
        <f t="shared" si="107"/>
        <v>0</v>
      </c>
      <c r="X374" s="53">
        <f t="shared" si="115"/>
        <v>0</v>
      </c>
      <c r="Y374" s="54">
        <f t="shared" si="116"/>
        <v>0</v>
      </c>
      <c r="Z374" s="68" t="str">
        <f t="shared" si="119"/>
        <v>0</v>
      </c>
      <c r="AA374" s="56">
        <f t="shared" si="117"/>
        <v>1</v>
      </c>
      <c r="AB374" s="124">
        <f t="shared" si="108"/>
        <v>1</v>
      </c>
      <c r="AC374" s="69">
        <f t="shared" si="109"/>
        <v>0</v>
      </c>
      <c r="AD374" s="54">
        <f t="shared" si="112"/>
        <v>0</v>
      </c>
      <c r="AE374" s="59">
        <f t="shared" si="110"/>
        <v>0</v>
      </c>
      <c r="AF374" s="149"/>
      <c r="AG374" s="60"/>
      <c r="AH374" s="61"/>
      <c r="AI374" s="126"/>
      <c r="AJ374" s="212"/>
      <c r="AK374" s="215"/>
    </row>
    <row r="375" spans="2:37">
      <c r="B375" s="136"/>
      <c r="C375" s="47">
        <f t="shared" si="120"/>
        <v>0</v>
      </c>
      <c r="D375" s="47">
        <f t="shared" si="121"/>
        <v>1</v>
      </c>
      <c r="E375" s="47">
        <f t="shared" si="122"/>
        <v>1900</v>
      </c>
      <c r="F375" s="47" t="str">
        <f t="shared" si="118"/>
        <v>сб</v>
      </c>
      <c r="G375" s="92"/>
      <c r="H375" s="71"/>
      <c r="I375" s="70"/>
      <c r="J375" s="94"/>
      <c r="K375" s="94"/>
      <c r="L375" s="48"/>
      <c r="M375" s="71"/>
      <c r="N375" s="64"/>
      <c r="O375" s="65"/>
      <c r="P375" s="65"/>
      <c r="Q375" s="65"/>
      <c r="R375" s="105"/>
      <c r="S375" s="66">
        <f t="shared" si="111"/>
        <v>100854.89999999998</v>
      </c>
      <c r="T375" s="67">
        <f t="shared" si="106"/>
        <v>0</v>
      </c>
      <c r="U375" s="53">
        <f t="shared" si="113"/>
        <v>0</v>
      </c>
      <c r="V375" s="54">
        <f t="shared" si="114"/>
        <v>0</v>
      </c>
      <c r="W375" s="67">
        <f t="shared" si="107"/>
        <v>0</v>
      </c>
      <c r="X375" s="53">
        <f t="shared" si="115"/>
        <v>0</v>
      </c>
      <c r="Y375" s="54">
        <f t="shared" si="116"/>
        <v>0</v>
      </c>
      <c r="Z375" s="68" t="str">
        <f t="shared" si="119"/>
        <v>0</v>
      </c>
      <c r="AA375" s="56">
        <f t="shared" si="117"/>
        <v>1</v>
      </c>
      <c r="AB375" s="124">
        <f t="shared" si="108"/>
        <v>1</v>
      </c>
      <c r="AC375" s="69">
        <f t="shared" si="109"/>
        <v>0</v>
      </c>
      <c r="AD375" s="54">
        <f t="shared" si="112"/>
        <v>0</v>
      </c>
      <c r="AE375" s="59">
        <f t="shared" si="110"/>
        <v>0</v>
      </c>
      <c r="AF375" s="149"/>
      <c r="AG375" s="60"/>
      <c r="AH375" s="61"/>
      <c r="AI375" s="126"/>
      <c r="AJ375" s="212"/>
      <c r="AK375" s="215"/>
    </row>
    <row r="376" spans="2:37">
      <c r="B376" s="136"/>
      <c r="C376" s="47">
        <f t="shared" si="120"/>
        <v>0</v>
      </c>
      <c r="D376" s="47">
        <f t="shared" si="121"/>
        <v>1</v>
      </c>
      <c r="E376" s="47">
        <f t="shared" si="122"/>
        <v>1900</v>
      </c>
      <c r="F376" s="47" t="str">
        <f t="shared" si="118"/>
        <v>сб</v>
      </c>
      <c r="G376" s="92"/>
      <c r="H376" s="71"/>
      <c r="I376" s="70"/>
      <c r="J376" s="94"/>
      <c r="K376" s="94"/>
      <c r="L376" s="48"/>
      <c r="M376" s="71"/>
      <c r="N376" s="64"/>
      <c r="O376" s="65"/>
      <c r="P376" s="65"/>
      <c r="Q376" s="65"/>
      <c r="R376" s="105"/>
      <c r="S376" s="66">
        <f t="shared" si="111"/>
        <v>100854.89999999998</v>
      </c>
      <c r="T376" s="67">
        <f t="shared" si="106"/>
        <v>0</v>
      </c>
      <c r="U376" s="53">
        <f t="shared" si="113"/>
        <v>0</v>
      </c>
      <c r="V376" s="54">
        <f t="shared" si="114"/>
        <v>0</v>
      </c>
      <c r="W376" s="67">
        <f t="shared" si="107"/>
        <v>0</v>
      </c>
      <c r="X376" s="53">
        <f t="shared" si="115"/>
        <v>0</v>
      </c>
      <c r="Y376" s="54">
        <f t="shared" si="116"/>
        <v>0</v>
      </c>
      <c r="Z376" s="68" t="str">
        <f t="shared" si="119"/>
        <v>0</v>
      </c>
      <c r="AA376" s="56">
        <f t="shared" si="117"/>
        <v>1</v>
      </c>
      <c r="AB376" s="124">
        <f t="shared" si="108"/>
        <v>1</v>
      </c>
      <c r="AC376" s="69">
        <f t="shared" si="109"/>
        <v>0</v>
      </c>
      <c r="AD376" s="54">
        <f t="shared" si="112"/>
        <v>0</v>
      </c>
      <c r="AE376" s="59">
        <f t="shared" si="110"/>
        <v>0</v>
      </c>
      <c r="AF376" s="149"/>
      <c r="AG376" s="60"/>
      <c r="AH376" s="61"/>
      <c r="AI376" s="126"/>
      <c r="AJ376" s="212"/>
      <c r="AK376" s="215"/>
    </row>
    <row r="377" spans="2:37">
      <c r="B377" s="136"/>
      <c r="C377" s="47">
        <f t="shared" si="120"/>
        <v>0</v>
      </c>
      <c r="D377" s="47">
        <f t="shared" si="121"/>
        <v>1</v>
      </c>
      <c r="E377" s="47">
        <f t="shared" si="122"/>
        <v>1900</v>
      </c>
      <c r="F377" s="47" t="str">
        <f t="shared" si="118"/>
        <v>сб</v>
      </c>
      <c r="G377" s="92"/>
      <c r="H377" s="71"/>
      <c r="I377" s="70"/>
      <c r="J377" s="94"/>
      <c r="K377" s="94"/>
      <c r="L377" s="48"/>
      <c r="M377" s="71"/>
      <c r="N377" s="64"/>
      <c r="O377" s="65"/>
      <c r="P377" s="65"/>
      <c r="Q377" s="65"/>
      <c r="R377" s="105"/>
      <c r="S377" s="66">
        <f t="shared" si="111"/>
        <v>100854.89999999998</v>
      </c>
      <c r="T377" s="67">
        <f t="shared" si="106"/>
        <v>0</v>
      </c>
      <c r="U377" s="53">
        <f t="shared" si="113"/>
        <v>0</v>
      </c>
      <c r="V377" s="54">
        <f t="shared" si="114"/>
        <v>0</v>
      </c>
      <c r="W377" s="67">
        <f t="shared" si="107"/>
        <v>0</v>
      </c>
      <c r="X377" s="53">
        <f t="shared" si="115"/>
        <v>0</v>
      </c>
      <c r="Y377" s="54">
        <f t="shared" si="116"/>
        <v>0</v>
      </c>
      <c r="Z377" s="68" t="str">
        <f t="shared" si="119"/>
        <v>0</v>
      </c>
      <c r="AA377" s="56">
        <f t="shared" si="117"/>
        <v>1</v>
      </c>
      <c r="AB377" s="124">
        <f t="shared" si="108"/>
        <v>1</v>
      </c>
      <c r="AC377" s="69">
        <f t="shared" si="109"/>
        <v>0</v>
      </c>
      <c r="AD377" s="54">
        <f t="shared" si="112"/>
        <v>0</v>
      </c>
      <c r="AE377" s="59">
        <f t="shared" si="110"/>
        <v>0</v>
      </c>
      <c r="AF377" s="149"/>
      <c r="AG377" s="60"/>
      <c r="AH377" s="61"/>
      <c r="AI377" s="126"/>
      <c r="AJ377" s="212"/>
      <c r="AK377" s="215"/>
    </row>
    <row r="378" spans="2:37">
      <c r="B378" s="136"/>
      <c r="C378" s="47">
        <f t="shared" si="120"/>
        <v>0</v>
      </c>
      <c r="D378" s="47">
        <f t="shared" si="121"/>
        <v>1</v>
      </c>
      <c r="E378" s="47">
        <f t="shared" si="122"/>
        <v>1900</v>
      </c>
      <c r="F378" s="47" t="str">
        <f t="shared" si="118"/>
        <v>сб</v>
      </c>
      <c r="G378" s="92"/>
      <c r="H378" s="71"/>
      <c r="I378" s="70"/>
      <c r="J378" s="94"/>
      <c r="K378" s="94"/>
      <c r="L378" s="48"/>
      <c r="M378" s="71"/>
      <c r="N378" s="64"/>
      <c r="O378" s="65"/>
      <c r="P378" s="65"/>
      <c r="Q378" s="65"/>
      <c r="R378" s="105"/>
      <c r="S378" s="66">
        <f t="shared" si="111"/>
        <v>100854.89999999998</v>
      </c>
      <c r="T378" s="67">
        <f t="shared" si="106"/>
        <v>0</v>
      </c>
      <c r="U378" s="53">
        <f t="shared" si="113"/>
        <v>0</v>
      </c>
      <c r="V378" s="54">
        <f t="shared" si="114"/>
        <v>0</v>
      </c>
      <c r="W378" s="67">
        <f t="shared" si="107"/>
        <v>0</v>
      </c>
      <c r="X378" s="53">
        <f t="shared" si="115"/>
        <v>0</v>
      </c>
      <c r="Y378" s="54">
        <f t="shared" si="116"/>
        <v>0</v>
      </c>
      <c r="Z378" s="68" t="str">
        <f t="shared" si="119"/>
        <v>0</v>
      </c>
      <c r="AA378" s="56">
        <f t="shared" si="117"/>
        <v>1</v>
      </c>
      <c r="AB378" s="124">
        <f t="shared" si="108"/>
        <v>1</v>
      </c>
      <c r="AC378" s="69">
        <f t="shared" si="109"/>
        <v>0</v>
      </c>
      <c r="AD378" s="54">
        <f t="shared" si="112"/>
        <v>0</v>
      </c>
      <c r="AE378" s="59">
        <f t="shared" si="110"/>
        <v>0</v>
      </c>
      <c r="AF378" s="149"/>
      <c r="AG378" s="60"/>
      <c r="AH378" s="61"/>
      <c r="AI378" s="126"/>
      <c r="AJ378" s="212"/>
      <c r="AK378" s="215"/>
    </row>
    <row r="379" spans="2:37">
      <c r="B379" s="136"/>
      <c r="C379" s="47">
        <f t="shared" si="120"/>
        <v>0</v>
      </c>
      <c r="D379" s="47">
        <f t="shared" si="121"/>
        <v>1</v>
      </c>
      <c r="E379" s="47">
        <f t="shared" si="122"/>
        <v>1900</v>
      </c>
      <c r="F379" s="47" t="str">
        <f t="shared" si="118"/>
        <v>сб</v>
      </c>
      <c r="G379" s="92"/>
      <c r="H379" s="71"/>
      <c r="I379" s="70"/>
      <c r="J379" s="94"/>
      <c r="K379" s="94"/>
      <c r="L379" s="48"/>
      <c r="M379" s="71"/>
      <c r="N379" s="64"/>
      <c r="O379" s="65"/>
      <c r="P379" s="65"/>
      <c r="Q379" s="65"/>
      <c r="R379" s="105"/>
      <c r="S379" s="66">
        <f t="shared" si="111"/>
        <v>100854.89999999998</v>
      </c>
      <c r="T379" s="67">
        <f t="shared" si="106"/>
        <v>0</v>
      </c>
      <c r="U379" s="53">
        <f t="shared" si="113"/>
        <v>0</v>
      </c>
      <c r="V379" s="54">
        <f t="shared" si="114"/>
        <v>0</v>
      </c>
      <c r="W379" s="67">
        <f t="shared" si="107"/>
        <v>0</v>
      </c>
      <c r="X379" s="53">
        <f t="shared" si="115"/>
        <v>0</v>
      </c>
      <c r="Y379" s="54">
        <f t="shared" si="116"/>
        <v>0</v>
      </c>
      <c r="Z379" s="68" t="str">
        <f t="shared" si="119"/>
        <v>0</v>
      </c>
      <c r="AA379" s="56">
        <f t="shared" si="117"/>
        <v>1</v>
      </c>
      <c r="AB379" s="124">
        <f t="shared" si="108"/>
        <v>1</v>
      </c>
      <c r="AC379" s="69">
        <f t="shared" si="109"/>
        <v>0</v>
      </c>
      <c r="AD379" s="54">
        <f t="shared" si="112"/>
        <v>0</v>
      </c>
      <c r="AE379" s="59">
        <f t="shared" si="110"/>
        <v>0</v>
      </c>
      <c r="AF379" s="149"/>
      <c r="AG379" s="60"/>
      <c r="AH379" s="61"/>
      <c r="AI379" s="126"/>
      <c r="AJ379" s="212"/>
      <c r="AK379" s="215"/>
    </row>
    <row r="380" spans="2:37">
      <c r="B380" s="136"/>
      <c r="C380" s="47">
        <f t="shared" si="120"/>
        <v>0</v>
      </c>
      <c r="D380" s="47">
        <f t="shared" si="121"/>
        <v>1</v>
      </c>
      <c r="E380" s="47">
        <f t="shared" si="122"/>
        <v>1900</v>
      </c>
      <c r="F380" s="47" t="str">
        <f t="shared" si="118"/>
        <v>сб</v>
      </c>
      <c r="G380" s="92"/>
      <c r="H380" s="71"/>
      <c r="I380" s="70"/>
      <c r="J380" s="94"/>
      <c r="K380" s="94"/>
      <c r="L380" s="48"/>
      <c r="M380" s="71"/>
      <c r="N380" s="64"/>
      <c r="O380" s="65"/>
      <c r="P380" s="65"/>
      <c r="Q380" s="65"/>
      <c r="R380" s="105"/>
      <c r="S380" s="66">
        <f t="shared" si="111"/>
        <v>100854.89999999998</v>
      </c>
      <c r="T380" s="67">
        <f t="shared" si="106"/>
        <v>0</v>
      </c>
      <c r="U380" s="53">
        <f t="shared" si="113"/>
        <v>0</v>
      </c>
      <c r="V380" s="54">
        <f t="shared" si="114"/>
        <v>0</v>
      </c>
      <c r="W380" s="67">
        <f t="shared" si="107"/>
        <v>0</v>
      </c>
      <c r="X380" s="53">
        <f t="shared" si="115"/>
        <v>0</v>
      </c>
      <c r="Y380" s="54">
        <f t="shared" si="116"/>
        <v>0</v>
      </c>
      <c r="Z380" s="68" t="str">
        <f t="shared" si="119"/>
        <v>0</v>
      </c>
      <c r="AA380" s="56">
        <f t="shared" si="117"/>
        <v>1</v>
      </c>
      <c r="AB380" s="124">
        <f t="shared" si="108"/>
        <v>1</v>
      </c>
      <c r="AC380" s="69">
        <f t="shared" si="109"/>
        <v>0</v>
      </c>
      <c r="AD380" s="54">
        <f t="shared" si="112"/>
        <v>0</v>
      </c>
      <c r="AE380" s="59">
        <f t="shared" si="110"/>
        <v>0</v>
      </c>
      <c r="AF380" s="149"/>
      <c r="AG380" s="60"/>
      <c r="AH380" s="61"/>
      <c r="AI380" s="126"/>
      <c r="AJ380" s="212"/>
      <c r="AK380" s="215"/>
    </row>
    <row r="381" spans="2:37">
      <c r="B381" s="136"/>
      <c r="C381" s="47">
        <f t="shared" si="120"/>
        <v>0</v>
      </c>
      <c r="D381" s="47">
        <f t="shared" si="121"/>
        <v>1</v>
      </c>
      <c r="E381" s="47">
        <f t="shared" si="122"/>
        <v>1900</v>
      </c>
      <c r="F381" s="47" t="str">
        <f t="shared" si="118"/>
        <v>сб</v>
      </c>
      <c r="G381" s="92"/>
      <c r="H381" s="71"/>
      <c r="I381" s="70"/>
      <c r="J381" s="94"/>
      <c r="K381" s="94"/>
      <c r="L381" s="48"/>
      <c r="M381" s="71"/>
      <c r="N381" s="64"/>
      <c r="O381" s="65"/>
      <c r="P381" s="65"/>
      <c r="Q381" s="65"/>
      <c r="R381" s="105"/>
      <c r="S381" s="66">
        <f t="shared" si="111"/>
        <v>100854.89999999998</v>
      </c>
      <c r="T381" s="67">
        <f t="shared" si="106"/>
        <v>0</v>
      </c>
      <c r="U381" s="53">
        <f t="shared" si="113"/>
        <v>0</v>
      </c>
      <c r="V381" s="54">
        <f t="shared" si="114"/>
        <v>0</v>
      </c>
      <c r="W381" s="67">
        <f t="shared" si="107"/>
        <v>0</v>
      </c>
      <c r="X381" s="53">
        <f t="shared" si="115"/>
        <v>0</v>
      </c>
      <c r="Y381" s="54">
        <f t="shared" si="116"/>
        <v>0</v>
      </c>
      <c r="Z381" s="68" t="str">
        <f t="shared" si="119"/>
        <v>0</v>
      </c>
      <c r="AA381" s="56">
        <f t="shared" si="117"/>
        <v>1</v>
      </c>
      <c r="AB381" s="124">
        <f t="shared" si="108"/>
        <v>1</v>
      </c>
      <c r="AC381" s="69">
        <f t="shared" si="109"/>
        <v>0</v>
      </c>
      <c r="AD381" s="54">
        <f t="shared" si="112"/>
        <v>0</v>
      </c>
      <c r="AE381" s="59">
        <f t="shared" si="110"/>
        <v>0</v>
      </c>
      <c r="AF381" s="149"/>
      <c r="AG381" s="60"/>
      <c r="AH381" s="61"/>
      <c r="AI381" s="126"/>
      <c r="AJ381" s="212"/>
      <c r="AK381" s="215"/>
    </row>
    <row r="382" spans="2:37">
      <c r="B382" s="136"/>
      <c r="C382" s="47">
        <f t="shared" si="120"/>
        <v>0</v>
      </c>
      <c r="D382" s="47">
        <f t="shared" si="121"/>
        <v>1</v>
      </c>
      <c r="E382" s="47">
        <f t="shared" si="122"/>
        <v>1900</v>
      </c>
      <c r="F382" s="47" t="str">
        <f t="shared" si="118"/>
        <v>сб</v>
      </c>
      <c r="G382" s="92"/>
      <c r="H382" s="71"/>
      <c r="I382" s="70"/>
      <c r="J382" s="94"/>
      <c r="K382" s="94"/>
      <c r="L382" s="48"/>
      <c r="M382" s="71"/>
      <c r="N382" s="64"/>
      <c r="O382" s="65"/>
      <c r="P382" s="65"/>
      <c r="Q382" s="65"/>
      <c r="R382" s="105"/>
      <c r="S382" s="66">
        <f t="shared" si="111"/>
        <v>100854.89999999998</v>
      </c>
      <c r="T382" s="67">
        <f t="shared" si="106"/>
        <v>0</v>
      </c>
      <c r="U382" s="53">
        <f t="shared" si="113"/>
        <v>0</v>
      </c>
      <c r="V382" s="54">
        <f t="shared" si="114"/>
        <v>0</v>
      </c>
      <c r="W382" s="67">
        <f t="shared" si="107"/>
        <v>0</v>
      </c>
      <c r="X382" s="53">
        <f t="shared" si="115"/>
        <v>0</v>
      </c>
      <c r="Y382" s="54">
        <f t="shared" si="116"/>
        <v>0</v>
      </c>
      <c r="Z382" s="68" t="str">
        <f t="shared" si="119"/>
        <v>0</v>
      </c>
      <c r="AA382" s="56">
        <f t="shared" si="117"/>
        <v>1</v>
      </c>
      <c r="AB382" s="124">
        <f t="shared" si="108"/>
        <v>1</v>
      </c>
      <c r="AC382" s="69">
        <f t="shared" si="109"/>
        <v>0</v>
      </c>
      <c r="AD382" s="54">
        <f t="shared" si="112"/>
        <v>0</v>
      </c>
      <c r="AE382" s="59">
        <f t="shared" si="110"/>
        <v>0</v>
      </c>
      <c r="AF382" s="149"/>
      <c r="AG382" s="60"/>
      <c r="AH382" s="61"/>
      <c r="AI382" s="126"/>
      <c r="AJ382" s="212"/>
      <c r="AK382" s="215"/>
    </row>
    <row r="383" spans="2:37">
      <c r="B383" s="136"/>
      <c r="C383" s="47">
        <f t="shared" si="120"/>
        <v>0</v>
      </c>
      <c r="D383" s="47">
        <f t="shared" si="121"/>
        <v>1</v>
      </c>
      <c r="E383" s="47">
        <f t="shared" si="122"/>
        <v>1900</v>
      </c>
      <c r="F383" s="47" t="str">
        <f t="shared" si="118"/>
        <v>сб</v>
      </c>
      <c r="G383" s="92"/>
      <c r="H383" s="71"/>
      <c r="I383" s="70"/>
      <c r="J383" s="94"/>
      <c r="K383" s="94"/>
      <c r="L383" s="48"/>
      <c r="M383" s="71"/>
      <c r="N383" s="64"/>
      <c r="O383" s="65"/>
      <c r="P383" s="65"/>
      <c r="Q383" s="65"/>
      <c r="R383" s="105"/>
      <c r="S383" s="66">
        <f t="shared" si="111"/>
        <v>100854.89999999998</v>
      </c>
      <c r="T383" s="67">
        <f t="shared" si="106"/>
        <v>0</v>
      </c>
      <c r="U383" s="53">
        <f t="shared" si="113"/>
        <v>0</v>
      </c>
      <c r="V383" s="54">
        <f t="shared" si="114"/>
        <v>0</v>
      </c>
      <c r="W383" s="67">
        <f t="shared" si="107"/>
        <v>0</v>
      </c>
      <c r="X383" s="53">
        <f t="shared" si="115"/>
        <v>0</v>
      </c>
      <c r="Y383" s="54">
        <f t="shared" si="116"/>
        <v>0</v>
      </c>
      <c r="Z383" s="68" t="str">
        <f t="shared" si="119"/>
        <v>0</v>
      </c>
      <c r="AA383" s="56">
        <f t="shared" si="117"/>
        <v>1</v>
      </c>
      <c r="AB383" s="124">
        <f t="shared" si="108"/>
        <v>1</v>
      </c>
      <c r="AC383" s="69">
        <f t="shared" si="109"/>
        <v>0</v>
      </c>
      <c r="AD383" s="54">
        <f t="shared" si="112"/>
        <v>0</v>
      </c>
      <c r="AE383" s="59">
        <f t="shared" si="110"/>
        <v>0</v>
      </c>
      <c r="AF383" s="149"/>
      <c r="AG383" s="60"/>
      <c r="AH383" s="61"/>
      <c r="AI383" s="126"/>
      <c r="AJ383" s="212"/>
      <c r="AK383" s="215"/>
    </row>
    <row r="384" spans="2:37">
      <c r="B384" s="136"/>
      <c r="C384" s="47">
        <f t="shared" si="120"/>
        <v>0</v>
      </c>
      <c r="D384" s="47">
        <f t="shared" si="121"/>
        <v>1</v>
      </c>
      <c r="E384" s="47">
        <f t="shared" si="122"/>
        <v>1900</v>
      </c>
      <c r="F384" s="47" t="str">
        <f t="shared" si="118"/>
        <v>сб</v>
      </c>
      <c r="G384" s="92"/>
      <c r="H384" s="71"/>
      <c r="I384" s="70"/>
      <c r="J384" s="94"/>
      <c r="K384" s="94"/>
      <c r="L384" s="48"/>
      <c r="M384" s="71"/>
      <c r="N384" s="64"/>
      <c r="O384" s="65"/>
      <c r="P384" s="65"/>
      <c r="Q384" s="65"/>
      <c r="R384" s="105"/>
      <c r="S384" s="66">
        <f t="shared" si="111"/>
        <v>100854.89999999998</v>
      </c>
      <c r="T384" s="67">
        <f t="shared" si="106"/>
        <v>0</v>
      </c>
      <c r="U384" s="53">
        <f t="shared" si="113"/>
        <v>0</v>
      </c>
      <c r="V384" s="54">
        <f t="shared" si="114"/>
        <v>0</v>
      </c>
      <c r="W384" s="67">
        <f t="shared" si="107"/>
        <v>0</v>
      </c>
      <c r="X384" s="53">
        <f t="shared" si="115"/>
        <v>0</v>
      </c>
      <c r="Y384" s="54">
        <f t="shared" si="116"/>
        <v>0</v>
      </c>
      <c r="Z384" s="68" t="str">
        <f t="shared" si="119"/>
        <v>0</v>
      </c>
      <c r="AA384" s="56">
        <f t="shared" si="117"/>
        <v>1</v>
      </c>
      <c r="AB384" s="124">
        <f t="shared" si="108"/>
        <v>1</v>
      </c>
      <c r="AC384" s="69">
        <f t="shared" si="109"/>
        <v>0</v>
      </c>
      <c r="AD384" s="54">
        <f t="shared" si="112"/>
        <v>0</v>
      </c>
      <c r="AE384" s="59">
        <f t="shared" si="110"/>
        <v>0</v>
      </c>
      <c r="AF384" s="149"/>
      <c r="AG384" s="60"/>
      <c r="AH384" s="61"/>
      <c r="AI384" s="126"/>
      <c r="AJ384" s="212"/>
      <c r="AK384" s="215"/>
    </row>
    <row r="385" spans="2:37">
      <c r="B385" s="136"/>
      <c r="C385" s="47">
        <f t="shared" si="120"/>
        <v>0</v>
      </c>
      <c r="D385" s="47">
        <f t="shared" si="121"/>
        <v>1</v>
      </c>
      <c r="E385" s="47">
        <f t="shared" si="122"/>
        <v>1900</v>
      </c>
      <c r="F385" s="47" t="str">
        <f t="shared" si="118"/>
        <v>сб</v>
      </c>
      <c r="G385" s="92"/>
      <c r="H385" s="71"/>
      <c r="I385" s="70"/>
      <c r="J385" s="94"/>
      <c r="K385" s="94"/>
      <c r="L385" s="48"/>
      <c r="M385" s="71"/>
      <c r="N385" s="64"/>
      <c r="O385" s="65"/>
      <c r="P385" s="65"/>
      <c r="Q385" s="65"/>
      <c r="R385" s="105"/>
      <c r="S385" s="66">
        <f t="shared" si="111"/>
        <v>100854.89999999998</v>
      </c>
      <c r="T385" s="67">
        <f t="shared" si="106"/>
        <v>0</v>
      </c>
      <c r="U385" s="53">
        <f t="shared" si="113"/>
        <v>0</v>
      </c>
      <c r="V385" s="54">
        <f t="shared" si="114"/>
        <v>0</v>
      </c>
      <c r="W385" s="67">
        <f t="shared" si="107"/>
        <v>0</v>
      </c>
      <c r="X385" s="53">
        <f t="shared" si="115"/>
        <v>0</v>
      </c>
      <c r="Y385" s="54">
        <f t="shared" si="116"/>
        <v>0</v>
      </c>
      <c r="Z385" s="68" t="str">
        <f t="shared" si="119"/>
        <v>0</v>
      </c>
      <c r="AA385" s="56">
        <f t="shared" si="117"/>
        <v>1</v>
      </c>
      <c r="AB385" s="124">
        <f t="shared" si="108"/>
        <v>1</v>
      </c>
      <c r="AC385" s="69">
        <f t="shared" si="109"/>
        <v>0</v>
      </c>
      <c r="AD385" s="54">
        <f t="shared" si="112"/>
        <v>0</v>
      </c>
      <c r="AE385" s="59">
        <f t="shared" si="110"/>
        <v>0</v>
      </c>
      <c r="AF385" s="149"/>
      <c r="AG385" s="60"/>
      <c r="AH385" s="61"/>
      <c r="AI385" s="126"/>
      <c r="AJ385" s="212"/>
      <c r="AK385" s="215"/>
    </row>
    <row r="386" spans="2:37">
      <c r="B386" s="136"/>
      <c r="C386" s="47">
        <f t="shared" si="120"/>
        <v>0</v>
      </c>
      <c r="D386" s="47">
        <f t="shared" si="121"/>
        <v>1</v>
      </c>
      <c r="E386" s="47">
        <f t="shared" si="122"/>
        <v>1900</v>
      </c>
      <c r="F386" s="47" t="str">
        <f t="shared" si="118"/>
        <v>сб</v>
      </c>
      <c r="G386" s="92"/>
      <c r="H386" s="71"/>
      <c r="I386" s="70"/>
      <c r="J386" s="94"/>
      <c r="K386" s="94"/>
      <c r="L386" s="48"/>
      <c r="M386" s="71"/>
      <c r="N386" s="64"/>
      <c r="O386" s="65"/>
      <c r="P386" s="65"/>
      <c r="Q386" s="65"/>
      <c r="R386" s="105"/>
      <c r="S386" s="66">
        <f t="shared" si="111"/>
        <v>100854.89999999998</v>
      </c>
      <c r="T386" s="67">
        <f t="shared" si="106"/>
        <v>0</v>
      </c>
      <c r="U386" s="53">
        <f t="shared" si="113"/>
        <v>0</v>
      </c>
      <c r="V386" s="54">
        <f t="shared" si="114"/>
        <v>0</v>
      </c>
      <c r="W386" s="67">
        <f t="shared" si="107"/>
        <v>0</v>
      </c>
      <c r="X386" s="53">
        <f t="shared" si="115"/>
        <v>0</v>
      </c>
      <c r="Y386" s="54">
        <f t="shared" si="116"/>
        <v>0</v>
      </c>
      <c r="Z386" s="68" t="str">
        <f t="shared" si="119"/>
        <v>0</v>
      </c>
      <c r="AA386" s="56">
        <f t="shared" si="117"/>
        <v>1</v>
      </c>
      <c r="AB386" s="124">
        <f t="shared" si="108"/>
        <v>1</v>
      </c>
      <c r="AC386" s="69">
        <f t="shared" si="109"/>
        <v>0</v>
      </c>
      <c r="AD386" s="54">
        <f t="shared" si="112"/>
        <v>0</v>
      </c>
      <c r="AE386" s="59">
        <f t="shared" si="110"/>
        <v>0</v>
      </c>
      <c r="AF386" s="149"/>
      <c r="AG386" s="60"/>
      <c r="AH386" s="61"/>
      <c r="AI386" s="126"/>
      <c r="AJ386" s="212"/>
      <c r="AK386" s="215"/>
    </row>
    <row r="387" spans="2:37">
      <c r="B387" s="136"/>
      <c r="C387" s="47">
        <f t="shared" si="120"/>
        <v>0</v>
      </c>
      <c r="D387" s="47">
        <f t="shared" si="121"/>
        <v>1</v>
      </c>
      <c r="E387" s="47">
        <f t="shared" si="122"/>
        <v>1900</v>
      </c>
      <c r="F387" s="47" t="str">
        <f t="shared" si="118"/>
        <v>сб</v>
      </c>
      <c r="G387" s="92"/>
      <c r="H387" s="71"/>
      <c r="I387" s="70"/>
      <c r="J387" s="94"/>
      <c r="K387" s="94"/>
      <c r="L387" s="48"/>
      <c r="M387" s="71"/>
      <c r="N387" s="64"/>
      <c r="O387" s="65"/>
      <c r="P387" s="65"/>
      <c r="Q387" s="65"/>
      <c r="R387" s="105"/>
      <c r="S387" s="66">
        <f t="shared" si="111"/>
        <v>100854.89999999998</v>
      </c>
      <c r="T387" s="67">
        <f t="shared" si="106"/>
        <v>0</v>
      </c>
      <c r="U387" s="53">
        <f t="shared" si="113"/>
        <v>0</v>
      </c>
      <c r="V387" s="54">
        <f t="shared" si="114"/>
        <v>0</v>
      </c>
      <c r="W387" s="67">
        <f t="shared" si="107"/>
        <v>0</v>
      </c>
      <c r="X387" s="53">
        <f t="shared" si="115"/>
        <v>0</v>
      </c>
      <c r="Y387" s="54">
        <f t="shared" si="116"/>
        <v>0</v>
      </c>
      <c r="Z387" s="68" t="str">
        <f t="shared" si="119"/>
        <v>0</v>
      </c>
      <c r="AA387" s="56">
        <f t="shared" si="117"/>
        <v>1</v>
      </c>
      <c r="AB387" s="124">
        <f t="shared" si="108"/>
        <v>1</v>
      </c>
      <c r="AC387" s="69">
        <f t="shared" si="109"/>
        <v>0</v>
      </c>
      <c r="AD387" s="54">
        <f t="shared" si="112"/>
        <v>0</v>
      </c>
      <c r="AE387" s="59">
        <f t="shared" si="110"/>
        <v>0</v>
      </c>
      <c r="AF387" s="149"/>
      <c r="AG387" s="60"/>
      <c r="AH387" s="61"/>
      <c r="AI387" s="126"/>
      <c r="AJ387" s="212"/>
      <c r="AK387" s="215"/>
    </row>
    <row r="388" spans="2:37">
      <c r="B388" s="136"/>
      <c r="C388" s="47">
        <f t="shared" si="120"/>
        <v>0</v>
      </c>
      <c r="D388" s="47">
        <f t="shared" si="121"/>
        <v>1</v>
      </c>
      <c r="E388" s="47">
        <f t="shared" si="122"/>
        <v>1900</v>
      </c>
      <c r="F388" s="47" t="str">
        <f t="shared" si="118"/>
        <v>сб</v>
      </c>
      <c r="G388" s="92"/>
      <c r="H388" s="71"/>
      <c r="I388" s="70"/>
      <c r="J388" s="94"/>
      <c r="K388" s="94"/>
      <c r="L388" s="48"/>
      <c r="M388" s="71"/>
      <c r="N388" s="64"/>
      <c r="O388" s="65"/>
      <c r="P388" s="65"/>
      <c r="Q388" s="65"/>
      <c r="R388" s="105"/>
      <c r="S388" s="66">
        <f t="shared" si="111"/>
        <v>100854.89999999998</v>
      </c>
      <c r="T388" s="67">
        <f t="shared" si="106"/>
        <v>0</v>
      </c>
      <c r="U388" s="53">
        <f t="shared" si="113"/>
        <v>0</v>
      </c>
      <c r="V388" s="54">
        <f t="shared" si="114"/>
        <v>0</v>
      </c>
      <c r="W388" s="67">
        <f t="shared" si="107"/>
        <v>0</v>
      </c>
      <c r="X388" s="53">
        <f t="shared" si="115"/>
        <v>0</v>
      </c>
      <c r="Y388" s="54">
        <f t="shared" si="116"/>
        <v>0</v>
      </c>
      <c r="Z388" s="68" t="str">
        <f t="shared" si="119"/>
        <v>0</v>
      </c>
      <c r="AA388" s="56">
        <f t="shared" si="117"/>
        <v>1</v>
      </c>
      <c r="AB388" s="124">
        <f t="shared" si="108"/>
        <v>1</v>
      </c>
      <c r="AC388" s="69">
        <f t="shared" si="109"/>
        <v>0</v>
      </c>
      <c r="AD388" s="54">
        <f t="shared" si="112"/>
        <v>0</v>
      </c>
      <c r="AE388" s="59">
        <f t="shared" si="110"/>
        <v>0</v>
      </c>
      <c r="AF388" s="149"/>
      <c r="AG388" s="60"/>
      <c r="AH388" s="61"/>
      <c r="AI388" s="126"/>
      <c r="AJ388" s="212"/>
      <c r="AK388" s="215"/>
    </row>
    <row r="389" spans="2:37">
      <c r="B389" s="136"/>
      <c r="C389" s="47">
        <f t="shared" si="120"/>
        <v>0</v>
      </c>
      <c r="D389" s="47">
        <f t="shared" si="121"/>
        <v>1</v>
      </c>
      <c r="E389" s="47">
        <f t="shared" si="122"/>
        <v>1900</v>
      </c>
      <c r="F389" s="47" t="str">
        <f t="shared" si="118"/>
        <v>сб</v>
      </c>
      <c r="G389" s="92"/>
      <c r="H389" s="71"/>
      <c r="I389" s="70"/>
      <c r="J389" s="94"/>
      <c r="K389" s="94"/>
      <c r="L389" s="48"/>
      <c r="M389" s="71"/>
      <c r="N389" s="64"/>
      <c r="O389" s="65"/>
      <c r="P389" s="65"/>
      <c r="Q389" s="65"/>
      <c r="R389" s="105"/>
      <c r="S389" s="66">
        <f t="shared" si="111"/>
        <v>100854.89999999998</v>
      </c>
      <c r="T389" s="67">
        <f t="shared" si="106"/>
        <v>0</v>
      </c>
      <c r="U389" s="53">
        <f t="shared" si="113"/>
        <v>0</v>
      </c>
      <c r="V389" s="54">
        <f t="shared" si="114"/>
        <v>0</v>
      </c>
      <c r="W389" s="67">
        <f t="shared" si="107"/>
        <v>0</v>
      </c>
      <c r="X389" s="53">
        <f t="shared" si="115"/>
        <v>0</v>
      </c>
      <c r="Y389" s="54">
        <f t="shared" si="116"/>
        <v>0</v>
      </c>
      <c r="Z389" s="68" t="str">
        <f t="shared" si="119"/>
        <v>0</v>
      </c>
      <c r="AA389" s="56">
        <f t="shared" si="117"/>
        <v>1</v>
      </c>
      <c r="AB389" s="124">
        <f t="shared" si="108"/>
        <v>1</v>
      </c>
      <c r="AC389" s="69">
        <f t="shared" si="109"/>
        <v>0</v>
      </c>
      <c r="AD389" s="54">
        <f t="shared" si="112"/>
        <v>0</v>
      </c>
      <c r="AE389" s="59">
        <f t="shared" si="110"/>
        <v>0</v>
      </c>
      <c r="AF389" s="149"/>
      <c r="AG389" s="60"/>
      <c r="AH389" s="61"/>
      <c r="AI389" s="126"/>
      <c r="AJ389" s="212"/>
      <c r="AK389" s="215"/>
    </row>
    <row r="390" spans="2:37">
      <c r="B390" s="136"/>
      <c r="C390" s="47">
        <f t="shared" si="120"/>
        <v>0</v>
      </c>
      <c r="D390" s="47">
        <f t="shared" si="121"/>
        <v>1</v>
      </c>
      <c r="E390" s="47">
        <f t="shared" si="122"/>
        <v>1900</v>
      </c>
      <c r="F390" s="47" t="str">
        <f t="shared" si="118"/>
        <v>сб</v>
      </c>
      <c r="G390" s="92"/>
      <c r="H390" s="71"/>
      <c r="I390" s="70"/>
      <c r="J390" s="94"/>
      <c r="K390" s="94"/>
      <c r="L390" s="48"/>
      <c r="M390" s="71"/>
      <c r="N390" s="64"/>
      <c r="O390" s="65"/>
      <c r="P390" s="65"/>
      <c r="Q390" s="65"/>
      <c r="R390" s="105"/>
      <c r="S390" s="66">
        <f t="shared" si="111"/>
        <v>100854.89999999998</v>
      </c>
      <c r="T390" s="67">
        <f t="shared" si="106"/>
        <v>0</v>
      </c>
      <c r="U390" s="53">
        <f t="shared" si="113"/>
        <v>0</v>
      </c>
      <c r="V390" s="54">
        <f t="shared" si="114"/>
        <v>0</v>
      </c>
      <c r="W390" s="67">
        <f t="shared" si="107"/>
        <v>0</v>
      </c>
      <c r="X390" s="53">
        <f t="shared" si="115"/>
        <v>0</v>
      </c>
      <c r="Y390" s="54">
        <f t="shared" si="116"/>
        <v>0</v>
      </c>
      <c r="Z390" s="68" t="str">
        <f t="shared" si="119"/>
        <v>0</v>
      </c>
      <c r="AA390" s="56">
        <f t="shared" si="117"/>
        <v>1</v>
      </c>
      <c r="AB390" s="124">
        <f t="shared" si="108"/>
        <v>1</v>
      </c>
      <c r="AC390" s="69">
        <f t="shared" si="109"/>
        <v>0</v>
      </c>
      <c r="AD390" s="54">
        <f t="shared" si="112"/>
        <v>0</v>
      </c>
      <c r="AE390" s="59">
        <f t="shared" si="110"/>
        <v>0</v>
      </c>
      <c r="AF390" s="149"/>
      <c r="AG390" s="60"/>
      <c r="AH390" s="61"/>
      <c r="AI390" s="126"/>
      <c r="AJ390" s="212"/>
      <c r="AK390" s="215"/>
    </row>
    <row r="391" spans="2:37">
      <c r="B391" s="136"/>
      <c r="C391" s="47">
        <f t="shared" si="120"/>
        <v>0</v>
      </c>
      <c r="D391" s="47">
        <f t="shared" si="121"/>
        <v>1</v>
      </c>
      <c r="E391" s="47">
        <f t="shared" si="122"/>
        <v>1900</v>
      </c>
      <c r="F391" s="47" t="str">
        <f t="shared" si="118"/>
        <v>сб</v>
      </c>
      <c r="G391" s="92"/>
      <c r="H391" s="71"/>
      <c r="I391" s="70"/>
      <c r="J391" s="94"/>
      <c r="K391" s="94"/>
      <c r="L391" s="48"/>
      <c r="M391" s="71"/>
      <c r="N391" s="64"/>
      <c r="O391" s="65"/>
      <c r="P391" s="65"/>
      <c r="Q391" s="65"/>
      <c r="R391" s="105"/>
      <c r="S391" s="66">
        <f t="shared" si="111"/>
        <v>100854.89999999998</v>
      </c>
      <c r="T391" s="67">
        <f t="shared" si="106"/>
        <v>0</v>
      </c>
      <c r="U391" s="53">
        <f t="shared" si="113"/>
        <v>0</v>
      </c>
      <c r="V391" s="54">
        <f t="shared" si="114"/>
        <v>0</v>
      </c>
      <c r="W391" s="67">
        <f t="shared" si="107"/>
        <v>0</v>
      </c>
      <c r="X391" s="53">
        <f t="shared" si="115"/>
        <v>0</v>
      </c>
      <c r="Y391" s="54">
        <f t="shared" si="116"/>
        <v>0</v>
      </c>
      <c r="Z391" s="68" t="str">
        <f t="shared" si="119"/>
        <v>0</v>
      </c>
      <c r="AA391" s="56">
        <f t="shared" si="117"/>
        <v>1</v>
      </c>
      <c r="AB391" s="124">
        <f t="shared" si="108"/>
        <v>1</v>
      </c>
      <c r="AC391" s="69">
        <f t="shared" si="109"/>
        <v>0</v>
      </c>
      <c r="AD391" s="54">
        <f t="shared" si="112"/>
        <v>0</v>
      </c>
      <c r="AE391" s="59">
        <f t="shared" si="110"/>
        <v>0</v>
      </c>
      <c r="AF391" s="149"/>
      <c r="AG391" s="60"/>
      <c r="AH391" s="61"/>
      <c r="AI391" s="126"/>
      <c r="AJ391" s="212"/>
      <c r="AK391" s="215"/>
    </row>
    <row r="392" spans="2:37">
      <c r="B392" s="136"/>
      <c r="C392" s="47">
        <f t="shared" si="120"/>
        <v>0</v>
      </c>
      <c r="D392" s="47">
        <f t="shared" si="121"/>
        <v>1</v>
      </c>
      <c r="E392" s="47">
        <f t="shared" si="122"/>
        <v>1900</v>
      </c>
      <c r="F392" s="47" t="str">
        <f t="shared" si="118"/>
        <v>сб</v>
      </c>
      <c r="G392" s="92"/>
      <c r="H392" s="71"/>
      <c r="I392" s="70"/>
      <c r="J392" s="94"/>
      <c r="K392" s="94"/>
      <c r="L392" s="48"/>
      <c r="M392" s="71"/>
      <c r="N392" s="64"/>
      <c r="O392" s="65"/>
      <c r="P392" s="65"/>
      <c r="Q392" s="65"/>
      <c r="R392" s="105"/>
      <c r="S392" s="66">
        <f t="shared" si="111"/>
        <v>100854.89999999998</v>
      </c>
      <c r="T392" s="67">
        <f t="shared" si="106"/>
        <v>0</v>
      </c>
      <c r="U392" s="53">
        <f t="shared" si="113"/>
        <v>0</v>
      </c>
      <c r="V392" s="54">
        <f t="shared" si="114"/>
        <v>0</v>
      </c>
      <c r="W392" s="67">
        <f t="shared" si="107"/>
        <v>0</v>
      </c>
      <c r="X392" s="53">
        <f t="shared" si="115"/>
        <v>0</v>
      </c>
      <c r="Y392" s="54">
        <f t="shared" si="116"/>
        <v>0</v>
      </c>
      <c r="Z392" s="68" t="str">
        <f t="shared" si="119"/>
        <v>0</v>
      </c>
      <c r="AA392" s="56">
        <f t="shared" si="117"/>
        <v>1</v>
      </c>
      <c r="AB392" s="124">
        <f t="shared" si="108"/>
        <v>1</v>
      </c>
      <c r="AC392" s="69">
        <f t="shared" si="109"/>
        <v>0</v>
      </c>
      <c r="AD392" s="54">
        <f t="shared" si="112"/>
        <v>0</v>
      </c>
      <c r="AE392" s="59">
        <f t="shared" si="110"/>
        <v>0</v>
      </c>
      <c r="AF392" s="149"/>
      <c r="AG392" s="60"/>
      <c r="AH392" s="61"/>
      <c r="AI392" s="126"/>
      <c r="AJ392" s="212"/>
      <c r="AK392" s="215"/>
    </row>
    <row r="393" spans="2:37">
      <c r="B393" s="136"/>
      <c r="C393" s="47">
        <f t="shared" si="120"/>
        <v>0</v>
      </c>
      <c r="D393" s="47">
        <f t="shared" si="121"/>
        <v>1</v>
      </c>
      <c r="E393" s="47">
        <f t="shared" si="122"/>
        <v>1900</v>
      </c>
      <c r="F393" s="47" t="str">
        <f t="shared" si="118"/>
        <v>сб</v>
      </c>
      <c r="G393" s="92"/>
      <c r="H393" s="71"/>
      <c r="I393" s="70"/>
      <c r="J393" s="94"/>
      <c r="K393" s="94"/>
      <c r="L393" s="48"/>
      <c r="M393" s="71"/>
      <c r="N393" s="64"/>
      <c r="O393" s="65"/>
      <c r="P393" s="65"/>
      <c r="Q393" s="65"/>
      <c r="R393" s="105"/>
      <c r="S393" s="66">
        <f t="shared" si="111"/>
        <v>100854.89999999998</v>
      </c>
      <c r="T393" s="67">
        <f t="shared" si="106"/>
        <v>0</v>
      </c>
      <c r="U393" s="53">
        <f t="shared" si="113"/>
        <v>0</v>
      </c>
      <c r="V393" s="54">
        <f t="shared" si="114"/>
        <v>0</v>
      </c>
      <c r="W393" s="67">
        <f t="shared" si="107"/>
        <v>0</v>
      </c>
      <c r="X393" s="53">
        <f t="shared" si="115"/>
        <v>0</v>
      </c>
      <c r="Y393" s="54">
        <f t="shared" si="116"/>
        <v>0</v>
      </c>
      <c r="Z393" s="68" t="str">
        <f t="shared" si="119"/>
        <v>0</v>
      </c>
      <c r="AA393" s="56">
        <f t="shared" si="117"/>
        <v>1</v>
      </c>
      <c r="AB393" s="124">
        <f t="shared" si="108"/>
        <v>1</v>
      </c>
      <c r="AC393" s="69">
        <f t="shared" si="109"/>
        <v>0</v>
      </c>
      <c r="AD393" s="54">
        <f t="shared" si="112"/>
        <v>0</v>
      </c>
      <c r="AE393" s="59">
        <f t="shared" si="110"/>
        <v>0</v>
      </c>
      <c r="AF393" s="149"/>
      <c r="AG393" s="60"/>
      <c r="AH393" s="61"/>
      <c r="AI393" s="126"/>
      <c r="AJ393" s="212"/>
      <c r="AK393" s="215"/>
    </row>
    <row r="394" spans="2:37">
      <c r="B394" s="136"/>
      <c r="C394" s="47">
        <f t="shared" si="120"/>
        <v>0</v>
      </c>
      <c r="D394" s="47">
        <f t="shared" si="121"/>
        <v>1</v>
      </c>
      <c r="E394" s="47">
        <f t="shared" si="122"/>
        <v>1900</v>
      </c>
      <c r="F394" s="47" t="str">
        <f t="shared" si="118"/>
        <v>сб</v>
      </c>
      <c r="G394" s="92"/>
      <c r="H394" s="71"/>
      <c r="I394" s="70"/>
      <c r="J394" s="94"/>
      <c r="K394" s="94"/>
      <c r="L394" s="48"/>
      <c r="M394" s="71"/>
      <c r="N394" s="64"/>
      <c r="O394" s="65"/>
      <c r="P394" s="65"/>
      <c r="Q394" s="65"/>
      <c r="R394" s="105"/>
      <c r="S394" s="66">
        <f t="shared" si="111"/>
        <v>100854.89999999998</v>
      </c>
      <c r="T394" s="67">
        <f t="shared" ref="T394:T457" si="123">IF(Q394&lt;&gt;0,IF(K394="Long",(Q394-N394)*100000*AB394,((Q394-N394)*-100000*AB394)),0)</f>
        <v>0</v>
      </c>
      <c r="U394" s="53">
        <f t="shared" si="113"/>
        <v>0</v>
      </c>
      <c r="V394" s="54">
        <f t="shared" si="114"/>
        <v>0</v>
      </c>
      <c r="W394" s="67">
        <f t="shared" ref="W394:W457" si="124">IF(P394&lt;&gt;0,IF(K394="Long",(N394-P394)*100000*AB394,((N394-P394)*-100000*AB394)),0)</f>
        <v>0</v>
      </c>
      <c r="X394" s="53">
        <f t="shared" si="115"/>
        <v>0</v>
      </c>
      <c r="Y394" s="54">
        <f t="shared" si="116"/>
        <v>0</v>
      </c>
      <c r="Z394" s="68" t="str">
        <f t="shared" si="119"/>
        <v>0</v>
      </c>
      <c r="AA394" s="56">
        <f t="shared" si="117"/>
        <v>1</v>
      </c>
      <c r="AB394" s="124">
        <f t="shared" ref="AB394:AB457" si="125">IF(TRUNC(N394/10,0)=0,1,IF(AND(TRUNC(N394/10,0)&gt;0,TRUNC(N394/10,0)&lt;10),0.1,IF(AND(TRUNC(N394/10,0)&gt;=10,TRUNC(N394/10,0)&lt;100),0.01,IF(AND(TRUNC(N394/10,0)&gt;=100,TRUNC(N394/10,0)&lt;1000),0.001,IF(AND(TRUNC(N394/10,0)&gt;=1000,TRUNC(N394/10,0)&lt;10000),0.0001,IF(AND(TRUNC(N394/10,0)&gt;=10000,TRUNC(N394/10,0)&lt;100000),0.00001))))))</f>
        <v>1</v>
      </c>
      <c r="AC394" s="69">
        <f t="shared" ref="AC394:AC457" si="126">IF(O394&lt;&gt;0, IF(K394="Long",(O394-N394)*100000*AB394,((O394-N394)*-100000*AB394)),0)</f>
        <v>0</v>
      </c>
      <c r="AD394" s="54">
        <f t="shared" si="112"/>
        <v>0</v>
      </c>
      <c r="AE394" s="59">
        <f t="shared" ref="AE394:AE457" si="127">(AA394*AC394*M394)+R394</f>
        <v>0</v>
      </c>
      <c r="AF394" s="149"/>
      <c r="AG394" s="60"/>
      <c r="AH394" s="61"/>
      <c r="AI394" s="126"/>
      <c r="AJ394" s="212"/>
      <c r="AK394" s="215"/>
    </row>
    <row r="395" spans="2:37">
      <c r="B395" s="136"/>
      <c r="C395" s="47">
        <f t="shared" si="120"/>
        <v>0</v>
      </c>
      <c r="D395" s="47">
        <f t="shared" si="121"/>
        <v>1</v>
      </c>
      <c r="E395" s="47">
        <f t="shared" si="122"/>
        <v>1900</v>
      </c>
      <c r="F395" s="47" t="str">
        <f t="shared" si="118"/>
        <v>сб</v>
      </c>
      <c r="G395" s="92"/>
      <c r="H395" s="71"/>
      <c r="I395" s="70"/>
      <c r="J395" s="94"/>
      <c r="K395" s="94"/>
      <c r="L395" s="48"/>
      <c r="M395" s="71"/>
      <c r="N395" s="64"/>
      <c r="O395" s="65"/>
      <c r="P395" s="65"/>
      <c r="Q395" s="65"/>
      <c r="R395" s="105"/>
      <c r="S395" s="66">
        <f t="shared" ref="S395:S458" si="128">IF(AE395="","",S394+AE395)</f>
        <v>100854.89999999998</v>
      </c>
      <c r="T395" s="67">
        <f t="shared" si="123"/>
        <v>0</v>
      </c>
      <c r="U395" s="53">
        <f t="shared" si="113"/>
        <v>0</v>
      </c>
      <c r="V395" s="54">
        <f t="shared" si="114"/>
        <v>0</v>
      </c>
      <c r="W395" s="67">
        <f t="shared" si="124"/>
        <v>0</v>
      </c>
      <c r="X395" s="53">
        <f t="shared" si="115"/>
        <v>0</v>
      </c>
      <c r="Y395" s="54">
        <f t="shared" si="116"/>
        <v>0</v>
      </c>
      <c r="Z395" s="68" t="str">
        <f t="shared" si="119"/>
        <v>0</v>
      </c>
      <c r="AA395" s="56">
        <f t="shared" si="117"/>
        <v>1</v>
      </c>
      <c r="AB395" s="124">
        <f t="shared" si="125"/>
        <v>1</v>
      </c>
      <c r="AC395" s="69">
        <f t="shared" si="126"/>
        <v>0</v>
      </c>
      <c r="AD395" s="54">
        <f t="shared" ref="AD395:AD458" si="129">IF(S394=0,"0.00%",AE395/S394)</f>
        <v>0</v>
      </c>
      <c r="AE395" s="59">
        <f t="shared" si="127"/>
        <v>0</v>
      </c>
      <c r="AF395" s="149"/>
      <c r="AG395" s="60"/>
      <c r="AH395" s="61"/>
      <c r="AI395" s="126"/>
      <c r="AJ395" s="212"/>
      <c r="AK395" s="215"/>
    </row>
    <row r="396" spans="2:37">
      <c r="B396" s="136"/>
      <c r="C396" s="47">
        <f t="shared" si="120"/>
        <v>0</v>
      </c>
      <c r="D396" s="47">
        <f t="shared" si="121"/>
        <v>1</v>
      </c>
      <c r="E396" s="47">
        <f t="shared" si="122"/>
        <v>1900</v>
      </c>
      <c r="F396" s="47" t="str">
        <f t="shared" si="118"/>
        <v>сб</v>
      </c>
      <c r="G396" s="92"/>
      <c r="H396" s="71"/>
      <c r="I396" s="70"/>
      <c r="J396" s="94"/>
      <c r="K396" s="94"/>
      <c r="L396" s="48"/>
      <c r="M396" s="71"/>
      <c r="N396" s="64"/>
      <c r="O396" s="65"/>
      <c r="P396" s="65"/>
      <c r="Q396" s="65"/>
      <c r="R396" s="105"/>
      <c r="S396" s="66">
        <f t="shared" si="128"/>
        <v>100854.89999999998</v>
      </c>
      <c r="T396" s="67">
        <f t="shared" si="123"/>
        <v>0</v>
      </c>
      <c r="U396" s="53">
        <f t="shared" si="113"/>
        <v>0</v>
      </c>
      <c r="V396" s="54">
        <f t="shared" si="114"/>
        <v>0</v>
      </c>
      <c r="W396" s="67">
        <f t="shared" si="124"/>
        <v>0</v>
      </c>
      <c r="X396" s="53">
        <f t="shared" si="115"/>
        <v>0</v>
      </c>
      <c r="Y396" s="54">
        <f t="shared" si="116"/>
        <v>0</v>
      </c>
      <c r="Z396" s="68" t="str">
        <f t="shared" si="119"/>
        <v>0</v>
      </c>
      <c r="AA396" s="56">
        <f t="shared" si="117"/>
        <v>1</v>
      </c>
      <c r="AB396" s="124">
        <f t="shared" si="125"/>
        <v>1</v>
      </c>
      <c r="AC396" s="69">
        <f t="shared" si="126"/>
        <v>0</v>
      </c>
      <c r="AD396" s="54">
        <f t="shared" si="129"/>
        <v>0</v>
      </c>
      <c r="AE396" s="59">
        <f t="shared" si="127"/>
        <v>0</v>
      </c>
      <c r="AF396" s="149"/>
      <c r="AG396" s="60"/>
      <c r="AH396" s="61"/>
      <c r="AI396" s="126"/>
      <c r="AJ396" s="212"/>
      <c r="AK396" s="215"/>
    </row>
    <row r="397" spans="2:37">
      <c r="B397" s="136"/>
      <c r="C397" s="47">
        <f t="shared" si="120"/>
        <v>0</v>
      </c>
      <c r="D397" s="47">
        <f t="shared" si="121"/>
        <v>1</v>
      </c>
      <c r="E397" s="47">
        <f t="shared" si="122"/>
        <v>1900</v>
      </c>
      <c r="F397" s="47" t="str">
        <f t="shared" si="118"/>
        <v>сб</v>
      </c>
      <c r="G397" s="92"/>
      <c r="H397" s="71"/>
      <c r="I397" s="70"/>
      <c r="J397" s="94"/>
      <c r="K397" s="94"/>
      <c r="L397" s="48"/>
      <c r="M397" s="71"/>
      <c r="N397" s="64"/>
      <c r="O397" s="65"/>
      <c r="P397" s="65"/>
      <c r="Q397" s="65"/>
      <c r="R397" s="105"/>
      <c r="S397" s="66">
        <f t="shared" si="128"/>
        <v>100854.89999999998</v>
      </c>
      <c r="T397" s="67">
        <f t="shared" si="123"/>
        <v>0</v>
      </c>
      <c r="U397" s="53">
        <f t="shared" si="113"/>
        <v>0</v>
      </c>
      <c r="V397" s="54">
        <f t="shared" si="114"/>
        <v>0</v>
      </c>
      <c r="W397" s="67">
        <f t="shared" si="124"/>
        <v>0</v>
      </c>
      <c r="X397" s="53">
        <f t="shared" si="115"/>
        <v>0</v>
      </c>
      <c r="Y397" s="54">
        <f t="shared" si="116"/>
        <v>0</v>
      </c>
      <c r="Z397" s="68" t="str">
        <f t="shared" si="119"/>
        <v>0</v>
      </c>
      <c r="AA397" s="56">
        <f t="shared" si="117"/>
        <v>1</v>
      </c>
      <c r="AB397" s="124">
        <f t="shared" si="125"/>
        <v>1</v>
      </c>
      <c r="AC397" s="69">
        <f t="shared" si="126"/>
        <v>0</v>
      </c>
      <c r="AD397" s="54">
        <f t="shared" si="129"/>
        <v>0</v>
      </c>
      <c r="AE397" s="59">
        <f t="shared" si="127"/>
        <v>0</v>
      </c>
      <c r="AF397" s="149"/>
      <c r="AG397" s="60"/>
      <c r="AH397" s="61"/>
      <c r="AI397" s="126"/>
      <c r="AJ397" s="212"/>
      <c r="AK397" s="215"/>
    </row>
    <row r="398" spans="2:37">
      <c r="B398" s="136"/>
      <c r="C398" s="47">
        <f t="shared" si="120"/>
        <v>0</v>
      </c>
      <c r="D398" s="47">
        <f t="shared" si="121"/>
        <v>1</v>
      </c>
      <c r="E398" s="47">
        <f t="shared" si="122"/>
        <v>1900</v>
      </c>
      <c r="F398" s="47" t="str">
        <f t="shared" si="118"/>
        <v>сб</v>
      </c>
      <c r="G398" s="92"/>
      <c r="H398" s="71"/>
      <c r="I398" s="70"/>
      <c r="J398" s="94"/>
      <c r="K398" s="94"/>
      <c r="L398" s="48"/>
      <c r="M398" s="71"/>
      <c r="N398" s="64"/>
      <c r="O398" s="65"/>
      <c r="P398" s="65"/>
      <c r="Q398" s="65"/>
      <c r="R398" s="105"/>
      <c r="S398" s="66">
        <f t="shared" si="128"/>
        <v>100854.89999999998</v>
      </c>
      <c r="T398" s="67">
        <f t="shared" si="123"/>
        <v>0</v>
      </c>
      <c r="U398" s="53">
        <f t="shared" si="113"/>
        <v>0</v>
      </c>
      <c r="V398" s="54">
        <f t="shared" si="114"/>
        <v>0</v>
      </c>
      <c r="W398" s="67">
        <f t="shared" si="124"/>
        <v>0</v>
      </c>
      <c r="X398" s="53">
        <f t="shared" si="115"/>
        <v>0</v>
      </c>
      <c r="Y398" s="54">
        <f t="shared" si="116"/>
        <v>0</v>
      </c>
      <c r="Z398" s="68" t="str">
        <f t="shared" si="119"/>
        <v>0</v>
      </c>
      <c r="AA398" s="56">
        <f t="shared" si="117"/>
        <v>1</v>
      </c>
      <c r="AB398" s="124">
        <f t="shared" si="125"/>
        <v>1</v>
      </c>
      <c r="AC398" s="69">
        <f t="shared" si="126"/>
        <v>0</v>
      </c>
      <c r="AD398" s="54">
        <f t="shared" si="129"/>
        <v>0</v>
      </c>
      <c r="AE398" s="59">
        <f t="shared" si="127"/>
        <v>0</v>
      </c>
      <c r="AF398" s="149"/>
      <c r="AG398" s="60"/>
      <c r="AH398" s="61"/>
      <c r="AI398" s="126"/>
      <c r="AJ398" s="212"/>
      <c r="AK398" s="215"/>
    </row>
    <row r="399" spans="2:37">
      <c r="B399" s="136"/>
      <c r="C399" s="47">
        <f t="shared" si="120"/>
        <v>0</v>
      </c>
      <c r="D399" s="47">
        <f t="shared" si="121"/>
        <v>1</v>
      </c>
      <c r="E399" s="47">
        <f t="shared" si="122"/>
        <v>1900</v>
      </c>
      <c r="F399" s="47" t="str">
        <f t="shared" si="118"/>
        <v>сб</v>
      </c>
      <c r="G399" s="92"/>
      <c r="H399" s="71"/>
      <c r="I399" s="70"/>
      <c r="J399" s="94"/>
      <c r="K399" s="94"/>
      <c r="L399" s="48"/>
      <c r="M399" s="71"/>
      <c r="N399" s="64"/>
      <c r="O399" s="65"/>
      <c r="P399" s="65"/>
      <c r="Q399" s="65"/>
      <c r="R399" s="105"/>
      <c r="S399" s="66">
        <f t="shared" si="128"/>
        <v>100854.89999999998</v>
      </c>
      <c r="T399" s="67">
        <f t="shared" si="123"/>
        <v>0</v>
      </c>
      <c r="U399" s="53">
        <f t="shared" si="113"/>
        <v>0</v>
      </c>
      <c r="V399" s="54">
        <f t="shared" si="114"/>
        <v>0</v>
      </c>
      <c r="W399" s="67">
        <f t="shared" si="124"/>
        <v>0</v>
      </c>
      <c r="X399" s="53">
        <f t="shared" si="115"/>
        <v>0</v>
      </c>
      <c r="Y399" s="54">
        <f t="shared" si="116"/>
        <v>0</v>
      </c>
      <c r="Z399" s="68" t="str">
        <f t="shared" si="119"/>
        <v>0</v>
      </c>
      <c r="AA399" s="56">
        <f t="shared" si="117"/>
        <v>1</v>
      </c>
      <c r="AB399" s="124">
        <f t="shared" si="125"/>
        <v>1</v>
      </c>
      <c r="AC399" s="69">
        <f t="shared" si="126"/>
        <v>0</v>
      </c>
      <c r="AD399" s="54">
        <f t="shared" si="129"/>
        <v>0</v>
      </c>
      <c r="AE399" s="59">
        <f t="shared" si="127"/>
        <v>0</v>
      </c>
      <c r="AF399" s="149"/>
      <c r="AG399" s="60"/>
      <c r="AH399" s="61"/>
      <c r="AI399" s="126"/>
      <c r="AJ399" s="212"/>
      <c r="AK399" s="215"/>
    </row>
    <row r="400" spans="2:37">
      <c r="B400" s="136"/>
      <c r="C400" s="47">
        <f t="shared" si="120"/>
        <v>0</v>
      </c>
      <c r="D400" s="47">
        <f t="shared" si="121"/>
        <v>1</v>
      </c>
      <c r="E400" s="47">
        <f t="shared" si="122"/>
        <v>1900</v>
      </c>
      <c r="F400" s="47" t="str">
        <f t="shared" si="118"/>
        <v>сб</v>
      </c>
      <c r="G400" s="92"/>
      <c r="H400" s="71"/>
      <c r="I400" s="70"/>
      <c r="J400" s="94"/>
      <c r="K400" s="94"/>
      <c r="L400" s="48"/>
      <c r="M400" s="71"/>
      <c r="N400" s="64"/>
      <c r="O400" s="65"/>
      <c r="P400" s="65"/>
      <c r="Q400" s="65"/>
      <c r="R400" s="105"/>
      <c r="S400" s="66">
        <f t="shared" si="128"/>
        <v>100854.89999999998</v>
      </c>
      <c r="T400" s="67">
        <f t="shared" si="123"/>
        <v>0</v>
      </c>
      <c r="U400" s="53">
        <f t="shared" si="113"/>
        <v>0</v>
      </c>
      <c r="V400" s="54">
        <f t="shared" si="114"/>
        <v>0</v>
      </c>
      <c r="W400" s="67">
        <f t="shared" si="124"/>
        <v>0</v>
      </c>
      <c r="X400" s="53">
        <f t="shared" si="115"/>
        <v>0</v>
      </c>
      <c r="Y400" s="54">
        <f t="shared" si="116"/>
        <v>0</v>
      </c>
      <c r="Z400" s="68" t="str">
        <f t="shared" si="119"/>
        <v>0</v>
      </c>
      <c r="AA400" s="56">
        <f t="shared" si="117"/>
        <v>1</v>
      </c>
      <c r="AB400" s="124">
        <f t="shared" si="125"/>
        <v>1</v>
      </c>
      <c r="AC400" s="69">
        <f t="shared" si="126"/>
        <v>0</v>
      </c>
      <c r="AD400" s="54">
        <f t="shared" si="129"/>
        <v>0</v>
      </c>
      <c r="AE400" s="59">
        <f t="shared" si="127"/>
        <v>0</v>
      </c>
      <c r="AF400" s="149"/>
      <c r="AG400" s="60"/>
      <c r="AH400" s="61"/>
      <c r="AI400" s="126"/>
      <c r="AJ400" s="212"/>
      <c r="AK400" s="215"/>
    </row>
    <row r="401" spans="2:37">
      <c r="B401" s="136"/>
      <c r="C401" s="47">
        <f t="shared" si="120"/>
        <v>0</v>
      </c>
      <c r="D401" s="47">
        <f t="shared" si="121"/>
        <v>1</v>
      </c>
      <c r="E401" s="47">
        <f t="shared" si="122"/>
        <v>1900</v>
      </c>
      <c r="F401" s="47" t="str">
        <f t="shared" si="118"/>
        <v>сб</v>
      </c>
      <c r="G401" s="92"/>
      <c r="H401" s="71"/>
      <c r="I401" s="70"/>
      <c r="J401" s="94"/>
      <c r="K401" s="94"/>
      <c r="L401" s="48"/>
      <c r="M401" s="71"/>
      <c r="N401" s="64"/>
      <c r="O401" s="65"/>
      <c r="P401" s="65"/>
      <c r="Q401" s="65"/>
      <c r="R401" s="105"/>
      <c r="S401" s="66">
        <f t="shared" si="128"/>
        <v>100854.89999999998</v>
      </c>
      <c r="T401" s="67">
        <f t="shared" si="123"/>
        <v>0</v>
      </c>
      <c r="U401" s="53">
        <f t="shared" si="113"/>
        <v>0</v>
      </c>
      <c r="V401" s="54">
        <f t="shared" si="114"/>
        <v>0</v>
      </c>
      <c r="W401" s="67">
        <f t="shared" si="124"/>
        <v>0</v>
      </c>
      <c r="X401" s="53">
        <f t="shared" si="115"/>
        <v>0</v>
      </c>
      <c r="Y401" s="54">
        <f t="shared" si="116"/>
        <v>0</v>
      </c>
      <c r="Z401" s="68" t="str">
        <f t="shared" si="119"/>
        <v>0</v>
      </c>
      <c r="AA401" s="56">
        <f t="shared" si="117"/>
        <v>1</v>
      </c>
      <c r="AB401" s="124">
        <f t="shared" si="125"/>
        <v>1</v>
      </c>
      <c r="AC401" s="69">
        <f t="shared" si="126"/>
        <v>0</v>
      </c>
      <c r="AD401" s="54">
        <f t="shared" si="129"/>
        <v>0</v>
      </c>
      <c r="AE401" s="59">
        <f t="shared" si="127"/>
        <v>0</v>
      </c>
      <c r="AF401" s="149"/>
      <c r="AG401" s="60"/>
      <c r="AH401" s="61"/>
      <c r="AI401" s="126"/>
      <c r="AJ401" s="212"/>
      <c r="AK401" s="215"/>
    </row>
    <row r="402" spans="2:37">
      <c r="B402" s="136"/>
      <c r="C402" s="47">
        <f t="shared" si="120"/>
        <v>0</v>
      </c>
      <c r="D402" s="47">
        <f t="shared" si="121"/>
        <v>1</v>
      </c>
      <c r="E402" s="47">
        <f t="shared" si="122"/>
        <v>1900</v>
      </c>
      <c r="F402" s="47" t="str">
        <f t="shared" si="118"/>
        <v>сб</v>
      </c>
      <c r="G402" s="92"/>
      <c r="H402" s="71"/>
      <c r="I402" s="70"/>
      <c r="J402" s="94"/>
      <c r="K402" s="94"/>
      <c r="L402" s="48"/>
      <c r="M402" s="71"/>
      <c r="N402" s="64"/>
      <c r="O402" s="65"/>
      <c r="P402" s="65"/>
      <c r="Q402" s="65"/>
      <c r="R402" s="105"/>
      <c r="S402" s="66">
        <f t="shared" si="128"/>
        <v>100854.89999999998</v>
      </c>
      <c r="T402" s="67">
        <f t="shared" si="123"/>
        <v>0</v>
      </c>
      <c r="U402" s="53">
        <f t="shared" si="113"/>
        <v>0</v>
      </c>
      <c r="V402" s="54">
        <f t="shared" si="114"/>
        <v>0</v>
      </c>
      <c r="W402" s="67">
        <f t="shared" si="124"/>
        <v>0</v>
      </c>
      <c r="X402" s="53">
        <f t="shared" si="115"/>
        <v>0</v>
      </c>
      <c r="Y402" s="54">
        <f t="shared" si="116"/>
        <v>0</v>
      </c>
      <c r="Z402" s="68" t="str">
        <f t="shared" si="119"/>
        <v>0</v>
      </c>
      <c r="AA402" s="56">
        <f t="shared" si="117"/>
        <v>1</v>
      </c>
      <c r="AB402" s="124">
        <f t="shared" si="125"/>
        <v>1</v>
      </c>
      <c r="AC402" s="69">
        <f t="shared" si="126"/>
        <v>0</v>
      </c>
      <c r="AD402" s="54">
        <f t="shared" si="129"/>
        <v>0</v>
      </c>
      <c r="AE402" s="59">
        <f t="shared" si="127"/>
        <v>0</v>
      </c>
      <c r="AF402" s="149"/>
      <c r="AG402" s="60"/>
      <c r="AH402" s="61"/>
      <c r="AI402" s="126"/>
      <c r="AJ402" s="212"/>
      <c r="AK402" s="215"/>
    </row>
    <row r="403" spans="2:37">
      <c r="B403" s="136"/>
      <c r="C403" s="47">
        <f t="shared" si="120"/>
        <v>0</v>
      </c>
      <c r="D403" s="47">
        <f t="shared" si="121"/>
        <v>1</v>
      </c>
      <c r="E403" s="47">
        <f t="shared" si="122"/>
        <v>1900</v>
      </c>
      <c r="F403" s="47" t="str">
        <f t="shared" si="118"/>
        <v>сб</v>
      </c>
      <c r="G403" s="92"/>
      <c r="H403" s="71"/>
      <c r="I403" s="70"/>
      <c r="J403" s="94"/>
      <c r="K403" s="94"/>
      <c r="L403" s="48"/>
      <c r="M403" s="71"/>
      <c r="N403" s="64"/>
      <c r="O403" s="65"/>
      <c r="P403" s="65"/>
      <c r="Q403" s="65"/>
      <c r="R403" s="105"/>
      <c r="S403" s="66">
        <f t="shared" si="128"/>
        <v>100854.89999999998</v>
      </c>
      <c r="T403" s="67">
        <f t="shared" si="123"/>
        <v>0</v>
      </c>
      <c r="U403" s="53">
        <f t="shared" si="113"/>
        <v>0</v>
      </c>
      <c r="V403" s="54">
        <f t="shared" si="114"/>
        <v>0</v>
      </c>
      <c r="W403" s="67">
        <f t="shared" si="124"/>
        <v>0</v>
      </c>
      <c r="X403" s="53">
        <f t="shared" si="115"/>
        <v>0</v>
      </c>
      <c r="Y403" s="54">
        <f t="shared" si="116"/>
        <v>0</v>
      </c>
      <c r="Z403" s="68" t="str">
        <f t="shared" si="119"/>
        <v>0</v>
      </c>
      <c r="AA403" s="56">
        <f t="shared" si="117"/>
        <v>1</v>
      </c>
      <c r="AB403" s="124">
        <f t="shared" si="125"/>
        <v>1</v>
      </c>
      <c r="AC403" s="69">
        <f t="shared" si="126"/>
        <v>0</v>
      </c>
      <c r="AD403" s="54">
        <f t="shared" si="129"/>
        <v>0</v>
      </c>
      <c r="AE403" s="59">
        <f t="shared" si="127"/>
        <v>0</v>
      </c>
      <c r="AF403" s="149"/>
      <c r="AG403" s="60"/>
      <c r="AH403" s="61"/>
      <c r="AI403" s="126"/>
      <c r="AJ403" s="212"/>
      <c r="AK403" s="215"/>
    </row>
    <row r="404" spans="2:37">
      <c r="B404" s="136"/>
      <c r="C404" s="47">
        <f t="shared" si="120"/>
        <v>0</v>
      </c>
      <c r="D404" s="47">
        <f t="shared" si="121"/>
        <v>1</v>
      </c>
      <c r="E404" s="47">
        <f t="shared" si="122"/>
        <v>1900</v>
      </c>
      <c r="F404" s="47" t="str">
        <f t="shared" si="118"/>
        <v>сб</v>
      </c>
      <c r="G404" s="92"/>
      <c r="H404" s="71"/>
      <c r="I404" s="70"/>
      <c r="J404" s="94"/>
      <c r="K404" s="94"/>
      <c r="L404" s="48"/>
      <c r="M404" s="71"/>
      <c r="N404" s="64"/>
      <c r="O404" s="65"/>
      <c r="P404" s="65"/>
      <c r="Q404" s="65"/>
      <c r="R404" s="105"/>
      <c r="S404" s="66">
        <f t="shared" si="128"/>
        <v>100854.89999999998</v>
      </c>
      <c r="T404" s="67">
        <f t="shared" si="123"/>
        <v>0</v>
      </c>
      <c r="U404" s="53">
        <f t="shared" si="113"/>
        <v>0</v>
      </c>
      <c r="V404" s="54">
        <f t="shared" si="114"/>
        <v>0</v>
      </c>
      <c r="W404" s="67">
        <f t="shared" si="124"/>
        <v>0</v>
      </c>
      <c r="X404" s="53">
        <f t="shared" si="115"/>
        <v>0</v>
      </c>
      <c r="Y404" s="54">
        <f t="shared" si="116"/>
        <v>0</v>
      </c>
      <c r="Z404" s="68" t="str">
        <f t="shared" si="119"/>
        <v>0</v>
      </c>
      <c r="AA404" s="56">
        <f t="shared" si="117"/>
        <v>1</v>
      </c>
      <c r="AB404" s="124">
        <f t="shared" si="125"/>
        <v>1</v>
      </c>
      <c r="AC404" s="69">
        <f t="shared" si="126"/>
        <v>0</v>
      </c>
      <c r="AD404" s="54">
        <f t="shared" si="129"/>
        <v>0</v>
      </c>
      <c r="AE404" s="59">
        <f t="shared" si="127"/>
        <v>0</v>
      </c>
      <c r="AF404" s="149"/>
      <c r="AG404" s="60"/>
      <c r="AH404" s="61"/>
      <c r="AI404" s="126"/>
      <c r="AJ404" s="212"/>
      <c r="AK404" s="215"/>
    </row>
    <row r="405" spans="2:37">
      <c r="B405" s="136"/>
      <c r="C405" s="47">
        <f t="shared" si="120"/>
        <v>0</v>
      </c>
      <c r="D405" s="47">
        <f t="shared" si="121"/>
        <v>1</v>
      </c>
      <c r="E405" s="47">
        <f t="shared" si="122"/>
        <v>1900</v>
      </c>
      <c r="F405" s="47" t="str">
        <f t="shared" si="118"/>
        <v>сб</v>
      </c>
      <c r="G405" s="92"/>
      <c r="H405" s="71"/>
      <c r="I405" s="70"/>
      <c r="J405" s="94"/>
      <c r="K405" s="94"/>
      <c r="L405" s="48"/>
      <c r="M405" s="71"/>
      <c r="N405" s="64"/>
      <c r="O405" s="65"/>
      <c r="P405" s="65"/>
      <c r="Q405" s="65"/>
      <c r="R405" s="105"/>
      <c r="S405" s="66">
        <f t="shared" si="128"/>
        <v>100854.89999999998</v>
      </c>
      <c r="T405" s="67">
        <f t="shared" si="123"/>
        <v>0</v>
      </c>
      <c r="U405" s="53">
        <f t="shared" si="113"/>
        <v>0</v>
      </c>
      <c r="V405" s="54">
        <f t="shared" si="114"/>
        <v>0</v>
      </c>
      <c r="W405" s="67">
        <f t="shared" si="124"/>
        <v>0</v>
      </c>
      <c r="X405" s="53">
        <f t="shared" si="115"/>
        <v>0</v>
      </c>
      <c r="Y405" s="54">
        <f t="shared" si="116"/>
        <v>0</v>
      </c>
      <c r="Z405" s="68" t="str">
        <f t="shared" si="119"/>
        <v>0</v>
      </c>
      <c r="AA405" s="56">
        <f t="shared" si="117"/>
        <v>1</v>
      </c>
      <c r="AB405" s="124">
        <f t="shared" si="125"/>
        <v>1</v>
      </c>
      <c r="AC405" s="69">
        <f t="shared" si="126"/>
        <v>0</v>
      </c>
      <c r="AD405" s="54">
        <f t="shared" si="129"/>
        <v>0</v>
      </c>
      <c r="AE405" s="59">
        <f t="shared" si="127"/>
        <v>0</v>
      </c>
      <c r="AF405" s="149"/>
      <c r="AG405" s="60"/>
      <c r="AH405" s="61"/>
      <c r="AI405" s="126"/>
      <c r="AJ405" s="212"/>
      <c r="AK405" s="215"/>
    </row>
    <row r="406" spans="2:37">
      <c r="B406" s="136"/>
      <c r="C406" s="47">
        <f t="shared" si="120"/>
        <v>0</v>
      </c>
      <c r="D406" s="47">
        <f t="shared" si="121"/>
        <v>1</v>
      </c>
      <c r="E406" s="47">
        <f t="shared" si="122"/>
        <v>1900</v>
      </c>
      <c r="F406" s="47" t="str">
        <f t="shared" si="118"/>
        <v>сб</v>
      </c>
      <c r="G406" s="92"/>
      <c r="H406" s="71"/>
      <c r="I406" s="70"/>
      <c r="J406" s="94"/>
      <c r="K406" s="94"/>
      <c r="L406" s="48"/>
      <c r="M406" s="71"/>
      <c r="N406" s="64"/>
      <c r="O406" s="65"/>
      <c r="P406" s="65"/>
      <c r="Q406" s="65"/>
      <c r="R406" s="105"/>
      <c r="S406" s="66">
        <f t="shared" si="128"/>
        <v>100854.89999999998</v>
      </c>
      <c r="T406" s="67">
        <f t="shared" si="123"/>
        <v>0</v>
      </c>
      <c r="U406" s="53">
        <f t="shared" si="113"/>
        <v>0</v>
      </c>
      <c r="V406" s="54">
        <f t="shared" si="114"/>
        <v>0</v>
      </c>
      <c r="W406" s="67">
        <f t="shared" si="124"/>
        <v>0</v>
      </c>
      <c r="X406" s="53">
        <f t="shared" si="115"/>
        <v>0</v>
      </c>
      <c r="Y406" s="54">
        <f t="shared" si="116"/>
        <v>0</v>
      </c>
      <c r="Z406" s="68" t="str">
        <f t="shared" si="119"/>
        <v>0</v>
      </c>
      <c r="AA406" s="56">
        <f t="shared" si="117"/>
        <v>1</v>
      </c>
      <c r="AB406" s="124">
        <f t="shared" si="125"/>
        <v>1</v>
      </c>
      <c r="AC406" s="69">
        <f t="shared" si="126"/>
        <v>0</v>
      </c>
      <c r="AD406" s="54">
        <f t="shared" si="129"/>
        <v>0</v>
      </c>
      <c r="AE406" s="59">
        <f t="shared" si="127"/>
        <v>0</v>
      </c>
      <c r="AF406" s="149"/>
      <c r="AG406" s="60"/>
      <c r="AH406" s="61"/>
      <c r="AI406" s="126"/>
      <c r="AJ406" s="212"/>
      <c r="AK406" s="215"/>
    </row>
    <row r="407" spans="2:37">
      <c r="B407" s="136"/>
      <c r="C407" s="47">
        <f t="shared" si="120"/>
        <v>0</v>
      </c>
      <c r="D407" s="47">
        <f t="shared" si="121"/>
        <v>1</v>
      </c>
      <c r="E407" s="47">
        <f t="shared" si="122"/>
        <v>1900</v>
      </c>
      <c r="F407" s="47" t="str">
        <f t="shared" si="118"/>
        <v>сб</v>
      </c>
      <c r="G407" s="92"/>
      <c r="H407" s="71"/>
      <c r="I407" s="70"/>
      <c r="J407" s="94"/>
      <c r="K407" s="94"/>
      <c r="L407" s="48"/>
      <c r="M407" s="71"/>
      <c r="N407" s="64"/>
      <c r="O407" s="65"/>
      <c r="P407" s="65"/>
      <c r="Q407" s="65"/>
      <c r="R407" s="105"/>
      <c r="S407" s="66">
        <f t="shared" si="128"/>
        <v>100854.89999999998</v>
      </c>
      <c r="T407" s="67">
        <f t="shared" si="123"/>
        <v>0</v>
      </c>
      <c r="U407" s="53">
        <f t="shared" si="113"/>
        <v>0</v>
      </c>
      <c r="V407" s="54">
        <f t="shared" si="114"/>
        <v>0</v>
      </c>
      <c r="W407" s="67">
        <f t="shared" si="124"/>
        <v>0</v>
      </c>
      <c r="X407" s="53">
        <f t="shared" si="115"/>
        <v>0</v>
      </c>
      <c r="Y407" s="54">
        <f t="shared" si="116"/>
        <v>0</v>
      </c>
      <c r="Z407" s="68" t="str">
        <f t="shared" si="119"/>
        <v>0</v>
      </c>
      <c r="AA407" s="56">
        <f t="shared" si="117"/>
        <v>1</v>
      </c>
      <c r="AB407" s="124">
        <f t="shared" si="125"/>
        <v>1</v>
      </c>
      <c r="AC407" s="69">
        <f t="shared" si="126"/>
        <v>0</v>
      </c>
      <c r="AD407" s="54">
        <f t="shared" si="129"/>
        <v>0</v>
      </c>
      <c r="AE407" s="59">
        <f t="shared" si="127"/>
        <v>0</v>
      </c>
      <c r="AF407" s="149"/>
      <c r="AG407" s="60"/>
      <c r="AH407" s="61"/>
      <c r="AI407" s="126"/>
      <c r="AJ407" s="212"/>
      <c r="AK407" s="215"/>
    </row>
    <row r="408" spans="2:37">
      <c r="B408" s="136"/>
      <c r="C408" s="47">
        <f t="shared" si="120"/>
        <v>0</v>
      </c>
      <c r="D408" s="47">
        <f t="shared" si="121"/>
        <v>1</v>
      </c>
      <c r="E408" s="47">
        <f t="shared" si="122"/>
        <v>1900</v>
      </c>
      <c r="F408" s="47" t="str">
        <f t="shared" si="118"/>
        <v>сб</v>
      </c>
      <c r="G408" s="92"/>
      <c r="H408" s="71"/>
      <c r="I408" s="70"/>
      <c r="J408" s="94"/>
      <c r="K408" s="94"/>
      <c r="L408" s="48"/>
      <c r="M408" s="71"/>
      <c r="N408" s="64"/>
      <c r="O408" s="65"/>
      <c r="P408" s="65"/>
      <c r="Q408" s="65"/>
      <c r="R408" s="105"/>
      <c r="S408" s="66">
        <f t="shared" si="128"/>
        <v>100854.89999999998</v>
      </c>
      <c r="T408" s="67">
        <f t="shared" si="123"/>
        <v>0</v>
      </c>
      <c r="U408" s="53">
        <f t="shared" si="113"/>
        <v>0</v>
      </c>
      <c r="V408" s="54">
        <f t="shared" si="114"/>
        <v>0</v>
      </c>
      <c r="W408" s="67">
        <f t="shared" si="124"/>
        <v>0</v>
      </c>
      <c r="X408" s="53">
        <f t="shared" si="115"/>
        <v>0</v>
      </c>
      <c r="Y408" s="54">
        <f t="shared" si="116"/>
        <v>0</v>
      </c>
      <c r="Z408" s="68" t="str">
        <f t="shared" si="119"/>
        <v>0</v>
      </c>
      <c r="AA408" s="56">
        <f t="shared" si="117"/>
        <v>1</v>
      </c>
      <c r="AB408" s="124">
        <f t="shared" si="125"/>
        <v>1</v>
      </c>
      <c r="AC408" s="69">
        <f t="shared" si="126"/>
        <v>0</v>
      </c>
      <c r="AD408" s="54">
        <f t="shared" si="129"/>
        <v>0</v>
      </c>
      <c r="AE408" s="59">
        <f t="shared" si="127"/>
        <v>0</v>
      </c>
      <c r="AF408" s="149"/>
      <c r="AG408" s="60"/>
      <c r="AH408" s="61"/>
      <c r="AI408" s="126"/>
      <c r="AJ408" s="212"/>
      <c r="AK408" s="215"/>
    </row>
    <row r="409" spans="2:37">
      <c r="B409" s="136"/>
      <c r="C409" s="47">
        <f t="shared" si="120"/>
        <v>0</v>
      </c>
      <c r="D409" s="47">
        <f t="shared" si="121"/>
        <v>1</v>
      </c>
      <c r="E409" s="47">
        <f t="shared" si="122"/>
        <v>1900</v>
      </c>
      <c r="F409" s="47" t="str">
        <f t="shared" si="118"/>
        <v>сб</v>
      </c>
      <c r="G409" s="92"/>
      <c r="H409" s="71"/>
      <c r="I409" s="70"/>
      <c r="J409" s="94"/>
      <c r="K409" s="94"/>
      <c r="L409" s="48"/>
      <c r="M409" s="71"/>
      <c r="N409" s="64"/>
      <c r="O409" s="65"/>
      <c r="P409" s="65"/>
      <c r="Q409" s="65"/>
      <c r="R409" s="105"/>
      <c r="S409" s="66">
        <f t="shared" si="128"/>
        <v>100854.89999999998</v>
      </c>
      <c r="T409" s="67">
        <f t="shared" si="123"/>
        <v>0</v>
      </c>
      <c r="U409" s="53">
        <f t="shared" si="113"/>
        <v>0</v>
      </c>
      <c r="V409" s="54">
        <f t="shared" si="114"/>
        <v>0</v>
      </c>
      <c r="W409" s="67">
        <f t="shared" si="124"/>
        <v>0</v>
      </c>
      <c r="X409" s="53">
        <f t="shared" si="115"/>
        <v>0</v>
      </c>
      <c r="Y409" s="54">
        <f t="shared" si="116"/>
        <v>0</v>
      </c>
      <c r="Z409" s="68" t="str">
        <f t="shared" si="119"/>
        <v>0</v>
      </c>
      <c r="AA409" s="56">
        <f t="shared" si="117"/>
        <v>1</v>
      </c>
      <c r="AB409" s="124">
        <f t="shared" si="125"/>
        <v>1</v>
      </c>
      <c r="AC409" s="69">
        <f t="shared" si="126"/>
        <v>0</v>
      </c>
      <c r="AD409" s="54">
        <f t="shared" si="129"/>
        <v>0</v>
      </c>
      <c r="AE409" s="59">
        <f t="shared" si="127"/>
        <v>0</v>
      </c>
      <c r="AF409" s="149"/>
      <c r="AG409" s="60"/>
      <c r="AH409" s="61"/>
      <c r="AI409" s="126"/>
      <c r="AJ409" s="212"/>
      <c r="AK409" s="215"/>
    </row>
    <row r="410" spans="2:37">
      <c r="B410" s="136"/>
      <c r="C410" s="47">
        <f t="shared" si="120"/>
        <v>0</v>
      </c>
      <c r="D410" s="47">
        <f t="shared" si="121"/>
        <v>1</v>
      </c>
      <c r="E410" s="47">
        <f t="shared" si="122"/>
        <v>1900</v>
      </c>
      <c r="F410" s="47" t="str">
        <f t="shared" si="118"/>
        <v>сб</v>
      </c>
      <c r="G410" s="92"/>
      <c r="H410" s="71"/>
      <c r="I410" s="70"/>
      <c r="J410" s="94"/>
      <c r="K410" s="94"/>
      <c r="L410" s="48"/>
      <c r="M410" s="71"/>
      <c r="N410" s="64"/>
      <c r="O410" s="65"/>
      <c r="P410" s="65"/>
      <c r="Q410" s="65"/>
      <c r="R410" s="105"/>
      <c r="S410" s="66">
        <f t="shared" si="128"/>
        <v>100854.89999999998</v>
      </c>
      <c r="T410" s="67">
        <f t="shared" si="123"/>
        <v>0</v>
      </c>
      <c r="U410" s="53">
        <f t="shared" si="113"/>
        <v>0</v>
      </c>
      <c r="V410" s="54">
        <f t="shared" si="114"/>
        <v>0</v>
      </c>
      <c r="W410" s="67">
        <f t="shared" si="124"/>
        <v>0</v>
      </c>
      <c r="X410" s="53">
        <f t="shared" si="115"/>
        <v>0</v>
      </c>
      <c r="Y410" s="54">
        <f t="shared" si="116"/>
        <v>0</v>
      </c>
      <c r="Z410" s="68" t="str">
        <f t="shared" si="119"/>
        <v>0</v>
      </c>
      <c r="AA410" s="56">
        <f t="shared" si="117"/>
        <v>1</v>
      </c>
      <c r="AB410" s="124">
        <f t="shared" si="125"/>
        <v>1</v>
      </c>
      <c r="AC410" s="69">
        <f t="shared" si="126"/>
        <v>0</v>
      </c>
      <c r="AD410" s="54">
        <f t="shared" si="129"/>
        <v>0</v>
      </c>
      <c r="AE410" s="59">
        <f t="shared" si="127"/>
        <v>0</v>
      </c>
      <c r="AF410" s="149"/>
      <c r="AG410" s="60"/>
      <c r="AH410" s="61"/>
      <c r="AI410" s="126"/>
      <c r="AJ410" s="212"/>
      <c r="AK410" s="215"/>
    </row>
    <row r="411" spans="2:37">
      <c r="B411" s="136"/>
      <c r="C411" s="47">
        <f t="shared" si="120"/>
        <v>0</v>
      </c>
      <c r="D411" s="47">
        <f t="shared" si="121"/>
        <v>1</v>
      </c>
      <c r="E411" s="47">
        <f t="shared" si="122"/>
        <v>1900</v>
      </c>
      <c r="F411" s="47" t="str">
        <f t="shared" si="118"/>
        <v>сб</v>
      </c>
      <c r="G411" s="92"/>
      <c r="H411" s="71"/>
      <c r="I411" s="70"/>
      <c r="J411" s="94"/>
      <c r="K411" s="94"/>
      <c r="L411" s="48"/>
      <c r="M411" s="71"/>
      <c r="N411" s="64"/>
      <c r="O411" s="65"/>
      <c r="P411" s="65"/>
      <c r="Q411" s="65"/>
      <c r="R411" s="105"/>
      <c r="S411" s="66">
        <f t="shared" si="128"/>
        <v>100854.89999999998</v>
      </c>
      <c r="T411" s="67">
        <f t="shared" si="123"/>
        <v>0</v>
      </c>
      <c r="U411" s="53">
        <f t="shared" si="113"/>
        <v>0</v>
      </c>
      <c r="V411" s="54">
        <f t="shared" si="114"/>
        <v>0</v>
      </c>
      <c r="W411" s="67">
        <f t="shared" si="124"/>
        <v>0</v>
      </c>
      <c r="X411" s="53">
        <f t="shared" si="115"/>
        <v>0</v>
      </c>
      <c r="Y411" s="54">
        <f t="shared" si="116"/>
        <v>0</v>
      </c>
      <c r="Z411" s="68" t="str">
        <f t="shared" si="119"/>
        <v>0</v>
      </c>
      <c r="AA411" s="56">
        <f t="shared" si="117"/>
        <v>1</v>
      </c>
      <c r="AB411" s="124">
        <f t="shared" si="125"/>
        <v>1</v>
      </c>
      <c r="AC411" s="69">
        <f t="shared" si="126"/>
        <v>0</v>
      </c>
      <c r="AD411" s="54">
        <f t="shared" si="129"/>
        <v>0</v>
      </c>
      <c r="AE411" s="59">
        <f t="shared" si="127"/>
        <v>0</v>
      </c>
      <c r="AF411" s="149"/>
      <c r="AG411" s="60"/>
      <c r="AH411" s="61"/>
      <c r="AI411" s="126"/>
      <c r="AJ411" s="212"/>
      <c r="AK411" s="215"/>
    </row>
    <row r="412" spans="2:37">
      <c r="B412" s="136"/>
      <c r="C412" s="47">
        <f t="shared" si="120"/>
        <v>0</v>
      </c>
      <c r="D412" s="47">
        <f t="shared" si="121"/>
        <v>1</v>
      </c>
      <c r="E412" s="47">
        <f t="shared" si="122"/>
        <v>1900</v>
      </c>
      <c r="F412" s="47" t="str">
        <f t="shared" si="118"/>
        <v>сб</v>
      </c>
      <c r="G412" s="92"/>
      <c r="H412" s="71"/>
      <c r="I412" s="70"/>
      <c r="J412" s="94"/>
      <c r="K412" s="94"/>
      <c r="L412" s="48"/>
      <c r="M412" s="71"/>
      <c r="N412" s="64"/>
      <c r="O412" s="65"/>
      <c r="P412" s="65"/>
      <c r="Q412" s="65"/>
      <c r="R412" s="105"/>
      <c r="S412" s="66">
        <f t="shared" si="128"/>
        <v>100854.89999999998</v>
      </c>
      <c r="T412" s="67">
        <f t="shared" si="123"/>
        <v>0</v>
      </c>
      <c r="U412" s="53">
        <f t="shared" si="113"/>
        <v>0</v>
      </c>
      <c r="V412" s="54">
        <f t="shared" si="114"/>
        <v>0</v>
      </c>
      <c r="W412" s="67">
        <f t="shared" si="124"/>
        <v>0</v>
      </c>
      <c r="X412" s="53">
        <f t="shared" si="115"/>
        <v>0</v>
      </c>
      <c r="Y412" s="54">
        <f t="shared" si="116"/>
        <v>0</v>
      </c>
      <c r="Z412" s="68" t="str">
        <f t="shared" si="119"/>
        <v>0</v>
      </c>
      <c r="AA412" s="56">
        <f t="shared" si="117"/>
        <v>1</v>
      </c>
      <c r="AB412" s="124">
        <f t="shared" si="125"/>
        <v>1</v>
      </c>
      <c r="AC412" s="69">
        <f t="shared" si="126"/>
        <v>0</v>
      </c>
      <c r="AD412" s="54">
        <f t="shared" si="129"/>
        <v>0</v>
      </c>
      <c r="AE412" s="59">
        <f t="shared" si="127"/>
        <v>0</v>
      </c>
      <c r="AF412" s="149"/>
      <c r="AG412" s="60"/>
      <c r="AH412" s="61"/>
      <c r="AI412" s="126"/>
      <c r="AJ412" s="212"/>
      <c r="AK412" s="215"/>
    </row>
    <row r="413" spans="2:37">
      <c r="B413" s="136"/>
      <c r="C413" s="47">
        <f t="shared" si="120"/>
        <v>0</v>
      </c>
      <c r="D413" s="47">
        <f t="shared" si="121"/>
        <v>1</v>
      </c>
      <c r="E413" s="47">
        <f t="shared" si="122"/>
        <v>1900</v>
      </c>
      <c r="F413" s="47" t="str">
        <f t="shared" si="118"/>
        <v>сб</v>
      </c>
      <c r="G413" s="92"/>
      <c r="H413" s="71"/>
      <c r="I413" s="70"/>
      <c r="J413" s="94"/>
      <c r="K413" s="94"/>
      <c r="L413" s="48"/>
      <c r="M413" s="71"/>
      <c r="N413" s="64"/>
      <c r="O413" s="65"/>
      <c r="P413" s="65"/>
      <c r="Q413" s="65"/>
      <c r="R413" s="105"/>
      <c r="S413" s="66">
        <f t="shared" si="128"/>
        <v>100854.89999999998</v>
      </c>
      <c r="T413" s="67">
        <f t="shared" si="123"/>
        <v>0</v>
      </c>
      <c r="U413" s="53">
        <f t="shared" si="113"/>
        <v>0</v>
      </c>
      <c r="V413" s="54">
        <f t="shared" si="114"/>
        <v>0</v>
      </c>
      <c r="W413" s="67">
        <f t="shared" si="124"/>
        <v>0</v>
      </c>
      <c r="X413" s="53">
        <f t="shared" si="115"/>
        <v>0</v>
      </c>
      <c r="Y413" s="54">
        <f t="shared" si="116"/>
        <v>0</v>
      </c>
      <c r="Z413" s="68" t="str">
        <f t="shared" si="119"/>
        <v>0</v>
      </c>
      <c r="AA413" s="56">
        <f t="shared" si="117"/>
        <v>1</v>
      </c>
      <c r="AB413" s="124">
        <f t="shared" si="125"/>
        <v>1</v>
      </c>
      <c r="AC413" s="69">
        <f t="shared" si="126"/>
        <v>0</v>
      </c>
      <c r="AD413" s="54">
        <f t="shared" si="129"/>
        <v>0</v>
      </c>
      <c r="AE413" s="59">
        <f t="shared" si="127"/>
        <v>0</v>
      </c>
      <c r="AF413" s="149"/>
      <c r="AG413" s="60"/>
      <c r="AH413" s="61"/>
      <c r="AI413" s="126"/>
      <c r="AJ413" s="212"/>
      <c r="AK413" s="215"/>
    </row>
    <row r="414" spans="2:37">
      <c r="B414" s="136"/>
      <c r="C414" s="47">
        <f t="shared" si="120"/>
        <v>0</v>
      </c>
      <c r="D414" s="47">
        <f t="shared" si="121"/>
        <v>1</v>
      </c>
      <c r="E414" s="47">
        <f t="shared" si="122"/>
        <v>1900</v>
      </c>
      <c r="F414" s="47" t="str">
        <f t="shared" si="118"/>
        <v>сб</v>
      </c>
      <c r="G414" s="92"/>
      <c r="H414" s="71"/>
      <c r="I414" s="70"/>
      <c r="J414" s="94"/>
      <c r="K414" s="94"/>
      <c r="L414" s="48"/>
      <c r="M414" s="71"/>
      <c r="N414" s="64"/>
      <c r="O414" s="65"/>
      <c r="P414" s="65"/>
      <c r="Q414" s="65"/>
      <c r="R414" s="105"/>
      <c r="S414" s="66">
        <f t="shared" si="128"/>
        <v>100854.89999999998</v>
      </c>
      <c r="T414" s="67">
        <f t="shared" si="123"/>
        <v>0</v>
      </c>
      <c r="U414" s="53">
        <f t="shared" si="113"/>
        <v>0</v>
      </c>
      <c r="V414" s="54">
        <f t="shared" si="114"/>
        <v>0</v>
      </c>
      <c r="W414" s="67">
        <f t="shared" si="124"/>
        <v>0</v>
      </c>
      <c r="X414" s="53">
        <f t="shared" si="115"/>
        <v>0</v>
      </c>
      <c r="Y414" s="54">
        <f t="shared" si="116"/>
        <v>0</v>
      </c>
      <c r="Z414" s="68" t="str">
        <f t="shared" si="119"/>
        <v>0</v>
      </c>
      <c r="AA414" s="56">
        <f t="shared" si="117"/>
        <v>1</v>
      </c>
      <c r="AB414" s="124">
        <f t="shared" si="125"/>
        <v>1</v>
      </c>
      <c r="AC414" s="69">
        <f t="shared" si="126"/>
        <v>0</v>
      </c>
      <c r="AD414" s="54">
        <f t="shared" si="129"/>
        <v>0</v>
      </c>
      <c r="AE414" s="59">
        <f t="shared" si="127"/>
        <v>0</v>
      </c>
      <c r="AF414" s="149"/>
      <c r="AG414" s="60"/>
      <c r="AH414" s="61"/>
      <c r="AI414" s="126"/>
      <c r="AJ414" s="212"/>
      <c r="AK414" s="215"/>
    </row>
    <row r="415" spans="2:37">
      <c r="B415" s="136"/>
      <c r="C415" s="47">
        <f t="shared" si="120"/>
        <v>0</v>
      </c>
      <c r="D415" s="47">
        <f t="shared" si="121"/>
        <v>1</v>
      </c>
      <c r="E415" s="47">
        <f t="shared" si="122"/>
        <v>1900</v>
      </c>
      <c r="F415" s="47" t="str">
        <f t="shared" si="118"/>
        <v>сб</v>
      </c>
      <c r="G415" s="92"/>
      <c r="H415" s="71"/>
      <c r="I415" s="70"/>
      <c r="J415" s="94"/>
      <c r="K415" s="94"/>
      <c r="L415" s="48"/>
      <c r="M415" s="71"/>
      <c r="N415" s="64"/>
      <c r="O415" s="65"/>
      <c r="P415" s="65"/>
      <c r="Q415" s="65"/>
      <c r="R415" s="105"/>
      <c r="S415" s="66">
        <f t="shared" si="128"/>
        <v>100854.89999999998</v>
      </c>
      <c r="T415" s="67">
        <f t="shared" si="123"/>
        <v>0</v>
      </c>
      <c r="U415" s="53">
        <f t="shared" si="113"/>
        <v>0</v>
      </c>
      <c r="V415" s="54">
        <f t="shared" si="114"/>
        <v>0</v>
      </c>
      <c r="W415" s="67">
        <f t="shared" si="124"/>
        <v>0</v>
      </c>
      <c r="X415" s="53">
        <f t="shared" si="115"/>
        <v>0</v>
      </c>
      <c r="Y415" s="54">
        <f t="shared" si="116"/>
        <v>0</v>
      </c>
      <c r="Z415" s="68" t="str">
        <f t="shared" si="119"/>
        <v>0</v>
      </c>
      <c r="AA415" s="56">
        <f t="shared" si="117"/>
        <v>1</v>
      </c>
      <c r="AB415" s="124">
        <f t="shared" si="125"/>
        <v>1</v>
      </c>
      <c r="AC415" s="69">
        <f t="shared" si="126"/>
        <v>0</v>
      </c>
      <c r="AD415" s="54">
        <f t="shared" si="129"/>
        <v>0</v>
      </c>
      <c r="AE415" s="59">
        <f t="shared" si="127"/>
        <v>0</v>
      </c>
      <c r="AF415" s="149"/>
      <c r="AG415" s="60"/>
      <c r="AH415" s="61"/>
      <c r="AI415" s="126"/>
      <c r="AJ415" s="212"/>
      <c r="AK415" s="215"/>
    </row>
    <row r="416" spans="2:37">
      <c r="B416" s="136"/>
      <c r="C416" s="47">
        <f t="shared" si="120"/>
        <v>0</v>
      </c>
      <c r="D416" s="47">
        <f t="shared" si="121"/>
        <v>1</v>
      </c>
      <c r="E416" s="47">
        <f t="shared" si="122"/>
        <v>1900</v>
      </c>
      <c r="F416" s="47" t="str">
        <f t="shared" si="118"/>
        <v>сб</v>
      </c>
      <c r="G416" s="92"/>
      <c r="H416" s="71"/>
      <c r="I416" s="70"/>
      <c r="J416" s="94"/>
      <c r="K416" s="94"/>
      <c r="L416" s="48"/>
      <c r="M416" s="71"/>
      <c r="N416" s="64"/>
      <c r="O416" s="65"/>
      <c r="P416" s="65"/>
      <c r="Q416" s="65"/>
      <c r="R416" s="105"/>
      <c r="S416" s="66">
        <f t="shared" si="128"/>
        <v>100854.89999999998</v>
      </c>
      <c r="T416" s="67">
        <f t="shared" si="123"/>
        <v>0</v>
      </c>
      <c r="U416" s="53">
        <f t="shared" si="113"/>
        <v>0</v>
      </c>
      <c r="V416" s="54">
        <f t="shared" si="114"/>
        <v>0</v>
      </c>
      <c r="W416" s="67">
        <f t="shared" si="124"/>
        <v>0</v>
      </c>
      <c r="X416" s="53">
        <f t="shared" si="115"/>
        <v>0</v>
      </c>
      <c r="Y416" s="54">
        <f t="shared" si="116"/>
        <v>0</v>
      </c>
      <c r="Z416" s="68" t="str">
        <f t="shared" si="119"/>
        <v>0</v>
      </c>
      <c r="AA416" s="56">
        <f t="shared" si="117"/>
        <v>1</v>
      </c>
      <c r="AB416" s="124">
        <f t="shared" si="125"/>
        <v>1</v>
      </c>
      <c r="AC416" s="69">
        <f t="shared" si="126"/>
        <v>0</v>
      </c>
      <c r="AD416" s="54">
        <f t="shared" si="129"/>
        <v>0</v>
      </c>
      <c r="AE416" s="59">
        <f t="shared" si="127"/>
        <v>0</v>
      </c>
      <c r="AF416" s="149"/>
      <c r="AG416" s="60"/>
      <c r="AH416" s="61"/>
      <c r="AI416" s="126"/>
      <c r="AJ416" s="212"/>
      <c r="AK416" s="215"/>
    </row>
    <row r="417" spans="2:37">
      <c r="B417" s="136"/>
      <c r="C417" s="47">
        <f t="shared" si="120"/>
        <v>0</v>
      </c>
      <c r="D417" s="47">
        <f t="shared" si="121"/>
        <v>1</v>
      </c>
      <c r="E417" s="47">
        <f t="shared" si="122"/>
        <v>1900</v>
      </c>
      <c r="F417" s="47" t="str">
        <f t="shared" si="118"/>
        <v>сб</v>
      </c>
      <c r="G417" s="92"/>
      <c r="H417" s="71"/>
      <c r="I417" s="70"/>
      <c r="J417" s="94"/>
      <c r="K417" s="94"/>
      <c r="L417" s="48"/>
      <c r="M417" s="71"/>
      <c r="N417" s="64"/>
      <c r="O417" s="65"/>
      <c r="P417" s="65"/>
      <c r="Q417" s="65"/>
      <c r="R417" s="105"/>
      <c r="S417" s="66">
        <f t="shared" si="128"/>
        <v>100854.89999999998</v>
      </c>
      <c r="T417" s="67">
        <f t="shared" si="123"/>
        <v>0</v>
      </c>
      <c r="U417" s="53">
        <f t="shared" ref="U417:U480" si="130">T417*M417*AA417</f>
        <v>0</v>
      </c>
      <c r="V417" s="54">
        <f t="shared" ref="V417:V480" si="131">T417*M417*AA417/S417</f>
        <v>0</v>
      </c>
      <c r="W417" s="67">
        <f t="shared" si="124"/>
        <v>0</v>
      </c>
      <c r="X417" s="53">
        <f t="shared" ref="X417:X480" si="132">W417*M417*AA417</f>
        <v>0</v>
      </c>
      <c r="Y417" s="54">
        <f t="shared" ref="Y417:Y480" si="133">W417*M417*AA417/S417</f>
        <v>0</v>
      </c>
      <c r="Z417" s="68" t="str">
        <f t="shared" si="119"/>
        <v>0</v>
      </c>
      <c r="AA417" s="56">
        <f t="shared" ref="AA417:AA480" si="134">IF(I417=0,1,I417)</f>
        <v>1</v>
      </c>
      <c r="AB417" s="124">
        <f t="shared" si="125"/>
        <v>1</v>
      </c>
      <c r="AC417" s="69">
        <f t="shared" si="126"/>
        <v>0</v>
      </c>
      <c r="AD417" s="54">
        <f t="shared" si="129"/>
        <v>0</v>
      </c>
      <c r="AE417" s="59">
        <f t="shared" si="127"/>
        <v>0</v>
      </c>
      <c r="AF417" s="149"/>
      <c r="AG417" s="60"/>
      <c r="AH417" s="61"/>
      <c r="AI417" s="126"/>
      <c r="AJ417" s="212"/>
      <c r="AK417" s="215"/>
    </row>
    <row r="418" spans="2:37">
      <c r="B418" s="136"/>
      <c r="C418" s="47">
        <f t="shared" si="120"/>
        <v>0</v>
      </c>
      <c r="D418" s="47">
        <f t="shared" si="121"/>
        <v>1</v>
      </c>
      <c r="E418" s="47">
        <f t="shared" si="122"/>
        <v>1900</v>
      </c>
      <c r="F418" s="47" t="str">
        <f t="shared" si="118"/>
        <v>сб</v>
      </c>
      <c r="G418" s="92"/>
      <c r="H418" s="71"/>
      <c r="I418" s="70"/>
      <c r="J418" s="94"/>
      <c r="K418" s="94"/>
      <c r="L418" s="48"/>
      <c r="M418" s="71"/>
      <c r="N418" s="64"/>
      <c r="O418" s="65"/>
      <c r="P418" s="65"/>
      <c r="Q418" s="65"/>
      <c r="R418" s="105"/>
      <c r="S418" s="66">
        <f t="shared" si="128"/>
        <v>100854.89999999998</v>
      </c>
      <c r="T418" s="67">
        <f t="shared" si="123"/>
        <v>0</v>
      </c>
      <c r="U418" s="53">
        <f t="shared" si="130"/>
        <v>0</v>
      </c>
      <c r="V418" s="54">
        <f t="shared" si="131"/>
        <v>0</v>
      </c>
      <c r="W418" s="67">
        <f t="shared" si="124"/>
        <v>0</v>
      </c>
      <c r="X418" s="53">
        <f t="shared" si="132"/>
        <v>0</v>
      </c>
      <c r="Y418" s="54">
        <f t="shared" si="133"/>
        <v>0</v>
      </c>
      <c r="Z418" s="68" t="str">
        <f t="shared" si="119"/>
        <v>0</v>
      </c>
      <c r="AA418" s="56">
        <f t="shared" si="134"/>
        <v>1</v>
      </c>
      <c r="AB418" s="124">
        <f t="shared" si="125"/>
        <v>1</v>
      </c>
      <c r="AC418" s="69">
        <f t="shared" si="126"/>
        <v>0</v>
      </c>
      <c r="AD418" s="54">
        <f t="shared" si="129"/>
        <v>0</v>
      </c>
      <c r="AE418" s="59">
        <f t="shared" si="127"/>
        <v>0</v>
      </c>
      <c r="AF418" s="149"/>
      <c r="AG418" s="60"/>
      <c r="AH418" s="61"/>
      <c r="AI418" s="126"/>
      <c r="AJ418" s="212"/>
      <c r="AK418" s="215"/>
    </row>
    <row r="419" spans="2:37">
      <c r="B419" s="136"/>
      <c r="C419" s="47">
        <f t="shared" si="120"/>
        <v>0</v>
      </c>
      <c r="D419" s="47">
        <f t="shared" si="121"/>
        <v>1</v>
      </c>
      <c r="E419" s="47">
        <f t="shared" si="122"/>
        <v>1900</v>
      </c>
      <c r="F419" s="47" t="str">
        <f t="shared" si="118"/>
        <v>сб</v>
      </c>
      <c r="G419" s="92"/>
      <c r="H419" s="71"/>
      <c r="I419" s="70"/>
      <c r="J419" s="94"/>
      <c r="K419" s="94"/>
      <c r="L419" s="48"/>
      <c r="M419" s="71"/>
      <c r="N419" s="64"/>
      <c r="O419" s="65"/>
      <c r="P419" s="65"/>
      <c r="Q419" s="65"/>
      <c r="R419" s="105"/>
      <c r="S419" s="66">
        <f t="shared" si="128"/>
        <v>100854.89999999998</v>
      </c>
      <c r="T419" s="67">
        <f t="shared" si="123"/>
        <v>0</v>
      </c>
      <c r="U419" s="53">
        <f t="shared" si="130"/>
        <v>0</v>
      </c>
      <c r="V419" s="54">
        <f t="shared" si="131"/>
        <v>0</v>
      </c>
      <c r="W419" s="67">
        <f t="shared" si="124"/>
        <v>0</v>
      </c>
      <c r="X419" s="53">
        <f t="shared" si="132"/>
        <v>0</v>
      </c>
      <c r="Y419" s="54">
        <f t="shared" si="133"/>
        <v>0</v>
      </c>
      <c r="Z419" s="68" t="str">
        <f t="shared" si="119"/>
        <v>0</v>
      </c>
      <c r="AA419" s="56">
        <f t="shared" si="134"/>
        <v>1</v>
      </c>
      <c r="AB419" s="124">
        <f t="shared" si="125"/>
        <v>1</v>
      </c>
      <c r="AC419" s="69">
        <f t="shared" si="126"/>
        <v>0</v>
      </c>
      <c r="AD419" s="54">
        <f t="shared" si="129"/>
        <v>0</v>
      </c>
      <c r="AE419" s="59">
        <f t="shared" si="127"/>
        <v>0</v>
      </c>
      <c r="AF419" s="149"/>
      <c r="AG419" s="60"/>
      <c r="AH419" s="61"/>
      <c r="AI419" s="126"/>
      <c r="AJ419" s="212"/>
      <c r="AK419" s="215"/>
    </row>
    <row r="420" spans="2:37">
      <c r="B420" s="136"/>
      <c r="C420" s="47">
        <f t="shared" si="120"/>
        <v>0</v>
      </c>
      <c r="D420" s="47">
        <f t="shared" si="121"/>
        <v>1</v>
      </c>
      <c r="E420" s="47">
        <f t="shared" si="122"/>
        <v>1900</v>
      </c>
      <c r="F420" s="47" t="str">
        <f t="shared" ref="F420:F483" si="135">CHOOSE(WEEKDAY(B420,2),"пн","вт","ср","чт","пт","сб","вс")</f>
        <v>сб</v>
      </c>
      <c r="G420" s="92"/>
      <c r="H420" s="71"/>
      <c r="I420" s="70"/>
      <c r="J420" s="94"/>
      <c r="K420" s="94"/>
      <c r="L420" s="48"/>
      <c r="M420" s="71"/>
      <c r="N420" s="64"/>
      <c r="O420" s="65"/>
      <c r="P420" s="65"/>
      <c r="Q420" s="65"/>
      <c r="R420" s="105"/>
      <c r="S420" s="66">
        <f t="shared" si="128"/>
        <v>100854.89999999998</v>
      </c>
      <c r="T420" s="67">
        <f t="shared" si="123"/>
        <v>0</v>
      </c>
      <c r="U420" s="53">
        <f t="shared" si="130"/>
        <v>0</v>
      </c>
      <c r="V420" s="54">
        <f t="shared" si="131"/>
        <v>0</v>
      </c>
      <c r="W420" s="67">
        <f t="shared" si="124"/>
        <v>0</v>
      </c>
      <c r="X420" s="53">
        <f t="shared" si="132"/>
        <v>0</v>
      </c>
      <c r="Y420" s="54">
        <f t="shared" si="133"/>
        <v>0</v>
      </c>
      <c r="Z420" s="68" t="str">
        <f t="shared" ref="Z420:Z483" si="136">IF(W420=0,"0",T420/W420)</f>
        <v>0</v>
      </c>
      <c r="AA420" s="56">
        <f t="shared" si="134"/>
        <v>1</v>
      </c>
      <c r="AB420" s="124">
        <f t="shared" si="125"/>
        <v>1</v>
      </c>
      <c r="AC420" s="69">
        <f t="shared" si="126"/>
        <v>0</v>
      </c>
      <c r="AD420" s="54">
        <f t="shared" si="129"/>
        <v>0</v>
      </c>
      <c r="AE420" s="59">
        <f t="shared" si="127"/>
        <v>0</v>
      </c>
      <c r="AF420" s="149"/>
      <c r="AG420" s="60"/>
      <c r="AH420" s="61"/>
      <c r="AI420" s="126"/>
      <c r="AJ420" s="212"/>
      <c r="AK420" s="215"/>
    </row>
    <row r="421" spans="2:37">
      <c r="B421" s="136"/>
      <c r="C421" s="47">
        <f t="shared" ref="C421:C484" si="137">WEEKNUM(B421)</f>
        <v>0</v>
      </c>
      <c r="D421" s="47">
        <f t="shared" ref="D421:D484" si="138">MONTH(B421)</f>
        <v>1</v>
      </c>
      <c r="E421" s="47">
        <f t="shared" ref="E421:E484" si="139">YEAR(B421)</f>
        <v>1900</v>
      </c>
      <c r="F421" s="47" t="str">
        <f t="shared" si="135"/>
        <v>сб</v>
      </c>
      <c r="G421" s="92"/>
      <c r="H421" s="71"/>
      <c r="I421" s="70"/>
      <c r="J421" s="94"/>
      <c r="K421" s="94"/>
      <c r="L421" s="48"/>
      <c r="M421" s="71"/>
      <c r="N421" s="64"/>
      <c r="O421" s="65"/>
      <c r="P421" s="65"/>
      <c r="Q421" s="65"/>
      <c r="R421" s="105"/>
      <c r="S421" s="66">
        <f t="shared" si="128"/>
        <v>100854.89999999998</v>
      </c>
      <c r="T421" s="67">
        <f t="shared" si="123"/>
        <v>0</v>
      </c>
      <c r="U421" s="53">
        <f t="shared" si="130"/>
        <v>0</v>
      </c>
      <c r="V421" s="54">
        <f t="shared" si="131"/>
        <v>0</v>
      </c>
      <c r="W421" s="67">
        <f t="shared" si="124"/>
        <v>0</v>
      </c>
      <c r="X421" s="53">
        <f t="shared" si="132"/>
        <v>0</v>
      </c>
      <c r="Y421" s="54">
        <f t="shared" si="133"/>
        <v>0</v>
      </c>
      <c r="Z421" s="68" t="str">
        <f t="shared" si="136"/>
        <v>0</v>
      </c>
      <c r="AA421" s="56">
        <f t="shared" si="134"/>
        <v>1</v>
      </c>
      <c r="AB421" s="124">
        <f t="shared" si="125"/>
        <v>1</v>
      </c>
      <c r="AC421" s="69">
        <f t="shared" si="126"/>
        <v>0</v>
      </c>
      <c r="AD421" s="54">
        <f t="shared" si="129"/>
        <v>0</v>
      </c>
      <c r="AE421" s="59">
        <f t="shared" si="127"/>
        <v>0</v>
      </c>
      <c r="AF421" s="149"/>
      <c r="AG421" s="60"/>
      <c r="AH421" s="61"/>
      <c r="AI421" s="126"/>
      <c r="AJ421" s="212"/>
      <c r="AK421" s="215"/>
    </row>
    <row r="422" spans="2:37">
      <c r="B422" s="136"/>
      <c r="C422" s="47">
        <f t="shared" si="137"/>
        <v>0</v>
      </c>
      <c r="D422" s="47">
        <f t="shared" si="138"/>
        <v>1</v>
      </c>
      <c r="E422" s="47">
        <f t="shared" si="139"/>
        <v>1900</v>
      </c>
      <c r="F422" s="47" t="str">
        <f t="shared" si="135"/>
        <v>сб</v>
      </c>
      <c r="G422" s="92"/>
      <c r="H422" s="71"/>
      <c r="I422" s="70"/>
      <c r="J422" s="94"/>
      <c r="K422" s="94"/>
      <c r="L422" s="48"/>
      <c r="M422" s="71"/>
      <c r="N422" s="64"/>
      <c r="O422" s="65"/>
      <c r="P422" s="65"/>
      <c r="Q422" s="65"/>
      <c r="R422" s="105"/>
      <c r="S422" s="66">
        <f t="shared" si="128"/>
        <v>100854.89999999998</v>
      </c>
      <c r="T422" s="67">
        <f t="shared" si="123"/>
        <v>0</v>
      </c>
      <c r="U422" s="53">
        <f t="shared" si="130"/>
        <v>0</v>
      </c>
      <c r="V422" s="54">
        <f t="shared" si="131"/>
        <v>0</v>
      </c>
      <c r="W422" s="67">
        <f t="shared" si="124"/>
        <v>0</v>
      </c>
      <c r="X422" s="53">
        <f t="shared" si="132"/>
        <v>0</v>
      </c>
      <c r="Y422" s="54">
        <f t="shared" si="133"/>
        <v>0</v>
      </c>
      <c r="Z422" s="68" t="str">
        <f t="shared" si="136"/>
        <v>0</v>
      </c>
      <c r="AA422" s="56">
        <f t="shared" si="134"/>
        <v>1</v>
      </c>
      <c r="AB422" s="124">
        <f t="shared" si="125"/>
        <v>1</v>
      </c>
      <c r="AC422" s="69">
        <f t="shared" si="126"/>
        <v>0</v>
      </c>
      <c r="AD422" s="54">
        <f t="shared" si="129"/>
        <v>0</v>
      </c>
      <c r="AE422" s="59">
        <f t="shared" si="127"/>
        <v>0</v>
      </c>
      <c r="AF422" s="149"/>
      <c r="AG422" s="60"/>
      <c r="AH422" s="61"/>
      <c r="AI422" s="126"/>
      <c r="AJ422" s="212"/>
      <c r="AK422" s="215"/>
    </row>
    <row r="423" spans="2:37">
      <c r="B423" s="136"/>
      <c r="C423" s="47">
        <f t="shared" si="137"/>
        <v>0</v>
      </c>
      <c r="D423" s="47">
        <f t="shared" si="138"/>
        <v>1</v>
      </c>
      <c r="E423" s="47">
        <f t="shared" si="139"/>
        <v>1900</v>
      </c>
      <c r="F423" s="47" t="str">
        <f t="shared" si="135"/>
        <v>сб</v>
      </c>
      <c r="G423" s="92"/>
      <c r="H423" s="71"/>
      <c r="I423" s="70"/>
      <c r="J423" s="94"/>
      <c r="K423" s="94"/>
      <c r="L423" s="48"/>
      <c r="M423" s="71"/>
      <c r="N423" s="64"/>
      <c r="O423" s="65"/>
      <c r="P423" s="65"/>
      <c r="Q423" s="65"/>
      <c r="R423" s="105"/>
      <c r="S423" s="66">
        <f t="shared" si="128"/>
        <v>100854.89999999998</v>
      </c>
      <c r="T423" s="67">
        <f t="shared" si="123"/>
        <v>0</v>
      </c>
      <c r="U423" s="53">
        <f t="shared" si="130"/>
        <v>0</v>
      </c>
      <c r="V423" s="54">
        <f t="shared" si="131"/>
        <v>0</v>
      </c>
      <c r="W423" s="67">
        <f t="shared" si="124"/>
        <v>0</v>
      </c>
      <c r="X423" s="53">
        <f t="shared" si="132"/>
        <v>0</v>
      </c>
      <c r="Y423" s="54">
        <f t="shared" si="133"/>
        <v>0</v>
      </c>
      <c r="Z423" s="68" t="str">
        <f t="shared" si="136"/>
        <v>0</v>
      </c>
      <c r="AA423" s="56">
        <f t="shared" si="134"/>
        <v>1</v>
      </c>
      <c r="AB423" s="124">
        <f t="shared" si="125"/>
        <v>1</v>
      </c>
      <c r="AC423" s="69">
        <f t="shared" si="126"/>
        <v>0</v>
      </c>
      <c r="AD423" s="54">
        <f t="shared" si="129"/>
        <v>0</v>
      </c>
      <c r="AE423" s="59">
        <f t="shared" si="127"/>
        <v>0</v>
      </c>
      <c r="AF423" s="149"/>
      <c r="AG423" s="60"/>
      <c r="AH423" s="61"/>
      <c r="AI423" s="126"/>
      <c r="AJ423" s="212"/>
      <c r="AK423" s="215"/>
    </row>
    <row r="424" spans="2:37">
      <c r="B424" s="136"/>
      <c r="C424" s="47">
        <f t="shared" si="137"/>
        <v>0</v>
      </c>
      <c r="D424" s="47">
        <f t="shared" si="138"/>
        <v>1</v>
      </c>
      <c r="E424" s="47">
        <f t="shared" si="139"/>
        <v>1900</v>
      </c>
      <c r="F424" s="47" t="str">
        <f t="shared" si="135"/>
        <v>сб</v>
      </c>
      <c r="G424" s="92"/>
      <c r="H424" s="71"/>
      <c r="I424" s="70"/>
      <c r="J424" s="94"/>
      <c r="K424" s="94"/>
      <c r="L424" s="48"/>
      <c r="M424" s="71"/>
      <c r="N424" s="64"/>
      <c r="O424" s="65"/>
      <c r="P424" s="65"/>
      <c r="Q424" s="65"/>
      <c r="R424" s="105"/>
      <c r="S424" s="66">
        <f t="shared" si="128"/>
        <v>100854.89999999998</v>
      </c>
      <c r="T424" s="67">
        <f t="shared" si="123"/>
        <v>0</v>
      </c>
      <c r="U424" s="53">
        <f t="shared" si="130"/>
        <v>0</v>
      </c>
      <c r="V424" s="54">
        <f t="shared" si="131"/>
        <v>0</v>
      </c>
      <c r="W424" s="67">
        <f t="shared" si="124"/>
        <v>0</v>
      </c>
      <c r="X424" s="53">
        <f t="shared" si="132"/>
        <v>0</v>
      </c>
      <c r="Y424" s="54">
        <f t="shared" si="133"/>
        <v>0</v>
      </c>
      <c r="Z424" s="68" t="str">
        <f t="shared" si="136"/>
        <v>0</v>
      </c>
      <c r="AA424" s="56">
        <f t="shared" si="134"/>
        <v>1</v>
      </c>
      <c r="AB424" s="124">
        <f t="shared" si="125"/>
        <v>1</v>
      </c>
      <c r="AC424" s="69">
        <f t="shared" si="126"/>
        <v>0</v>
      </c>
      <c r="AD424" s="54">
        <f t="shared" si="129"/>
        <v>0</v>
      </c>
      <c r="AE424" s="59">
        <f t="shared" si="127"/>
        <v>0</v>
      </c>
      <c r="AF424" s="149"/>
      <c r="AG424" s="60"/>
      <c r="AH424" s="61"/>
      <c r="AI424" s="126"/>
      <c r="AJ424" s="212"/>
      <c r="AK424" s="215"/>
    </row>
    <row r="425" spans="2:37">
      <c r="B425" s="136"/>
      <c r="C425" s="47">
        <f t="shared" si="137"/>
        <v>0</v>
      </c>
      <c r="D425" s="47">
        <f t="shared" si="138"/>
        <v>1</v>
      </c>
      <c r="E425" s="47">
        <f t="shared" si="139"/>
        <v>1900</v>
      </c>
      <c r="F425" s="47" t="str">
        <f t="shared" si="135"/>
        <v>сб</v>
      </c>
      <c r="G425" s="92"/>
      <c r="H425" s="71"/>
      <c r="I425" s="70"/>
      <c r="J425" s="94"/>
      <c r="K425" s="94"/>
      <c r="L425" s="48"/>
      <c r="M425" s="71"/>
      <c r="N425" s="64"/>
      <c r="O425" s="65"/>
      <c r="P425" s="65"/>
      <c r="Q425" s="65"/>
      <c r="R425" s="105"/>
      <c r="S425" s="66">
        <f t="shared" si="128"/>
        <v>100854.89999999998</v>
      </c>
      <c r="T425" s="67">
        <f t="shared" si="123"/>
        <v>0</v>
      </c>
      <c r="U425" s="53">
        <f t="shared" si="130"/>
        <v>0</v>
      </c>
      <c r="V425" s="54">
        <f t="shared" si="131"/>
        <v>0</v>
      </c>
      <c r="W425" s="67">
        <f t="shared" si="124"/>
        <v>0</v>
      </c>
      <c r="X425" s="53">
        <f t="shared" si="132"/>
        <v>0</v>
      </c>
      <c r="Y425" s="54">
        <f t="shared" si="133"/>
        <v>0</v>
      </c>
      <c r="Z425" s="68" t="str">
        <f t="shared" si="136"/>
        <v>0</v>
      </c>
      <c r="AA425" s="56">
        <f t="shared" si="134"/>
        <v>1</v>
      </c>
      <c r="AB425" s="124">
        <f t="shared" si="125"/>
        <v>1</v>
      </c>
      <c r="AC425" s="69">
        <f t="shared" si="126"/>
        <v>0</v>
      </c>
      <c r="AD425" s="54">
        <f t="shared" si="129"/>
        <v>0</v>
      </c>
      <c r="AE425" s="59">
        <f t="shared" si="127"/>
        <v>0</v>
      </c>
      <c r="AF425" s="149"/>
      <c r="AG425" s="60"/>
      <c r="AH425" s="61"/>
      <c r="AI425" s="126"/>
      <c r="AJ425" s="212"/>
      <c r="AK425" s="215"/>
    </row>
    <row r="426" spans="2:37">
      <c r="B426" s="136"/>
      <c r="C426" s="47">
        <f t="shared" si="137"/>
        <v>0</v>
      </c>
      <c r="D426" s="47">
        <f t="shared" si="138"/>
        <v>1</v>
      </c>
      <c r="E426" s="47">
        <f t="shared" si="139"/>
        <v>1900</v>
      </c>
      <c r="F426" s="47" t="str">
        <f t="shared" si="135"/>
        <v>сб</v>
      </c>
      <c r="G426" s="92"/>
      <c r="H426" s="71"/>
      <c r="I426" s="70"/>
      <c r="J426" s="94"/>
      <c r="K426" s="94"/>
      <c r="L426" s="48"/>
      <c r="M426" s="71"/>
      <c r="N426" s="64"/>
      <c r="O426" s="65"/>
      <c r="P426" s="65"/>
      <c r="Q426" s="65"/>
      <c r="R426" s="105"/>
      <c r="S426" s="66">
        <f t="shared" si="128"/>
        <v>100854.89999999998</v>
      </c>
      <c r="T426" s="67">
        <f t="shared" si="123"/>
        <v>0</v>
      </c>
      <c r="U426" s="53">
        <f t="shared" si="130"/>
        <v>0</v>
      </c>
      <c r="V426" s="54">
        <f t="shared" si="131"/>
        <v>0</v>
      </c>
      <c r="W426" s="67">
        <f t="shared" si="124"/>
        <v>0</v>
      </c>
      <c r="X426" s="53">
        <f t="shared" si="132"/>
        <v>0</v>
      </c>
      <c r="Y426" s="54">
        <f t="shared" si="133"/>
        <v>0</v>
      </c>
      <c r="Z426" s="68" t="str">
        <f t="shared" si="136"/>
        <v>0</v>
      </c>
      <c r="AA426" s="56">
        <f t="shared" si="134"/>
        <v>1</v>
      </c>
      <c r="AB426" s="124">
        <f t="shared" si="125"/>
        <v>1</v>
      </c>
      <c r="AC426" s="69">
        <f t="shared" si="126"/>
        <v>0</v>
      </c>
      <c r="AD426" s="54">
        <f t="shared" si="129"/>
        <v>0</v>
      </c>
      <c r="AE426" s="59">
        <f t="shared" si="127"/>
        <v>0</v>
      </c>
      <c r="AF426" s="149"/>
      <c r="AG426" s="60"/>
      <c r="AH426" s="61"/>
      <c r="AI426" s="126"/>
      <c r="AJ426" s="212"/>
      <c r="AK426" s="215"/>
    </row>
    <row r="427" spans="2:37">
      <c r="B427" s="136"/>
      <c r="C427" s="47">
        <f t="shared" si="137"/>
        <v>0</v>
      </c>
      <c r="D427" s="47">
        <f t="shared" si="138"/>
        <v>1</v>
      </c>
      <c r="E427" s="47">
        <f t="shared" si="139"/>
        <v>1900</v>
      </c>
      <c r="F427" s="47" t="str">
        <f t="shared" si="135"/>
        <v>сб</v>
      </c>
      <c r="G427" s="92"/>
      <c r="H427" s="71"/>
      <c r="I427" s="70"/>
      <c r="J427" s="94"/>
      <c r="K427" s="94"/>
      <c r="L427" s="48"/>
      <c r="M427" s="71"/>
      <c r="N427" s="64"/>
      <c r="O427" s="65"/>
      <c r="P427" s="65"/>
      <c r="Q427" s="65"/>
      <c r="R427" s="105"/>
      <c r="S427" s="66">
        <f t="shared" si="128"/>
        <v>100854.89999999998</v>
      </c>
      <c r="T427" s="67">
        <f t="shared" si="123"/>
        <v>0</v>
      </c>
      <c r="U427" s="53">
        <f t="shared" si="130"/>
        <v>0</v>
      </c>
      <c r="V427" s="54">
        <f t="shared" si="131"/>
        <v>0</v>
      </c>
      <c r="W427" s="67">
        <f t="shared" si="124"/>
        <v>0</v>
      </c>
      <c r="X427" s="53">
        <f t="shared" si="132"/>
        <v>0</v>
      </c>
      <c r="Y427" s="54">
        <f t="shared" si="133"/>
        <v>0</v>
      </c>
      <c r="Z427" s="68" t="str">
        <f t="shared" si="136"/>
        <v>0</v>
      </c>
      <c r="AA427" s="56">
        <f t="shared" si="134"/>
        <v>1</v>
      </c>
      <c r="AB427" s="124">
        <f t="shared" si="125"/>
        <v>1</v>
      </c>
      <c r="AC427" s="69">
        <f t="shared" si="126"/>
        <v>0</v>
      </c>
      <c r="AD427" s="54">
        <f t="shared" si="129"/>
        <v>0</v>
      </c>
      <c r="AE427" s="59">
        <f t="shared" si="127"/>
        <v>0</v>
      </c>
      <c r="AF427" s="149"/>
      <c r="AG427" s="60"/>
      <c r="AH427" s="61"/>
      <c r="AI427" s="126"/>
      <c r="AJ427" s="212"/>
      <c r="AK427" s="215"/>
    </row>
    <row r="428" spans="2:37">
      <c r="B428" s="136"/>
      <c r="C428" s="47">
        <f t="shared" si="137"/>
        <v>0</v>
      </c>
      <c r="D428" s="47">
        <f t="shared" si="138"/>
        <v>1</v>
      </c>
      <c r="E428" s="47">
        <f t="shared" si="139"/>
        <v>1900</v>
      </c>
      <c r="F428" s="47" t="str">
        <f t="shared" si="135"/>
        <v>сб</v>
      </c>
      <c r="G428" s="92"/>
      <c r="H428" s="71"/>
      <c r="I428" s="70"/>
      <c r="J428" s="94"/>
      <c r="K428" s="94"/>
      <c r="L428" s="48"/>
      <c r="M428" s="71"/>
      <c r="N428" s="64"/>
      <c r="O428" s="65"/>
      <c r="P428" s="65"/>
      <c r="Q428" s="65"/>
      <c r="R428" s="105"/>
      <c r="S428" s="66">
        <f t="shared" si="128"/>
        <v>100854.89999999998</v>
      </c>
      <c r="T428" s="67">
        <f t="shared" si="123"/>
        <v>0</v>
      </c>
      <c r="U428" s="53">
        <f t="shared" si="130"/>
        <v>0</v>
      </c>
      <c r="V428" s="54">
        <f t="shared" si="131"/>
        <v>0</v>
      </c>
      <c r="W428" s="67">
        <f t="shared" si="124"/>
        <v>0</v>
      </c>
      <c r="X428" s="53">
        <f t="shared" si="132"/>
        <v>0</v>
      </c>
      <c r="Y428" s="54">
        <f t="shared" si="133"/>
        <v>0</v>
      </c>
      <c r="Z428" s="68" t="str">
        <f t="shared" si="136"/>
        <v>0</v>
      </c>
      <c r="AA428" s="56">
        <f t="shared" si="134"/>
        <v>1</v>
      </c>
      <c r="AB428" s="124">
        <f t="shared" si="125"/>
        <v>1</v>
      </c>
      <c r="AC428" s="69">
        <f t="shared" si="126"/>
        <v>0</v>
      </c>
      <c r="AD428" s="54">
        <f t="shared" si="129"/>
        <v>0</v>
      </c>
      <c r="AE428" s="59">
        <f t="shared" si="127"/>
        <v>0</v>
      </c>
      <c r="AF428" s="149"/>
      <c r="AG428" s="60"/>
      <c r="AH428" s="61"/>
      <c r="AI428" s="126"/>
      <c r="AJ428" s="212"/>
      <c r="AK428" s="215"/>
    </row>
    <row r="429" spans="2:37">
      <c r="B429" s="136"/>
      <c r="C429" s="47">
        <f t="shared" si="137"/>
        <v>0</v>
      </c>
      <c r="D429" s="47">
        <f t="shared" si="138"/>
        <v>1</v>
      </c>
      <c r="E429" s="47">
        <f t="shared" si="139"/>
        <v>1900</v>
      </c>
      <c r="F429" s="47" t="str">
        <f t="shared" si="135"/>
        <v>сб</v>
      </c>
      <c r="G429" s="92"/>
      <c r="H429" s="71"/>
      <c r="I429" s="70"/>
      <c r="J429" s="94"/>
      <c r="K429" s="94"/>
      <c r="L429" s="48"/>
      <c r="M429" s="71"/>
      <c r="N429" s="64"/>
      <c r="O429" s="65"/>
      <c r="P429" s="65"/>
      <c r="Q429" s="65"/>
      <c r="R429" s="105"/>
      <c r="S429" s="66">
        <f t="shared" si="128"/>
        <v>100854.89999999998</v>
      </c>
      <c r="T429" s="67">
        <f t="shared" si="123"/>
        <v>0</v>
      </c>
      <c r="U429" s="53">
        <f t="shared" si="130"/>
        <v>0</v>
      </c>
      <c r="V429" s="54">
        <f t="shared" si="131"/>
        <v>0</v>
      </c>
      <c r="W429" s="67">
        <f t="shared" si="124"/>
        <v>0</v>
      </c>
      <c r="X429" s="53">
        <f t="shared" si="132"/>
        <v>0</v>
      </c>
      <c r="Y429" s="54">
        <f t="shared" si="133"/>
        <v>0</v>
      </c>
      <c r="Z429" s="68" t="str">
        <f t="shared" si="136"/>
        <v>0</v>
      </c>
      <c r="AA429" s="56">
        <f t="shared" si="134"/>
        <v>1</v>
      </c>
      <c r="AB429" s="124">
        <f t="shared" si="125"/>
        <v>1</v>
      </c>
      <c r="AC429" s="69">
        <f t="shared" si="126"/>
        <v>0</v>
      </c>
      <c r="AD429" s="54">
        <f t="shared" si="129"/>
        <v>0</v>
      </c>
      <c r="AE429" s="59">
        <f t="shared" si="127"/>
        <v>0</v>
      </c>
      <c r="AF429" s="149"/>
      <c r="AG429" s="60"/>
      <c r="AH429" s="61"/>
      <c r="AI429" s="126"/>
      <c r="AJ429" s="212"/>
      <c r="AK429" s="215"/>
    </row>
    <row r="430" spans="2:37">
      <c r="B430" s="136"/>
      <c r="C430" s="47">
        <f t="shared" si="137"/>
        <v>0</v>
      </c>
      <c r="D430" s="47">
        <f t="shared" si="138"/>
        <v>1</v>
      </c>
      <c r="E430" s="47">
        <f t="shared" si="139"/>
        <v>1900</v>
      </c>
      <c r="F430" s="47" t="str">
        <f t="shared" si="135"/>
        <v>сб</v>
      </c>
      <c r="G430" s="92"/>
      <c r="H430" s="71"/>
      <c r="I430" s="70"/>
      <c r="J430" s="94"/>
      <c r="K430" s="94"/>
      <c r="L430" s="48"/>
      <c r="M430" s="71"/>
      <c r="N430" s="64"/>
      <c r="O430" s="65"/>
      <c r="P430" s="65"/>
      <c r="Q430" s="65"/>
      <c r="R430" s="105"/>
      <c r="S430" s="66">
        <f t="shared" si="128"/>
        <v>100854.89999999998</v>
      </c>
      <c r="T430" s="67">
        <f t="shared" si="123"/>
        <v>0</v>
      </c>
      <c r="U430" s="53">
        <f t="shared" si="130"/>
        <v>0</v>
      </c>
      <c r="V430" s="54">
        <f t="shared" si="131"/>
        <v>0</v>
      </c>
      <c r="W430" s="67">
        <f t="shared" si="124"/>
        <v>0</v>
      </c>
      <c r="X430" s="53">
        <f t="shared" si="132"/>
        <v>0</v>
      </c>
      <c r="Y430" s="54">
        <f t="shared" si="133"/>
        <v>0</v>
      </c>
      <c r="Z430" s="68" t="str">
        <f t="shared" si="136"/>
        <v>0</v>
      </c>
      <c r="AA430" s="56">
        <f t="shared" si="134"/>
        <v>1</v>
      </c>
      <c r="AB430" s="124">
        <f t="shared" si="125"/>
        <v>1</v>
      </c>
      <c r="AC430" s="69">
        <f t="shared" si="126"/>
        <v>0</v>
      </c>
      <c r="AD430" s="54">
        <f t="shared" si="129"/>
        <v>0</v>
      </c>
      <c r="AE430" s="59">
        <f t="shared" si="127"/>
        <v>0</v>
      </c>
      <c r="AF430" s="149"/>
      <c r="AG430" s="60"/>
      <c r="AH430" s="61"/>
      <c r="AI430" s="126"/>
      <c r="AJ430" s="212"/>
      <c r="AK430" s="215"/>
    </row>
    <row r="431" spans="2:37">
      <c r="B431" s="136"/>
      <c r="C431" s="47">
        <f t="shared" si="137"/>
        <v>0</v>
      </c>
      <c r="D431" s="47">
        <f t="shared" si="138"/>
        <v>1</v>
      </c>
      <c r="E431" s="47">
        <f t="shared" si="139"/>
        <v>1900</v>
      </c>
      <c r="F431" s="47" t="str">
        <f t="shared" si="135"/>
        <v>сб</v>
      </c>
      <c r="G431" s="92"/>
      <c r="H431" s="71"/>
      <c r="I431" s="70"/>
      <c r="J431" s="94"/>
      <c r="K431" s="94"/>
      <c r="L431" s="48"/>
      <c r="M431" s="71"/>
      <c r="N431" s="64"/>
      <c r="O431" s="65"/>
      <c r="P431" s="65"/>
      <c r="Q431" s="65"/>
      <c r="R431" s="105"/>
      <c r="S431" s="66">
        <f t="shared" si="128"/>
        <v>100854.89999999998</v>
      </c>
      <c r="T431" s="67">
        <f t="shared" si="123"/>
        <v>0</v>
      </c>
      <c r="U431" s="53">
        <f t="shared" si="130"/>
        <v>0</v>
      </c>
      <c r="V431" s="54">
        <f t="shared" si="131"/>
        <v>0</v>
      </c>
      <c r="W431" s="67">
        <f t="shared" si="124"/>
        <v>0</v>
      </c>
      <c r="X431" s="53">
        <f t="shared" si="132"/>
        <v>0</v>
      </c>
      <c r="Y431" s="54">
        <f t="shared" si="133"/>
        <v>0</v>
      </c>
      <c r="Z431" s="68" t="str">
        <f t="shared" si="136"/>
        <v>0</v>
      </c>
      <c r="AA431" s="56">
        <f t="shared" si="134"/>
        <v>1</v>
      </c>
      <c r="AB431" s="124">
        <f t="shared" si="125"/>
        <v>1</v>
      </c>
      <c r="AC431" s="69">
        <f t="shared" si="126"/>
        <v>0</v>
      </c>
      <c r="AD431" s="54">
        <f t="shared" si="129"/>
        <v>0</v>
      </c>
      <c r="AE431" s="59">
        <f t="shared" si="127"/>
        <v>0</v>
      </c>
      <c r="AF431" s="149"/>
      <c r="AG431" s="60"/>
      <c r="AH431" s="61"/>
      <c r="AI431" s="126"/>
      <c r="AJ431" s="212"/>
      <c r="AK431" s="215"/>
    </row>
    <row r="432" spans="2:37">
      <c r="B432" s="136"/>
      <c r="C432" s="47">
        <f t="shared" si="137"/>
        <v>0</v>
      </c>
      <c r="D432" s="47">
        <f t="shared" si="138"/>
        <v>1</v>
      </c>
      <c r="E432" s="47">
        <f t="shared" si="139"/>
        <v>1900</v>
      </c>
      <c r="F432" s="47" t="str">
        <f t="shared" si="135"/>
        <v>сб</v>
      </c>
      <c r="G432" s="92"/>
      <c r="H432" s="71"/>
      <c r="I432" s="70"/>
      <c r="J432" s="94"/>
      <c r="K432" s="94"/>
      <c r="L432" s="48"/>
      <c r="M432" s="71"/>
      <c r="N432" s="64"/>
      <c r="O432" s="65"/>
      <c r="P432" s="65"/>
      <c r="Q432" s="65"/>
      <c r="R432" s="105"/>
      <c r="S432" s="66">
        <f t="shared" si="128"/>
        <v>100854.89999999998</v>
      </c>
      <c r="T432" s="67">
        <f t="shared" si="123"/>
        <v>0</v>
      </c>
      <c r="U432" s="53">
        <f t="shared" si="130"/>
        <v>0</v>
      </c>
      <c r="V432" s="54">
        <f t="shared" si="131"/>
        <v>0</v>
      </c>
      <c r="W432" s="67">
        <f t="shared" si="124"/>
        <v>0</v>
      </c>
      <c r="X432" s="53">
        <f t="shared" si="132"/>
        <v>0</v>
      </c>
      <c r="Y432" s="54">
        <f t="shared" si="133"/>
        <v>0</v>
      </c>
      <c r="Z432" s="68" t="str">
        <f t="shared" si="136"/>
        <v>0</v>
      </c>
      <c r="AA432" s="56">
        <f t="shared" si="134"/>
        <v>1</v>
      </c>
      <c r="AB432" s="124">
        <f t="shared" si="125"/>
        <v>1</v>
      </c>
      <c r="AC432" s="69">
        <f t="shared" si="126"/>
        <v>0</v>
      </c>
      <c r="AD432" s="54">
        <f t="shared" si="129"/>
        <v>0</v>
      </c>
      <c r="AE432" s="59">
        <f t="shared" si="127"/>
        <v>0</v>
      </c>
      <c r="AF432" s="149"/>
      <c r="AG432" s="60"/>
      <c r="AH432" s="61"/>
      <c r="AI432" s="126"/>
      <c r="AJ432" s="212"/>
      <c r="AK432" s="215"/>
    </row>
    <row r="433" spans="2:37">
      <c r="B433" s="136"/>
      <c r="C433" s="47">
        <f t="shared" si="137"/>
        <v>0</v>
      </c>
      <c r="D433" s="47">
        <f t="shared" si="138"/>
        <v>1</v>
      </c>
      <c r="E433" s="47">
        <f t="shared" si="139"/>
        <v>1900</v>
      </c>
      <c r="F433" s="47" t="str">
        <f t="shared" si="135"/>
        <v>сб</v>
      </c>
      <c r="G433" s="92"/>
      <c r="H433" s="71"/>
      <c r="I433" s="70"/>
      <c r="J433" s="94"/>
      <c r="K433" s="94"/>
      <c r="L433" s="48"/>
      <c r="M433" s="71"/>
      <c r="N433" s="64"/>
      <c r="O433" s="65"/>
      <c r="P433" s="65"/>
      <c r="Q433" s="65"/>
      <c r="R433" s="105"/>
      <c r="S433" s="66">
        <f t="shared" si="128"/>
        <v>100854.89999999998</v>
      </c>
      <c r="T433" s="67">
        <f t="shared" si="123"/>
        <v>0</v>
      </c>
      <c r="U433" s="53">
        <f t="shared" si="130"/>
        <v>0</v>
      </c>
      <c r="V433" s="54">
        <f t="shared" si="131"/>
        <v>0</v>
      </c>
      <c r="W433" s="67">
        <f t="shared" si="124"/>
        <v>0</v>
      </c>
      <c r="X433" s="53">
        <f t="shared" si="132"/>
        <v>0</v>
      </c>
      <c r="Y433" s="54">
        <f t="shared" si="133"/>
        <v>0</v>
      </c>
      <c r="Z433" s="68" t="str">
        <f t="shared" si="136"/>
        <v>0</v>
      </c>
      <c r="AA433" s="56">
        <f t="shared" si="134"/>
        <v>1</v>
      </c>
      <c r="AB433" s="124">
        <f t="shared" si="125"/>
        <v>1</v>
      </c>
      <c r="AC433" s="69">
        <f t="shared" si="126"/>
        <v>0</v>
      </c>
      <c r="AD433" s="54">
        <f t="shared" si="129"/>
        <v>0</v>
      </c>
      <c r="AE433" s="59">
        <f t="shared" si="127"/>
        <v>0</v>
      </c>
      <c r="AF433" s="149"/>
      <c r="AG433" s="60"/>
      <c r="AH433" s="61"/>
      <c r="AI433" s="126"/>
      <c r="AJ433" s="212"/>
      <c r="AK433" s="215"/>
    </row>
    <row r="434" spans="2:37">
      <c r="B434" s="136"/>
      <c r="C434" s="47">
        <f t="shared" si="137"/>
        <v>0</v>
      </c>
      <c r="D434" s="47">
        <f t="shared" si="138"/>
        <v>1</v>
      </c>
      <c r="E434" s="47">
        <f t="shared" si="139"/>
        <v>1900</v>
      </c>
      <c r="F434" s="47" t="str">
        <f t="shared" si="135"/>
        <v>сб</v>
      </c>
      <c r="G434" s="92"/>
      <c r="H434" s="71"/>
      <c r="I434" s="70"/>
      <c r="J434" s="94"/>
      <c r="K434" s="94"/>
      <c r="L434" s="48"/>
      <c r="M434" s="71"/>
      <c r="N434" s="64"/>
      <c r="O434" s="65"/>
      <c r="P434" s="65"/>
      <c r="Q434" s="65"/>
      <c r="R434" s="105"/>
      <c r="S434" s="66">
        <f t="shared" si="128"/>
        <v>100854.89999999998</v>
      </c>
      <c r="T434" s="67">
        <f t="shared" si="123"/>
        <v>0</v>
      </c>
      <c r="U434" s="53">
        <f t="shared" si="130"/>
        <v>0</v>
      </c>
      <c r="V434" s="54">
        <f t="shared" si="131"/>
        <v>0</v>
      </c>
      <c r="W434" s="67">
        <f t="shared" si="124"/>
        <v>0</v>
      </c>
      <c r="X434" s="53">
        <f t="shared" si="132"/>
        <v>0</v>
      </c>
      <c r="Y434" s="54">
        <f t="shared" si="133"/>
        <v>0</v>
      </c>
      <c r="Z434" s="68" t="str">
        <f t="shared" si="136"/>
        <v>0</v>
      </c>
      <c r="AA434" s="56">
        <f t="shared" si="134"/>
        <v>1</v>
      </c>
      <c r="AB434" s="124">
        <f t="shared" si="125"/>
        <v>1</v>
      </c>
      <c r="AC434" s="69">
        <f t="shared" si="126"/>
        <v>0</v>
      </c>
      <c r="AD434" s="54">
        <f t="shared" si="129"/>
        <v>0</v>
      </c>
      <c r="AE434" s="59">
        <f t="shared" si="127"/>
        <v>0</v>
      </c>
      <c r="AF434" s="149"/>
      <c r="AG434" s="60"/>
      <c r="AH434" s="61"/>
      <c r="AI434" s="126"/>
      <c r="AJ434" s="212"/>
      <c r="AK434" s="215"/>
    </row>
    <row r="435" spans="2:37">
      <c r="B435" s="136"/>
      <c r="C435" s="47">
        <f t="shared" si="137"/>
        <v>0</v>
      </c>
      <c r="D435" s="47">
        <f t="shared" si="138"/>
        <v>1</v>
      </c>
      <c r="E435" s="47">
        <f t="shared" si="139"/>
        <v>1900</v>
      </c>
      <c r="F435" s="47" t="str">
        <f t="shared" si="135"/>
        <v>сб</v>
      </c>
      <c r="G435" s="92"/>
      <c r="H435" s="71"/>
      <c r="I435" s="70"/>
      <c r="J435" s="94"/>
      <c r="K435" s="94"/>
      <c r="L435" s="48"/>
      <c r="M435" s="71"/>
      <c r="N435" s="64"/>
      <c r="O435" s="65"/>
      <c r="P435" s="65"/>
      <c r="Q435" s="65"/>
      <c r="R435" s="105"/>
      <c r="S435" s="66">
        <f t="shared" si="128"/>
        <v>100854.89999999998</v>
      </c>
      <c r="T435" s="67">
        <f t="shared" si="123"/>
        <v>0</v>
      </c>
      <c r="U435" s="53">
        <f t="shared" si="130"/>
        <v>0</v>
      </c>
      <c r="V435" s="54">
        <f t="shared" si="131"/>
        <v>0</v>
      </c>
      <c r="W435" s="67">
        <f t="shared" si="124"/>
        <v>0</v>
      </c>
      <c r="X435" s="53">
        <f t="shared" si="132"/>
        <v>0</v>
      </c>
      <c r="Y435" s="54">
        <f t="shared" si="133"/>
        <v>0</v>
      </c>
      <c r="Z435" s="68" t="str">
        <f t="shared" si="136"/>
        <v>0</v>
      </c>
      <c r="AA435" s="56">
        <f t="shared" si="134"/>
        <v>1</v>
      </c>
      <c r="AB435" s="124">
        <f t="shared" si="125"/>
        <v>1</v>
      </c>
      <c r="AC435" s="69">
        <f t="shared" si="126"/>
        <v>0</v>
      </c>
      <c r="AD435" s="54">
        <f t="shared" si="129"/>
        <v>0</v>
      </c>
      <c r="AE435" s="59">
        <f t="shared" si="127"/>
        <v>0</v>
      </c>
      <c r="AF435" s="149"/>
      <c r="AG435" s="60"/>
      <c r="AH435" s="61"/>
      <c r="AI435" s="126"/>
      <c r="AJ435" s="212"/>
      <c r="AK435" s="215"/>
    </row>
    <row r="436" spans="2:37">
      <c r="B436" s="136"/>
      <c r="C436" s="47">
        <f t="shared" si="137"/>
        <v>0</v>
      </c>
      <c r="D436" s="47">
        <f t="shared" si="138"/>
        <v>1</v>
      </c>
      <c r="E436" s="47">
        <f t="shared" si="139"/>
        <v>1900</v>
      </c>
      <c r="F436" s="47" t="str">
        <f t="shared" si="135"/>
        <v>сб</v>
      </c>
      <c r="G436" s="92"/>
      <c r="H436" s="71"/>
      <c r="I436" s="70"/>
      <c r="J436" s="94"/>
      <c r="K436" s="94"/>
      <c r="L436" s="48"/>
      <c r="M436" s="71"/>
      <c r="N436" s="64"/>
      <c r="O436" s="65"/>
      <c r="P436" s="65"/>
      <c r="Q436" s="65"/>
      <c r="R436" s="105"/>
      <c r="S436" s="66">
        <f t="shared" si="128"/>
        <v>100854.89999999998</v>
      </c>
      <c r="T436" s="67">
        <f t="shared" si="123"/>
        <v>0</v>
      </c>
      <c r="U436" s="53">
        <f t="shared" si="130"/>
        <v>0</v>
      </c>
      <c r="V436" s="54">
        <f t="shared" si="131"/>
        <v>0</v>
      </c>
      <c r="W436" s="67">
        <f t="shared" si="124"/>
        <v>0</v>
      </c>
      <c r="X436" s="53">
        <f t="shared" si="132"/>
        <v>0</v>
      </c>
      <c r="Y436" s="54">
        <f t="shared" si="133"/>
        <v>0</v>
      </c>
      <c r="Z436" s="68" t="str">
        <f t="shared" si="136"/>
        <v>0</v>
      </c>
      <c r="AA436" s="56">
        <f t="shared" si="134"/>
        <v>1</v>
      </c>
      <c r="AB436" s="124">
        <f t="shared" si="125"/>
        <v>1</v>
      </c>
      <c r="AC436" s="69">
        <f t="shared" si="126"/>
        <v>0</v>
      </c>
      <c r="AD436" s="54">
        <f t="shared" si="129"/>
        <v>0</v>
      </c>
      <c r="AE436" s="59">
        <f t="shared" si="127"/>
        <v>0</v>
      </c>
      <c r="AF436" s="149"/>
      <c r="AG436" s="60"/>
      <c r="AH436" s="61"/>
      <c r="AI436" s="126"/>
      <c r="AJ436" s="212"/>
      <c r="AK436" s="215"/>
    </row>
    <row r="437" spans="2:37">
      <c r="B437" s="136"/>
      <c r="C437" s="47">
        <f t="shared" si="137"/>
        <v>0</v>
      </c>
      <c r="D437" s="47">
        <f t="shared" si="138"/>
        <v>1</v>
      </c>
      <c r="E437" s="47">
        <f t="shared" si="139"/>
        <v>1900</v>
      </c>
      <c r="F437" s="47" t="str">
        <f t="shared" si="135"/>
        <v>сб</v>
      </c>
      <c r="G437" s="92"/>
      <c r="H437" s="71"/>
      <c r="I437" s="70"/>
      <c r="J437" s="94"/>
      <c r="K437" s="94"/>
      <c r="L437" s="48"/>
      <c r="M437" s="71"/>
      <c r="N437" s="64"/>
      <c r="O437" s="65"/>
      <c r="P437" s="65"/>
      <c r="Q437" s="65"/>
      <c r="R437" s="105"/>
      <c r="S437" s="66">
        <f t="shared" si="128"/>
        <v>100854.89999999998</v>
      </c>
      <c r="T437" s="67">
        <f t="shared" si="123"/>
        <v>0</v>
      </c>
      <c r="U437" s="53">
        <f t="shared" si="130"/>
        <v>0</v>
      </c>
      <c r="V437" s="54">
        <f t="shared" si="131"/>
        <v>0</v>
      </c>
      <c r="W437" s="67">
        <f t="shared" si="124"/>
        <v>0</v>
      </c>
      <c r="X437" s="53">
        <f t="shared" si="132"/>
        <v>0</v>
      </c>
      <c r="Y437" s="54">
        <f t="shared" si="133"/>
        <v>0</v>
      </c>
      <c r="Z437" s="68" t="str">
        <f t="shared" si="136"/>
        <v>0</v>
      </c>
      <c r="AA437" s="56">
        <f t="shared" si="134"/>
        <v>1</v>
      </c>
      <c r="AB437" s="124">
        <f t="shared" si="125"/>
        <v>1</v>
      </c>
      <c r="AC437" s="69">
        <f t="shared" si="126"/>
        <v>0</v>
      </c>
      <c r="AD437" s="54">
        <f t="shared" si="129"/>
        <v>0</v>
      </c>
      <c r="AE437" s="59">
        <f t="shared" si="127"/>
        <v>0</v>
      </c>
      <c r="AF437" s="149"/>
      <c r="AG437" s="60"/>
      <c r="AH437" s="61"/>
      <c r="AI437" s="126"/>
      <c r="AJ437" s="212"/>
      <c r="AK437" s="215"/>
    </row>
    <row r="438" spans="2:37">
      <c r="B438" s="136"/>
      <c r="C438" s="47">
        <f t="shared" si="137"/>
        <v>0</v>
      </c>
      <c r="D438" s="47">
        <f t="shared" si="138"/>
        <v>1</v>
      </c>
      <c r="E438" s="47">
        <f t="shared" si="139"/>
        <v>1900</v>
      </c>
      <c r="F438" s="47" t="str">
        <f t="shared" si="135"/>
        <v>сб</v>
      </c>
      <c r="G438" s="92"/>
      <c r="H438" s="71"/>
      <c r="I438" s="70"/>
      <c r="J438" s="94"/>
      <c r="K438" s="94"/>
      <c r="L438" s="48"/>
      <c r="M438" s="71"/>
      <c r="N438" s="64"/>
      <c r="O438" s="65"/>
      <c r="P438" s="65"/>
      <c r="Q438" s="65"/>
      <c r="R438" s="105"/>
      <c r="S438" s="66">
        <f t="shared" si="128"/>
        <v>100854.89999999998</v>
      </c>
      <c r="T438" s="67">
        <f t="shared" si="123"/>
        <v>0</v>
      </c>
      <c r="U438" s="53">
        <f t="shared" si="130"/>
        <v>0</v>
      </c>
      <c r="V438" s="54">
        <f t="shared" si="131"/>
        <v>0</v>
      </c>
      <c r="W438" s="67">
        <f t="shared" si="124"/>
        <v>0</v>
      </c>
      <c r="X438" s="53">
        <f t="shared" si="132"/>
        <v>0</v>
      </c>
      <c r="Y438" s="54">
        <f t="shared" si="133"/>
        <v>0</v>
      </c>
      <c r="Z438" s="68" t="str">
        <f t="shared" si="136"/>
        <v>0</v>
      </c>
      <c r="AA438" s="56">
        <f t="shared" si="134"/>
        <v>1</v>
      </c>
      <c r="AB438" s="124">
        <f t="shared" si="125"/>
        <v>1</v>
      </c>
      <c r="AC438" s="69">
        <f t="shared" si="126"/>
        <v>0</v>
      </c>
      <c r="AD438" s="54">
        <f t="shared" si="129"/>
        <v>0</v>
      </c>
      <c r="AE438" s="59">
        <f t="shared" si="127"/>
        <v>0</v>
      </c>
      <c r="AF438" s="149"/>
      <c r="AG438" s="60"/>
      <c r="AH438" s="61"/>
      <c r="AI438" s="126"/>
      <c r="AJ438" s="212"/>
      <c r="AK438" s="215"/>
    </row>
    <row r="439" spans="2:37">
      <c r="B439" s="136"/>
      <c r="C439" s="47">
        <f t="shared" si="137"/>
        <v>0</v>
      </c>
      <c r="D439" s="47">
        <f t="shared" si="138"/>
        <v>1</v>
      </c>
      <c r="E439" s="47">
        <f t="shared" si="139"/>
        <v>1900</v>
      </c>
      <c r="F439" s="47" t="str">
        <f t="shared" si="135"/>
        <v>сб</v>
      </c>
      <c r="G439" s="92"/>
      <c r="H439" s="71"/>
      <c r="I439" s="70"/>
      <c r="J439" s="94"/>
      <c r="K439" s="94"/>
      <c r="L439" s="48"/>
      <c r="M439" s="71"/>
      <c r="N439" s="64"/>
      <c r="O439" s="65"/>
      <c r="P439" s="65"/>
      <c r="Q439" s="65"/>
      <c r="R439" s="105"/>
      <c r="S439" s="66">
        <f t="shared" si="128"/>
        <v>100854.89999999998</v>
      </c>
      <c r="T439" s="67">
        <f t="shared" si="123"/>
        <v>0</v>
      </c>
      <c r="U439" s="53">
        <f t="shared" si="130"/>
        <v>0</v>
      </c>
      <c r="V439" s="54">
        <f t="shared" si="131"/>
        <v>0</v>
      </c>
      <c r="W439" s="67">
        <f t="shared" si="124"/>
        <v>0</v>
      </c>
      <c r="X439" s="53">
        <f t="shared" si="132"/>
        <v>0</v>
      </c>
      <c r="Y439" s="54">
        <f t="shared" si="133"/>
        <v>0</v>
      </c>
      <c r="Z439" s="68" t="str">
        <f t="shared" si="136"/>
        <v>0</v>
      </c>
      <c r="AA439" s="56">
        <f t="shared" si="134"/>
        <v>1</v>
      </c>
      <c r="AB439" s="124">
        <f t="shared" si="125"/>
        <v>1</v>
      </c>
      <c r="AC439" s="69">
        <f t="shared" si="126"/>
        <v>0</v>
      </c>
      <c r="AD439" s="54">
        <f t="shared" si="129"/>
        <v>0</v>
      </c>
      <c r="AE439" s="59">
        <f t="shared" si="127"/>
        <v>0</v>
      </c>
      <c r="AF439" s="149"/>
      <c r="AG439" s="60"/>
      <c r="AH439" s="61"/>
      <c r="AI439" s="126"/>
      <c r="AJ439" s="212"/>
      <c r="AK439" s="215"/>
    </row>
    <row r="440" spans="2:37">
      <c r="B440" s="136"/>
      <c r="C440" s="47">
        <f t="shared" si="137"/>
        <v>0</v>
      </c>
      <c r="D440" s="47">
        <f t="shared" si="138"/>
        <v>1</v>
      </c>
      <c r="E440" s="47">
        <f t="shared" si="139"/>
        <v>1900</v>
      </c>
      <c r="F440" s="47" t="str">
        <f t="shared" si="135"/>
        <v>сб</v>
      </c>
      <c r="G440" s="92"/>
      <c r="H440" s="71"/>
      <c r="I440" s="70"/>
      <c r="J440" s="94"/>
      <c r="K440" s="94"/>
      <c r="L440" s="48"/>
      <c r="M440" s="71"/>
      <c r="N440" s="64"/>
      <c r="O440" s="65"/>
      <c r="P440" s="65"/>
      <c r="Q440" s="65"/>
      <c r="R440" s="105"/>
      <c r="S440" s="66">
        <f t="shared" si="128"/>
        <v>100854.89999999998</v>
      </c>
      <c r="T440" s="67">
        <f t="shared" si="123"/>
        <v>0</v>
      </c>
      <c r="U440" s="53">
        <f t="shared" si="130"/>
        <v>0</v>
      </c>
      <c r="V440" s="54">
        <f t="shared" si="131"/>
        <v>0</v>
      </c>
      <c r="W440" s="67">
        <f t="shared" si="124"/>
        <v>0</v>
      </c>
      <c r="X440" s="53">
        <f t="shared" si="132"/>
        <v>0</v>
      </c>
      <c r="Y440" s="54">
        <f t="shared" si="133"/>
        <v>0</v>
      </c>
      <c r="Z440" s="68" t="str">
        <f t="shared" si="136"/>
        <v>0</v>
      </c>
      <c r="AA440" s="56">
        <f t="shared" si="134"/>
        <v>1</v>
      </c>
      <c r="AB440" s="124">
        <f t="shared" si="125"/>
        <v>1</v>
      </c>
      <c r="AC440" s="69">
        <f t="shared" si="126"/>
        <v>0</v>
      </c>
      <c r="AD440" s="54">
        <f t="shared" si="129"/>
        <v>0</v>
      </c>
      <c r="AE440" s="59">
        <f t="shared" si="127"/>
        <v>0</v>
      </c>
      <c r="AF440" s="149"/>
      <c r="AG440" s="60"/>
      <c r="AH440" s="61"/>
      <c r="AI440" s="126"/>
      <c r="AJ440" s="212"/>
      <c r="AK440" s="215"/>
    </row>
    <row r="441" spans="2:37">
      <c r="B441" s="136"/>
      <c r="C441" s="47">
        <f t="shared" si="137"/>
        <v>0</v>
      </c>
      <c r="D441" s="47">
        <f t="shared" si="138"/>
        <v>1</v>
      </c>
      <c r="E441" s="47">
        <f t="shared" si="139"/>
        <v>1900</v>
      </c>
      <c r="F441" s="47" t="str">
        <f t="shared" si="135"/>
        <v>сб</v>
      </c>
      <c r="G441" s="92"/>
      <c r="H441" s="71"/>
      <c r="I441" s="70"/>
      <c r="J441" s="94"/>
      <c r="K441" s="94"/>
      <c r="L441" s="48"/>
      <c r="M441" s="71"/>
      <c r="N441" s="64"/>
      <c r="O441" s="65"/>
      <c r="P441" s="65"/>
      <c r="Q441" s="65"/>
      <c r="R441" s="105"/>
      <c r="S441" s="66">
        <f t="shared" si="128"/>
        <v>100854.89999999998</v>
      </c>
      <c r="T441" s="67">
        <f t="shared" si="123"/>
        <v>0</v>
      </c>
      <c r="U441" s="53">
        <f t="shared" si="130"/>
        <v>0</v>
      </c>
      <c r="V441" s="54">
        <f t="shared" si="131"/>
        <v>0</v>
      </c>
      <c r="W441" s="67">
        <f t="shared" si="124"/>
        <v>0</v>
      </c>
      <c r="X441" s="53">
        <f t="shared" si="132"/>
        <v>0</v>
      </c>
      <c r="Y441" s="54">
        <f t="shared" si="133"/>
        <v>0</v>
      </c>
      <c r="Z441" s="68" t="str">
        <f t="shared" si="136"/>
        <v>0</v>
      </c>
      <c r="AA441" s="56">
        <f t="shared" si="134"/>
        <v>1</v>
      </c>
      <c r="AB441" s="124">
        <f t="shared" si="125"/>
        <v>1</v>
      </c>
      <c r="AC441" s="69">
        <f t="shared" si="126"/>
        <v>0</v>
      </c>
      <c r="AD441" s="54">
        <f t="shared" si="129"/>
        <v>0</v>
      </c>
      <c r="AE441" s="59">
        <f t="shared" si="127"/>
        <v>0</v>
      </c>
      <c r="AF441" s="149"/>
      <c r="AG441" s="60"/>
      <c r="AH441" s="61"/>
      <c r="AI441" s="126"/>
      <c r="AJ441" s="212"/>
      <c r="AK441" s="215"/>
    </row>
    <row r="442" spans="2:37">
      <c r="B442" s="136"/>
      <c r="C442" s="47">
        <f t="shared" si="137"/>
        <v>0</v>
      </c>
      <c r="D442" s="47">
        <f t="shared" si="138"/>
        <v>1</v>
      </c>
      <c r="E442" s="47">
        <f t="shared" si="139"/>
        <v>1900</v>
      </c>
      <c r="F442" s="47" t="str">
        <f t="shared" si="135"/>
        <v>сб</v>
      </c>
      <c r="G442" s="92"/>
      <c r="H442" s="71"/>
      <c r="I442" s="70"/>
      <c r="J442" s="94"/>
      <c r="K442" s="94"/>
      <c r="L442" s="48"/>
      <c r="M442" s="71"/>
      <c r="N442" s="64"/>
      <c r="O442" s="65"/>
      <c r="P442" s="65"/>
      <c r="Q442" s="65"/>
      <c r="R442" s="105"/>
      <c r="S442" s="66">
        <f t="shared" si="128"/>
        <v>100854.89999999998</v>
      </c>
      <c r="T442" s="67">
        <f t="shared" si="123"/>
        <v>0</v>
      </c>
      <c r="U442" s="53">
        <f t="shared" si="130"/>
        <v>0</v>
      </c>
      <c r="V442" s="54">
        <f t="shared" si="131"/>
        <v>0</v>
      </c>
      <c r="W442" s="67">
        <f t="shared" si="124"/>
        <v>0</v>
      </c>
      <c r="X442" s="53">
        <f t="shared" si="132"/>
        <v>0</v>
      </c>
      <c r="Y442" s="54">
        <f t="shared" si="133"/>
        <v>0</v>
      </c>
      <c r="Z442" s="68" t="str">
        <f t="shared" si="136"/>
        <v>0</v>
      </c>
      <c r="AA442" s="56">
        <f t="shared" si="134"/>
        <v>1</v>
      </c>
      <c r="AB442" s="124">
        <f t="shared" si="125"/>
        <v>1</v>
      </c>
      <c r="AC442" s="69">
        <f t="shared" si="126"/>
        <v>0</v>
      </c>
      <c r="AD442" s="54">
        <f t="shared" si="129"/>
        <v>0</v>
      </c>
      <c r="AE442" s="59">
        <f t="shared" si="127"/>
        <v>0</v>
      </c>
      <c r="AF442" s="149"/>
      <c r="AG442" s="60"/>
      <c r="AH442" s="61"/>
      <c r="AI442" s="126"/>
      <c r="AJ442" s="212"/>
      <c r="AK442" s="215"/>
    </row>
    <row r="443" spans="2:37">
      <c r="B443" s="136"/>
      <c r="C443" s="47">
        <f t="shared" si="137"/>
        <v>0</v>
      </c>
      <c r="D443" s="47">
        <f t="shared" si="138"/>
        <v>1</v>
      </c>
      <c r="E443" s="47">
        <f t="shared" si="139"/>
        <v>1900</v>
      </c>
      <c r="F443" s="47" t="str">
        <f t="shared" si="135"/>
        <v>сб</v>
      </c>
      <c r="G443" s="92"/>
      <c r="H443" s="71"/>
      <c r="I443" s="70"/>
      <c r="J443" s="94"/>
      <c r="K443" s="94"/>
      <c r="L443" s="48"/>
      <c r="M443" s="71"/>
      <c r="N443" s="64"/>
      <c r="O443" s="65"/>
      <c r="P443" s="65"/>
      <c r="Q443" s="65"/>
      <c r="R443" s="105"/>
      <c r="S443" s="66">
        <f t="shared" si="128"/>
        <v>100854.89999999998</v>
      </c>
      <c r="T443" s="67">
        <f t="shared" si="123"/>
        <v>0</v>
      </c>
      <c r="U443" s="53">
        <f t="shared" si="130"/>
        <v>0</v>
      </c>
      <c r="V443" s="54">
        <f t="shared" si="131"/>
        <v>0</v>
      </c>
      <c r="W443" s="67">
        <f t="shared" si="124"/>
        <v>0</v>
      </c>
      <c r="X443" s="53">
        <f t="shared" si="132"/>
        <v>0</v>
      </c>
      <c r="Y443" s="54">
        <f t="shared" si="133"/>
        <v>0</v>
      </c>
      <c r="Z443" s="68" t="str">
        <f t="shared" si="136"/>
        <v>0</v>
      </c>
      <c r="AA443" s="56">
        <f t="shared" si="134"/>
        <v>1</v>
      </c>
      <c r="AB443" s="124">
        <f t="shared" si="125"/>
        <v>1</v>
      </c>
      <c r="AC443" s="69">
        <f t="shared" si="126"/>
        <v>0</v>
      </c>
      <c r="AD443" s="54">
        <f t="shared" si="129"/>
        <v>0</v>
      </c>
      <c r="AE443" s="59">
        <f t="shared" si="127"/>
        <v>0</v>
      </c>
      <c r="AF443" s="149"/>
      <c r="AG443" s="60"/>
      <c r="AH443" s="61"/>
      <c r="AI443" s="126"/>
      <c r="AJ443" s="212"/>
      <c r="AK443" s="215"/>
    </row>
    <row r="444" spans="2:37">
      <c r="B444" s="136"/>
      <c r="C444" s="47">
        <f t="shared" si="137"/>
        <v>0</v>
      </c>
      <c r="D444" s="47">
        <f t="shared" si="138"/>
        <v>1</v>
      </c>
      <c r="E444" s="47">
        <f t="shared" si="139"/>
        <v>1900</v>
      </c>
      <c r="F444" s="47" t="str">
        <f t="shared" si="135"/>
        <v>сб</v>
      </c>
      <c r="G444" s="92"/>
      <c r="H444" s="71"/>
      <c r="I444" s="70"/>
      <c r="J444" s="94"/>
      <c r="K444" s="94"/>
      <c r="L444" s="48"/>
      <c r="M444" s="71"/>
      <c r="N444" s="64"/>
      <c r="O444" s="65"/>
      <c r="P444" s="65"/>
      <c r="Q444" s="65"/>
      <c r="R444" s="105"/>
      <c r="S444" s="66">
        <f t="shared" si="128"/>
        <v>100854.89999999998</v>
      </c>
      <c r="T444" s="67">
        <f t="shared" si="123"/>
        <v>0</v>
      </c>
      <c r="U444" s="53">
        <f t="shared" si="130"/>
        <v>0</v>
      </c>
      <c r="V444" s="54">
        <f t="shared" si="131"/>
        <v>0</v>
      </c>
      <c r="W444" s="67">
        <f t="shared" si="124"/>
        <v>0</v>
      </c>
      <c r="X444" s="53">
        <f t="shared" si="132"/>
        <v>0</v>
      </c>
      <c r="Y444" s="54">
        <f t="shared" si="133"/>
        <v>0</v>
      </c>
      <c r="Z444" s="68" t="str">
        <f t="shared" si="136"/>
        <v>0</v>
      </c>
      <c r="AA444" s="56">
        <f t="shared" si="134"/>
        <v>1</v>
      </c>
      <c r="AB444" s="124">
        <f t="shared" si="125"/>
        <v>1</v>
      </c>
      <c r="AC444" s="69">
        <f t="shared" si="126"/>
        <v>0</v>
      </c>
      <c r="AD444" s="54">
        <f t="shared" si="129"/>
        <v>0</v>
      </c>
      <c r="AE444" s="59">
        <f t="shared" si="127"/>
        <v>0</v>
      </c>
      <c r="AF444" s="149"/>
      <c r="AG444" s="60"/>
      <c r="AH444" s="61"/>
      <c r="AI444" s="126"/>
      <c r="AJ444" s="212"/>
      <c r="AK444" s="215"/>
    </row>
    <row r="445" spans="2:37">
      <c r="B445" s="136"/>
      <c r="C445" s="47">
        <f t="shared" si="137"/>
        <v>0</v>
      </c>
      <c r="D445" s="47">
        <f t="shared" si="138"/>
        <v>1</v>
      </c>
      <c r="E445" s="47">
        <f t="shared" si="139"/>
        <v>1900</v>
      </c>
      <c r="F445" s="47" t="str">
        <f t="shared" si="135"/>
        <v>сб</v>
      </c>
      <c r="G445" s="92"/>
      <c r="H445" s="71"/>
      <c r="I445" s="70"/>
      <c r="J445" s="94"/>
      <c r="K445" s="94"/>
      <c r="L445" s="48"/>
      <c r="M445" s="71"/>
      <c r="N445" s="64"/>
      <c r="O445" s="65"/>
      <c r="P445" s="65"/>
      <c r="Q445" s="65"/>
      <c r="R445" s="105"/>
      <c r="S445" s="66">
        <f t="shared" si="128"/>
        <v>100854.89999999998</v>
      </c>
      <c r="T445" s="67">
        <f t="shared" si="123"/>
        <v>0</v>
      </c>
      <c r="U445" s="53">
        <f t="shared" si="130"/>
        <v>0</v>
      </c>
      <c r="V445" s="54">
        <f t="shared" si="131"/>
        <v>0</v>
      </c>
      <c r="W445" s="67">
        <f t="shared" si="124"/>
        <v>0</v>
      </c>
      <c r="X445" s="53">
        <f t="shared" si="132"/>
        <v>0</v>
      </c>
      <c r="Y445" s="54">
        <f t="shared" si="133"/>
        <v>0</v>
      </c>
      <c r="Z445" s="68" t="str">
        <f t="shared" si="136"/>
        <v>0</v>
      </c>
      <c r="AA445" s="56">
        <f t="shared" si="134"/>
        <v>1</v>
      </c>
      <c r="AB445" s="124">
        <f t="shared" si="125"/>
        <v>1</v>
      </c>
      <c r="AC445" s="69">
        <f t="shared" si="126"/>
        <v>0</v>
      </c>
      <c r="AD445" s="54">
        <f t="shared" si="129"/>
        <v>0</v>
      </c>
      <c r="AE445" s="59">
        <f t="shared" si="127"/>
        <v>0</v>
      </c>
      <c r="AF445" s="149"/>
      <c r="AG445" s="60"/>
      <c r="AH445" s="61"/>
      <c r="AI445" s="126"/>
      <c r="AJ445" s="212"/>
      <c r="AK445" s="215"/>
    </row>
    <row r="446" spans="2:37">
      <c r="B446" s="136"/>
      <c r="C446" s="47">
        <f t="shared" si="137"/>
        <v>0</v>
      </c>
      <c r="D446" s="47">
        <f t="shared" si="138"/>
        <v>1</v>
      </c>
      <c r="E446" s="47">
        <f t="shared" si="139"/>
        <v>1900</v>
      </c>
      <c r="F446" s="47" t="str">
        <f t="shared" si="135"/>
        <v>сб</v>
      </c>
      <c r="G446" s="92"/>
      <c r="H446" s="71"/>
      <c r="I446" s="70"/>
      <c r="J446" s="94"/>
      <c r="K446" s="94"/>
      <c r="L446" s="48"/>
      <c r="M446" s="71"/>
      <c r="N446" s="64"/>
      <c r="O446" s="65"/>
      <c r="P446" s="65"/>
      <c r="Q446" s="65"/>
      <c r="R446" s="105"/>
      <c r="S446" s="66">
        <f t="shared" si="128"/>
        <v>100854.89999999998</v>
      </c>
      <c r="T446" s="67">
        <f t="shared" si="123"/>
        <v>0</v>
      </c>
      <c r="U446" s="53">
        <f t="shared" si="130"/>
        <v>0</v>
      </c>
      <c r="V446" s="54">
        <f t="shared" si="131"/>
        <v>0</v>
      </c>
      <c r="W446" s="67">
        <f t="shared" si="124"/>
        <v>0</v>
      </c>
      <c r="X446" s="53">
        <f t="shared" si="132"/>
        <v>0</v>
      </c>
      <c r="Y446" s="54">
        <f t="shared" si="133"/>
        <v>0</v>
      </c>
      <c r="Z446" s="68" t="str">
        <f t="shared" si="136"/>
        <v>0</v>
      </c>
      <c r="AA446" s="56">
        <f t="shared" si="134"/>
        <v>1</v>
      </c>
      <c r="AB446" s="124">
        <f t="shared" si="125"/>
        <v>1</v>
      </c>
      <c r="AC446" s="69">
        <f t="shared" si="126"/>
        <v>0</v>
      </c>
      <c r="AD446" s="54">
        <f t="shared" si="129"/>
        <v>0</v>
      </c>
      <c r="AE446" s="59">
        <f t="shared" si="127"/>
        <v>0</v>
      </c>
      <c r="AF446" s="149"/>
      <c r="AG446" s="60"/>
      <c r="AH446" s="61"/>
      <c r="AI446" s="126"/>
      <c r="AJ446" s="212"/>
      <c r="AK446" s="215"/>
    </row>
    <row r="447" spans="2:37">
      <c r="B447" s="136"/>
      <c r="C447" s="47">
        <f t="shared" si="137"/>
        <v>0</v>
      </c>
      <c r="D447" s="47">
        <f t="shared" si="138"/>
        <v>1</v>
      </c>
      <c r="E447" s="47">
        <f t="shared" si="139"/>
        <v>1900</v>
      </c>
      <c r="F447" s="47" t="str">
        <f t="shared" si="135"/>
        <v>сб</v>
      </c>
      <c r="G447" s="92"/>
      <c r="H447" s="71"/>
      <c r="I447" s="70"/>
      <c r="J447" s="94"/>
      <c r="K447" s="94"/>
      <c r="L447" s="48"/>
      <c r="M447" s="71"/>
      <c r="N447" s="64"/>
      <c r="O447" s="65"/>
      <c r="P447" s="65"/>
      <c r="Q447" s="65"/>
      <c r="R447" s="105"/>
      <c r="S447" s="66">
        <f t="shared" si="128"/>
        <v>100854.89999999998</v>
      </c>
      <c r="T447" s="67">
        <f t="shared" si="123"/>
        <v>0</v>
      </c>
      <c r="U447" s="53">
        <f t="shared" si="130"/>
        <v>0</v>
      </c>
      <c r="V447" s="54">
        <f t="shared" si="131"/>
        <v>0</v>
      </c>
      <c r="W447" s="67">
        <f t="shared" si="124"/>
        <v>0</v>
      </c>
      <c r="X447" s="53">
        <f t="shared" si="132"/>
        <v>0</v>
      </c>
      <c r="Y447" s="54">
        <f t="shared" si="133"/>
        <v>0</v>
      </c>
      <c r="Z447" s="68" t="str">
        <f t="shared" si="136"/>
        <v>0</v>
      </c>
      <c r="AA447" s="56">
        <f t="shared" si="134"/>
        <v>1</v>
      </c>
      <c r="AB447" s="124">
        <f t="shared" si="125"/>
        <v>1</v>
      </c>
      <c r="AC447" s="69">
        <f t="shared" si="126"/>
        <v>0</v>
      </c>
      <c r="AD447" s="54">
        <f t="shared" si="129"/>
        <v>0</v>
      </c>
      <c r="AE447" s="59">
        <f t="shared" si="127"/>
        <v>0</v>
      </c>
      <c r="AF447" s="149"/>
      <c r="AG447" s="60"/>
      <c r="AH447" s="61"/>
      <c r="AI447" s="126"/>
      <c r="AJ447" s="212"/>
      <c r="AK447" s="215"/>
    </row>
    <row r="448" spans="2:37">
      <c r="B448" s="136"/>
      <c r="C448" s="47">
        <f t="shared" si="137"/>
        <v>0</v>
      </c>
      <c r="D448" s="47">
        <f t="shared" si="138"/>
        <v>1</v>
      </c>
      <c r="E448" s="47">
        <f t="shared" si="139"/>
        <v>1900</v>
      </c>
      <c r="F448" s="47" t="str">
        <f t="shared" si="135"/>
        <v>сб</v>
      </c>
      <c r="G448" s="92"/>
      <c r="H448" s="71"/>
      <c r="I448" s="70"/>
      <c r="J448" s="94"/>
      <c r="K448" s="94"/>
      <c r="L448" s="48"/>
      <c r="M448" s="71"/>
      <c r="N448" s="64"/>
      <c r="O448" s="65"/>
      <c r="P448" s="65"/>
      <c r="Q448" s="65"/>
      <c r="R448" s="105"/>
      <c r="S448" s="66">
        <f t="shared" si="128"/>
        <v>100854.89999999998</v>
      </c>
      <c r="T448" s="67">
        <f t="shared" si="123"/>
        <v>0</v>
      </c>
      <c r="U448" s="53">
        <f t="shared" si="130"/>
        <v>0</v>
      </c>
      <c r="V448" s="54">
        <f t="shared" si="131"/>
        <v>0</v>
      </c>
      <c r="W448" s="67">
        <f t="shared" si="124"/>
        <v>0</v>
      </c>
      <c r="X448" s="53">
        <f t="shared" si="132"/>
        <v>0</v>
      </c>
      <c r="Y448" s="54">
        <f t="shared" si="133"/>
        <v>0</v>
      </c>
      <c r="Z448" s="68" t="str">
        <f t="shared" si="136"/>
        <v>0</v>
      </c>
      <c r="AA448" s="56">
        <f t="shared" si="134"/>
        <v>1</v>
      </c>
      <c r="AB448" s="124">
        <f t="shared" si="125"/>
        <v>1</v>
      </c>
      <c r="AC448" s="69">
        <f t="shared" si="126"/>
        <v>0</v>
      </c>
      <c r="AD448" s="54">
        <f t="shared" si="129"/>
        <v>0</v>
      </c>
      <c r="AE448" s="59">
        <f t="shared" si="127"/>
        <v>0</v>
      </c>
      <c r="AF448" s="149"/>
      <c r="AG448" s="60"/>
      <c r="AH448" s="61"/>
      <c r="AI448" s="126"/>
      <c r="AJ448" s="212"/>
      <c r="AK448" s="215"/>
    </row>
    <row r="449" spans="2:37">
      <c r="B449" s="136"/>
      <c r="C449" s="47">
        <f t="shared" si="137"/>
        <v>0</v>
      </c>
      <c r="D449" s="47">
        <f t="shared" si="138"/>
        <v>1</v>
      </c>
      <c r="E449" s="47">
        <f t="shared" si="139"/>
        <v>1900</v>
      </c>
      <c r="F449" s="47" t="str">
        <f t="shared" si="135"/>
        <v>сб</v>
      </c>
      <c r="G449" s="92"/>
      <c r="H449" s="71"/>
      <c r="I449" s="70"/>
      <c r="J449" s="94"/>
      <c r="K449" s="94"/>
      <c r="L449" s="48"/>
      <c r="M449" s="71"/>
      <c r="N449" s="64"/>
      <c r="O449" s="65"/>
      <c r="P449" s="65"/>
      <c r="Q449" s="65"/>
      <c r="R449" s="105"/>
      <c r="S449" s="66">
        <f t="shared" si="128"/>
        <v>100854.89999999998</v>
      </c>
      <c r="T449" s="67">
        <f t="shared" si="123"/>
        <v>0</v>
      </c>
      <c r="U449" s="53">
        <f t="shared" si="130"/>
        <v>0</v>
      </c>
      <c r="V449" s="54">
        <f t="shared" si="131"/>
        <v>0</v>
      </c>
      <c r="W449" s="67">
        <f t="shared" si="124"/>
        <v>0</v>
      </c>
      <c r="X449" s="53">
        <f t="shared" si="132"/>
        <v>0</v>
      </c>
      <c r="Y449" s="54">
        <f t="shared" si="133"/>
        <v>0</v>
      </c>
      <c r="Z449" s="68" t="str">
        <f t="shared" si="136"/>
        <v>0</v>
      </c>
      <c r="AA449" s="56">
        <f t="shared" si="134"/>
        <v>1</v>
      </c>
      <c r="AB449" s="124">
        <f t="shared" si="125"/>
        <v>1</v>
      </c>
      <c r="AC449" s="69">
        <f t="shared" si="126"/>
        <v>0</v>
      </c>
      <c r="AD449" s="54">
        <f t="shared" si="129"/>
        <v>0</v>
      </c>
      <c r="AE449" s="59">
        <f t="shared" si="127"/>
        <v>0</v>
      </c>
      <c r="AF449" s="149"/>
      <c r="AG449" s="60"/>
      <c r="AH449" s="61"/>
      <c r="AI449" s="126"/>
      <c r="AJ449" s="212"/>
      <c r="AK449" s="215"/>
    </row>
    <row r="450" spans="2:37">
      <c r="B450" s="136"/>
      <c r="C450" s="47">
        <f t="shared" si="137"/>
        <v>0</v>
      </c>
      <c r="D450" s="47">
        <f t="shared" si="138"/>
        <v>1</v>
      </c>
      <c r="E450" s="47">
        <f t="shared" si="139"/>
        <v>1900</v>
      </c>
      <c r="F450" s="47" t="str">
        <f t="shared" si="135"/>
        <v>сб</v>
      </c>
      <c r="G450" s="92"/>
      <c r="H450" s="71"/>
      <c r="I450" s="70"/>
      <c r="J450" s="94"/>
      <c r="K450" s="94"/>
      <c r="L450" s="48"/>
      <c r="M450" s="71"/>
      <c r="N450" s="64"/>
      <c r="O450" s="65"/>
      <c r="P450" s="65"/>
      <c r="Q450" s="65"/>
      <c r="R450" s="105"/>
      <c r="S450" s="66">
        <f t="shared" si="128"/>
        <v>100854.89999999998</v>
      </c>
      <c r="T450" s="67">
        <f t="shared" si="123"/>
        <v>0</v>
      </c>
      <c r="U450" s="53">
        <f t="shared" si="130"/>
        <v>0</v>
      </c>
      <c r="V450" s="54">
        <f t="shared" si="131"/>
        <v>0</v>
      </c>
      <c r="W450" s="67">
        <f t="shared" si="124"/>
        <v>0</v>
      </c>
      <c r="X450" s="53">
        <f t="shared" si="132"/>
        <v>0</v>
      </c>
      <c r="Y450" s="54">
        <f t="shared" si="133"/>
        <v>0</v>
      </c>
      <c r="Z450" s="68" t="str">
        <f t="shared" si="136"/>
        <v>0</v>
      </c>
      <c r="AA450" s="56">
        <f t="shared" si="134"/>
        <v>1</v>
      </c>
      <c r="AB450" s="124">
        <f t="shared" si="125"/>
        <v>1</v>
      </c>
      <c r="AC450" s="69">
        <f t="shared" si="126"/>
        <v>0</v>
      </c>
      <c r="AD450" s="54">
        <f t="shared" si="129"/>
        <v>0</v>
      </c>
      <c r="AE450" s="59">
        <f t="shared" si="127"/>
        <v>0</v>
      </c>
      <c r="AF450" s="149"/>
      <c r="AG450" s="60"/>
      <c r="AH450" s="61"/>
      <c r="AI450" s="126"/>
      <c r="AJ450" s="212"/>
      <c r="AK450" s="215"/>
    </row>
    <row r="451" spans="2:37">
      <c r="B451" s="136"/>
      <c r="C451" s="47">
        <f t="shared" si="137"/>
        <v>0</v>
      </c>
      <c r="D451" s="47">
        <f t="shared" si="138"/>
        <v>1</v>
      </c>
      <c r="E451" s="47">
        <f t="shared" si="139"/>
        <v>1900</v>
      </c>
      <c r="F451" s="47" t="str">
        <f t="shared" si="135"/>
        <v>сб</v>
      </c>
      <c r="G451" s="92"/>
      <c r="H451" s="71"/>
      <c r="I451" s="70"/>
      <c r="J451" s="94"/>
      <c r="K451" s="94"/>
      <c r="L451" s="48"/>
      <c r="M451" s="71"/>
      <c r="N451" s="64"/>
      <c r="O451" s="65"/>
      <c r="P451" s="65"/>
      <c r="Q451" s="65"/>
      <c r="R451" s="105"/>
      <c r="S451" s="66">
        <f t="shared" si="128"/>
        <v>100854.89999999998</v>
      </c>
      <c r="T451" s="67">
        <f t="shared" si="123"/>
        <v>0</v>
      </c>
      <c r="U451" s="53">
        <f t="shared" si="130"/>
        <v>0</v>
      </c>
      <c r="V451" s="54">
        <f t="shared" si="131"/>
        <v>0</v>
      </c>
      <c r="W451" s="67">
        <f t="shared" si="124"/>
        <v>0</v>
      </c>
      <c r="X451" s="53">
        <f t="shared" si="132"/>
        <v>0</v>
      </c>
      <c r="Y451" s="54">
        <f t="shared" si="133"/>
        <v>0</v>
      </c>
      <c r="Z451" s="68" t="str">
        <f t="shared" si="136"/>
        <v>0</v>
      </c>
      <c r="AA451" s="56">
        <f t="shared" si="134"/>
        <v>1</v>
      </c>
      <c r="AB451" s="124">
        <f t="shared" si="125"/>
        <v>1</v>
      </c>
      <c r="AC451" s="69">
        <f t="shared" si="126"/>
        <v>0</v>
      </c>
      <c r="AD451" s="54">
        <f t="shared" si="129"/>
        <v>0</v>
      </c>
      <c r="AE451" s="59">
        <f t="shared" si="127"/>
        <v>0</v>
      </c>
      <c r="AF451" s="149"/>
      <c r="AG451" s="60"/>
      <c r="AH451" s="61"/>
      <c r="AI451" s="126"/>
      <c r="AJ451" s="212"/>
      <c r="AK451" s="215"/>
    </row>
    <row r="452" spans="2:37">
      <c r="B452" s="136"/>
      <c r="C452" s="47">
        <f t="shared" si="137"/>
        <v>0</v>
      </c>
      <c r="D452" s="47">
        <f t="shared" si="138"/>
        <v>1</v>
      </c>
      <c r="E452" s="47">
        <f t="shared" si="139"/>
        <v>1900</v>
      </c>
      <c r="F452" s="47" t="str">
        <f t="shared" si="135"/>
        <v>сб</v>
      </c>
      <c r="G452" s="92"/>
      <c r="H452" s="71"/>
      <c r="I452" s="70"/>
      <c r="J452" s="94"/>
      <c r="K452" s="94"/>
      <c r="L452" s="48"/>
      <c r="M452" s="71"/>
      <c r="N452" s="64"/>
      <c r="O452" s="65"/>
      <c r="P452" s="65"/>
      <c r="Q452" s="65"/>
      <c r="R452" s="105"/>
      <c r="S452" s="66">
        <f t="shared" si="128"/>
        <v>100854.89999999998</v>
      </c>
      <c r="T452" s="67">
        <f t="shared" si="123"/>
        <v>0</v>
      </c>
      <c r="U452" s="53">
        <f t="shared" si="130"/>
        <v>0</v>
      </c>
      <c r="V452" s="54">
        <f t="shared" si="131"/>
        <v>0</v>
      </c>
      <c r="W452" s="67">
        <f t="shared" si="124"/>
        <v>0</v>
      </c>
      <c r="X452" s="53">
        <f t="shared" si="132"/>
        <v>0</v>
      </c>
      <c r="Y452" s="54">
        <f t="shared" si="133"/>
        <v>0</v>
      </c>
      <c r="Z452" s="68" t="str">
        <f t="shared" si="136"/>
        <v>0</v>
      </c>
      <c r="AA452" s="56">
        <f t="shared" si="134"/>
        <v>1</v>
      </c>
      <c r="AB452" s="124">
        <f t="shared" si="125"/>
        <v>1</v>
      </c>
      <c r="AC452" s="69">
        <f t="shared" si="126"/>
        <v>0</v>
      </c>
      <c r="AD452" s="54">
        <f t="shared" si="129"/>
        <v>0</v>
      </c>
      <c r="AE452" s="59">
        <f t="shared" si="127"/>
        <v>0</v>
      </c>
      <c r="AF452" s="149"/>
      <c r="AG452" s="60"/>
      <c r="AH452" s="61"/>
      <c r="AI452" s="126"/>
      <c r="AJ452" s="212"/>
      <c r="AK452" s="215"/>
    </row>
    <row r="453" spans="2:37">
      <c r="B453" s="136"/>
      <c r="C453" s="47">
        <f t="shared" si="137"/>
        <v>0</v>
      </c>
      <c r="D453" s="47">
        <f t="shared" si="138"/>
        <v>1</v>
      </c>
      <c r="E453" s="47">
        <f t="shared" si="139"/>
        <v>1900</v>
      </c>
      <c r="F453" s="47" t="str">
        <f t="shared" si="135"/>
        <v>сб</v>
      </c>
      <c r="G453" s="92"/>
      <c r="H453" s="71"/>
      <c r="I453" s="70"/>
      <c r="J453" s="94"/>
      <c r="K453" s="94"/>
      <c r="L453" s="48"/>
      <c r="M453" s="71"/>
      <c r="N453" s="64"/>
      <c r="O453" s="65"/>
      <c r="P453" s="65"/>
      <c r="Q453" s="65"/>
      <c r="R453" s="105"/>
      <c r="S453" s="66">
        <f t="shared" si="128"/>
        <v>100854.89999999998</v>
      </c>
      <c r="T453" s="67">
        <f t="shared" si="123"/>
        <v>0</v>
      </c>
      <c r="U453" s="53">
        <f t="shared" si="130"/>
        <v>0</v>
      </c>
      <c r="V453" s="54">
        <f t="shared" si="131"/>
        <v>0</v>
      </c>
      <c r="W453" s="67">
        <f t="shared" si="124"/>
        <v>0</v>
      </c>
      <c r="X453" s="53">
        <f t="shared" si="132"/>
        <v>0</v>
      </c>
      <c r="Y453" s="54">
        <f t="shared" si="133"/>
        <v>0</v>
      </c>
      <c r="Z453" s="68" t="str">
        <f t="shared" si="136"/>
        <v>0</v>
      </c>
      <c r="AA453" s="56">
        <f t="shared" si="134"/>
        <v>1</v>
      </c>
      <c r="AB453" s="124">
        <f t="shared" si="125"/>
        <v>1</v>
      </c>
      <c r="AC453" s="69">
        <f t="shared" si="126"/>
        <v>0</v>
      </c>
      <c r="AD453" s="54">
        <f t="shared" si="129"/>
        <v>0</v>
      </c>
      <c r="AE453" s="59">
        <f t="shared" si="127"/>
        <v>0</v>
      </c>
      <c r="AF453" s="149"/>
      <c r="AG453" s="60"/>
      <c r="AH453" s="61"/>
      <c r="AI453" s="126"/>
      <c r="AJ453" s="212"/>
      <c r="AK453" s="215"/>
    </row>
    <row r="454" spans="2:37">
      <c r="B454" s="136"/>
      <c r="C454" s="47">
        <f t="shared" si="137"/>
        <v>0</v>
      </c>
      <c r="D454" s="47">
        <f t="shared" si="138"/>
        <v>1</v>
      </c>
      <c r="E454" s="47">
        <f t="shared" si="139"/>
        <v>1900</v>
      </c>
      <c r="F454" s="47" t="str">
        <f t="shared" si="135"/>
        <v>сб</v>
      </c>
      <c r="G454" s="92"/>
      <c r="H454" s="71"/>
      <c r="I454" s="70"/>
      <c r="J454" s="94"/>
      <c r="K454" s="94"/>
      <c r="L454" s="48"/>
      <c r="M454" s="71"/>
      <c r="N454" s="64"/>
      <c r="O454" s="65"/>
      <c r="P454" s="65"/>
      <c r="Q454" s="65"/>
      <c r="R454" s="105"/>
      <c r="S454" s="66">
        <f t="shared" si="128"/>
        <v>100854.89999999998</v>
      </c>
      <c r="T454" s="67">
        <f t="shared" si="123"/>
        <v>0</v>
      </c>
      <c r="U454" s="53">
        <f t="shared" si="130"/>
        <v>0</v>
      </c>
      <c r="V454" s="54">
        <f t="shared" si="131"/>
        <v>0</v>
      </c>
      <c r="W454" s="67">
        <f t="shared" si="124"/>
        <v>0</v>
      </c>
      <c r="X454" s="53">
        <f t="shared" si="132"/>
        <v>0</v>
      </c>
      <c r="Y454" s="54">
        <f t="shared" si="133"/>
        <v>0</v>
      </c>
      <c r="Z454" s="68" t="str">
        <f t="shared" si="136"/>
        <v>0</v>
      </c>
      <c r="AA454" s="56">
        <f t="shared" si="134"/>
        <v>1</v>
      </c>
      <c r="AB454" s="124">
        <f t="shared" si="125"/>
        <v>1</v>
      </c>
      <c r="AC454" s="69">
        <f t="shared" si="126"/>
        <v>0</v>
      </c>
      <c r="AD454" s="54">
        <f t="shared" si="129"/>
        <v>0</v>
      </c>
      <c r="AE454" s="59">
        <f t="shared" si="127"/>
        <v>0</v>
      </c>
      <c r="AF454" s="149"/>
      <c r="AG454" s="60"/>
      <c r="AH454" s="61"/>
      <c r="AI454" s="126"/>
      <c r="AJ454" s="212"/>
      <c r="AK454" s="215"/>
    </row>
    <row r="455" spans="2:37">
      <c r="B455" s="136"/>
      <c r="C455" s="47">
        <f t="shared" si="137"/>
        <v>0</v>
      </c>
      <c r="D455" s="47">
        <f t="shared" si="138"/>
        <v>1</v>
      </c>
      <c r="E455" s="47">
        <f t="shared" si="139"/>
        <v>1900</v>
      </c>
      <c r="F455" s="47" t="str">
        <f t="shared" si="135"/>
        <v>сб</v>
      </c>
      <c r="G455" s="92"/>
      <c r="H455" s="71"/>
      <c r="I455" s="70"/>
      <c r="J455" s="94"/>
      <c r="K455" s="94"/>
      <c r="L455" s="48"/>
      <c r="M455" s="71"/>
      <c r="N455" s="64"/>
      <c r="O455" s="65"/>
      <c r="P455" s="65"/>
      <c r="Q455" s="65"/>
      <c r="R455" s="105"/>
      <c r="S455" s="66">
        <f t="shared" si="128"/>
        <v>100854.89999999998</v>
      </c>
      <c r="T455" s="67">
        <f t="shared" si="123"/>
        <v>0</v>
      </c>
      <c r="U455" s="53">
        <f t="shared" si="130"/>
        <v>0</v>
      </c>
      <c r="V455" s="54">
        <f t="shared" si="131"/>
        <v>0</v>
      </c>
      <c r="W455" s="67">
        <f t="shared" si="124"/>
        <v>0</v>
      </c>
      <c r="X455" s="53">
        <f t="shared" si="132"/>
        <v>0</v>
      </c>
      <c r="Y455" s="54">
        <f t="shared" si="133"/>
        <v>0</v>
      </c>
      <c r="Z455" s="68" t="str">
        <f t="shared" si="136"/>
        <v>0</v>
      </c>
      <c r="AA455" s="56">
        <f t="shared" si="134"/>
        <v>1</v>
      </c>
      <c r="AB455" s="124">
        <f t="shared" si="125"/>
        <v>1</v>
      </c>
      <c r="AC455" s="69">
        <f t="shared" si="126"/>
        <v>0</v>
      </c>
      <c r="AD455" s="54">
        <f t="shared" si="129"/>
        <v>0</v>
      </c>
      <c r="AE455" s="59">
        <f t="shared" si="127"/>
        <v>0</v>
      </c>
      <c r="AF455" s="149"/>
      <c r="AG455" s="60"/>
      <c r="AH455" s="61"/>
      <c r="AI455" s="126"/>
      <c r="AJ455" s="212"/>
      <c r="AK455" s="215"/>
    </row>
    <row r="456" spans="2:37">
      <c r="B456" s="136"/>
      <c r="C456" s="47">
        <f t="shared" si="137"/>
        <v>0</v>
      </c>
      <c r="D456" s="47">
        <f t="shared" si="138"/>
        <v>1</v>
      </c>
      <c r="E456" s="47">
        <f t="shared" si="139"/>
        <v>1900</v>
      </c>
      <c r="F456" s="47" t="str">
        <f t="shared" si="135"/>
        <v>сб</v>
      </c>
      <c r="G456" s="92"/>
      <c r="H456" s="71"/>
      <c r="I456" s="70"/>
      <c r="J456" s="94"/>
      <c r="K456" s="94"/>
      <c r="L456" s="48"/>
      <c r="M456" s="71"/>
      <c r="N456" s="64"/>
      <c r="O456" s="65"/>
      <c r="P456" s="65"/>
      <c r="Q456" s="65"/>
      <c r="R456" s="105"/>
      <c r="S456" s="66">
        <f t="shared" si="128"/>
        <v>100854.89999999998</v>
      </c>
      <c r="T456" s="67">
        <f t="shared" si="123"/>
        <v>0</v>
      </c>
      <c r="U456" s="53">
        <f t="shared" si="130"/>
        <v>0</v>
      </c>
      <c r="V456" s="54">
        <f t="shared" si="131"/>
        <v>0</v>
      </c>
      <c r="W456" s="67">
        <f t="shared" si="124"/>
        <v>0</v>
      </c>
      <c r="X456" s="53">
        <f t="shared" si="132"/>
        <v>0</v>
      </c>
      <c r="Y456" s="54">
        <f t="shared" si="133"/>
        <v>0</v>
      </c>
      <c r="Z456" s="68" t="str">
        <f t="shared" si="136"/>
        <v>0</v>
      </c>
      <c r="AA456" s="56">
        <f t="shared" si="134"/>
        <v>1</v>
      </c>
      <c r="AB456" s="124">
        <f t="shared" si="125"/>
        <v>1</v>
      </c>
      <c r="AC456" s="69">
        <f t="shared" si="126"/>
        <v>0</v>
      </c>
      <c r="AD456" s="54">
        <f t="shared" si="129"/>
        <v>0</v>
      </c>
      <c r="AE456" s="59">
        <f t="shared" si="127"/>
        <v>0</v>
      </c>
      <c r="AF456" s="149"/>
      <c r="AG456" s="60"/>
      <c r="AH456" s="61"/>
      <c r="AI456" s="126"/>
      <c r="AJ456" s="212"/>
      <c r="AK456" s="215"/>
    </row>
    <row r="457" spans="2:37">
      <c r="B457" s="136"/>
      <c r="C457" s="47">
        <f t="shared" si="137"/>
        <v>0</v>
      </c>
      <c r="D457" s="47">
        <f t="shared" si="138"/>
        <v>1</v>
      </c>
      <c r="E457" s="47">
        <f t="shared" si="139"/>
        <v>1900</v>
      </c>
      <c r="F457" s="47" t="str">
        <f t="shared" si="135"/>
        <v>сб</v>
      </c>
      <c r="G457" s="92"/>
      <c r="H457" s="71"/>
      <c r="I457" s="70"/>
      <c r="J457" s="94"/>
      <c r="K457" s="94"/>
      <c r="L457" s="48"/>
      <c r="M457" s="71"/>
      <c r="N457" s="64"/>
      <c r="O457" s="65"/>
      <c r="P457" s="65"/>
      <c r="Q457" s="65"/>
      <c r="R457" s="105"/>
      <c r="S457" s="66">
        <f t="shared" si="128"/>
        <v>100854.89999999998</v>
      </c>
      <c r="T457" s="67">
        <f t="shared" si="123"/>
        <v>0</v>
      </c>
      <c r="U457" s="53">
        <f t="shared" si="130"/>
        <v>0</v>
      </c>
      <c r="V457" s="54">
        <f t="shared" si="131"/>
        <v>0</v>
      </c>
      <c r="W457" s="67">
        <f t="shared" si="124"/>
        <v>0</v>
      </c>
      <c r="X457" s="53">
        <f t="shared" si="132"/>
        <v>0</v>
      </c>
      <c r="Y457" s="54">
        <f t="shared" si="133"/>
        <v>0</v>
      </c>
      <c r="Z457" s="68" t="str">
        <f t="shared" si="136"/>
        <v>0</v>
      </c>
      <c r="AA457" s="56">
        <f t="shared" si="134"/>
        <v>1</v>
      </c>
      <c r="AB457" s="124">
        <f t="shared" si="125"/>
        <v>1</v>
      </c>
      <c r="AC457" s="69">
        <f t="shared" si="126"/>
        <v>0</v>
      </c>
      <c r="AD457" s="54">
        <f t="shared" si="129"/>
        <v>0</v>
      </c>
      <c r="AE457" s="59">
        <f t="shared" si="127"/>
        <v>0</v>
      </c>
      <c r="AF457" s="149"/>
      <c r="AG457" s="60"/>
      <c r="AH457" s="61"/>
      <c r="AI457" s="126"/>
      <c r="AJ457" s="212"/>
      <c r="AK457" s="215"/>
    </row>
    <row r="458" spans="2:37">
      <c r="B458" s="136"/>
      <c r="C458" s="47">
        <f t="shared" si="137"/>
        <v>0</v>
      </c>
      <c r="D458" s="47">
        <f t="shared" si="138"/>
        <v>1</v>
      </c>
      <c r="E458" s="47">
        <f t="shared" si="139"/>
        <v>1900</v>
      </c>
      <c r="F458" s="47" t="str">
        <f t="shared" si="135"/>
        <v>сб</v>
      </c>
      <c r="G458" s="92"/>
      <c r="H458" s="71"/>
      <c r="I458" s="70"/>
      <c r="J458" s="94"/>
      <c r="K458" s="94"/>
      <c r="L458" s="48"/>
      <c r="M458" s="71"/>
      <c r="N458" s="64"/>
      <c r="O458" s="65"/>
      <c r="P458" s="65"/>
      <c r="Q458" s="65"/>
      <c r="R458" s="105"/>
      <c r="S458" s="66">
        <f t="shared" si="128"/>
        <v>100854.89999999998</v>
      </c>
      <c r="T458" s="67">
        <f t="shared" ref="T458:T521" si="140">IF(Q458&lt;&gt;0,IF(K458="Long",(Q458-N458)*100000*AB458,((Q458-N458)*-100000*AB458)),0)</f>
        <v>0</v>
      </c>
      <c r="U458" s="53">
        <f t="shared" si="130"/>
        <v>0</v>
      </c>
      <c r="V458" s="54">
        <f t="shared" si="131"/>
        <v>0</v>
      </c>
      <c r="W458" s="67">
        <f t="shared" ref="W458:W521" si="141">IF(P458&lt;&gt;0,IF(K458="Long",(N458-P458)*100000*AB458,((N458-P458)*-100000*AB458)),0)</f>
        <v>0</v>
      </c>
      <c r="X458" s="53">
        <f t="shared" si="132"/>
        <v>0</v>
      </c>
      <c r="Y458" s="54">
        <f t="shared" si="133"/>
        <v>0</v>
      </c>
      <c r="Z458" s="68" t="str">
        <f t="shared" si="136"/>
        <v>0</v>
      </c>
      <c r="AA458" s="56">
        <f t="shared" si="134"/>
        <v>1</v>
      </c>
      <c r="AB458" s="124">
        <f t="shared" ref="AB458:AB521" si="142">IF(TRUNC(N458/10,0)=0,1,IF(AND(TRUNC(N458/10,0)&gt;0,TRUNC(N458/10,0)&lt;10),0.1,IF(AND(TRUNC(N458/10,0)&gt;=10,TRUNC(N458/10,0)&lt;100),0.01,IF(AND(TRUNC(N458/10,0)&gt;=100,TRUNC(N458/10,0)&lt;1000),0.001,IF(AND(TRUNC(N458/10,0)&gt;=1000,TRUNC(N458/10,0)&lt;10000),0.0001,IF(AND(TRUNC(N458/10,0)&gt;=10000,TRUNC(N458/10,0)&lt;100000),0.00001))))))</f>
        <v>1</v>
      </c>
      <c r="AC458" s="69">
        <f t="shared" ref="AC458:AC521" si="143">IF(O458&lt;&gt;0, IF(K458="Long",(O458-N458)*100000*AB458,((O458-N458)*-100000*AB458)),0)</f>
        <v>0</v>
      </c>
      <c r="AD458" s="54">
        <f t="shared" si="129"/>
        <v>0</v>
      </c>
      <c r="AE458" s="59">
        <f t="shared" ref="AE458:AE521" si="144">(AA458*AC458*M458)+R458</f>
        <v>0</v>
      </c>
      <c r="AF458" s="149"/>
      <c r="AG458" s="60"/>
      <c r="AH458" s="61"/>
      <c r="AI458" s="126"/>
      <c r="AJ458" s="212"/>
      <c r="AK458" s="215"/>
    </row>
    <row r="459" spans="2:37">
      <c r="B459" s="136"/>
      <c r="C459" s="47">
        <f t="shared" si="137"/>
        <v>0</v>
      </c>
      <c r="D459" s="47">
        <f t="shared" si="138"/>
        <v>1</v>
      </c>
      <c r="E459" s="47">
        <f t="shared" si="139"/>
        <v>1900</v>
      </c>
      <c r="F459" s="47" t="str">
        <f t="shared" si="135"/>
        <v>сб</v>
      </c>
      <c r="G459" s="92"/>
      <c r="H459" s="71"/>
      <c r="I459" s="70"/>
      <c r="J459" s="94"/>
      <c r="K459" s="94"/>
      <c r="L459" s="48"/>
      <c r="M459" s="71"/>
      <c r="N459" s="64"/>
      <c r="O459" s="65"/>
      <c r="P459" s="65"/>
      <c r="Q459" s="65"/>
      <c r="R459" s="105"/>
      <c r="S459" s="66">
        <f t="shared" ref="S459:S522" si="145">IF(AE459="","",S458+AE459)</f>
        <v>100854.89999999998</v>
      </c>
      <c r="T459" s="67">
        <f t="shared" si="140"/>
        <v>0</v>
      </c>
      <c r="U459" s="53">
        <f t="shared" si="130"/>
        <v>0</v>
      </c>
      <c r="V459" s="54">
        <f t="shared" si="131"/>
        <v>0</v>
      </c>
      <c r="W459" s="67">
        <f t="shared" si="141"/>
        <v>0</v>
      </c>
      <c r="X459" s="53">
        <f t="shared" si="132"/>
        <v>0</v>
      </c>
      <c r="Y459" s="54">
        <f t="shared" si="133"/>
        <v>0</v>
      </c>
      <c r="Z459" s="68" t="str">
        <f t="shared" si="136"/>
        <v>0</v>
      </c>
      <c r="AA459" s="56">
        <f t="shared" si="134"/>
        <v>1</v>
      </c>
      <c r="AB459" s="124">
        <f t="shared" si="142"/>
        <v>1</v>
      </c>
      <c r="AC459" s="69">
        <f t="shared" si="143"/>
        <v>0</v>
      </c>
      <c r="AD459" s="54">
        <f t="shared" ref="AD459:AD522" si="146">IF(S458=0,"0.00%",AE459/S458)</f>
        <v>0</v>
      </c>
      <c r="AE459" s="59">
        <f t="shared" si="144"/>
        <v>0</v>
      </c>
      <c r="AF459" s="149"/>
      <c r="AG459" s="60"/>
      <c r="AH459" s="61"/>
      <c r="AI459" s="126"/>
      <c r="AJ459" s="212"/>
      <c r="AK459" s="215"/>
    </row>
    <row r="460" spans="2:37">
      <c r="B460" s="136"/>
      <c r="C460" s="47">
        <f t="shared" si="137"/>
        <v>0</v>
      </c>
      <c r="D460" s="47">
        <f t="shared" si="138"/>
        <v>1</v>
      </c>
      <c r="E460" s="47">
        <f t="shared" si="139"/>
        <v>1900</v>
      </c>
      <c r="F460" s="47" t="str">
        <f t="shared" si="135"/>
        <v>сб</v>
      </c>
      <c r="G460" s="92"/>
      <c r="H460" s="71"/>
      <c r="I460" s="70"/>
      <c r="J460" s="94"/>
      <c r="K460" s="94"/>
      <c r="L460" s="48"/>
      <c r="M460" s="71"/>
      <c r="N460" s="64"/>
      <c r="O460" s="65"/>
      <c r="P460" s="65"/>
      <c r="Q460" s="65"/>
      <c r="R460" s="105"/>
      <c r="S460" s="66">
        <f t="shared" si="145"/>
        <v>100854.89999999998</v>
      </c>
      <c r="T460" s="67">
        <f t="shared" si="140"/>
        <v>0</v>
      </c>
      <c r="U460" s="53">
        <f t="shared" si="130"/>
        <v>0</v>
      </c>
      <c r="V460" s="54">
        <f t="shared" si="131"/>
        <v>0</v>
      </c>
      <c r="W460" s="67">
        <f t="shared" si="141"/>
        <v>0</v>
      </c>
      <c r="X460" s="53">
        <f t="shared" si="132"/>
        <v>0</v>
      </c>
      <c r="Y460" s="54">
        <f t="shared" si="133"/>
        <v>0</v>
      </c>
      <c r="Z460" s="68" t="str">
        <f t="shared" si="136"/>
        <v>0</v>
      </c>
      <c r="AA460" s="56">
        <f t="shared" si="134"/>
        <v>1</v>
      </c>
      <c r="AB460" s="124">
        <f t="shared" si="142"/>
        <v>1</v>
      </c>
      <c r="AC460" s="69">
        <f t="shared" si="143"/>
        <v>0</v>
      </c>
      <c r="AD460" s="54">
        <f t="shared" si="146"/>
        <v>0</v>
      </c>
      <c r="AE460" s="59">
        <f t="shared" si="144"/>
        <v>0</v>
      </c>
      <c r="AF460" s="149"/>
      <c r="AG460" s="60"/>
      <c r="AH460" s="61"/>
      <c r="AI460" s="126"/>
      <c r="AJ460" s="212"/>
      <c r="AK460" s="215"/>
    </row>
    <row r="461" spans="2:37">
      <c r="B461" s="136"/>
      <c r="C461" s="47">
        <f t="shared" si="137"/>
        <v>0</v>
      </c>
      <c r="D461" s="47">
        <f t="shared" si="138"/>
        <v>1</v>
      </c>
      <c r="E461" s="47">
        <f t="shared" si="139"/>
        <v>1900</v>
      </c>
      <c r="F461" s="47" t="str">
        <f t="shared" si="135"/>
        <v>сб</v>
      </c>
      <c r="G461" s="92"/>
      <c r="H461" s="71"/>
      <c r="I461" s="70"/>
      <c r="J461" s="94"/>
      <c r="K461" s="94"/>
      <c r="L461" s="48"/>
      <c r="M461" s="71"/>
      <c r="N461" s="64"/>
      <c r="O461" s="65"/>
      <c r="P461" s="65"/>
      <c r="Q461" s="65"/>
      <c r="R461" s="105"/>
      <c r="S461" s="66">
        <f t="shared" si="145"/>
        <v>100854.89999999998</v>
      </c>
      <c r="T461" s="67">
        <f t="shared" si="140"/>
        <v>0</v>
      </c>
      <c r="U461" s="53">
        <f t="shared" si="130"/>
        <v>0</v>
      </c>
      <c r="V461" s="54">
        <f t="shared" si="131"/>
        <v>0</v>
      </c>
      <c r="W461" s="67">
        <f t="shared" si="141"/>
        <v>0</v>
      </c>
      <c r="X461" s="53">
        <f t="shared" si="132"/>
        <v>0</v>
      </c>
      <c r="Y461" s="54">
        <f t="shared" si="133"/>
        <v>0</v>
      </c>
      <c r="Z461" s="68" t="str">
        <f t="shared" si="136"/>
        <v>0</v>
      </c>
      <c r="AA461" s="56">
        <f t="shared" si="134"/>
        <v>1</v>
      </c>
      <c r="AB461" s="124">
        <f t="shared" si="142"/>
        <v>1</v>
      </c>
      <c r="AC461" s="69">
        <f t="shared" si="143"/>
        <v>0</v>
      </c>
      <c r="AD461" s="54">
        <f t="shared" si="146"/>
        <v>0</v>
      </c>
      <c r="AE461" s="59">
        <f t="shared" si="144"/>
        <v>0</v>
      </c>
      <c r="AF461" s="149"/>
      <c r="AG461" s="60"/>
      <c r="AH461" s="61"/>
      <c r="AI461" s="126"/>
      <c r="AJ461" s="212"/>
      <c r="AK461" s="215"/>
    </row>
    <row r="462" spans="2:37">
      <c r="B462" s="136"/>
      <c r="C462" s="47">
        <f t="shared" si="137"/>
        <v>0</v>
      </c>
      <c r="D462" s="47">
        <f t="shared" si="138"/>
        <v>1</v>
      </c>
      <c r="E462" s="47">
        <f t="shared" si="139"/>
        <v>1900</v>
      </c>
      <c r="F462" s="47" t="str">
        <f t="shared" si="135"/>
        <v>сб</v>
      </c>
      <c r="G462" s="92"/>
      <c r="H462" s="71"/>
      <c r="I462" s="70"/>
      <c r="J462" s="94"/>
      <c r="K462" s="94"/>
      <c r="L462" s="48"/>
      <c r="M462" s="71"/>
      <c r="N462" s="64"/>
      <c r="O462" s="65"/>
      <c r="P462" s="65"/>
      <c r="Q462" s="65"/>
      <c r="R462" s="105"/>
      <c r="S462" s="66">
        <f t="shared" si="145"/>
        <v>100854.89999999998</v>
      </c>
      <c r="T462" s="67">
        <f t="shared" si="140"/>
        <v>0</v>
      </c>
      <c r="U462" s="53">
        <f t="shared" si="130"/>
        <v>0</v>
      </c>
      <c r="V462" s="54">
        <f t="shared" si="131"/>
        <v>0</v>
      </c>
      <c r="W462" s="67">
        <f t="shared" si="141"/>
        <v>0</v>
      </c>
      <c r="X462" s="53">
        <f t="shared" si="132"/>
        <v>0</v>
      </c>
      <c r="Y462" s="54">
        <f t="shared" si="133"/>
        <v>0</v>
      </c>
      <c r="Z462" s="68" t="str">
        <f t="shared" si="136"/>
        <v>0</v>
      </c>
      <c r="AA462" s="56">
        <f t="shared" si="134"/>
        <v>1</v>
      </c>
      <c r="AB462" s="124">
        <f t="shared" si="142"/>
        <v>1</v>
      </c>
      <c r="AC462" s="69">
        <f t="shared" si="143"/>
        <v>0</v>
      </c>
      <c r="AD462" s="54">
        <f t="shared" si="146"/>
        <v>0</v>
      </c>
      <c r="AE462" s="59">
        <f t="shared" si="144"/>
        <v>0</v>
      </c>
      <c r="AF462" s="149"/>
      <c r="AG462" s="60"/>
      <c r="AH462" s="61"/>
      <c r="AI462" s="126"/>
      <c r="AJ462" s="212"/>
      <c r="AK462" s="215"/>
    </row>
    <row r="463" spans="2:37">
      <c r="B463" s="136"/>
      <c r="C463" s="47">
        <f t="shared" si="137"/>
        <v>0</v>
      </c>
      <c r="D463" s="47">
        <f t="shared" si="138"/>
        <v>1</v>
      </c>
      <c r="E463" s="47">
        <f t="shared" si="139"/>
        <v>1900</v>
      </c>
      <c r="F463" s="47" t="str">
        <f t="shared" si="135"/>
        <v>сб</v>
      </c>
      <c r="G463" s="92"/>
      <c r="H463" s="71"/>
      <c r="I463" s="70"/>
      <c r="J463" s="94"/>
      <c r="K463" s="94"/>
      <c r="L463" s="48"/>
      <c r="M463" s="71"/>
      <c r="N463" s="64"/>
      <c r="O463" s="65"/>
      <c r="P463" s="65"/>
      <c r="Q463" s="65"/>
      <c r="R463" s="105"/>
      <c r="S463" s="66">
        <f t="shared" si="145"/>
        <v>100854.89999999998</v>
      </c>
      <c r="T463" s="67">
        <f t="shared" si="140"/>
        <v>0</v>
      </c>
      <c r="U463" s="53">
        <f t="shared" si="130"/>
        <v>0</v>
      </c>
      <c r="V463" s="54">
        <f t="shared" si="131"/>
        <v>0</v>
      </c>
      <c r="W463" s="67">
        <f t="shared" si="141"/>
        <v>0</v>
      </c>
      <c r="X463" s="53">
        <f t="shared" si="132"/>
        <v>0</v>
      </c>
      <c r="Y463" s="54">
        <f t="shared" si="133"/>
        <v>0</v>
      </c>
      <c r="Z463" s="68" t="str">
        <f t="shared" si="136"/>
        <v>0</v>
      </c>
      <c r="AA463" s="56">
        <f t="shared" si="134"/>
        <v>1</v>
      </c>
      <c r="AB463" s="124">
        <f t="shared" si="142"/>
        <v>1</v>
      </c>
      <c r="AC463" s="69">
        <f t="shared" si="143"/>
        <v>0</v>
      </c>
      <c r="AD463" s="54">
        <f t="shared" si="146"/>
        <v>0</v>
      </c>
      <c r="AE463" s="59">
        <f t="shared" si="144"/>
        <v>0</v>
      </c>
      <c r="AF463" s="149"/>
      <c r="AG463" s="60"/>
      <c r="AH463" s="61"/>
      <c r="AI463" s="126"/>
      <c r="AJ463" s="212"/>
      <c r="AK463" s="215"/>
    </row>
    <row r="464" spans="2:37">
      <c r="B464" s="136"/>
      <c r="C464" s="47">
        <f t="shared" si="137"/>
        <v>0</v>
      </c>
      <c r="D464" s="47">
        <f t="shared" si="138"/>
        <v>1</v>
      </c>
      <c r="E464" s="47">
        <f t="shared" si="139"/>
        <v>1900</v>
      </c>
      <c r="F464" s="47" t="str">
        <f t="shared" si="135"/>
        <v>сб</v>
      </c>
      <c r="G464" s="92"/>
      <c r="H464" s="71"/>
      <c r="I464" s="70"/>
      <c r="J464" s="94"/>
      <c r="K464" s="94"/>
      <c r="L464" s="48"/>
      <c r="M464" s="71"/>
      <c r="N464" s="64"/>
      <c r="O464" s="65"/>
      <c r="P464" s="65"/>
      <c r="Q464" s="65"/>
      <c r="R464" s="105"/>
      <c r="S464" s="66">
        <f t="shared" si="145"/>
        <v>100854.89999999998</v>
      </c>
      <c r="T464" s="67">
        <f t="shared" si="140"/>
        <v>0</v>
      </c>
      <c r="U464" s="53">
        <f t="shared" si="130"/>
        <v>0</v>
      </c>
      <c r="V464" s="54">
        <f t="shared" si="131"/>
        <v>0</v>
      </c>
      <c r="W464" s="67">
        <f t="shared" si="141"/>
        <v>0</v>
      </c>
      <c r="X464" s="53">
        <f t="shared" si="132"/>
        <v>0</v>
      </c>
      <c r="Y464" s="54">
        <f t="shared" si="133"/>
        <v>0</v>
      </c>
      <c r="Z464" s="68" t="str">
        <f t="shared" si="136"/>
        <v>0</v>
      </c>
      <c r="AA464" s="56">
        <f t="shared" si="134"/>
        <v>1</v>
      </c>
      <c r="AB464" s="124">
        <f t="shared" si="142"/>
        <v>1</v>
      </c>
      <c r="AC464" s="69">
        <f t="shared" si="143"/>
        <v>0</v>
      </c>
      <c r="AD464" s="54">
        <f t="shared" si="146"/>
        <v>0</v>
      </c>
      <c r="AE464" s="59">
        <f t="shared" si="144"/>
        <v>0</v>
      </c>
      <c r="AF464" s="149"/>
      <c r="AG464" s="60"/>
      <c r="AH464" s="61"/>
      <c r="AI464" s="126"/>
      <c r="AJ464" s="212"/>
      <c r="AK464" s="215"/>
    </row>
    <row r="465" spans="2:37">
      <c r="B465" s="136"/>
      <c r="C465" s="47">
        <f t="shared" si="137"/>
        <v>0</v>
      </c>
      <c r="D465" s="47">
        <f t="shared" si="138"/>
        <v>1</v>
      </c>
      <c r="E465" s="47">
        <f t="shared" si="139"/>
        <v>1900</v>
      </c>
      <c r="F465" s="47" t="str">
        <f t="shared" si="135"/>
        <v>сб</v>
      </c>
      <c r="G465" s="92"/>
      <c r="H465" s="71"/>
      <c r="I465" s="70"/>
      <c r="J465" s="94"/>
      <c r="K465" s="94"/>
      <c r="L465" s="48"/>
      <c r="M465" s="71"/>
      <c r="N465" s="64"/>
      <c r="O465" s="65"/>
      <c r="P465" s="65"/>
      <c r="Q465" s="65"/>
      <c r="R465" s="105"/>
      <c r="S465" s="66">
        <f t="shared" si="145"/>
        <v>100854.89999999998</v>
      </c>
      <c r="T465" s="67">
        <f t="shared" si="140"/>
        <v>0</v>
      </c>
      <c r="U465" s="53">
        <f t="shared" si="130"/>
        <v>0</v>
      </c>
      <c r="V465" s="54">
        <f t="shared" si="131"/>
        <v>0</v>
      </c>
      <c r="W465" s="67">
        <f t="shared" si="141"/>
        <v>0</v>
      </c>
      <c r="X465" s="53">
        <f t="shared" si="132"/>
        <v>0</v>
      </c>
      <c r="Y465" s="54">
        <f t="shared" si="133"/>
        <v>0</v>
      </c>
      <c r="Z465" s="68" t="str">
        <f t="shared" si="136"/>
        <v>0</v>
      </c>
      <c r="AA465" s="56">
        <f t="shared" si="134"/>
        <v>1</v>
      </c>
      <c r="AB465" s="124">
        <f t="shared" si="142"/>
        <v>1</v>
      </c>
      <c r="AC465" s="69">
        <f t="shared" si="143"/>
        <v>0</v>
      </c>
      <c r="AD465" s="54">
        <f t="shared" si="146"/>
        <v>0</v>
      </c>
      <c r="AE465" s="59">
        <f t="shared" si="144"/>
        <v>0</v>
      </c>
      <c r="AF465" s="149"/>
      <c r="AG465" s="60"/>
      <c r="AH465" s="61"/>
      <c r="AI465" s="126"/>
      <c r="AJ465" s="212"/>
      <c r="AK465" s="215"/>
    </row>
    <row r="466" spans="2:37">
      <c r="B466" s="136"/>
      <c r="C466" s="47">
        <f t="shared" si="137"/>
        <v>0</v>
      </c>
      <c r="D466" s="47">
        <f t="shared" si="138"/>
        <v>1</v>
      </c>
      <c r="E466" s="47">
        <f t="shared" si="139"/>
        <v>1900</v>
      </c>
      <c r="F466" s="47" t="str">
        <f t="shared" si="135"/>
        <v>сб</v>
      </c>
      <c r="G466" s="92"/>
      <c r="H466" s="71"/>
      <c r="I466" s="70"/>
      <c r="J466" s="94"/>
      <c r="K466" s="94"/>
      <c r="L466" s="48"/>
      <c r="M466" s="71"/>
      <c r="N466" s="64"/>
      <c r="O466" s="65"/>
      <c r="P466" s="65"/>
      <c r="Q466" s="65"/>
      <c r="R466" s="105"/>
      <c r="S466" s="66">
        <f t="shared" si="145"/>
        <v>100854.89999999998</v>
      </c>
      <c r="T466" s="67">
        <f t="shared" si="140"/>
        <v>0</v>
      </c>
      <c r="U466" s="53">
        <f t="shared" si="130"/>
        <v>0</v>
      </c>
      <c r="V466" s="54">
        <f t="shared" si="131"/>
        <v>0</v>
      </c>
      <c r="W466" s="67">
        <f t="shared" si="141"/>
        <v>0</v>
      </c>
      <c r="X466" s="53">
        <f t="shared" si="132"/>
        <v>0</v>
      </c>
      <c r="Y466" s="54">
        <f t="shared" si="133"/>
        <v>0</v>
      </c>
      <c r="Z466" s="68" t="str">
        <f t="shared" si="136"/>
        <v>0</v>
      </c>
      <c r="AA466" s="56">
        <f t="shared" si="134"/>
        <v>1</v>
      </c>
      <c r="AB466" s="124">
        <f t="shared" si="142"/>
        <v>1</v>
      </c>
      <c r="AC466" s="69">
        <f t="shared" si="143"/>
        <v>0</v>
      </c>
      <c r="AD466" s="54">
        <f t="shared" si="146"/>
        <v>0</v>
      </c>
      <c r="AE466" s="59">
        <f t="shared" si="144"/>
        <v>0</v>
      </c>
      <c r="AF466" s="149"/>
      <c r="AG466" s="60"/>
      <c r="AH466" s="61"/>
      <c r="AI466" s="126"/>
      <c r="AJ466" s="212"/>
      <c r="AK466" s="215"/>
    </row>
    <row r="467" spans="2:37">
      <c r="B467" s="136"/>
      <c r="C467" s="47">
        <f t="shared" si="137"/>
        <v>0</v>
      </c>
      <c r="D467" s="47">
        <f t="shared" si="138"/>
        <v>1</v>
      </c>
      <c r="E467" s="47">
        <f t="shared" si="139"/>
        <v>1900</v>
      </c>
      <c r="F467" s="47" t="str">
        <f t="shared" si="135"/>
        <v>сб</v>
      </c>
      <c r="G467" s="92"/>
      <c r="H467" s="71"/>
      <c r="I467" s="70"/>
      <c r="J467" s="94"/>
      <c r="K467" s="94"/>
      <c r="L467" s="48"/>
      <c r="M467" s="71"/>
      <c r="N467" s="64"/>
      <c r="O467" s="65"/>
      <c r="P467" s="65"/>
      <c r="Q467" s="65"/>
      <c r="R467" s="105"/>
      <c r="S467" s="66">
        <f t="shared" si="145"/>
        <v>100854.89999999998</v>
      </c>
      <c r="T467" s="67">
        <f t="shared" si="140"/>
        <v>0</v>
      </c>
      <c r="U467" s="53">
        <f t="shared" si="130"/>
        <v>0</v>
      </c>
      <c r="V467" s="54">
        <f t="shared" si="131"/>
        <v>0</v>
      </c>
      <c r="W467" s="67">
        <f t="shared" si="141"/>
        <v>0</v>
      </c>
      <c r="X467" s="53">
        <f t="shared" si="132"/>
        <v>0</v>
      </c>
      <c r="Y467" s="54">
        <f t="shared" si="133"/>
        <v>0</v>
      </c>
      <c r="Z467" s="68" t="str">
        <f t="shared" si="136"/>
        <v>0</v>
      </c>
      <c r="AA467" s="56">
        <f t="shared" si="134"/>
        <v>1</v>
      </c>
      <c r="AB467" s="124">
        <f t="shared" si="142"/>
        <v>1</v>
      </c>
      <c r="AC467" s="69">
        <f t="shared" si="143"/>
        <v>0</v>
      </c>
      <c r="AD467" s="54">
        <f t="shared" si="146"/>
        <v>0</v>
      </c>
      <c r="AE467" s="59">
        <f t="shared" si="144"/>
        <v>0</v>
      </c>
      <c r="AF467" s="149"/>
      <c r="AG467" s="60"/>
      <c r="AH467" s="61"/>
      <c r="AI467" s="126"/>
      <c r="AJ467" s="212"/>
      <c r="AK467" s="215"/>
    </row>
    <row r="468" spans="2:37">
      <c r="B468" s="136"/>
      <c r="C468" s="47">
        <f t="shared" si="137"/>
        <v>0</v>
      </c>
      <c r="D468" s="47">
        <f t="shared" si="138"/>
        <v>1</v>
      </c>
      <c r="E468" s="47">
        <f t="shared" si="139"/>
        <v>1900</v>
      </c>
      <c r="F468" s="47" t="str">
        <f t="shared" si="135"/>
        <v>сб</v>
      </c>
      <c r="G468" s="92"/>
      <c r="H468" s="71"/>
      <c r="I468" s="70"/>
      <c r="J468" s="94"/>
      <c r="K468" s="94"/>
      <c r="L468" s="48"/>
      <c r="M468" s="71"/>
      <c r="N468" s="64"/>
      <c r="O468" s="65"/>
      <c r="P468" s="65"/>
      <c r="Q468" s="65"/>
      <c r="R468" s="105"/>
      <c r="S468" s="66">
        <f t="shared" si="145"/>
        <v>100854.89999999998</v>
      </c>
      <c r="T468" s="67">
        <f t="shared" si="140"/>
        <v>0</v>
      </c>
      <c r="U468" s="53">
        <f t="shared" si="130"/>
        <v>0</v>
      </c>
      <c r="V468" s="54">
        <f t="shared" si="131"/>
        <v>0</v>
      </c>
      <c r="W468" s="67">
        <f t="shared" si="141"/>
        <v>0</v>
      </c>
      <c r="X468" s="53">
        <f t="shared" si="132"/>
        <v>0</v>
      </c>
      <c r="Y468" s="54">
        <f t="shared" si="133"/>
        <v>0</v>
      </c>
      <c r="Z468" s="68" t="str">
        <f t="shared" si="136"/>
        <v>0</v>
      </c>
      <c r="AA468" s="56">
        <f t="shared" si="134"/>
        <v>1</v>
      </c>
      <c r="AB468" s="124">
        <f t="shared" si="142"/>
        <v>1</v>
      </c>
      <c r="AC468" s="69">
        <f t="shared" si="143"/>
        <v>0</v>
      </c>
      <c r="AD468" s="54">
        <f t="shared" si="146"/>
        <v>0</v>
      </c>
      <c r="AE468" s="59">
        <f t="shared" si="144"/>
        <v>0</v>
      </c>
      <c r="AF468" s="149"/>
      <c r="AG468" s="60"/>
      <c r="AH468" s="61"/>
      <c r="AI468" s="126"/>
      <c r="AJ468" s="212"/>
      <c r="AK468" s="215"/>
    </row>
    <row r="469" spans="2:37">
      <c r="B469" s="136"/>
      <c r="C469" s="47">
        <f t="shared" si="137"/>
        <v>0</v>
      </c>
      <c r="D469" s="47">
        <f t="shared" si="138"/>
        <v>1</v>
      </c>
      <c r="E469" s="47">
        <f t="shared" si="139"/>
        <v>1900</v>
      </c>
      <c r="F469" s="47" t="str">
        <f t="shared" si="135"/>
        <v>сб</v>
      </c>
      <c r="G469" s="92"/>
      <c r="H469" s="71"/>
      <c r="I469" s="70"/>
      <c r="J469" s="94"/>
      <c r="K469" s="94"/>
      <c r="L469" s="48"/>
      <c r="M469" s="71"/>
      <c r="N469" s="64"/>
      <c r="O469" s="65"/>
      <c r="P469" s="65"/>
      <c r="Q469" s="65"/>
      <c r="R469" s="105"/>
      <c r="S469" s="66">
        <f t="shared" si="145"/>
        <v>100854.89999999998</v>
      </c>
      <c r="T469" s="67">
        <f t="shared" si="140"/>
        <v>0</v>
      </c>
      <c r="U469" s="53">
        <f t="shared" si="130"/>
        <v>0</v>
      </c>
      <c r="V469" s="54">
        <f t="shared" si="131"/>
        <v>0</v>
      </c>
      <c r="W469" s="67">
        <f t="shared" si="141"/>
        <v>0</v>
      </c>
      <c r="X469" s="53">
        <f t="shared" si="132"/>
        <v>0</v>
      </c>
      <c r="Y469" s="54">
        <f t="shared" si="133"/>
        <v>0</v>
      </c>
      <c r="Z469" s="68" t="str">
        <f t="shared" si="136"/>
        <v>0</v>
      </c>
      <c r="AA469" s="56">
        <f t="shared" si="134"/>
        <v>1</v>
      </c>
      <c r="AB469" s="124">
        <f t="shared" si="142"/>
        <v>1</v>
      </c>
      <c r="AC469" s="69">
        <f t="shared" si="143"/>
        <v>0</v>
      </c>
      <c r="AD469" s="54">
        <f t="shared" si="146"/>
        <v>0</v>
      </c>
      <c r="AE469" s="59">
        <f t="shared" si="144"/>
        <v>0</v>
      </c>
      <c r="AF469" s="149"/>
      <c r="AG469" s="60"/>
      <c r="AH469" s="61"/>
      <c r="AI469" s="126"/>
      <c r="AJ469" s="212"/>
      <c r="AK469" s="215"/>
    </row>
    <row r="470" spans="2:37">
      <c r="B470" s="136"/>
      <c r="C470" s="47">
        <f t="shared" si="137"/>
        <v>0</v>
      </c>
      <c r="D470" s="47">
        <f t="shared" si="138"/>
        <v>1</v>
      </c>
      <c r="E470" s="47">
        <f t="shared" si="139"/>
        <v>1900</v>
      </c>
      <c r="F470" s="47" t="str">
        <f t="shared" si="135"/>
        <v>сб</v>
      </c>
      <c r="G470" s="92"/>
      <c r="H470" s="71"/>
      <c r="I470" s="70"/>
      <c r="J470" s="94"/>
      <c r="K470" s="94"/>
      <c r="L470" s="48"/>
      <c r="M470" s="71"/>
      <c r="N470" s="64"/>
      <c r="O470" s="65"/>
      <c r="P470" s="65"/>
      <c r="Q470" s="65"/>
      <c r="R470" s="105"/>
      <c r="S470" s="66">
        <f t="shared" si="145"/>
        <v>100854.89999999998</v>
      </c>
      <c r="T470" s="67">
        <f t="shared" si="140"/>
        <v>0</v>
      </c>
      <c r="U470" s="53">
        <f t="shared" si="130"/>
        <v>0</v>
      </c>
      <c r="V470" s="54">
        <f t="shared" si="131"/>
        <v>0</v>
      </c>
      <c r="W470" s="67">
        <f t="shared" si="141"/>
        <v>0</v>
      </c>
      <c r="X470" s="53">
        <f t="shared" si="132"/>
        <v>0</v>
      </c>
      <c r="Y470" s="54">
        <f t="shared" si="133"/>
        <v>0</v>
      </c>
      <c r="Z470" s="68" t="str">
        <f t="shared" si="136"/>
        <v>0</v>
      </c>
      <c r="AA470" s="56">
        <f t="shared" si="134"/>
        <v>1</v>
      </c>
      <c r="AB470" s="124">
        <f t="shared" si="142"/>
        <v>1</v>
      </c>
      <c r="AC470" s="69">
        <f t="shared" si="143"/>
        <v>0</v>
      </c>
      <c r="AD470" s="54">
        <f t="shared" si="146"/>
        <v>0</v>
      </c>
      <c r="AE470" s="59">
        <f t="shared" si="144"/>
        <v>0</v>
      </c>
      <c r="AF470" s="149"/>
      <c r="AG470" s="60"/>
      <c r="AH470" s="61"/>
      <c r="AI470" s="126"/>
      <c r="AJ470" s="212"/>
      <c r="AK470" s="215"/>
    </row>
    <row r="471" spans="2:37">
      <c r="B471" s="136"/>
      <c r="C471" s="47">
        <f t="shared" si="137"/>
        <v>0</v>
      </c>
      <c r="D471" s="47">
        <f t="shared" si="138"/>
        <v>1</v>
      </c>
      <c r="E471" s="47">
        <f t="shared" si="139"/>
        <v>1900</v>
      </c>
      <c r="F471" s="47" t="str">
        <f t="shared" si="135"/>
        <v>сб</v>
      </c>
      <c r="G471" s="92"/>
      <c r="H471" s="71"/>
      <c r="I471" s="70"/>
      <c r="J471" s="94"/>
      <c r="K471" s="94"/>
      <c r="L471" s="48"/>
      <c r="M471" s="71"/>
      <c r="N471" s="64"/>
      <c r="O471" s="65"/>
      <c r="P471" s="65"/>
      <c r="Q471" s="65"/>
      <c r="R471" s="105"/>
      <c r="S471" s="66">
        <f t="shared" si="145"/>
        <v>100854.89999999998</v>
      </c>
      <c r="T471" s="67">
        <f t="shared" si="140"/>
        <v>0</v>
      </c>
      <c r="U471" s="53">
        <f t="shared" si="130"/>
        <v>0</v>
      </c>
      <c r="V471" s="54">
        <f t="shared" si="131"/>
        <v>0</v>
      </c>
      <c r="W471" s="67">
        <f t="shared" si="141"/>
        <v>0</v>
      </c>
      <c r="X471" s="53">
        <f t="shared" si="132"/>
        <v>0</v>
      </c>
      <c r="Y471" s="54">
        <f t="shared" si="133"/>
        <v>0</v>
      </c>
      <c r="Z471" s="68" t="str">
        <f t="shared" si="136"/>
        <v>0</v>
      </c>
      <c r="AA471" s="56">
        <f t="shared" si="134"/>
        <v>1</v>
      </c>
      <c r="AB471" s="124">
        <f t="shared" si="142"/>
        <v>1</v>
      </c>
      <c r="AC471" s="69">
        <f t="shared" si="143"/>
        <v>0</v>
      </c>
      <c r="AD471" s="54">
        <f t="shared" si="146"/>
        <v>0</v>
      </c>
      <c r="AE471" s="59">
        <f t="shared" si="144"/>
        <v>0</v>
      </c>
      <c r="AF471" s="149"/>
      <c r="AG471" s="60"/>
      <c r="AH471" s="61"/>
      <c r="AI471" s="126"/>
      <c r="AJ471" s="212"/>
      <c r="AK471" s="215"/>
    </row>
    <row r="472" spans="2:37">
      <c r="B472" s="136"/>
      <c r="C472" s="47">
        <f t="shared" si="137"/>
        <v>0</v>
      </c>
      <c r="D472" s="47">
        <f t="shared" si="138"/>
        <v>1</v>
      </c>
      <c r="E472" s="47">
        <f t="shared" si="139"/>
        <v>1900</v>
      </c>
      <c r="F472" s="47" t="str">
        <f t="shared" si="135"/>
        <v>сб</v>
      </c>
      <c r="G472" s="92"/>
      <c r="H472" s="71"/>
      <c r="I472" s="70"/>
      <c r="J472" s="94"/>
      <c r="K472" s="94"/>
      <c r="L472" s="48"/>
      <c r="M472" s="71"/>
      <c r="N472" s="64"/>
      <c r="O472" s="65"/>
      <c r="P472" s="65"/>
      <c r="Q472" s="65"/>
      <c r="R472" s="105"/>
      <c r="S472" s="66">
        <f t="shared" si="145"/>
        <v>100854.89999999998</v>
      </c>
      <c r="T472" s="67">
        <f t="shared" si="140"/>
        <v>0</v>
      </c>
      <c r="U472" s="53">
        <f t="shared" si="130"/>
        <v>0</v>
      </c>
      <c r="V472" s="54">
        <f t="shared" si="131"/>
        <v>0</v>
      </c>
      <c r="W472" s="67">
        <f t="shared" si="141"/>
        <v>0</v>
      </c>
      <c r="X472" s="53">
        <f t="shared" si="132"/>
        <v>0</v>
      </c>
      <c r="Y472" s="54">
        <f t="shared" si="133"/>
        <v>0</v>
      </c>
      <c r="Z472" s="68" t="str">
        <f t="shared" si="136"/>
        <v>0</v>
      </c>
      <c r="AA472" s="56">
        <f t="shared" si="134"/>
        <v>1</v>
      </c>
      <c r="AB472" s="124">
        <f t="shared" si="142"/>
        <v>1</v>
      </c>
      <c r="AC472" s="69">
        <f t="shared" si="143"/>
        <v>0</v>
      </c>
      <c r="AD472" s="54">
        <f t="shared" si="146"/>
        <v>0</v>
      </c>
      <c r="AE472" s="59">
        <f t="shared" si="144"/>
        <v>0</v>
      </c>
      <c r="AF472" s="149"/>
      <c r="AG472" s="60"/>
      <c r="AH472" s="61"/>
      <c r="AI472" s="126"/>
      <c r="AJ472" s="212"/>
      <c r="AK472" s="215"/>
    </row>
    <row r="473" spans="2:37">
      <c r="B473" s="136"/>
      <c r="C473" s="47">
        <f t="shared" si="137"/>
        <v>0</v>
      </c>
      <c r="D473" s="47">
        <f t="shared" si="138"/>
        <v>1</v>
      </c>
      <c r="E473" s="47">
        <f t="shared" si="139"/>
        <v>1900</v>
      </c>
      <c r="F473" s="47" t="str">
        <f t="shared" si="135"/>
        <v>сб</v>
      </c>
      <c r="G473" s="92"/>
      <c r="H473" s="71"/>
      <c r="I473" s="70"/>
      <c r="J473" s="94"/>
      <c r="K473" s="94"/>
      <c r="L473" s="48"/>
      <c r="M473" s="71"/>
      <c r="N473" s="64"/>
      <c r="O473" s="65"/>
      <c r="P473" s="65"/>
      <c r="Q473" s="65"/>
      <c r="R473" s="105"/>
      <c r="S473" s="66">
        <f t="shared" si="145"/>
        <v>100854.89999999998</v>
      </c>
      <c r="T473" s="67">
        <f t="shared" si="140"/>
        <v>0</v>
      </c>
      <c r="U473" s="53">
        <f t="shared" si="130"/>
        <v>0</v>
      </c>
      <c r="V473" s="54">
        <f t="shared" si="131"/>
        <v>0</v>
      </c>
      <c r="W473" s="67">
        <f t="shared" si="141"/>
        <v>0</v>
      </c>
      <c r="X473" s="53">
        <f t="shared" si="132"/>
        <v>0</v>
      </c>
      <c r="Y473" s="54">
        <f t="shared" si="133"/>
        <v>0</v>
      </c>
      <c r="Z473" s="68" t="str">
        <f t="shared" si="136"/>
        <v>0</v>
      </c>
      <c r="AA473" s="56">
        <f t="shared" si="134"/>
        <v>1</v>
      </c>
      <c r="AB473" s="124">
        <f t="shared" si="142"/>
        <v>1</v>
      </c>
      <c r="AC473" s="69">
        <f t="shared" si="143"/>
        <v>0</v>
      </c>
      <c r="AD473" s="54">
        <f t="shared" si="146"/>
        <v>0</v>
      </c>
      <c r="AE473" s="59">
        <f t="shared" si="144"/>
        <v>0</v>
      </c>
      <c r="AF473" s="149"/>
      <c r="AG473" s="60"/>
      <c r="AH473" s="61"/>
      <c r="AI473" s="126"/>
      <c r="AJ473" s="212"/>
      <c r="AK473" s="215"/>
    </row>
    <row r="474" spans="2:37">
      <c r="B474" s="136"/>
      <c r="C474" s="47">
        <f t="shared" si="137"/>
        <v>0</v>
      </c>
      <c r="D474" s="47">
        <f t="shared" si="138"/>
        <v>1</v>
      </c>
      <c r="E474" s="47">
        <f t="shared" si="139"/>
        <v>1900</v>
      </c>
      <c r="F474" s="47" t="str">
        <f t="shared" si="135"/>
        <v>сб</v>
      </c>
      <c r="G474" s="92"/>
      <c r="H474" s="71"/>
      <c r="I474" s="70"/>
      <c r="J474" s="94"/>
      <c r="K474" s="94"/>
      <c r="L474" s="48"/>
      <c r="M474" s="71"/>
      <c r="N474" s="64"/>
      <c r="O474" s="65"/>
      <c r="P474" s="65"/>
      <c r="Q474" s="65"/>
      <c r="R474" s="105"/>
      <c r="S474" s="66">
        <f t="shared" si="145"/>
        <v>100854.89999999998</v>
      </c>
      <c r="T474" s="67">
        <f t="shared" si="140"/>
        <v>0</v>
      </c>
      <c r="U474" s="53">
        <f t="shared" si="130"/>
        <v>0</v>
      </c>
      <c r="V474" s="54">
        <f t="shared" si="131"/>
        <v>0</v>
      </c>
      <c r="W474" s="67">
        <f t="shared" si="141"/>
        <v>0</v>
      </c>
      <c r="X474" s="53">
        <f t="shared" si="132"/>
        <v>0</v>
      </c>
      <c r="Y474" s="54">
        <f t="shared" si="133"/>
        <v>0</v>
      </c>
      <c r="Z474" s="68" t="str">
        <f t="shared" si="136"/>
        <v>0</v>
      </c>
      <c r="AA474" s="56">
        <f t="shared" si="134"/>
        <v>1</v>
      </c>
      <c r="AB474" s="124">
        <f t="shared" si="142"/>
        <v>1</v>
      </c>
      <c r="AC474" s="69">
        <f t="shared" si="143"/>
        <v>0</v>
      </c>
      <c r="AD474" s="54">
        <f t="shared" si="146"/>
        <v>0</v>
      </c>
      <c r="AE474" s="59">
        <f t="shared" si="144"/>
        <v>0</v>
      </c>
      <c r="AF474" s="149"/>
      <c r="AG474" s="60"/>
      <c r="AH474" s="61"/>
      <c r="AI474" s="126"/>
      <c r="AJ474" s="212"/>
      <c r="AK474" s="215"/>
    </row>
    <row r="475" spans="2:37">
      <c r="B475" s="136"/>
      <c r="C475" s="47">
        <f t="shared" si="137"/>
        <v>0</v>
      </c>
      <c r="D475" s="47">
        <f t="shared" si="138"/>
        <v>1</v>
      </c>
      <c r="E475" s="47">
        <f t="shared" si="139"/>
        <v>1900</v>
      </c>
      <c r="F475" s="47" t="str">
        <f t="shared" si="135"/>
        <v>сб</v>
      </c>
      <c r="G475" s="92"/>
      <c r="H475" s="71"/>
      <c r="I475" s="70"/>
      <c r="J475" s="94"/>
      <c r="K475" s="94"/>
      <c r="L475" s="48"/>
      <c r="M475" s="71"/>
      <c r="N475" s="64"/>
      <c r="O475" s="65"/>
      <c r="P475" s="65"/>
      <c r="Q475" s="65"/>
      <c r="R475" s="105"/>
      <c r="S475" s="66">
        <f t="shared" si="145"/>
        <v>100854.89999999998</v>
      </c>
      <c r="T475" s="67">
        <f t="shared" si="140"/>
        <v>0</v>
      </c>
      <c r="U475" s="53">
        <f t="shared" si="130"/>
        <v>0</v>
      </c>
      <c r="V475" s="54">
        <f t="shared" si="131"/>
        <v>0</v>
      </c>
      <c r="W475" s="67">
        <f t="shared" si="141"/>
        <v>0</v>
      </c>
      <c r="X475" s="53">
        <f t="shared" si="132"/>
        <v>0</v>
      </c>
      <c r="Y475" s="54">
        <f t="shared" si="133"/>
        <v>0</v>
      </c>
      <c r="Z475" s="68" t="str">
        <f t="shared" si="136"/>
        <v>0</v>
      </c>
      <c r="AA475" s="56">
        <f t="shared" si="134"/>
        <v>1</v>
      </c>
      <c r="AB475" s="124">
        <f t="shared" si="142"/>
        <v>1</v>
      </c>
      <c r="AC475" s="69">
        <f t="shared" si="143"/>
        <v>0</v>
      </c>
      <c r="AD475" s="54">
        <f t="shared" si="146"/>
        <v>0</v>
      </c>
      <c r="AE475" s="59">
        <f t="shared" si="144"/>
        <v>0</v>
      </c>
      <c r="AF475" s="149"/>
      <c r="AG475" s="60"/>
      <c r="AH475" s="61"/>
      <c r="AI475" s="126"/>
      <c r="AJ475" s="212"/>
      <c r="AK475" s="215"/>
    </row>
    <row r="476" spans="2:37">
      <c r="B476" s="136"/>
      <c r="C476" s="47">
        <f t="shared" si="137"/>
        <v>0</v>
      </c>
      <c r="D476" s="47">
        <f t="shared" si="138"/>
        <v>1</v>
      </c>
      <c r="E476" s="47">
        <f t="shared" si="139"/>
        <v>1900</v>
      </c>
      <c r="F476" s="47" t="str">
        <f t="shared" si="135"/>
        <v>сб</v>
      </c>
      <c r="G476" s="92"/>
      <c r="H476" s="71"/>
      <c r="I476" s="70"/>
      <c r="J476" s="94"/>
      <c r="K476" s="94"/>
      <c r="L476" s="48"/>
      <c r="M476" s="71"/>
      <c r="N476" s="64"/>
      <c r="O476" s="65"/>
      <c r="P476" s="65"/>
      <c r="Q476" s="65"/>
      <c r="R476" s="105"/>
      <c r="S476" s="66">
        <f t="shared" si="145"/>
        <v>100854.89999999998</v>
      </c>
      <c r="T476" s="67">
        <f t="shared" si="140"/>
        <v>0</v>
      </c>
      <c r="U476" s="53">
        <f t="shared" si="130"/>
        <v>0</v>
      </c>
      <c r="V476" s="54">
        <f t="shared" si="131"/>
        <v>0</v>
      </c>
      <c r="W476" s="67">
        <f t="shared" si="141"/>
        <v>0</v>
      </c>
      <c r="X476" s="53">
        <f t="shared" si="132"/>
        <v>0</v>
      </c>
      <c r="Y476" s="54">
        <f t="shared" si="133"/>
        <v>0</v>
      </c>
      <c r="Z476" s="68" t="str">
        <f t="shared" si="136"/>
        <v>0</v>
      </c>
      <c r="AA476" s="56">
        <f t="shared" si="134"/>
        <v>1</v>
      </c>
      <c r="AB476" s="124">
        <f t="shared" si="142"/>
        <v>1</v>
      </c>
      <c r="AC476" s="69">
        <f t="shared" si="143"/>
        <v>0</v>
      </c>
      <c r="AD476" s="54">
        <f t="shared" si="146"/>
        <v>0</v>
      </c>
      <c r="AE476" s="59">
        <f t="shared" si="144"/>
        <v>0</v>
      </c>
      <c r="AF476" s="149"/>
      <c r="AG476" s="60"/>
      <c r="AH476" s="61"/>
      <c r="AI476" s="126"/>
      <c r="AJ476" s="212"/>
      <c r="AK476" s="215"/>
    </row>
    <row r="477" spans="2:37">
      <c r="B477" s="136"/>
      <c r="C477" s="47">
        <f t="shared" si="137"/>
        <v>0</v>
      </c>
      <c r="D477" s="47">
        <f t="shared" si="138"/>
        <v>1</v>
      </c>
      <c r="E477" s="47">
        <f t="shared" si="139"/>
        <v>1900</v>
      </c>
      <c r="F477" s="47" t="str">
        <f t="shared" si="135"/>
        <v>сб</v>
      </c>
      <c r="G477" s="92"/>
      <c r="H477" s="71"/>
      <c r="I477" s="70"/>
      <c r="J477" s="94"/>
      <c r="K477" s="94"/>
      <c r="L477" s="48"/>
      <c r="M477" s="71"/>
      <c r="N477" s="64"/>
      <c r="O477" s="65"/>
      <c r="P477" s="65"/>
      <c r="Q477" s="65"/>
      <c r="R477" s="105"/>
      <c r="S477" s="66">
        <f t="shared" si="145"/>
        <v>100854.89999999998</v>
      </c>
      <c r="T477" s="67">
        <f t="shared" si="140"/>
        <v>0</v>
      </c>
      <c r="U477" s="53">
        <f t="shared" si="130"/>
        <v>0</v>
      </c>
      <c r="V477" s="54">
        <f t="shared" si="131"/>
        <v>0</v>
      </c>
      <c r="W477" s="67">
        <f t="shared" si="141"/>
        <v>0</v>
      </c>
      <c r="X477" s="53">
        <f t="shared" si="132"/>
        <v>0</v>
      </c>
      <c r="Y477" s="54">
        <f t="shared" si="133"/>
        <v>0</v>
      </c>
      <c r="Z477" s="68" t="str">
        <f t="shared" si="136"/>
        <v>0</v>
      </c>
      <c r="AA477" s="56">
        <f t="shared" si="134"/>
        <v>1</v>
      </c>
      <c r="AB477" s="124">
        <f t="shared" si="142"/>
        <v>1</v>
      </c>
      <c r="AC477" s="69">
        <f t="shared" si="143"/>
        <v>0</v>
      </c>
      <c r="AD477" s="54">
        <f t="shared" si="146"/>
        <v>0</v>
      </c>
      <c r="AE477" s="59">
        <f t="shared" si="144"/>
        <v>0</v>
      </c>
      <c r="AF477" s="149"/>
      <c r="AG477" s="60"/>
      <c r="AH477" s="61"/>
      <c r="AI477" s="126"/>
      <c r="AJ477" s="212"/>
      <c r="AK477" s="215"/>
    </row>
    <row r="478" spans="2:37">
      <c r="B478" s="136"/>
      <c r="C478" s="47">
        <f t="shared" si="137"/>
        <v>0</v>
      </c>
      <c r="D478" s="47">
        <f t="shared" si="138"/>
        <v>1</v>
      </c>
      <c r="E478" s="47">
        <f t="shared" si="139"/>
        <v>1900</v>
      </c>
      <c r="F478" s="47" t="str">
        <f t="shared" si="135"/>
        <v>сб</v>
      </c>
      <c r="G478" s="92"/>
      <c r="H478" s="71"/>
      <c r="I478" s="70"/>
      <c r="J478" s="94"/>
      <c r="K478" s="94"/>
      <c r="L478" s="48"/>
      <c r="M478" s="71"/>
      <c r="N478" s="64"/>
      <c r="O478" s="65"/>
      <c r="P478" s="65"/>
      <c r="Q478" s="65"/>
      <c r="R478" s="105"/>
      <c r="S478" s="66">
        <f t="shared" si="145"/>
        <v>100854.89999999998</v>
      </c>
      <c r="T478" s="67">
        <f t="shared" si="140"/>
        <v>0</v>
      </c>
      <c r="U478" s="53">
        <f t="shared" si="130"/>
        <v>0</v>
      </c>
      <c r="V478" s="54">
        <f t="shared" si="131"/>
        <v>0</v>
      </c>
      <c r="W478" s="67">
        <f t="shared" si="141"/>
        <v>0</v>
      </c>
      <c r="X478" s="53">
        <f t="shared" si="132"/>
        <v>0</v>
      </c>
      <c r="Y478" s="54">
        <f t="shared" si="133"/>
        <v>0</v>
      </c>
      <c r="Z478" s="68" t="str">
        <f t="shared" si="136"/>
        <v>0</v>
      </c>
      <c r="AA478" s="56">
        <f t="shared" si="134"/>
        <v>1</v>
      </c>
      <c r="AB478" s="124">
        <f t="shared" si="142"/>
        <v>1</v>
      </c>
      <c r="AC478" s="69">
        <f t="shared" si="143"/>
        <v>0</v>
      </c>
      <c r="AD478" s="54">
        <f t="shared" si="146"/>
        <v>0</v>
      </c>
      <c r="AE478" s="59">
        <f t="shared" si="144"/>
        <v>0</v>
      </c>
      <c r="AF478" s="149"/>
      <c r="AG478" s="60"/>
      <c r="AH478" s="61"/>
      <c r="AI478" s="126"/>
      <c r="AJ478" s="212"/>
      <c r="AK478" s="215"/>
    </row>
    <row r="479" spans="2:37">
      <c r="B479" s="136"/>
      <c r="C479" s="47">
        <f t="shared" si="137"/>
        <v>0</v>
      </c>
      <c r="D479" s="47">
        <f t="shared" si="138"/>
        <v>1</v>
      </c>
      <c r="E479" s="47">
        <f t="shared" si="139"/>
        <v>1900</v>
      </c>
      <c r="F479" s="47" t="str">
        <f t="shared" si="135"/>
        <v>сб</v>
      </c>
      <c r="G479" s="92"/>
      <c r="H479" s="71"/>
      <c r="I479" s="70"/>
      <c r="J479" s="94"/>
      <c r="K479" s="94"/>
      <c r="L479" s="48"/>
      <c r="M479" s="71"/>
      <c r="N479" s="64"/>
      <c r="O479" s="65"/>
      <c r="P479" s="65"/>
      <c r="Q479" s="65"/>
      <c r="R479" s="105"/>
      <c r="S479" s="66">
        <f t="shared" si="145"/>
        <v>100854.89999999998</v>
      </c>
      <c r="T479" s="67">
        <f t="shared" si="140"/>
        <v>0</v>
      </c>
      <c r="U479" s="53">
        <f t="shared" si="130"/>
        <v>0</v>
      </c>
      <c r="V479" s="54">
        <f t="shared" si="131"/>
        <v>0</v>
      </c>
      <c r="W479" s="67">
        <f t="shared" si="141"/>
        <v>0</v>
      </c>
      <c r="X479" s="53">
        <f t="shared" si="132"/>
        <v>0</v>
      </c>
      <c r="Y479" s="54">
        <f t="shared" si="133"/>
        <v>0</v>
      </c>
      <c r="Z479" s="68" t="str">
        <f t="shared" si="136"/>
        <v>0</v>
      </c>
      <c r="AA479" s="56">
        <f t="shared" si="134"/>
        <v>1</v>
      </c>
      <c r="AB479" s="124">
        <f t="shared" si="142"/>
        <v>1</v>
      </c>
      <c r="AC479" s="69">
        <f t="shared" si="143"/>
        <v>0</v>
      </c>
      <c r="AD479" s="54">
        <f t="shared" si="146"/>
        <v>0</v>
      </c>
      <c r="AE479" s="59">
        <f t="shared" si="144"/>
        <v>0</v>
      </c>
      <c r="AF479" s="149"/>
      <c r="AG479" s="60"/>
      <c r="AH479" s="61"/>
      <c r="AI479" s="126"/>
      <c r="AJ479" s="212"/>
      <c r="AK479" s="215"/>
    </row>
    <row r="480" spans="2:37">
      <c r="B480" s="136"/>
      <c r="C480" s="47">
        <f t="shared" si="137"/>
        <v>0</v>
      </c>
      <c r="D480" s="47">
        <f t="shared" si="138"/>
        <v>1</v>
      </c>
      <c r="E480" s="47">
        <f t="shared" si="139"/>
        <v>1900</v>
      </c>
      <c r="F480" s="47" t="str">
        <f t="shared" si="135"/>
        <v>сб</v>
      </c>
      <c r="G480" s="92"/>
      <c r="H480" s="71"/>
      <c r="I480" s="70"/>
      <c r="J480" s="94"/>
      <c r="K480" s="94"/>
      <c r="L480" s="48"/>
      <c r="M480" s="71"/>
      <c r="N480" s="64"/>
      <c r="O480" s="65"/>
      <c r="P480" s="65"/>
      <c r="Q480" s="65"/>
      <c r="R480" s="105"/>
      <c r="S480" s="66">
        <f t="shared" si="145"/>
        <v>100854.89999999998</v>
      </c>
      <c r="T480" s="67">
        <f t="shared" si="140"/>
        <v>0</v>
      </c>
      <c r="U480" s="53">
        <f t="shared" si="130"/>
        <v>0</v>
      </c>
      <c r="V480" s="54">
        <f t="shared" si="131"/>
        <v>0</v>
      </c>
      <c r="W480" s="67">
        <f t="shared" si="141"/>
        <v>0</v>
      </c>
      <c r="X480" s="53">
        <f t="shared" si="132"/>
        <v>0</v>
      </c>
      <c r="Y480" s="54">
        <f t="shared" si="133"/>
        <v>0</v>
      </c>
      <c r="Z480" s="68" t="str">
        <f t="shared" si="136"/>
        <v>0</v>
      </c>
      <c r="AA480" s="56">
        <f t="shared" si="134"/>
        <v>1</v>
      </c>
      <c r="AB480" s="124">
        <f t="shared" si="142"/>
        <v>1</v>
      </c>
      <c r="AC480" s="69">
        <f t="shared" si="143"/>
        <v>0</v>
      </c>
      <c r="AD480" s="54">
        <f t="shared" si="146"/>
        <v>0</v>
      </c>
      <c r="AE480" s="59">
        <f t="shared" si="144"/>
        <v>0</v>
      </c>
      <c r="AF480" s="149"/>
      <c r="AG480" s="60"/>
      <c r="AH480" s="61"/>
      <c r="AI480" s="126"/>
      <c r="AJ480" s="212"/>
      <c r="AK480" s="215"/>
    </row>
    <row r="481" spans="2:37">
      <c r="B481" s="136"/>
      <c r="C481" s="47">
        <f t="shared" si="137"/>
        <v>0</v>
      </c>
      <c r="D481" s="47">
        <f t="shared" si="138"/>
        <v>1</v>
      </c>
      <c r="E481" s="47">
        <f t="shared" si="139"/>
        <v>1900</v>
      </c>
      <c r="F481" s="47" t="str">
        <f t="shared" si="135"/>
        <v>сб</v>
      </c>
      <c r="G481" s="92"/>
      <c r="H481" s="71"/>
      <c r="I481" s="70"/>
      <c r="J481" s="94"/>
      <c r="K481" s="94"/>
      <c r="L481" s="48"/>
      <c r="M481" s="71"/>
      <c r="N481" s="64"/>
      <c r="O481" s="65"/>
      <c r="P481" s="65"/>
      <c r="Q481" s="65"/>
      <c r="R481" s="105"/>
      <c r="S481" s="66">
        <f t="shared" si="145"/>
        <v>100854.89999999998</v>
      </c>
      <c r="T481" s="67">
        <f t="shared" si="140"/>
        <v>0</v>
      </c>
      <c r="U481" s="53">
        <f t="shared" ref="U481:U544" si="147">T481*M481*AA481</f>
        <v>0</v>
      </c>
      <c r="V481" s="54">
        <f t="shared" ref="V481:V544" si="148">T481*M481*AA481/S481</f>
        <v>0</v>
      </c>
      <c r="W481" s="67">
        <f t="shared" si="141"/>
        <v>0</v>
      </c>
      <c r="X481" s="53">
        <f t="shared" ref="X481:X544" si="149">W481*M481*AA481</f>
        <v>0</v>
      </c>
      <c r="Y481" s="54">
        <f t="shared" ref="Y481:Y544" si="150">W481*M481*AA481/S481</f>
        <v>0</v>
      </c>
      <c r="Z481" s="68" t="str">
        <f t="shared" si="136"/>
        <v>0</v>
      </c>
      <c r="AA481" s="56">
        <f t="shared" ref="AA481:AA544" si="151">IF(I481=0,1,I481)</f>
        <v>1</v>
      </c>
      <c r="AB481" s="124">
        <f t="shared" si="142"/>
        <v>1</v>
      </c>
      <c r="AC481" s="69">
        <f t="shared" si="143"/>
        <v>0</v>
      </c>
      <c r="AD481" s="54">
        <f t="shared" si="146"/>
        <v>0</v>
      </c>
      <c r="AE481" s="59">
        <f t="shared" si="144"/>
        <v>0</v>
      </c>
      <c r="AF481" s="149"/>
      <c r="AG481" s="60"/>
      <c r="AH481" s="61"/>
      <c r="AI481" s="126"/>
      <c r="AJ481" s="212"/>
      <c r="AK481" s="215"/>
    </row>
    <row r="482" spans="2:37">
      <c r="B482" s="136"/>
      <c r="C482" s="47">
        <f t="shared" si="137"/>
        <v>0</v>
      </c>
      <c r="D482" s="47">
        <f t="shared" si="138"/>
        <v>1</v>
      </c>
      <c r="E482" s="47">
        <f t="shared" si="139"/>
        <v>1900</v>
      </c>
      <c r="F482" s="47" t="str">
        <f t="shared" si="135"/>
        <v>сб</v>
      </c>
      <c r="G482" s="92"/>
      <c r="H482" s="71"/>
      <c r="I482" s="70"/>
      <c r="J482" s="94"/>
      <c r="K482" s="94"/>
      <c r="L482" s="48"/>
      <c r="M482" s="71"/>
      <c r="N482" s="64"/>
      <c r="O482" s="65"/>
      <c r="P482" s="65"/>
      <c r="Q482" s="65"/>
      <c r="R482" s="105"/>
      <c r="S482" s="66">
        <f t="shared" si="145"/>
        <v>100854.89999999998</v>
      </c>
      <c r="T482" s="67">
        <f t="shared" si="140"/>
        <v>0</v>
      </c>
      <c r="U482" s="53">
        <f t="shared" si="147"/>
        <v>0</v>
      </c>
      <c r="V482" s="54">
        <f t="shared" si="148"/>
        <v>0</v>
      </c>
      <c r="W482" s="67">
        <f t="shared" si="141"/>
        <v>0</v>
      </c>
      <c r="X482" s="53">
        <f t="shared" si="149"/>
        <v>0</v>
      </c>
      <c r="Y482" s="54">
        <f t="shared" si="150"/>
        <v>0</v>
      </c>
      <c r="Z482" s="68" t="str">
        <f t="shared" si="136"/>
        <v>0</v>
      </c>
      <c r="AA482" s="56">
        <f t="shared" si="151"/>
        <v>1</v>
      </c>
      <c r="AB482" s="124">
        <f t="shared" si="142"/>
        <v>1</v>
      </c>
      <c r="AC482" s="69">
        <f t="shared" si="143"/>
        <v>0</v>
      </c>
      <c r="AD482" s="54">
        <f t="shared" si="146"/>
        <v>0</v>
      </c>
      <c r="AE482" s="59">
        <f t="shared" si="144"/>
        <v>0</v>
      </c>
      <c r="AF482" s="149"/>
      <c r="AG482" s="60"/>
      <c r="AH482" s="61"/>
      <c r="AI482" s="126"/>
      <c r="AJ482" s="212"/>
      <c r="AK482" s="215"/>
    </row>
    <row r="483" spans="2:37">
      <c r="B483" s="136"/>
      <c r="C483" s="47">
        <f t="shared" si="137"/>
        <v>0</v>
      </c>
      <c r="D483" s="47">
        <f t="shared" si="138"/>
        <v>1</v>
      </c>
      <c r="E483" s="47">
        <f t="shared" si="139"/>
        <v>1900</v>
      </c>
      <c r="F483" s="47" t="str">
        <f t="shared" si="135"/>
        <v>сб</v>
      </c>
      <c r="G483" s="92"/>
      <c r="H483" s="71"/>
      <c r="I483" s="70"/>
      <c r="J483" s="94"/>
      <c r="K483" s="94"/>
      <c r="L483" s="48"/>
      <c r="M483" s="71"/>
      <c r="N483" s="64"/>
      <c r="O483" s="65"/>
      <c r="P483" s="65"/>
      <c r="Q483" s="65"/>
      <c r="R483" s="105"/>
      <c r="S483" s="66">
        <f t="shared" si="145"/>
        <v>100854.89999999998</v>
      </c>
      <c r="T483" s="67">
        <f t="shared" si="140"/>
        <v>0</v>
      </c>
      <c r="U483" s="53">
        <f t="shared" si="147"/>
        <v>0</v>
      </c>
      <c r="V483" s="54">
        <f t="shared" si="148"/>
        <v>0</v>
      </c>
      <c r="W483" s="67">
        <f t="shared" si="141"/>
        <v>0</v>
      </c>
      <c r="X483" s="53">
        <f t="shared" si="149"/>
        <v>0</v>
      </c>
      <c r="Y483" s="54">
        <f t="shared" si="150"/>
        <v>0</v>
      </c>
      <c r="Z483" s="68" t="str">
        <f t="shared" si="136"/>
        <v>0</v>
      </c>
      <c r="AA483" s="56">
        <f t="shared" si="151"/>
        <v>1</v>
      </c>
      <c r="AB483" s="124">
        <f t="shared" si="142"/>
        <v>1</v>
      </c>
      <c r="AC483" s="69">
        <f t="shared" si="143"/>
        <v>0</v>
      </c>
      <c r="AD483" s="54">
        <f t="shared" si="146"/>
        <v>0</v>
      </c>
      <c r="AE483" s="59">
        <f t="shared" si="144"/>
        <v>0</v>
      </c>
      <c r="AF483" s="149"/>
      <c r="AG483" s="60"/>
      <c r="AH483" s="61"/>
      <c r="AI483" s="126"/>
      <c r="AJ483" s="212"/>
      <c r="AK483" s="215"/>
    </row>
    <row r="484" spans="2:37">
      <c r="B484" s="136"/>
      <c r="C484" s="47">
        <f t="shared" si="137"/>
        <v>0</v>
      </c>
      <c r="D484" s="47">
        <f t="shared" si="138"/>
        <v>1</v>
      </c>
      <c r="E484" s="47">
        <f t="shared" si="139"/>
        <v>1900</v>
      </c>
      <c r="F484" s="47" t="str">
        <f t="shared" ref="F484:F547" si="152">CHOOSE(WEEKDAY(B484,2),"пн","вт","ср","чт","пт","сб","вс")</f>
        <v>сб</v>
      </c>
      <c r="G484" s="92"/>
      <c r="H484" s="71"/>
      <c r="I484" s="70"/>
      <c r="J484" s="94"/>
      <c r="K484" s="94"/>
      <c r="L484" s="48"/>
      <c r="M484" s="71"/>
      <c r="N484" s="64"/>
      <c r="O484" s="65"/>
      <c r="P484" s="65"/>
      <c r="Q484" s="65"/>
      <c r="R484" s="105"/>
      <c r="S484" s="66">
        <f t="shared" si="145"/>
        <v>100854.89999999998</v>
      </c>
      <c r="T484" s="67">
        <f t="shared" si="140"/>
        <v>0</v>
      </c>
      <c r="U484" s="53">
        <f t="shared" si="147"/>
        <v>0</v>
      </c>
      <c r="V484" s="54">
        <f t="shared" si="148"/>
        <v>0</v>
      </c>
      <c r="W484" s="67">
        <f t="shared" si="141"/>
        <v>0</v>
      </c>
      <c r="X484" s="53">
        <f t="shared" si="149"/>
        <v>0</v>
      </c>
      <c r="Y484" s="54">
        <f t="shared" si="150"/>
        <v>0</v>
      </c>
      <c r="Z484" s="68" t="str">
        <f t="shared" ref="Z484:Z547" si="153">IF(W484=0,"0",T484/W484)</f>
        <v>0</v>
      </c>
      <c r="AA484" s="56">
        <f t="shared" si="151"/>
        <v>1</v>
      </c>
      <c r="AB484" s="124">
        <f t="shared" si="142"/>
        <v>1</v>
      </c>
      <c r="AC484" s="69">
        <f t="shared" si="143"/>
        <v>0</v>
      </c>
      <c r="AD484" s="54">
        <f t="shared" si="146"/>
        <v>0</v>
      </c>
      <c r="AE484" s="59">
        <f t="shared" si="144"/>
        <v>0</v>
      </c>
      <c r="AF484" s="149"/>
      <c r="AG484" s="60"/>
      <c r="AH484" s="61"/>
      <c r="AI484" s="126"/>
      <c r="AJ484" s="212"/>
      <c r="AK484" s="215"/>
    </row>
    <row r="485" spans="2:37">
      <c r="B485" s="136"/>
      <c r="C485" s="47">
        <f t="shared" ref="C485:C548" si="154">WEEKNUM(B485)</f>
        <v>0</v>
      </c>
      <c r="D485" s="47">
        <f t="shared" ref="D485:D548" si="155">MONTH(B485)</f>
        <v>1</v>
      </c>
      <c r="E485" s="47">
        <f t="shared" ref="E485:E548" si="156">YEAR(B485)</f>
        <v>1900</v>
      </c>
      <c r="F485" s="47" t="str">
        <f t="shared" si="152"/>
        <v>сб</v>
      </c>
      <c r="G485" s="92"/>
      <c r="H485" s="71"/>
      <c r="I485" s="70"/>
      <c r="J485" s="94"/>
      <c r="K485" s="94"/>
      <c r="L485" s="48"/>
      <c r="M485" s="71"/>
      <c r="N485" s="64"/>
      <c r="O485" s="65"/>
      <c r="P485" s="65"/>
      <c r="Q485" s="65"/>
      <c r="R485" s="105"/>
      <c r="S485" s="66">
        <f t="shared" si="145"/>
        <v>100854.89999999998</v>
      </c>
      <c r="T485" s="67">
        <f t="shared" si="140"/>
        <v>0</v>
      </c>
      <c r="U485" s="53">
        <f t="shared" si="147"/>
        <v>0</v>
      </c>
      <c r="V485" s="54">
        <f t="shared" si="148"/>
        <v>0</v>
      </c>
      <c r="W485" s="67">
        <f t="shared" si="141"/>
        <v>0</v>
      </c>
      <c r="X485" s="53">
        <f t="shared" si="149"/>
        <v>0</v>
      </c>
      <c r="Y485" s="54">
        <f t="shared" si="150"/>
        <v>0</v>
      </c>
      <c r="Z485" s="68" t="str">
        <f t="shared" si="153"/>
        <v>0</v>
      </c>
      <c r="AA485" s="56">
        <f t="shared" si="151"/>
        <v>1</v>
      </c>
      <c r="AB485" s="124">
        <f t="shared" si="142"/>
        <v>1</v>
      </c>
      <c r="AC485" s="69">
        <f t="shared" si="143"/>
        <v>0</v>
      </c>
      <c r="AD485" s="54">
        <f t="shared" si="146"/>
        <v>0</v>
      </c>
      <c r="AE485" s="59">
        <f t="shared" si="144"/>
        <v>0</v>
      </c>
      <c r="AF485" s="149"/>
      <c r="AG485" s="60"/>
      <c r="AH485" s="61"/>
      <c r="AI485" s="126"/>
      <c r="AJ485" s="212"/>
      <c r="AK485" s="215"/>
    </row>
    <row r="486" spans="2:37">
      <c r="B486" s="136"/>
      <c r="C486" s="47">
        <f t="shared" si="154"/>
        <v>0</v>
      </c>
      <c r="D486" s="47">
        <f t="shared" si="155"/>
        <v>1</v>
      </c>
      <c r="E486" s="47">
        <f t="shared" si="156"/>
        <v>1900</v>
      </c>
      <c r="F486" s="47" t="str">
        <f t="shared" si="152"/>
        <v>сб</v>
      </c>
      <c r="G486" s="92"/>
      <c r="H486" s="71"/>
      <c r="I486" s="70"/>
      <c r="J486" s="94"/>
      <c r="K486" s="94"/>
      <c r="L486" s="48"/>
      <c r="M486" s="71"/>
      <c r="N486" s="64"/>
      <c r="O486" s="65"/>
      <c r="P486" s="65"/>
      <c r="Q486" s="65"/>
      <c r="R486" s="105"/>
      <c r="S486" s="66">
        <f t="shared" si="145"/>
        <v>100854.89999999998</v>
      </c>
      <c r="T486" s="67">
        <f t="shared" si="140"/>
        <v>0</v>
      </c>
      <c r="U486" s="53">
        <f t="shared" si="147"/>
        <v>0</v>
      </c>
      <c r="V486" s="54">
        <f t="shared" si="148"/>
        <v>0</v>
      </c>
      <c r="W486" s="67">
        <f t="shared" si="141"/>
        <v>0</v>
      </c>
      <c r="X486" s="53">
        <f t="shared" si="149"/>
        <v>0</v>
      </c>
      <c r="Y486" s="54">
        <f t="shared" si="150"/>
        <v>0</v>
      </c>
      <c r="Z486" s="68" t="str">
        <f t="shared" si="153"/>
        <v>0</v>
      </c>
      <c r="AA486" s="56">
        <f t="shared" si="151"/>
        <v>1</v>
      </c>
      <c r="AB486" s="124">
        <f t="shared" si="142"/>
        <v>1</v>
      </c>
      <c r="AC486" s="69">
        <f t="shared" si="143"/>
        <v>0</v>
      </c>
      <c r="AD486" s="54">
        <f t="shared" si="146"/>
        <v>0</v>
      </c>
      <c r="AE486" s="59">
        <f t="shared" si="144"/>
        <v>0</v>
      </c>
      <c r="AF486" s="149"/>
      <c r="AG486" s="60"/>
      <c r="AH486" s="61"/>
      <c r="AI486" s="126"/>
      <c r="AJ486" s="212"/>
      <c r="AK486" s="215"/>
    </row>
    <row r="487" spans="2:37">
      <c r="B487" s="136"/>
      <c r="C487" s="47">
        <f t="shared" si="154"/>
        <v>0</v>
      </c>
      <c r="D487" s="47">
        <f t="shared" si="155"/>
        <v>1</v>
      </c>
      <c r="E487" s="47">
        <f t="shared" si="156"/>
        <v>1900</v>
      </c>
      <c r="F487" s="47" t="str">
        <f t="shared" si="152"/>
        <v>сб</v>
      </c>
      <c r="G487" s="92"/>
      <c r="H487" s="71"/>
      <c r="I487" s="70"/>
      <c r="J487" s="94"/>
      <c r="K487" s="94"/>
      <c r="L487" s="48"/>
      <c r="M487" s="71"/>
      <c r="N487" s="64"/>
      <c r="O487" s="65"/>
      <c r="P487" s="65"/>
      <c r="Q487" s="65"/>
      <c r="R487" s="105"/>
      <c r="S487" s="66">
        <f t="shared" si="145"/>
        <v>100854.89999999998</v>
      </c>
      <c r="T487" s="67">
        <f t="shared" si="140"/>
        <v>0</v>
      </c>
      <c r="U487" s="53">
        <f t="shared" si="147"/>
        <v>0</v>
      </c>
      <c r="V487" s="54">
        <f t="shared" si="148"/>
        <v>0</v>
      </c>
      <c r="W487" s="67">
        <f t="shared" si="141"/>
        <v>0</v>
      </c>
      <c r="X487" s="53">
        <f t="shared" si="149"/>
        <v>0</v>
      </c>
      <c r="Y487" s="54">
        <f t="shared" si="150"/>
        <v>0</v>
      </c>
      <c r="Z487" s="68" t="str">
        <f t="shared" si="153"/>
        <v>0</v>
      </c>
      <c r="AA487" s="56">
        <f t="shared" si="151"/>
        <v>1</v>
      </c>
      <c r="AB487" s="124">
        <f t="shared" si="142"/>
        <v>1</v>
      </c>
      <c r="AC487" s="69">
        <f t="shared" si="143"/>
        <v>0</v>
      </c>
      <c r="AD487" s="54">
        <f t="shared" si="146"/>
        <v>0</v>
      </c>
      <c r="AE487" s="59">
        <f t="shared" si="144"/>
        <v>0</v>
      </c>
      <c r="AF487" s="149"/>
      <c r="AG487" s="60"/>
      <c r="AH487" s="61"/>
      <c r="AI487" s="126"/>
      <c r="AJ487" s="212"/>
      <c r="AK487" s="215"/>
    </row>
    <row r="488" spans="2:37">
      <c r="B488" s="136"/>
      <c r="C488" s="47">
        <f t="shared" si="154"/>
        <v>0</v>
      </c>
      <c r="D488" s="47">
        <f t="shared" si="155"/>
        <v>1</v>
      </c>
      <c r="E488" s="47">
        <f t="shared" si="156"/>
        <v>1900</v>
      </c>
      <c r="F488" s="47" t="str">
        <f t="shared" si="152"/>
        <v>сб</v>
      </c>
      <c r="G488" s="92"/>
      <c r="H488" s="71"/>
      <c r="I488" s="70"/>
      <c r="J488" s="94"/>
      <c r="K488" s="94"/>
      <c r="L488" s="48"/>
      <c r="M488" s="71"/>
      <c r="N488" s="64"/>
      <c r="O488" s="65"/>
      <c r="P488" s="65"/>
      <c r="Q488" s="65"/>
      <c r="R488" s="105"/>
      <c r="S488" s="66">
        <f t="shared" si="145"/>
        <v>100854.89999999998</v>
      </c>
      <c r="T488" s="67">
        <f t="shared" si="140"/>
        <v>0</v>
      </c>
      <c r="U488" s="53">
        <f t="shared" si="147"/>
        <v>0</v>
      </c>
      <c r="V488" s="54">
        <f t="shared" si="148"/>
        <v>0</v>
      </c>
      <c r="W488" s="67">
        <f t="shared" si="141"/>
        <v>0</v>
      </c>
      <c r="X488" s="53">
        <f t="shared" si="149"/>
        <v>0</v>
      </c>
      <c r="Y488" s="54">
        <f t="shared" si="150"/>
        <v>0</v>
      </c>
      <c r="Z488" s="68" t="str">
        <f t="shared" si="153"/>
        <v>0</v>
      </c>
      <c r="AA488" s="56">
        <f t="shared" si="151"/>
        <v>1</v>
      </c>
      <c r="AB488" s="124">
        <f t="shared" si="142"/>
        <v>1</v>
      </c>
      <c r="AC488" s="69">
        <f t="shared" si="143"/>
        <v>0</v>
      </c>
      <c r="AD488" s="54">
        <f t="shared" si="146"/>
        <v>0</v>
      </c>
      <c r="AE488" s="59">
        <f t="shared" si="144"/>
        <v>0</v>
      </c>
      <c r="AF488" s="149"/>
      <c r="AG488" s="60"/>
      <c r="AH488" s="61"/>
      <c r="AI488" s="126"/>
      <c r="AJ488" s="212"/>
      <c r="AK488" s="215"/>
    </row>
    <row r="489" spans="2:37">
      <c r="B489" s="136"/>
      <c r="C489" s="47">
        <f t="shared" si="154"/>
        <v>0</v>
      </c>
      <c r="D489" s="47">
        <f t="shared" si="155"/>
        <v>1</v>
      </c>
      <c r="E489" s="47">
        <f t="shared" si="156"/>
        <v>1900</v>
      </c>
      <c r="F489" s="47" t="str">
        <f t="shared" si="152"/>
        <v>сб</v>
      </c>
      <c r="G489" s="92"/>
      <c r="H489" s="71"/>
      <c r="I489" s="70"/>
      <c r="J489" s="94"/>
      <c r="K489" s="94"/>
      <c r="L489" s="48"/>
      <c r="M489" s="71"/>
      <c r="N489" s="64"/>
      <c r="O489" s="65"/>
      <c r="P489" s="65"/>
      <c r="Q489" s="65"/>
      <c r="R489" s="105"/>
      <c r="S489" s="66">
        <f t="shared" si="145"/>
        <v>100854.89999999998</v>
      </c>
      <c r="T489" s="67">
        <f t="shared" si="140"/>
        <v>0</v>
      </c>
      <c r="U489" s="53">
        <f t="shared" si="147"/>
        <v>0</v>
      </c>
      <c r="V489" s="54">
        <f t="shared" si="148"/>
        <v>0</v>
      </c>
      <c r="W489" s="67">
        <f t="shared" si="141"/>
        <v>0</v>
      </c>
      <c r="X489" s="53">
        <f t="shared" si="149"/>
        <v>0</v>
      </c>
      <c r="Y489" s="54">
        <f t="shared" si="150"/>
        <v>0</v>
      </c>
      <c r="Z489" s="68" t="str">
        <f t="shared" si="153"/>
        <v>0</v>
      </c>
      <c r="AA489" s="56">
        <f t="shared" si="151"/>
        <v>1</v>
      </c>
      <c r="AB489" s="124">
        <f t="shared" si="142"/>
        <v>1</v>
      </c>
      <c r="AC489" s="69">
        <f t="shared" si="143"/>
        <v>0</v>
      </c>
      <c r="AD489" s="54">
        <f t="shared" si="146"/>
        <v>0</v>
      </c>
      <c r="AE489" s="59">
        <f t="shared" si="144"/>
        <v>0</v>
      </c>
      <c r="AF489" s="149"/>
      <c r="AG489" s="60"/>
      <c r="AH489" s="61"/>
      <c r="AI489" s="126"/>
      <c r="AJ489" s="212"/>
      <c r="AK489" s="215"/>
    </row>
    <row r="490" spans="2:37">
      <c r="B490" s="136"/>
      <c r="C490" s="47">
        <f t="shared" si="154"/>
        <v>0</v>
      </c>
      <c r="D490" s="47">
        <f t="shared" si="155"/>
        <v>1</v>
      </c>
      <c r="E490" s="47">
        <f t="shared" si="156"/>
        <v>1900</v>
      </c>
      <c r="F490" s="47" t="str">
        <f t="shared" si="152"/>
        <v>сб</v>
      </c>
      <c r="G490" s="92"/>
      <c r="H490" s="71"/>
      <c r="I490" s="70"/>
      <c r="J490" s="94"/>
      <c r="K490" s="94"/>
      <c r="L490" s="48"/>
      <c r="M490" s="71"/>
      <c r="N490" s="64"/>
      <c r="O490" s="65"/>
      <c r="P490" s="65"/>
      <c r="Q490" s="65"/>
      <c r="R490" s="105"/>
      <c r="S490" s="66">
        <f t="shared" si="145"/>
        <v>100854.89999999998</v>
      </c>
      <c r="T490" s="67">
        <f t="shared" si="140"/>
        <v>0</v>
      </c>
      <c r="U490" s="53">
        <f t="shared" si="147"/>
        <v>0</v>
      </c>
      <c r="V490" s="54">
        <f t="shared" si="148"/>
        <v>0</v>
      </c>
      <c r="W490" s="67">
        <f t="shared" si="141"/>
        <v>0</v>
      </c>
      <c r="X490" s="53">
        <f t="shared" si="149"/>
        <v>0</v>
      </c>
      <c r="Y490" s="54">
        <f t="shared" si="150"/>
        <v>0</v>
      </c>
      <c r="Z490" s="68" t="str">
        <f t="shared" si="153"/>
        <v>0</v>
      </c>
      <c r="AA490" s="56">
        <f t="shared" si="151"/>
        <v>1</v>
      </c>
      <c r="AB490" s="124">
        <f t="shared" si="142"/>
        <v>1</v>
      </c>
      <c r="AC490" s="69">
        <f t="shared" si="143"/>
        <v>0</v>
      </c>
      <c r="AD490" s="54">
        <f t="shared" si="146"/>
        <v>0</v>
      </c>
      <c r="AE490" s="59">
        <f t="shared" si="144"/>
        <v>0</v>
      </c>
      <c r="AF490" s="149"/>
      <c r="AG490" s="60"/>
      <c r="AH490" s="61"/>
      <c r="AI490" s="126"/>
      <c r="AJ490" s="212"/>
      <c r="AK490" s="215"/>
    </row>
    <row r="491" spans="2:37">
      <c r="B491" s="136"/>
      <c r="C491" s="47">
        <f t="shared" si="154"/>
        <v>0</v>
      </c>
      <c r="D491" s="47">
        <f t="shared" si="155"/>
        <v>1</v>
      </c>
      <c r="E491" s="47">
        <f t="shared" si="156"/>
        <v>1900</v>
      </c>
      <c r="F491" s="47" t="str">
        <f t="shared" si="152"/>
        <v>сб</v>
      </c>
      <c r="G491" s="92"/>
      <c r="H491" s="71"/>
      <c r="I491" s="70"/>
      <c r="J491" s="94"/>
      <c r="K491" s="94"/>
      <c r="L491" s="48"/>
      <c r="M491" s="71"/>
      <c r="N491" s="64"/>
      <c r="O491" s="65"/>
      <c r="P491" s="65"/>
      <c r="Q491" s="65"/>
      <c r="R491" s="105"/>
      <c r="S491" s="66">
        <f t="shared" si="145"/>
        <v>100854.89999999998</v>
      </c>
      <c r="T491" s="67">
        <f t="shared" si="140"/>
        <v>0</v>
      </c>
      <c r="U491" s="53">
        <f t="shared" si="147"/>
        <v>0</v>
      </c>
      <c r="V491" s="54">
        <f t="shared" si="148"/>
        <v>0</v>
      </c>
      <c r="W491" s="67">
        <f t="shared" si="141"/>
        <v>0</v>
      </c>
      <c r="X491" s="53">
        <f t="shared" si="149"/>
        <v>0</v>
      </c>
      <c r="Y491" s="54">
        <f t="shared" si="150"/>
        <v>0</v>
      </c>
      <c r="Z491" s="68" t="str">
        <f t="shared" si="153"/>
        <v>0</v>
      </c>
      <c r="AA491" s="56">
        <f t="shared" si="151"/>
        <v>1</v>
      </c>
      <c r="AB491" s="124">
        <f t="shared" si="142"/>
        <v>1</v>
      </c>
      <c r="AC491" s="69">
        <f t="shared" si="143"/>
        <v>0</v>
      </c>
      <c r="AD491" s="54">
        <f t="shared" si="146"/>
        <v>0</v>
      </c>
      <c r="AE491" s="59">
        <f t="shared" si="144"/>
        <v>0</v>
      </c>
      <c r="AF491" s="149"/>
      <c r="AG491" s="60"/>
      <c r="AH491" s="61"/>
      <c r="AI491" s="126"/>
      <c r="AJ491" s="212"/>
      <c r="AK491" s="215"/>
    </row>
    <row r="492" spans="2:37">
      <c r="B492" s="136"/>
      <c r="C492" s="47">
        <f t="shared" si="154"/>
        <v>0</v>
      </c>
      <c r="D492" s="47">
        <f t="shared" si="155"/>
        <v>1</v>
      </c>
      <c r="E492" s="47">
        <f t="shared" si="156"/>
        <v>1900</v>
      </c>
      <c r="F492" s="47" t="str">
        <f t="shared" si="152"/>
        <v>сб</v>
      </c>
      <c r="G492" s="92"/>
      <c r="H492" s="71"/>
      <c r="I492" s="70"/>
      <c r="J492" s="94"/>
      <c r="K492" s="94"/>
      <c r="L492" s="48"/>
      <c r="M492" s="71"/>
      <c r="N492" s="64"/>
      <c r="O492" s="65"/>
      <c r="P492" s="65"/>
      <c r="Q492" s="65"/>
      <c r="R492" s="105"/>
      <c r="S492" s="66">
        <f t="shared" si="145"/>
        <v>100854.89999999998</v>
      </c>
      <c r="T492" s="67">
        <f t="shared" si="140"/>
        <v>0</v>
      </c>
      <c r="U492" s="53">
        <f t="shared" si="147"/>
        <v>0</v>
      </c>
      <c r="V492" s="54">
        <f t="shared" si="148"/>
        <v>0</v>
      </c>
      <c r="W492" s="67">
        <f t="shared" si="141"/>
        <v>0</v>
      </c>
      <c r="X492" s="53">
        <f t="shared" si="149"/>
        <v>0</v>
      </c>
      <c r="Y492" s="54">
        <f t="shared" si="150"/>
        <v>0</v>
      </c>
      <c r="Z492" s="68" t="str">
        <f t="shared" si="153"/>
        <v>0</v>
      </c>
      <c r="AA492" s="56">
        <f t="shared" si="151"/>
        <v>1</v>
      </c>
      <c r="AB492" s="124">
        <f t="shared" si="142"/>
        <v>1</v>
      </c>
      <c r="AC492" s="69">
        <f t="shared" si="143"/>
        <v>0</v>
      </c>
      <c r="AD492" s="54">
        <f t="shared" si="146"/>
        <v>0</v>
      </c>
      <c r="AE492" s="59">
        <f t="shared" si="144"/>
        <v>0</v>
      </c>
      <c r="AF492" s="149"/>
      <c r="AG492" s="60"/>
      <c r="AH492" s="61"/>
      <c r="AI492" s="126"/>
      <c r="AJ492" s="212"/>
      <c r="AK492" s="215"/>
    </row>
    <row r="493" spans="2:37">
      <c r="B493" s="136"/>
      <c r="C493" s="47">
        <f t="shared" si="154"/>
        <v>0</v>
      </c>
      <c r="D493" s="47">
        <f t="shared" si="155"/>
        <v>1</v>
      </c>
      <c r="E493" s="47">
        <f t="shared" si="156"/>
        <v>1900</v>
      </c>
      <c r="F493" s="47" t="str">
        <f t="shared" si="152"/>
        <v>сб</v>
      </c>
      <c r="G493" s="92"/>
      <c r="H493" s="71"/>
      <c r="I493" s="70"/>
      <c r="J493" s="94"/>
      <c r="K493" s="94"/>
      <c r="L493" s="48"/>
      <c r="M493" s="71"/>
      <c r="N493" s="64"/>
      <c r="O493" s="65"/>
      <c r="P493" s="65"/>
      <c r="Q493" s="65"/>
      <c r="R493" s="105"/>
      <c r="S493" s="66">
        <f t="shared" si="145"/>
        <v>100854.89999999998</v>
      </c>
      <c r="T493" s="67">
        <f t="shared" si="140"/>
        <v>0</v>
      </c>
      <c r="U493" s="53">
        <f t="shared" si="147"/>
        <v>0</v>
      </c>
      <c r="V493" s="54">
        <f t="shared" si="148"/>
        <v>0</v>
      </c>
      <c r="W493" s="67">
        <f t="shared" si="141"/>
        <v>0</v>
      </c>
      <c r="X493" s="53">
        <f t="shared" si="149"/>
        <v>0</v>
      </c>
      <c r="Y493" s="54">
        <f t="shared" si="150"/>
        <v>0</v>
      </c>
      <c r="Z493" s="68" t="str">
        <f t="shared" si="153"/>
        <v>0</v>
      </c>
      <c r="AA493" s="56">
        <f t="shared" si="151"/>
        <v>1</v>
      </c>
      <c r="AB493" s="124">
        <f t="shared" si="142"/>
        <v>1</v>
      </c>
      <c r="AC493" s="69">
        <f t="shared" si="143"/>
        <v>0</v>
      </c>
      <c r="AD493" s="54">
        <f t="shared" si="146"/>
        <v>0</v>
      </c>
      <c r="AE493" s="59">
        <f t="shared" si="144"/>
        <v>0</v>
      </c>
      <c r="AF493" s="149"/>
      <c r="AG493" s="60"/>
      <c r="AH493" s="61"/>
      <c r="AI493" s="126"/>
      <c r="AJ493" s="212"/>
      <c r="AK493" s="215"/>
    </row>
    <row r="494" spans="2:37">
      <c r="B494" s="136"/>
      <c r="C494" s="47">
        <f t="shared" si="154"/>
        <v>0</v>
      </c>
      <c r="D494" s="47">
        <f t="shared" si="155"/>
        <v>1</v>
      </c>
      <c r="E494" s="47">
        <f t="shared" si="156"/>
        <v>1900</v>
      </c>
      <c r="F494" s="47" t="str">
        <f t="shared" si="152"/>
        <v>сб</v>
      </c>
      <c r="G494" s="92"/>
      <c r="H494" s="71"/>
      <c r="I494" s="70"/>
      <c r="J494" s="94"/>
      <c r="K494" s="94"/>
      <c r="L494" s="48"/>
      <c r="M494" s="71"/>
      <c r="N494" s="64"/>
      <c r="O494" s="65"/>
      <c r="P494" s="65"/>
      <c r="Q494" s="65"/>
      <c r="R494" s="105"/>
      <c r="S494" s="66">
        <f t="shared" si="145"/>
        <v>100854.89999999998</v>
      </c>
      <c r="T494" s="67">
        <f t="shared" si="140"/>
        <v>0</v>
      </c>
      <c r="U494" s="53">
        <f t="shared" si="147"/>
        <v>0</v>
      </c>
      <c r="V494" s="54">
        <f t="shared" si="148"/>
        <v>0</v>
      </c>
      <c r="W494" s="67">
        <f t="shared" si="141"/>
        <v>0</v>
      </c>
      <c r="X494" s="53">
        <f t="shared" si="149"/>
        <v>0</v>
      </c>
      <c r="Y494" s="54">
        <f t="shared" si="150"/>
        <v>0</v>
      </c>
      <c r="Z494" s="68" t="str">
        <f t="shared" si="153"/>
        <v>0</v>
      </c>
      <c r="AA494" s="56">
        <f t="shared" si="151"/>
        <v>1</v>
      </c>
      <c r="AB494" s="124">
        <f t="shared" si="142"/>
        <v>1</v>
      </c>
      <c r="AC494" s="69">
        <f t="shared" si="143"/>
        <v>0</v>
      </c>
      <c r="AD494" s="54">
        <f t="shared" si="146"/>
        <v>0</v>
      </c>
      <c r="AE494" s="59">
        <f t="shared" si="144"/>
        <v>0</v>
      </c>
      <c r="AF494" s="149"/>
      <c r="AG494" s="60"/>
      <c r="AH494" s="61"/>
      <c r="AI494" s="126"/>
      <c r="AJ494" s="212"/>
      <c r="AK494" s="215"/>
    </row>
    <row r="495" spans="2:37">
      <c r="B495" s="136"/>
      <c r="C495" s="47">
        <f t="shared" si="154"/>
        <v>0</v>
      </c>
      <c r="D495" s="47">
        <f t="shared" si="155"/>
        <v>1</v>
      </c>
      <c r="E495" s="47">
        <f t="shared" si="156"/>
        <v>1900</v>
      </c>
      <c r="F495" s="47" t="str">
        <f t="shared" si="152"/>
        <v>сб</v>
      </c>
      <c r="G495" s="92"/>
      <c r="H495" s="71"/>
      <c r="I495" s="70"/>
      <c r="J495" s="94"/>
      <c r="K495" s="94"/>
      <c r="L495" s="48"/>
      <c r="M495" s="71"/>
      <c r="N495" s="64"/>
      <c r="O495" s="65"/>
      <c r="P495" s="65"/>
      <c r="Q495" s="65"/>
      <c r="R495" s="105"/>
      <c r="S495" s="66">
        <f t="shared" si="145"/>
        <v>100854.89999999998</v>
      </c>
      <c r="T495" s="67">
        <f t="shared" si="140"/>
        <v>0</v>
      </c>
      <c r="U495" s="53">
        <f t="shared" si="147"/>
        <v>0</v>
      </c>
      <c r="V495" s="54">
        <f t="shared" si="148"/>
        <v>0</v>
      </c>
      <c r="W495" s="67">
        <f t="shared" si="141"/>
        <v>0</v>
      </c>
      <c r="X495" s="53">
        <f t="shared" si="149"/>
        <v>0</v>
      </c>
      <c r="Y495" s="54">
        <f t="shared" si="150"/>
        <v>0</v>
      </c>
      <c r="Z495" s="68" t="str">
        <f t="shared" si="153"/>
        <v>0</v>
      </c>
      <c r="AA495" s="56">
        <f t="shared" si="151"/>
        <v>1</v>
      </c>
      <c r="AB495" s="124">
        <f t="shared" si="142"/>
        <v>1</v>
      </c>
      <c r="AC495" s="69">
        <f t="shared" si="143"/>
        <v>0</v>
      </c>
      <c r="AD495" s="54">
        <f t="shared" si="146"/>
        <v>0</v>
      </c>
      <c r="AE495" s="59">
        <f t="shared" si="144"/>
        <v>0</v>
      </c>
      <c r="AF495" s="149"/>
      <c r="AG495" s="60"/>
      <c r="AH495" s="61"/>
      <c r="AI495" s="126"/>
      <c r="AJ495" s="212"/>
      <c r="AK495" s="215"/>
    </row>
    <row r="496" spans="2:37">
      <c r="B496" s="136"/>
      <c r="C496" s="47">
        <f t="shared" si="154"/>
        <v>0</v>
      </c>
      <c r="D496" s="47">
        <f t="shared" si="155"/>
        <v>1</v>
      </c>
      <c r="E496" s="47">
        <f t="shared" si="156"/>
        <v>1900</v>
      </c>
      <c r="F496" s="47" t="str">
        <f t="shared" si="152"/>
        <v>сб</v>
      </c>
      <c r="G496" s="92"/>
      <c r="H496" s="71"/>
      <c r="I496" s="70"/>
      <c r="J496" s="94"/>
      <c r="K496" s="94"/>
      <c r="L496" s="48"/>
      <c r="M496" s="71"/>
      <c r="N496" s="64"/>
      <c r="O496" s="65"/>
      <c r="P496" s="65"/>
      <c r="Q496" s="65"/>
      <c r="R496" s="105"/>
      <c r="S496" s="66">
        <f t="shared" si="145"/>
        <v>100854.89999999998</v>
      </c>
      <c r="T496" s="67">
        <f t="shared" si="140"/>
        <v>0</v>
      </c>
      <c r="U496" s="53">
        <f t="shared" si="147"/>
        <v>0</v>
      </c>
      <c r="V496" s="54">
        <f t="shared" si="148"/>
        <v>0</v>
      </c>
      <c r="W496" s="67">
        <f t="shared" si="141"/>
        <v>0</v>
      </c>
      <c r="X496" s="53">
        <f t="shared" si="149"/>
        <v>0</v>
      </c>
      <c r="Y496" s="54">
        <f t="shared" si="150"/>
        <v>0</v>
      </c>
      <c r="Z496" s="68" t="str">
        <f t="shared" si="153"/>
        <v>0</v>
      </c>
      <c r="AA496" s="56">
        <f t="shared" si="151"/>
        <v>1</v>
      </c>
      <c r="AB496" s="124">
        <f t="shared" si="142"/>
        <v>1</v>
      </c>
      <c r="AC496" s="69">
        <f t="shared" si="143"/>
        <v>0</v>
      </c>
      <c r="AD496" s="54">
        <f t="shared" si="146"/>
        <v>0</v>
      </c>
      <c r="AE496" s="59">
        <f t="shared" si="144"/>
        <v>0</v>
      </c>
      <c r="AF496" s="149"/>
      <c r="AG496" s="60"/>
      <c r="AH496" s="61"/>
      <c r="AI496" s="126"/>
      <c r="AJ496" s="212"/>
      <c r="AK496" s="215"/>
    </row>
    <row r="497" spans="2:37">
      <c r="B497" s="136"/>
      <c r="C497" s="47">
        <f t="shared" si="154"/>
        <v>0</v>
      </c>
      <c r="D497" s="47">
        <f t="shared" si="155"/>
        <v>1</v>
      </c>
      <c r="E497" s="47">
        <f t="shared" si="156"/>
        <v>1900</v>
      </c>
      <c r="F497" s="47" t="str">
        <f t="shared" si="152"/>
        <v>сб</v>
      </c>
      <c r="G497" s="92"/>
      <c r="H497" s="71"/>
      <c r="I497" s="70"/>
      <c r="J497" s="94"/>
      <c r="K497" s="94"/>
      <c r="L497" s="48"/>
      <c r="M497" s="71"/>
      <c r="N497" s="64"/>
      <c r="O497" s="65"/>
      <c r="P497" s="65"/>
      <c r="Q497" s="65"/>
      <c r="R497" s="105"/>
      <c r="S497" s="66">
        <f t="shared" si="145"/>
        <v>100854.89999999998</v>
      </c>
      <c r="T497" s="67">
        <f t="shared" si="140"/>
        <v>0</v>
      </c>
      <c r="U497" s="53">
        <f t="shared" si="147"/>
        <v>0</v>
      </c>
      <c r="V497" s="54">
        <f t="shared" si="148"/>
        <v>0</v>
      </c>
      <c r="W497" s="67">
        <f t="shared" si="141"/>
        <v>0</v>
      </c>
      <c r="X497" s="53">
        <f t="shared" si="149"/>
        <v>0</v>
      </c>
      <c r="Y497" s="54">
        <f t="shared" si="150"/>
        <v>0</v>
      </c>
      <c r="Z497" s="68" t="str">
        <f t="shared" si="153"/>
        <v>0</v>
      </c>
      <c r="AA497" s="56">
        <f t="shared" si="151"/>
        <v>1</v>
      </c>
      <c r="AB497" s="124">
        <f t="shared" si="142"/>
        <v>1</v>
      </c>
      <c r="AC497" s="69">
        <f t="shared" si="143"/>
        <v>0</v>
      </c>
      <c r="AD497" s="54">
        <f t="shared" si="146"/>
        <v>0</v>
      </c>
      <c r="AE497" s="59">
        <f t="shared" si="144"/>
        <v>0</v>
      </c>
      <c r="AF497" s="149"/>
      <c r="AG497" s="60"/>
      <c r="AH497" s="61"/>
      <c r="AI497" s="126"/>
      <c r="AJ497" s="212"/>
      <c r="AK497" s="215"/>
    </row>
    <row r="498" spans="2:37">
      <c r="B498" s="136"/>
      <c r="C498" s="47">
        <f t="shared" si="154"/>
        <v>0</v>
      </c>
      <c r="D498" s="47">
        <f t="shared" si="155"/>
        <v>1</v>
      </c>
      <c r="E498" s="47">
        <f t="shared" si="156"/>
        <v>1900</v>
      </c>
      <c r="F498" s="47" t="str">
        <f t="shared" si="152"/>
        <v>сб</v>
      </c>
      <c r="G498" s="92"/>
      <c r="H498" s="71"/>
      <c r="I498" s="70"/>
      <c r="J498" s="94"/>
      <c r="K498" s="94"/>
      <c r="L498" s="48"/>
      <c r="M498" s="71"/>
      <c r="N498" s="64"/>
      <c r="O498" s="65"/>
      <c r="P498" s="65"/>
      <c r="Q498" s="65"/>
      <c r="R498" s="105"/>
      <c r="S498" s="66">
        <f t="shared" si="145"/>
        <v>100854.89999999998</v>
      </c>
      <c r="T498" s="67">
        <f t="shared" si="140"/>
        <v>0</v>
      </c>
      <c r="U498" s="53">
        <f t="shared" si="147"/>
        <v>0</v>
      </c>
      <c r="V498" s="54">
        <f t="shared" si="148"/>
        <v>0</v>
      </c>
      <c r="W498" s="67">
        <f t="shared" si="141"/>
        <v>0</v>
      </c>
      <c r="X498" s="53">
        <f t="shared" si="149"/>
        <v>0</v>
      </c>
      <c r="Y498" s="54">
        <f t="shared" si="150"/>
        <v>0</v>
      </c>
      <c r="Z498" s="68" t="str">
        <f t="shared" si="153"/>
        <v>0</v>
      </c>
      <c r="AA498" s="56">
        <f t="shared" si="151"/>
        <v>1</v>
      </c>
      <c r="AB498" s="124">
        <f t="shared" si="142"/>
        <v>1</v>
      </c>
      <c r="AC498" s="69">
        <f t="shared" si="143"/>
        <v>0</v>
      </c>
      <c r="AD498" s="54">
        <f t="shared" si="146"/>
        <v>0</v>
      </c>
      <c r="AE498" s="59">
        <f t="shared" si="144"/>
        <v>0</v>
      </c>
      <c r="AF498" s="149"/>
      <c r="AG498" s="60"/>
      <c r="AH498" s="61"/>
      <c r="AI498" s="126"/>
      <c r="AJ498" s="212"/>
      <c r="AK498" s="215"/>
    </row>
    <row r="499" spans="2:37">
      <c r="B499" s="136"/>
      <c r="C499" s="47">
        <f t="shared" si="154"/>
        <v>0</v>
      </c>
      <c r="D499" s="47">
        <f t="shared" si="155"/>
        <v>1</v>
      </c>
      <c r="E499" s="47">
        <f t="shared" si="156"/>
        <v>1900</v>
      </c>
      <c r="F499" s="47" t="str">
        <f t="shared" si="152"/>
        <v>сб</v>
      </c>
      <c r="G499" s="92"/>
      <c r="H499" s="71"/>
      <c r="I499" s="70"/>
      <c r="J499" s="94"/>
      <c r="K499" s="94"/>
      <c r="L499" s="48"/>
      <c r="M499" s="71"/>
      <c r="N499" s="64"/>
      <c r="O499" s="65"/>
      <c r="P499" s="65"/>
      <c r="Q499" s="65"/>
      <c r="R499" s="105"/>
      <c r="S499" s="66">
        <f t="shared" si="145"/>
        <v>100854.89999999998</v>
      </c>
      <c r="T499" s="67">
        <f t="shared" si="140"/>
        <v>0</v>
      </c>
      <c r="U499" s="53">
        <f t="shared" si="147"/>
        <v>0</v>
      </c>
      <c r="V499" s="54">
        <f t="shared" si="148"/>
        <v>0</v>
      </c>
      <c r="W499" s="67">
        <f t="shared" si="141"/>
        <v>0</v>
      </c>
      <c r="X499" s="53">
        <f t="shared" si="149"/>
        <v>0</v>
      </c>
      <c r="Y499" s="54">
        <f t="shared" si="150"/>
        <v>0</v>
      </c>
      <c r="Z499" s="68" t="str">
        <f t="shared" si="153"/>
        <v>0</v>
      </c>
      <c r="AA499" s="56">
        <f t="shared" si="151"/>
        <v>1</v>
      </c>
      <c r="AB499" s="124">
        <f t="shared" si="142"/>
        <v>1</v>
      </c>
      <c r="AC499" s="69">
        <f t="shared" si="143"/>
        <v>0</v>
      </c>
      <c r="AD499" s="54">
        <f t="shared" si="146"/>
        <v>0</v>
      </c>
      <c r="AE499" s="59">
        <f t="shared" si="144"/>
        <v>0</v>
      </c>
      <c r="AF499" s="149"/>
      <c r="AG499" s="60"/>
      <c r="AH499" s="61"/>
      <c r="AI499" s="126"/>
      <c r="AJ499" s="212"/>
      <c r="AK499" s="215"/>
    </row>
    <row r="500" spans="2:37">
      <c r="B500" s="136"/>
      <c r="C500" s="47">
        <f t="shared" si="154"/>
        <v>0</v>
      </c>
      <c r="D500" s="47">
        <f t="shared" si="155"/>
        <v>1</v>
      </c>
      <c r="E500" s="47">
        <f t="shared" si="156"/>
        <v>1900</v>
      </c>
      <c r="F500" s="47" t="str">
        <f t="shared" si="152"/>
        <v>сб</v>
      </c>
      <c r="G500" s="92"/>
      <c r="H500" s="71"/>
      <c r="I500" s="70"/>
      <c r="J500" s="94"/>
      <c r="K500" s="94"/>
      <c r="L500" s="48"/>
      <c r="M500" s="71"/>
      <c r="N500" s="64"/>
      <c r="O500" s="65"/>
      <c r="P500" s="65"/>
      <c r="Q500" s="65"/>
      <c r="R500" s="105"/>
      <c r="S500" s="66">
        <f t="shared" si="145"/>
        <v>100854.89999999998</v>
      </c>
      <c r="T500" s="67">
        <f t="shared" si="140"/>
        <v>0</v>
      </c>
      <c r="U500" s="53">
        <f t="shared" si="147"/>
        <v>0</v>
      </c>
      <c r="V500" s="54">
        <f t="shared" si="148"/>
        <v>0</v>
      </c>
      <c r="W500" s="67">
        <f t="shared" si="141"/>
        <v>0</v>
      </c>
      <c r="X500" s="53">
        <f t="shared" si="149"/>
        <v>0</v>
      </c>
      <c r="Y500" s="54">
        <f t="shared" si="150"/>
        <v>0</v>
      </c>
      <c r="Z500" s="68" t="str">
        <f t="shared" si="153"/>
        <v>0</v>
      </c>
      <c r="AA500" s="56">
        <f t="shared" si="151"/>
        <v>1</v>
      </c>
      <c r="AB500" s="124">
        <f t="shared" si="142"/>
        <v>1</v>
      </c>
      <c r="AC500" s="69">
        <f t="shared" si="143"/>
        <v>0</v>
      </c>
      <c r="AD500" s="54">
        <f t="shared" si="146"/>
        <v>0</v>
      </c>
      <c r="AE500" s="59">
        <f t="shared" si="144"/>
        <v>0</v>
      </c>
      <c r="AF500" s="149"/>
      <c r="AG500" s="60"/>
      <c r="AH500" s="61"/>
      <c r="AI500" s="126"/>
      <c r="AJ500" s="212"/>
      <c r="AK500" s="215"/>
    </row>
    <row r="501" spans="2:37">
      <c r="B501" s="136"/>
      <c r="C501" s="47">
        <f t="shared" si="154"/>
        <v>0</v>
      </c>
      <c r="D501" s="47">
        <f t="shared" si="155"/>
        <v>1</v>
      </c>
      <c r="E501" s="47">
        <f t="shared" si="156"/>
        <v>1900</v>
      </c>
      <c r="F501" s="47" t="str">
        <f t="shared" si="152"/>
        <v>сб</v>
      </c>
      <c r="G501" s="92"/>
      <c r="H501" s="71"/>
      <c r="I501" s="70"/>
      <c r="J501" s="94"/>
      <c r="K501" s="94"/>
      <c r="L501" s="48"/>
      <c r="M501" s="71"/>
      <c r="N501" s="64"/>
      <c r="O501" s="65"/>
      <c r="P501" s="65"/>
      <c r="Q501" s="65"/>
      <c r="R501" s="105"/>
      <c r="S501" s="66">
        <f t="shared" si="145"/>
        <v>100854.89999999998</v>
      </c>
      <c r="T501" s="67">
        <f t="shared" si="140"/>
        <v>0</v>
      </c>
      <c r="U501" s="53">
        <f t="shared" si="147"/>
        <v>0</v>
      </c>
      <c r="V501" s="54">
        <f t="shared" si="148"/>
        <v>0</v>
      </c>
      <c r="W501" s="67">
        <f t="shared" si="141"/>
        <v>0</v>
      </c>
      <c r="X501" s="53">
        <f t="shared" si="149"/>
        <v>0</v>
      </c>
      <c r="Y501" s="54">
        <f t="shared" si="150"/>
        <v>0</v>
      </c>
      <c r="Z501" s="68" t="str">
        <f t="shared" si="153"/>
        <v>0</v>
      </c>
      <c r="AA501" s="56">
        <f t="shared" si="151"/>
        <v>1</v>
      </c>
      <c r="AB501" s="124">
        <f t="shared" si="142"/>
        <v>1</v>
      </c>
      <c r="AC501" s="69">
        <f t="shared" si="143"/>
        <v>0</v>
      </c>
      <c r="AD501" s="54">
        <f t="shared" si="146"/>
        <v>0</v>
      </c>
      <c r="AE501" s="59">
        <f t="shared" si="144"/>
        <v>0</v>
      </c>
      <c r="AF501" s="149"/>
      <c r="AG501" s="60"/>
      <c r="AH501" s="61"/>
      <c r="AI501" s="126"/>
      <c r="AJ501" s="212"/>
      <c r="AK501" s="215"/>
    </row>
    <row r="502" spans="2:37">
      <c r="B502" s="136"/>
      <c r="C502" s="47">
        <f t="shared" si="154"/>
        <v>0</v>
      </c>
      <c r="D502" s="47">
        <f t="shared" si="155"/>
        <v>1</v>
      </c>
      <c r="E502" s="47">
        <f t="shared" si="156"/>
        <v>1900</v>
      </c>
      <c r="F502" s="47" t="str">
        <f t="shared" si="152"/>
        <v>сб</v>
      </c>
      <c r="G502" s="92"/>
      <c r="H502" s="71"/>
      <c r="I502" s="70"/>
      <c r="J502" s="94"/>
      <c r="K502" s="94"/>
      <c r="L502" s="48"/>
      <c r="M502" s="71"/>
      <c r="N502" s="64"/>
      <c r="O502" s="65"/>
      <c r="P502" s="65"/>
      <c r="Q502" s="65"/>
      <c r="R502" s="105"/>
      <c r="S502" s="66">
        <f t="shared" si="145"/>
        <v>100854.89999999998</v>
      </c>
      <c r="T502" s="67">
        <f t="shared" si="140"/>
        <v>0</v>
      </c>
      <c r="U502" s="53">
        <f t="shared" si="147"/>
        <v>0</v>
      </c>
      <c r="V502" s="54">
        <f t="shared" si="148"/>
        <v>0</v>
      </c>
      <c r="W502" s="67">
        <f t="shared" si="141"/>
        <v>0</v>
      </c>
      <c r="X502" s="53">
        <f t="shared" si="149"/>
        <v>0</v>
      </c>
      <c r="Y502" s="54">
        <f t="shared" si="150"/>
        <v>0</v>
      </c>
      <c r="Z502" s="68" t="str">
        <f t="shared" si="153"/>
        <v>0</v>
      </c>
      <c r="AA502" s="56">
        <f t="shared" si="151"/>
        <v>1</v>
      </c>
      <c r="AB502" s="124">
        <f t="shared" si="142"/>
        <v>1</v>
      </c>
      <c r="AC502" s="69">
        <f t="shared" si="143"/>
        <v>0</v>
      </c>
      <c r="AD502" s="54">
        <f t="shared" si="146"/>
        <v>0</v>
      </c>
      <c r="AE502" s="59">
        <f t="shared" si="144"/>
        <v>0</v>
      </c>
      <c r="AF502" s="149"/>
      <c r="AG502" s="60"/>
      <c r="AH502" s="61"/>
      <c r="AI502" s="126"/>
      <c r="AJ502" s="212"/>
      <c r="AK502" s="215"/>
    </row>
    <row r="503" spans="2:37">
      <c r="B503" s="136"/>
      <c r="C503" s="47">
        <f t="shared" si="154"/>
        <v>0</v>
      </c>
      <c r="D503" s="47">
        <f t="shared" si="155"/>
        <v>1</v>
      </c>
      <c r="E503" s="47">
        <f t="shared" si="156"/>
        <v>1900</v>
      </c>
      <c r="F503" s="47" t="str">
        <f t="shared" si="152"/>
        <v>сб</v>
      </c>
      <c r="G503" s="92"/>
      <c r="H503" s="71"/>
      <c r="I503" s="70"/>
      <c r="J503" s="94"/>
      <c r="K503" s="94"/>
      <c r="L503" s="48"/>
      <c r="M503" s="71"/>
      <c r="N503" s="64"/>
      <c r="O503" s="65"/>
      <c r="P503" s="65"/>
      <c r="Q503" s="65"/>
      <c r="R503" s="105"/>
      <c r="S503" s="66">
        <f t="shared" si="145"/>
        <v>100854.89999999998</v>
      </c>
      <c r="T503" s="67">
        <f t="shared" si="140"/>
        <v>0</v>
      </c>
      <c r="U503" s="53">
        <f t="shared" si="147"/>
        <v>0</v>
      </c>
      <c r="V503" s="54">
        <f t="shared" si="148"/>
        <v>0</v>
      </c>
      <c r="W503" s="67">
        <f t="shared" si="141"/>
        <v>0</v>
      </c>
      <c r="X503" s="53">
        <f t="shared" si="149"/>
        <v>0</v>
      </c>
      <c r="Y503" s="54">
        <f t="shared" si="150"/>
        <v>0</v>
      </c>
      <c r="Z503" s="68" t="str">
        <f t="shared" si="153"/>
        <v>0</v>
      </c>
      <c r="AA503" s="56">
        <f t="shared" si="151"/>
        <v>1</v>
      </c>
      <c r="AB503" s="124">
        <f t="shared" si="142"/>
        <v>1</v>
      </c>
      <c r="AC503" s="69">
        <f t="shared" si="143"/>
        <v>0</v>
      </c>
      <c r="AD503" s="54">
        <f t="shared" si="146"/>
        <v>0</v>
      </c>
      <c r="AE503" s="59">
        <f t="shared" si="144"/>
        <v>0</v>
      </c>
      <c r="AF503" s="149"/>
      <c r="AG503" s="60"/>
      <c r="AH503" s="61"/>
      <c r="AI503" s="126"/>
      <c r="AJ503" s="212"/>
      <c r="AK503" s="215"/>
    </row>
    <row r="504" spans="2:37">
      <c r="B504" s="136"/>
      <c r="C504" s="47">
        <f t="shared" si="154"/>
        <v>0</v>
      </c>
      <c r="D504" s="47">
        <f t="shared" si="155"/>
        <v>1</v>
      </c>
      <c r="E504" s="47">
        <f t="shared" si="156"/>
        <v>1900</v>
      </c>
      <c r="F504" s="47" t="str">
        <f t="shared" si="152"/>
        <v>сб</v>
      </c>
      <c r="G504" s="92"/>
      <c r="H504" s="71"/>
      <c r="I504" s="70"/>
      <c r="J504" s="94"/>
      <c r="K504" s="94"/>
      <c r="L504" s="48"/>
      <c r="M504" s="71"/>
      <c r="N504" s="64"/>
      <c r="O504" s="65"/>
      <c r="P504" s="65"/>
      <c r="Q504" s="65"/>
      <c r="R504" s="105"/>
      <c r="S504" s="66">
        <f t="shared" si="145"/>
        <v>100854.89999999998</v>
      </c>
      <c r="T504" s="67">
        <f t="shared" si="140"/>
        <v>0</v>
      </c>
      <c r="U504" s="53">
        <f t="shared" si="147"/>
        <v>0</v>
      </c>
      <c r="V504" s="54">
        <f t="shared" si="148"/>
        <v>0</v>
      </c>
      <c r="W504" s="67">
        <f t="shared" si="141"/>
        <v>0</v>
      </c>
      <c r="X504" s="53">
        <f t="shared" si="149"/>
        <v>0</v>
      </c>
      <c r="Y504" s="54">
        <f t="shared" si="150"/>
        <v>0</v>
      </c>
      <c r="Z504" s="68" t="str">
        <f t="shared" si="153"/>
        <v>0</v>
      </c>
      <c r="AA504" s="56">
        <f t="shared" si="151"/>
        <v>1</v>
      </c>
      <c r="AB504" s="124">
        <f t="shared" si="142"/>
        <v>1</v>
      </c>
      <c r="AC504" s="69">
        <f t="shared" si="143"/>
        <v>0</v>
      </c>
      <c r="AD504" s="54">
        <f t="shared" si="146"/>
        <v>0</v>
      </c>
      <c r="AE504" s="59">
        <f t="shared" si="144"/>
        <v>0</v>
      </c>
      <c r="AF504" s="149"/>
      <c r="AG504" s="60"/>
      <c r="AH504" s="61"/>
      <c r="AI504" s="126"/>
      <c r="AJ504" s="212"/>
      <c r="AK504" s="215"/>
    </row>
    <row r="505" spans="2:37">
      <c r="B505" s="136"/>
      <c r="C505" s="47">
        <f t="shared" si="154"/>
        <v>0</v>
      </c>
      <c r="D505" s="47">
        <f t="shared" si="155"/>
        <v>1</v>
      </c>
      <c r="E505" s="47">
        <f t="shared" si="156"/>
        <v>1900</v>
      </c>
      <c r="F505" s="47" t="str">
        <f t="shared" si="152"/>
        <v>сб</v>
      </c>
      <c r="G505" s="92"/>
      <c r="H505" s="71"/>
      <c r="I505" s="70"/>
      <c r="J505" s="94"/>
      <c r="K505" s="94"/>
      <c r="L505" s="48"/>
      <c r="M505" s="71"/>
      <c r="N505" s="64"/>
      <c r="O505" s="65"/>
      <c r="P505" s="65"/>
      <c r="Q505" s="65"/>
      <c r="R505" s="105"/>
      <c r="S505" s="66">
        <f t="shared" si="145"/>
        <v>100854.89999999998</v>
      </c>
      <c r="T505" s="67">
        <f t="shared" si="140"/>
        <v>0</v>
      </c>
      <c r="U505" s="53">
        <f t="shared" si="147"/>
        <v>0</v>
      </c>
      <c r="V505" s="54">
        <f t="shared" si="148"/>
        <v>0</v>
      </c>
      <c r="W505" s="67">
        <f t="shared" si="141"/>
        <v>0</v>
      </c>
      <c r="X505" s="53">
        <f t="shared" si="149"/>
        <v>0</v>
      </c>
      <c r="Y505" s="54">
        <f t="shared" si="150"/>
        <v>0</v>
      </c>
      <c r="Z505" s="68" t="str">
        <f t="shared" si="153"/>
        <v>0</v>
      </c>
      <c r="AA505" s="56">
        <f t="shared" si="151"/>
        <v>1</v>
      </c>
      <c r="AB505" s="124">
        <f t="shared" si="142"/>
        <v>1</v>
      </c>
      <c r="AC505" s="69">
        <f t="shared" si="143"/>
        <v>0</v>
      </c>
      <c r="AD505" s="54">
        <f t="shared" si="146"/>
        <v>0</v>
      </c>
      <c r="AE505" s="59">
        <f t="shared" si="144"/>
        <v>0</v>
      </c>
      <c r="AF505" s="149"/>
      <c r="AG505" s="60"/>
      <c r="AH505" s="61"/>
      <c r="AI505" s="126"/>
      <c r="AJ505" s="212"/>
      <c r="AK505" s="215"/>
    </row>
    <row r="506" spans="2:37">
      <c r="B506" s="136"/>
      <c r="C506" s="47">
        <f t="shared" si="154"/>
        <v>0</v>
      </c>
      <c r="D506" s="47">
        <f t="shared" si="155"/>
        <v>1</v>
      </c>
      <c r="E506" s="47">
        <f t="shared" si="156"/>
        <v>1900</v>
      </c>
      <c r="F506" s="47" t="str">
        <f t="shared" si="152"/>
        <v>сб</v>
      </c>
      <c r="G506" s="92"/>
      <c r="H506" s="71"/>
      <c r="I506" s="70"/>
      <c r="J506" s="94"/>
      <c r="K506" s="94"/>
      <c r="L506" s="48"/>
      <c r="M506" s="71"/>
      <c r="N506" s="64"/>
      <c r="O506" s="65"/>
      <c r="P506" s="65"/>
      <c r="Q506" s="65"/>
      <c r="R506" s="105"/>
      <c r="S506" s="66">
        <f t="shared" si="145"/>
        <v>100854.89999999998</v>
      </c>
      <c r="T506" s="67">
        <f t="shared" si="140"/>
        <v>0</v>
      </c>
      <c r="U506" s="53">
        <f t="shared" si="147"/>
        <v>0</v>
      </c>
      <c r="V506" s="54">
        <f t="shared" si="148"/>
        <v>0</v>
      </c>
      <c r="W506" s="67">
        <f t="shared" si="141"/>
        <v>0</v>
      </c>
      <c r="X506" s="53">
        <f t="shared" si="149"/>
        <v>0</v>
      </c>
      <c r="Y506" s="54">
        <f t="shared" si="150"/>
        <v>0</v>
      </c>
      <c r="Z506" s="68" t="str">
        <f t="shared" si="153"/>
        <v>0</v>
      </c>
      <c r="AA506" s="56">
        <f t="shared" si="151"/>
        <v>1</v>
      </c>
      <c r="AB506" s="124">
        <f t="shared" si="142"/>
        <v>1</v>
      </c>
      <c r="AC506" s="69">
        <f t="shared" si="143"/>
        <v>0</v>
      </c>
      <c r="AD506" s="54">
        <f t="shared" si="146"/>
        <v>0</v>
      </c>
      <c r="AE506" s="59">
        <f t="shared" si="144"/>
        <v>0</v>
      </c>
      <c r="AF506" s="149"/>
      <c r="AG506" s="60"/>
      <c r="AH506" s="61"/>
      <c r="AI506" s="126"/>
      <c r="AJ506" s="212"/>
      <c r="AK506" s="215"/>
    </row>
    <row r="507" spans="2:37">
      <c r="B507" s="136"/>
      <c r="C507" s="47">
        <f t="shared" si="154"/>
        <v>0</v>
      </c>
      <c r="D507" s="47">
        <f t="shared" si="155"/>
        <v>1</v>
      </c>
      <c r="E507" s="47">
        <f t="shared" si="156"/>
        <v>1900</v>
      </c>
      <c r="F507" s="47" t="str">
        <f t="shared" si="152"/>
        <v>сб</v>
      </c>
      <c r="G507" s="92"/>
      <c r="H507" s="71"/>
      <c r="I507" s="70"/>
      <c r="J507" s="94"/>
      <c r="K507" s="94"/>
      <c r="L507" s="48"/>
      <c r="M507" s="71"/>
      <c r="N507" s="64"/>
      <c r="O507" s="65"/>
      <c r="P507" s="65"/>
      <c r="Q507" s="65"/>
      <c r="R507" s="105"/>
      <c r="S507" s="66">
        <f t="shared" si="145"/>
        <v>100854.89999999998</v>
      </c>
      <c r="T507" s="67">
        <f t="shared" si="140"/>
        <v>0</v>
      </c>
      <c r="U507" s="53">
        <f t="shared" si="147"/>
        <v>0</v>
      </c>
      <c r="V507" s="54">
        <f t="shared" si="148"/>
        <v>0</v>
      </c>
      <c r="W507" s="67">
        <f t="shared" si="141"/>
        <v>0</v>
      </c>
      <c r="X507" s="53">
        <f t="shared" si="149"/>
        <v>0</v>
      </c>
      <c r="Y507" s="54">
        <f t="shared" si="150"/>
        <v>0</v>
      </c>
      <c r="Z507" s="68" t="str">
        <f t="shared" si="153"/>
        <v>0</v>
      </c>
      <c r="AA507" s="56">
        <f t="shared" si="151"/>
        <v>1</v>
      </c>
      <c r="AB507" s="124">
        <f t="shared" si="142"/>
        <v>1</v>
      </c>
      <c r="AC507" s="69">
        <f t="shared" si="143"/>
        <v>0</v>
      </c>
      <c r="AD507" s="54">
        <f t="shared" si="146"/>
        <v>0</v>
      </c>
      <c r="AE507" s="59">
        <f t="shared" si="144"/>
        <v>0</v>
      </c>
      <c r="AF507" s="149"/>
      <c r="AG507" s="60"/>
      <c r="AH507" s="61"/>
      <c r="AI507" s="126"/>
      <c r="AJ507" s="212"/>
      <c r="AK507" s="215"/>
    </row>
    <row r="508" spans="2:37">
      <c r="B508" s="136"/>
      <c r="C508" s="47">
        <f t="shared" si="154"/>
        <v>0</v>
      </c>
      <c r="D508" s="47">
        <f t="shared" si="155"/>
        <v>1</v>
      </c>
      <c r="E508" s="47">
        <f t="shared" si="156"/>
        <v>1900</v>
      </c>
      <c r="F508" s="47" t="str">
        <f t="shared" si="152"/>
        <v>сб</v>
      </c>
      <c r="G508" s="92"/>
      <c r="H508" s="71"/>
      <c r="I508" s="70"/>
      <c r="J508" s="94"/>
      <c r="K508" s="94"/>
      <c r="L508" s="48"/>
      <c r="M508" s="71"/>
      <c r="N508" s="64"/>
      <c r="O508" s="65"/>
      <c r="P508" s="65"/>
      <c r="Q508" s="65"/>
      <c r="R508" s="105"/>
      <c r="S508" s="66">
        <f t="shared" si="145"/>
        <v>100854.89999999998</v>
      </c>
      <c r="T508" s="67">
        <f t="shared" si="140"/>
        <v>0</v>
      </c>
      <c r="U508" s="53">
        <f t="shared" si="147"/>
        <v>0</v>
      </c>
      <c r="V508" s="54">
        <f t="shared" si="148"/>
        <v>0</v>
      </c>
      <c r="W508" s="67">
        <f t="shared" si="141"/>
        <v>0</v>
      </c>
      <c r="X508" s="53">
        <f t="shared" si="149"/>
        <v>0</v>
      </c>
      <c r="Y508" s="54">
        <f t="shared" si="150"/>
        <v>0</v>
      </c>
      <c r="Z508" s="68" t="str">
        <f t="shared" si="153"/>
        <v>0</v>
      </c>
      <c r="AA508" s="56">
        <f t="shared" si="151"/>
        <v>1</v>
      </c>
      <c r="AB508" s="124">
        <f t="shared" si="142"/>
        <v>1</v>
      </c>
      <c r="AC508" s="69">
        <f t="shared" si="143"/>
        <v>0</v>
      </c>
      <c r="AD508" s="54">
        <f t="shared" si="146"/>
        <v>0</v>
      </c>
      <c r="AE508" s="59">
        <f t="shared" si="144"/>
        <v>0</v>
      </c>
      <c r="AF508" s="149"/>
      <c r="AG508" s="60"/>
      <c r="AH508" s="61"/>
      <c r="AI508" s="126"/>
      <c r="AJ508" s="212"/>
      <c r="AK508" s="215"/>
    </row>
    <row r="509" spans="2:37">
      <c r="B509" s="136"/>
      <c r="C509" s="47">
        <f t="shared" si="154"/>
        <v>0</v>
      </c>
      <c r="D509" s="47">
        <f t="shared" si="155"/>
        <v>1</v>
      </c>
      <c r="E509" s="47">
        <f t="shared" si="156"/>
        <v>1900</v>
      </c>
      <c r="F509" s="47" t="str">
        <f t="shared" si="152"/>
        <v>сб</v>
      </c>
      <c r="G509" s="92"/>
      <c r="H509" s="71"/>
      <c r="I509" s="70"/>
      <c r="J509" s="94"/>
      <c r="K509" s="94"/>
      <c r="L509" s="48"/>
      <c r="M509" s="71"/>
      <c r="N509" s="64"/>
      <c r="O509" s="65"/>
      <c r="P509" s="65"/>
      <c r="Q509" s="65"/>
      <c r="R509" s="105"/>
      <c r="S509" s="66">
        <f t="shared" si="145"/>
        <v>100854.89999999998</v>
      </c>
      <c r="T509" s="67">
        <f t="shared" si="140"/>
        <v>0</v>
      </c>
      <c r="U509" s="53">
        <f t="shared" si="147"/>
        <v>0</v>
      </c>
      <c r="V509" s="54">
        <f t="shared" si="148"/>
        <v>0</v>
      </c>
      <c r="W509" s="67">
        <f t="shared" si="141"/>
        <v>0</v>
      </c>
      <c r="X509" s="53">
        <f t="shared" si="149"/>
        <v>0</v>
      </c>
      <c r="Y509" s="54">
        <f t="shared" si="150"/>
        <v>0</v>
      </c>
      <c r="Z509" s="68" t="str">
        <f t="shared" si="153"/>
        <v>0</v>
      </c>
      <c r="AA509" s="56">
        <f t="shared" si="151"/>
        <v>1</v>
      </c>
      <c r="AB509" s="124">
        <f t="shared" si="142"/>
        <v>1</v>
      </c>
      <c r="AC509" s="69">
        <f t="shared" si="143"/>
        <v>0</v>
      </c>
      <c r="AD509" s="54">
        <f t="shared" si="146"/>
        <v>0</v>
      </c>
      <c r="AE509" s="59">
        <f t="shared" si="144"/>
        <v>0</v>
      </c>
      <c r="AF509" s="149"/>
      <c r="AG509" s="60"/>
      <c r="AH509" s="61"/>
      <c r="AI509" s="126"/>
      <c r="AJ509" s="212"/>
      <c r="AK509" s="215"/>
    </row>
    <row r="510" spans="2:37">
      <c r="B510" s="136"/>
      <c r="C510" s="47">
        <f t="shared" si="154"/>
        <v>0</v>
      </c>
      <c r="D510" s="47">
        <f t="shared" si="155"/>
        <v>1</v>
      </c>
      <c r="E510" s="47">
        <f t="shared" si="156"/>
        <v>1900</v>
      </c>
      <c r="F510" s="47" t="str">
        <f t="shared" si="152"/>
        <v>сб</v>
      </c>
      <c r="G510" s="92"/>
      <c r="H510" s="71"/>
      <c r="I510" s="70"/>
      <c r="J510" s="94"/>
      <c r="K510" s="94"/>
      <c r="L510" s="48"/>
      <c r="M510" s="71"/>
      <c r="N510" s="64"/>
      <c r="O510" s="65"/>
      <c r="P510" s="65"/>
      <c r="Q510" s="65"/>
      <c r="R510" s="105"/>
      <c r="S510" s="66">
        <f t="shared" si="145"/>
        <v>100854.89999999998</v>
      </c>
      <c r="T510" s="67">
        <f t="shared" si="140"/>
        <v>0</v>
      </c>
      <c r="U510" s="53">
        <f t="shared" si="147"/>
        <v>0</v>
      </c>
      <c r="V510" s="54">
        <f t="shared" si="148"/>
        <v>0</v>
      </c>
      <c r="W510" s="67">
        <f t="shared" si="141"/>
        <v>0</v>
      </c>
      <c r="X510" s="53">
        <f t="shared" si="149"/>
        <v>0</v>
      </c>
      <c r="Y510" s="54">
        <f t="shared" si="150"/>
        <v>0</v>
      </c>
      <c r="Z510" s="68" t="str">
        <f t="shared" si="153"/>
        <v>0</v>
      </c>
      <c r="AA510" s="56">
        <f t="shared" si="151"/>
        <v>1</v>
      </c>
      <c r="AB510" s="124">
        <f t="shared" si="142"/>
        <v>1</v>
      </c>
      <c r="AC510" s="69">
        <f t="shared" si="143"/>
        <v>0</v>
      </c>
      <c r="AD510" s="54">
        <f t="shared" si="146"/>
        <v>0</v>
      </c>
      <c r="AE510" s="59">
        <f t="shared" si="144"/>
        <v>0</v>
      </c>
      <c r="AF510" s="149"/>
      <c r="AG510" s="60"/>
      <c r="AH510" s="61"/>
      <c r="AI510" s="126"/>
      <c r="AJ510" s="212"/>
      <c r="AK510" s="215"/>
    </row>
    <row r="511" spans="2:37">
      <c r="B511" s="136"/>
      <c r="C511" s="47">
        <f t="shared" si="154"/>
        <v>0</v>
      </c>
      <c r="D511" s="47">
        <f t="shared" si="155"/>
        <v>1</v>
      </c>
      <c r="E511" s="47">
        <f t="shared" si="156"/>
        <v>1900</v>
      </c>
      <c r="F511" s="47" t="str">
        <f t="shared" si="152"/>
        <v>сб</v>
      </c>
      <c r="G511" s="92"/>
      <c r="H511" s="71"/>
      <c r="I511" s="70"/>
      <c r="J511" s="94"/>
      <c r="K511" s="94"/>
      <c r="L511" s="48"/>
      <c r="M511" s="71"/>
      <c r="N511" s="64"/>
      <c r="O511" s="65"/>
      <c r="P511" s="65"/>
      <c r="Q511" s="65"/>
      <c r="R511" s="105"/>
      <c r="S511" s="66">
        <f t="shared" si="145"/>
        <v>100854.89999999998</v>
      </c>
      <c r="T511" s="67">
        <f t="shared" si="140"/>
        <v>0</v>
      </c>
      <c r="U511" s="53">
        <f t="shared" si="147"/>
        <v>0</v>
      </c>
      <c r="V511" s="54">
        <f t="shared" si="148"/>
        <v>0</v>
      </c>
      <c r="W511" s="67">
        <f t="shared" si="141"/>
        <v>0</v>
      </c>
      <c r="X511" s="53">
        <f t="shared" si="149"/>
        <v>0</v>
      </c>
      <c r="Y511" s="54">
        <f t="shared" si="150"/>
        <v>0</v>
      </c>
      <c r="Z511" s="68" t="str">
        <f t="shared" si="153"/>
        <v>0</v>
      </c>
      <c r="AA511" s="56">
        <f t="shared" si="151"/>
        <v>1</v>
      </c>
      <c r="AB511" s="124">
        <f t="shared" si="142"/>
        <v>1</v>
      </c>
      <c r="AC511" s="69">
        <f t="shared" si="143"/>
        <v>0</v>
      </c>
      <c r="AD511" s="54">
        <f t="shared" si="146"/>
        <v>0</v>
      </c>
      <c r="AE511" s="59">
        <f t="shared" si="144"/>
        <v>0</v>
      </c>
      <c r="AF511" s="149"/>
      <c r="AG511" s="60"/>
      <c r="AH511" s="61"/>
      <c r="AI511" s="126"/>
      <c r="AJ511" s="212"/>
      <c r="AK511" s="215"/>
    </row>
    <row r="512" spans="2:37">
      <c r="B512" s="136"/>
      <c r="C512" s="47">
        <f t="shared" si="154"/>
        <v>0</v>
      </c>
      <c r="D512" s="47">
        <f t="shared" si="155"/>
        <v>1</v>
      </c>
      <c r="E512" s="47">
        <f t="shared" si="156"/>
        <v>1900</v>
      </c>
      <c r="F512" s="47" t="str">
        <f t="shared" si="152"/>
        <v>сб</v>
      </c>
      <c r="G512" s="92"/>
      <c r="H512" s="71"/>
      <c r="I512" s="70"/>
      <c r="J512" s="94"/>
      <c r="K512" s="94"/>
      <c r="L512" s="48"/>
      <c r="M512" s="71"/>
      <c r="N512" s="64"/>
      <c r="O512" s="65"/>
      <c r="P512" s="65"/>
      <c r="Q512" s="65"/>
      <c r="R512" s="105"/>
      <c r="S512" s="66">
        <f t="shared" si="145"/>
        <v>100854.89999999998</v>
      </c>
      <c r="T512" s="67">
        <f t="shared" si="140"/>
        <v>0</v>
      </c>
      <c r="U512" s="53">
        <f t="shared" si="147"/>
        <v>0</v>
      </c>
      <c r="V512" s="54">
        <f t="shared" si="148"/>
        <v>0</v>
      </c>
      <c r="W512" s="67">
        <f t="shared" si="141"/>
        <v>0</v>
      </c>
      <c r="X512" s="53">
        <f t="shared" si="149"/>
        <v>0</v>
      </c>
      <c r="Y512" s="54">
        <f t="shared" si="150"/>
        <v>0</v>
      </c>
      <c r="Z512" s="68" t="str">
        <f t="shared" si="153"/>
        <v>0</v>
      </c>
      <c r="AA512" s="56">
        <f t="shared" si="151"/>
        <v>1</v>
      </c>
      <c r="AB512" s="124">
        <f t="shared" si="142"/>
        <v>1</v>
      </c>
      <c r="AC512" s="69">
        <f t="shared" si="143"/>
        <v>0</v>
      </c>
      <c r="AD512" s="54">
        <f t="shared" si="146"/>
        <v>0</v>
      </c>
      <c r="AE512" s="59">
        <f t="shared" si="144"/>
        <v>0</v>
      </c>
      <c r="AF512" s="149"/>
      <c r="AG512" s="60"/>
      <c r="AH512" s="61"/>
      <c r="AI512" s="126"/>
      <c r="AJ512" s="212"/>
      <c r="AK512" s="215"/>
    </row>
    <row r="513" spans="2:37">
      <c r="B513" s="136"/>
      <c r="C513" s="47">
        <f t="shared" si="154"/>
        <v>0</v>
      </c>
      <c r="D513" s="47">
        <f t="shared" si="155"/>
        <v>1</v>
      </c>
      <c r="E513" s="47">
        <f t="shared" si="156"/>
        <v>1900</v>
      </c>
      <c r="F513" s="47" t="str">
        <f t="shared" si="152"/>
        <v>сб</v>
      </c>
      <c r="G513" s="92"/>
      <c r="H513" s="71"/>
      <c r="I513" s="70"/>
      <c r="J513" s="94"/>
      <c r="K513" s="94"/>
      <c r="L513" s="48"/>
      <c r="M513" s="71"/>
      <c r="N513" s="64"/>
      <c r="O513" s="65"/>
      <c r="P513" s="65"/>
      <c r="Q513" s="65"/>
      <c r="R513" s="105"/>
      <c r="S513" s="66">
        <f t="shared" si="145"/>
        <v>100854.89999999998</v>
      </c>
      <c r="T513" s="67">
        <f t="shared" si="140"/>
        <v>0</v>
      </c>
      <c r="U513" s="53">
        <f t="shared" si="147"/>
        <v>0</v>
      </c>
      <c r="V513" s="54">
        <f t="shared" si="148"/>
        <v>0</v>
      </c>
      <c r="W513" s="67">
        <f t="shared" si="141"/>
        <v>0</v>
      </c>
      <c r="X513" s="53">
        <f t="shared" si="149"/>
        <v>0</v>
      </c>
      <c r="Y513" s="54">
        <f t="shared" si="150"/>
        <v>0</v>
      </c>
      <c r="Z513" s="68" t="str">
        <f t="shared" si="153"/>
        <v>0</v>
      </c>
      <c r="AA513" s="56">
        <f t="shared" si="151"/>
        <v>1</v>
      </c>
      <c r="AB513" s="124">
        <f t="shared" si="142"/>
        <v>1</v>
      </c>
      <c r="AC513" s="69">
        <f t="shared" si="143"/>
        <v>0</v>
      </c>
      <c r="AD513" s="54">
        <f t="shared" si="146"/>
        <v>0</v>
      </c>
      <c r="AE513" s="59">
        <f t="shared" si="144"/>
        <v>0</v>
      </c>
      <c r="AF513" s="149"/>
      <c r="AG513" s="60"/>
      <c r="AH513" s="61"/>
      <c r="AI513" s="126"/>
      <c r="AJ513" s="212"/>
      <c r="AK513" s="215"/>
    </row>
    <row r="514" spans="2:37">
      <c r="B514" s="136"/>
      <c r="C514" s="47">
        <f t="shared" si="154"/>
        <v>0</v>
      </c>
      <c r="D514" s="47">
        <f t="shared" si="155"/>
        <v>1</v>
      </c>
      <c r="E514" s="47">
        <f t="shared" si="156"/>
        <v>1900</v>
      </c>
      <c r="F514" s="47" t="str">
        <f t="shared" si="152"/>
        <v>сб</v>
      </c>
      <c r="G514" s="92"/>
      <c r="H514" s="71"/>
      <c r="I514" s="70"/>
      <c r="J514" s="94"/>
      <c r="K514" s="94"/>
      <c r="L514" s="48"/>
      <c r="M514" s="71"/>
      <c r="N514" s="64"/>
      <c r="O514" s="65"/>
      <c r="P514" s="65"/>
      <c r="Q514" s="65"/>
      <c r="R514" s="105"/>
      <c r="S514" s="66">
        <f t="shared" si="145"/>
        <v>100854.89999999998</v>
      </c>
      <c r="T514" s="67">
        <f t="shared" si="140"/>
        <v>0</v>
      </c>
      <c r="U514" s="53">
        <f t="shared" si="147"/>
        <v>0</v>
      </c>
      <c r="V514" s="54">
        <f t="shared" si="148"/>
        <v>0</v>
      </c>
      <c r="W514" s="67">
        <f t="shared" si="141"/>
        <v>0</v>
      </c>
      <c r="X514" s="53">
        <f t="shared" si="149"/>
        <v>0</v>
      </c>
      <c r="Y514" s="54">
        <f t="shared" si="150"/>
        <v>0</v>
      </c>
      <c r="Z514" s="68" t="str">
        <f t="shared" si="153"/>
        <v>0</v>
      </c>
      <c r="AA514" s="56">
        <f t="shared" si="151"/>
        <v>1</v>
      </c>
      <c r="AB514" s="124">
        <f t="shared" si="142"/>
        <v>1</v>
      </c>
      <c r="AC514" s="69">
        <f t="shared" si="143"/>
        <v>0</v>
      </c>
      <c r="AD514" s="54">
        <f t="shared" si="146"/>
        <v>0</v>
      </c>
      <c r="AE514" s="59">
        <f t="shared" si="144"/>
        <v>0</v>
      </c>
      <c r="AF514" s="149"/>
      <c r="AG514" s="60"/>
      <c r="AH514" s="61"/>
      <c r="AI514" s="126"/>
      <c r="AJ514" s="212"/>
      <c r="AK514" s="215"/>
    </row>
    <row r="515" spans="2:37">
      <c r="B515" s="136"/>
      <c r="C515" s="47">
        <f t="shared" si="154"/>
        <v>0</v>
      </c>
      <c r="D515" s="47">
        <f t="shared" si="155"/>
        <v>1</v>
      </c>
      <c r="E515" s="47">
        <f t="shared" si="156"/>
        <v>1900</v>
      </c>
      <c r="F515" s="47" t="str">
        <f t="shared" si="152"/>
        <v>сб</v>
      </c>
      <c r="G515" s="92"/>
      <c r="H515" s="71"/>
      <c r="I515" s="70"/>
      <c r="J515" s="94"/>
      <c r="K515" s="94"/>
      <c r="L515" s="48"/>
      <c r="M515" s="71"/>
      <c r="N515" s="64"/>
      <c r="O515" s="65"/>
      <c r="P515" s="65"/>
      <c r="Q515" s="65"/>
      <c r="R515" s="105"/>
      <c r="S515" s="66">
        <f t="shared" si="145"/>
        <v>100854.89999999998</v>
      </c>
      <c r="T515" s="67">
        <f t="shared" si="140"/>
        <v>0</v>
      </c>
      <c r="U515" s="53">
        <f t="shared" si="147"/>
        <v>0</v>
      </c>
      <c r="V515" s="54">
        <f t="shared" si="148"/>
        <v>0</v>
      </c>
      <c r="W515" s="67">
        <f t="shared" si="141"/>
        <v>0</v>
      </c>
      <c r="X515" s="53">
        <f t="shared" si="149"/>
        <v>0</v>
      </c>
      <c r="Y515" s="54">
        <f t="shared" si="150"/>
        <v>0</v>
      </c>
      <c r="Z515" s="68" t="str">
        <f t="shared" si="153"/>
        <v>0</v>
      </c>
      <c r="AA515" s="56">
        <f t="shared" si="151"/>
        <v>1</v>
      </c>
      <c r="AB515" s="124">
        <f t="shared" si="142"/>
        <v>1</v>
      </c>
      <c r="AC515" s="69">
        <f t="shared" si="143"/>
        <v>0</v>
      </c>
      <c r="AD515" s="54">
        <f t="shared" si="146"/>
        <v>0</v>
      </c>
      <c r="AE515" s="59">
        <f t="shared" si="144"/>
        <v>0</v>
      </c>
      <c r="AF515" s="149"/>
      <c r="AG515" s="60"/>
      <c r="AH515" s="61"/>
      <c r="AI515" s="126"/>
      <c r="AJ515" s="212"/>
      <c r="AK515" s="215"/>
    </row>
    <row r="516" spans="2:37">
      <c r="B516" s="136"/>
      <c r="C516" s="47">
        <f t="shared" si="154"/>
        <v>0</v>
      </c>
      <c r="D516" s="47">
        <f t="shared" si="155"/>
        <v>1</v>
      </c>
      <c r="E516" s="47">
        <f t="shared" si="156"/>
        <v>1900</v>
      </c>
      <c r="F516" s="47" t="str">
        <f t="shared" si="152"/>
        <v>сб</v>
      </c>
      <c r="G516" s="92"/>
      <c r="H516" s="71"/>
      <c r="I516" s="70"/>
      <c r="J516" s="94"/>
      <c r="K516" s="94"/>
      <c r="L516" s="48"/>
      <c r="M516" s="71"/>
      <c r="N516" s="64"/>
      <c r="O516" s="65"/>
      <c r="P516" s="65"/>
      <c r="Q516" s="65"/>
      <c r="R516" s="105"/>
      <c r="S516" s="66">
        <f t="shared" si="145"/>
        <v>100854.89999999998</v>
      </c>
      <c r="T516" s="67">
        <f t="shared" si="140"/>
        <v>0</v>
      </c>
      <c r="U516" s="53">
        <f t="shared" si="147"/>
        <v>0</v>
      </c>
      <c r="V516" s="54">
        <f t="shared" si="148"/>
        <v>0</v>
      </c>
      <c r="W516" s="67">
        <f t="shared" si="141"/>
        <v>0</v>
      </c>
      <c r="X516" s="53">
        <f t="shared" si="149"/>
        <v>0</v>
      </c>
      <c r="Y516" s="54">
        <f t="shared" si="150"/>
        <v>0</v>
      </c>
      <c r="Z516" s="68" t="str">
        <f t="shared" si="153"/>
        <v>0</v>
      </c>
      <c r="AA516" s="56">
        <f t="shared" si="151"/>
        <v>1</v>
      </c>
      <c r="AB516" s="124">
        <f t="shared" si="142"/>
        <v>1</v>
      </c>
      <c r="AC516" s="69">
        <f t="shared" si="143"/>
        <v>0</v>
      </c>
      <c r="AD516" s="54">
        <f t="shared" si="146"/>
        <v>0</v>
      </c>
      <c r="AE516" s="59">
        <f t="shared" si="144"/>
        <v>0</v>
      </c>
      <c r="AF516" s="149"/>
      <c r="AG516" s="60"/>
      <c r="AH516" s="61"/>
      <c r="AI516" s="126"/>
      <c r="AJ516" s="212"/>
      <c r="AK516" s="215"/>
    </row>
    <row r="517" spans="2:37">
      <c r="B517" s="136"/>
      <c r="C517" s="47">
        <f t="shared" si="154"/>
        <v>0</v>
      </c>
      <c r="D517" s="47">
        <f t="shared" si="155"/>
        <v>1</v>
      </c>
      <c r="E517" s="47">
        <f t="shared" si="156"/>
        <v>1900</v>
      </c>
      <c r="F517" s="47" t="str">
        <f t="shared" si="152"/>
        <v>сб</v>
      </c>
      <c r="G517" s="92"/>
      <c r="H517" s="71"/>
      <c r="I517" s="70"/>
      <c r="J517" s="94"/>
      <c r="K517" s="94"/>
      <c r="L517" s="48"/>
      <c r="M517" s="71"/>
      <c r="N517" s="64"/>
      <c r="O517" s="65"/>
      <c r="P517" s="65"/>
      <c r="Q517" s="65"/>
      <c r="R517" s="105"/>
      <c r="S517" s="66">
        <f t="shared" si="145"/>
        <v>100854.89999999998</v>
      </c>
      <c r="T517" s="67">
        <f t="shared" si="140"/>
        <v>0</v>
      </c>
      <c r="U517" s="53">
        <f t="shared" si="147"/>
        <v>0</v>
      </c>
      <c r="V517" s="54">
        <f t="shared" si="148"/>
        <v>0</v>
      </c>
      <c r="W517" s="67">
        <f t="shared" si="141"/>
        <v>0</v>
      </c>
      <c r="X517" s="53">
        <f t="shared" si="149"/>
        <v>0</v>
      </c>
      <c r="Y517" s="54">
        <f t="shared" si="150"/>
        <v>0</v>
      </c>
      <c r="Z517" s="68" t="str">
        <f t="shared" si="153"/>
        <v>0</v>
      </c>
      <c r="AA517" s="56">
        <f t="shared" si="151"/>
        <v>1</v>
      </c>
      <c r="AB517" s="124">
        <f t="shared" si="142"/>
        <v>1</v>
      </c>
      <c r="AC517" s="69">
        <f t="shared" si="143"/>
        <v>0</v>
      </c>
      <c r="AD517" s="54">
        <f t="shared" si="146"/>
        <v>0</v>
      </c>
      <c r="AE517" s="59">
        <f t="shared" si="144"/>
        <v>0</v>
      </c>
      <c r="AF517" s="149"/>
      <c r="AG517" s="60"/>
      <c r="AH517" s="61"/>
      <c r="AI517" s="126"/>
      <c r="AJ517" s="212"/>
      <c r="AK517" s="215"/>
    </row>
    <row r="518" spans="2:37">
      <c r="B518" s="136"/>
      <c r="C518" s="47">
        <f t="shared" si="154"/>
        <v>0</v>
      </c>
      <c r="D518" s="47">
        <f t="shared" si="155"/>
        <v>1</v>
      </c>
      <c r="E518" s="47">
        <f t="shared" si="156"/>
        <v>1900</v>
      </c>
      <c r="F518" s="47" t="str">
        <f t="shared" si="152"/>
        <v>сб</v>
      </c>
      <c r="G518" s="92"/>
      <c r="H518" s="71"/>
      <c r="I518" s="70"/>
      <c r="J518" s="94"/>
      <c r="K518" s="94"/>
      <c r="L518" s="48"/>
      <c r="M518" s="71"/>
      <c r="N518" s="64"/>
      <c r="O518" s="65"/>
      <c r="P518" s="65"/>
      <c r="Q518" s="65"/>
      <c r="R518" s="105"/>
      <c r="S518" s="66">
        <f t="shared" si="145"/>
        <v>100854.89999999998</v>
      </c>
      <c r="T518" s="67">
        <f t="shared" si="140"/>
        <v>0</v>
      </c>
      <c r="U518" s="53">
        <f t="shared" si="147"/>
        <v>0</v>
      </c>
      <c r="V518" s="54">
        <f t="shared" si="148"/>
        <v>0</v>
      </c>
      <c r="W518" s="67">
        <f t="shared" si="141"/>
        <v>0</v>
      </c>
      <c r="X518" s="53">
        <f t="shared" si="149"/>
        <v>0</v>
      </c>
      <c r="Y518" s="54">
        <f t="shared" si="150"/>
        <v>0</v>
      </c>
      <c r="Z518" s="68" t="str">
        <f t="shared" si="153"/>
        <v>0</v>
      </c>
      <c r="AA518" s="56">
        <f t="shared" si="151"/>
        <v>1</v>
      </c>
      <c r="AB518" s="124">
        <f t="shared" si="142"/>
        <v>1</v>
      </c>
      <c r="AC518" s="69">
        <f t="shared" si="143"/>
        <v>0</v>
      </c>
      <c r="AD518" s="54">
        <f t="shared" si="146"/>
        <v>0</v>
      </c>
      <c r="AE518" s="59">
        <f t="shared" si="144"/>
        <v>0</v>
      </c>
      <c r="AF518" s="149"/>
      <c r="AG518" s="60"/>
      <c r="AH518" s="61"/>
      <c r="AI518" s="126"/>
      <c r="AJ518" s="212"/>
      <c r="AK518" s="215"/>
    </row>
    <row r="519" spans="2:37">
      <c r="B519" s="136"/>
      <c r="C519" s="47">
        <f t="shared" si="154"/>
        <v>0</v>
      </c>
      <c r="D519" s="47">
        <f t="shared" si="155"/>
        <v>1</v>
      </c>
      <c r="E519" s="47">
        <f t="shared" si="156"/>
        <v>1900</v>
      </c>
      <c r="F519" s="47" t="str">
        <f t="shared" si="152"/>
        <v>сб</v>
      </c>
      <c r="G519" s="92"/>
      <c r="H519" s="71"/>
      <c r="I519" s="70"/>
      <c r="J519" s="94"/>
      <c r="K519" s="94"/>
      <c r="L519" s="48"/>
      <c r="M519" s="71"/>
      <c r="N519" s="64"/>
      <c r="O519" s="65"/>
      <c r="P519" s="65"/>
      <c r="Q519" s="65"/>
      <c r="R519" s="105"/>
      <c r="S519" s="66">
        <f t="shared" si="145"/>
        <v>100854.89999999998</v>
      </c>
      <c r="T519" s="67">
        <f t="shared" si="140"/>
        <v>0</v>
      </c>
      <c r="U519" s="53">
        <f t="shared" si="147"/>
        <v>0</v>
      </c>
      <c r="V519" s="54">
        <f t="shared" si="148"/>
        <v>0</v>
      </c>
      <c r="W519" s="67">
        <f t="shared" si="141"/>
        <v>0</v>
      </c>
      <c r="X519" s="53">
        <f t="shared" si="149"/>
        <v>0</v>
      </c>
      <c r="Y519" s="54">
        <f t="shared" si="150"/>
        <v>0</v>
      </c>
      <c r="Z519" s="68" t="str">
        <f t="shared" si="153"/>
        <v>0</v>
      </c>
      <c r="AA519" s="56">
        <f t="shared" si="151"/>
        <v>1</v>
      </c>
      <c r="AB519" s="124">
        <f t="shared" si="142"/>
        <v>1</v>
      </c>
      <c r="AC519" s="69">
        <f t="shared" si="143"/>
        <v>0</v>
      </c>
      <c r="AD519" s="54">
        <f t="shared" si="146"/>
        <v>0</v>
      </c>
      <c r="AE519" s="59">
        <f t="shared" si="144"/>
        <v>0</v>
      </c>
      <c r="AF519" s="149"/>
      <c r="AG519" s="60"/>
      <c r="AH519" s="61"/>
      <c r="AI519" s="126"/>
      <c r="AJ519" s="212"/>
      <c r="AK519" s="215"/>
    </row>
    <row r="520" spans="2:37">
      <c r="B520" s="136"/>
      <c r="C520" s="47">
        <f t="shared" si="154"/>
        <v>0</v>
      </c>
      <c r="D520" s="47">
        <f t="shared" si="155"/>
        <v>1</v>
      </c>
      <c r="E520" s="47">
        <f t="shared" si="156"/>
        <v>1900</v>
      </c>
      <c r="F520" s="47" t="str">
        <f t="shared" si="152"/>
        <v>сб</v>
      </c>
      <c r="G520" s="92"/>
      <c r="H520" s="71"/>
      <c r="I520" s="70"/>
      <c r="J520" s="94"/>
      <c r="K520" s="94"/>
      <c r="L520" s="48"/>
      <c r="M520" s="71"/>
      <c r="N520" s="64"/>
      <c r="O520" s="65"/>
      <c r="P520" s="65"/>
      <c r="Q520" s="65"/>
      <c r="R520" s="105"/>
      <c r="S520" s="66">
        <f t="shared" si="145"/>
        <v>100854.89999999998</v>
      </c>
      <c r="T520" s="67">
        <f t="shared" si="140"/>
        <v>0</v>
      </c>
      <c r="U520" s="53">
        <f t="shared" si="147"/>
        <v>0</v>
      </c>
      <c r="V520" s="54">
        <f t="shared" si="148"/>
        <v>0</v>
      </c>
      <c r="W520" s="67">
        <f t="shared" si="141"/>
        <v>0</v>
      </c>
      <c r="X520" s="53">
        <f t="shared" si="149"/>
        <v>0</v>
      </c>
      <c r="Y520" s="54">
        <f t="shared" si="150"/>
        <v>0</v>
      </c>
      <c r="Z520" s="68" t="str">
        <f t="shared" si="153"/>
        <v>0</v>
      </c>
      <c r="AA520" s="56">
        <f t="shared" si="151"/>
        <v>1</v>
      </c>
      <c r="AB520" s="124">
        <f t="shared" si="142"/>
        <v>1</v>
      </c>
      <c r="AC520" s="69">
        <f t="shared" si="143"/>
        <v>0</v>
      </c>
      <c r="AD520" s="54">
        <f t="shared" si="146"/>
        <v>0</v>
      </c>
      <c r="AE520" s="59">
        <f t="shared" si="144"/>
        <v>0</v>
      </c>
      <c r="AF520" s="149"/>
      <c r="AG520" s="60"/>
      <c r="AH520" s="61"/>
      <c r="AI520" s="126"/>
      <c r="AJ520" s="212"/>
      <c r="AK520" s="215"/>
    </row>
    <row r="521" spans="2:37">
      <c r="B521" s="136"/>
      <c r="C521" s="47">
        <f t="shared" si="154"/>
        <v>0</v>
      </c>
      <c r="D521" s="47">
        <f t="shared" si="155"/>
        <v>1</v>
      </c>
      <c r="E521" s="47">
        <f t="shared" si="156"/>
        <v>1900</v>
      </c>
      <c r="F521" s="47" t="str">
        <f t="shared" si="152"/>
        <v>сб</v>
      </c>
      <c r="G521" s="92"/>
      <c r="H521" s="71"/>
      <c r="I521" s="70"/>
      <c r="J521" s="94"/>
      <c r="K521" s="94"/>
      <c r="L521" s="48"/>
      <c r="M521" s="71"/>
      <c r="N521" s="64"/>
      <c r="O521" s="65"/>
      <c r="P521" s="65"/>
      <c r="Q521" s="65"/>
      <c r="R521" s="105"/>
      <c r="S521" s="66">
        <f t="shared" si="145"/>
        <v>100854.89999999998</v>
      </c>
      <c r="T521" s="67">
        <f t="shared" si="140"/>
        <v>0</v>
      </c>
      <c r="U521" s="53">
        <f t="shared" si="147"/>
        <v>0</v>
      </c>
      <c r="V521" s="54">
        <f t="shared" si="148"/>
        <v>0</v>
      </c>
      <c r="W521" s="67">
        <f t="shared" si="141"/>
        <v>0</v>
      </c>
      <c r="X521" s="53">
        <f t="shared" si="149"/>
        <v>0</v>
      </c>
      <c r="Y521" s="54">
        <f t="shared" si="150"/>
        <v>0</v>
      </c>
      <c r="Z521" s="68" t="str">
        <f t="shared" si="153"/>
        <v>0</v>
      </c>
      <c r="AA521" s="56">
        <f t="shared" si="151"/>
        <v>1</v>
      </c>
      <c r="AB521" s="124">
        <f t="shared" si="142"/>
        <v>1</v>
      </c>
      <c r="AC521" s="69">
        <f t="shared" si="143"/>
        <v>0</v>
      </c>
      <c r="AD521" s="54">
        <f t="shared" si="146"/>
        <v>0</v>
      </c>
      <c r="AE521" s="59">
        <f t="shared" si="144"/>
        <v>0</v>
      </c>
      <c r="AF521" s="149"/>
      <c r="AG521" s="60"/>
      <c r="AH521" s="61"/>
      <c r="AI521" s="126"/>
      <c r="AJ521" s="212"/>
      <c r="AK521" s="215"/>
    </row>
    <row r="522" spans="2:37">
      <c r="B522" s="136"/>
      <c r="C522" s="47">
        <f t="shared" si="154"/>
        <v>0</v>
      </c>
      <c r="D522" s="47">
        <f t="shared" si="155"/>
        <v>1</v>
      </c>
      <c r="E522" s="47">
        <f t="shared" si="156"/>
        <v>1900</v>
      </c>
      <c r="F522" s="47" t="str">
        <f t="shared" si="152"/>
        <v>сб</v>
      </c>
      <c r="G522" s="92"/>
      <c r="H522" s="71"/>
      <c r="I522" s="70"/>
      <c r="J522" s="94"/>
      <c r="K522" s="94"/>
      <c r="L522" s="48"/>
      <c r="M522" s="71"/>
      <c r="N522" s="64"/>
      <c r="O522" s="65"/>
      <c r="P522" s="65"/>
      <c r="Q522" s="65"/>
      <c r="R522" s="105"/>
      <c r="S522" s="66">
        <f t="shared" si="145"/>
        <v>100854.89999999998</v>
      </c>
      <c r="T522" s="67">
        <f t="shared" ref="T522:T585" si="157">IF(Q522&lt;&gt;0,IF(K522="Long",(Q522-N522)*100000*AB522,((Q522-N522)*-100000*AB522)),0)</f>
        <v>0</v>
      </c>
      <c r="U522" s="53">
        <f t="shared" si="147"/>
        <v>0</v>
      </c>
      <c r="V522" s="54">
        <f t="shared" si="148"/>
        <v>0</v>
      </c>
      <c r="W522" s="67">
        <f t="shared" ref="W522:W585" si="158">IF(P522&lt;&gt;0,IF(K522="Long",(N522-P522)*100000*AB522,((N522-P522)*-100000*AB522)),0)</f>
        <v>0</v>
      </c>
      <c r="X522" s="53">
        <f t="shared" si="149"/>
        <v>0</v>
      </c>
      <c r="Y522" s="54">
        <f t="shared" si="150"/>
        <v>0</v>
      </c>
      <c r="Z522" s="68" t="str">
        <f t="shared" si="153"/>
        <v>0</v>
      </c>
      <c r="AA522" s="56">
        <f t="shared" si="151"/>
        <v>1</v>
      </c>
      <c r="AB522" s="124">
        <f t="shared" ref="AB522:AB585" si="159">IF(TRUNC(N522/10,0)=0,1,IF(AND(TRUNC(N522/10,0)&gt;0,TRUNC(N522/10,0)&lt;10),0.1,IF(AND(TRUNC(N522/10,0)&gt;=10,TRUNC(N522/10,0)&lt;100),0.01,IF(AND(TRUNC(N522/10,0)&gt;=100,TRUNC(N522/10,0)&lt;1000),0.001,IF(AND(TRUNC(N522/10,0)&gt;=1000,TRUNC(N522/10,0)&lt;10000),0.0001,IF(AND(TRUNC(N522/10,0)&gt;=10000,TRUNC(N522/10,0)&lt;100000),0.00001))))))</f>
        <v>1</v>
      </c>
      <c r="AC522" s="69">
        <f t="shared" ref="AC522:AC585" si="160">IF(O522&lt;&gt;0, IF(K522="Long",(O522-N522)*100000*AB522,((O522-N522)*-100000*AB522)),0)</f>
        <v>0</v>
      </c>
      <c r="AD522" s="54">
        <f t="shared" si="146"/>
        <v>0</v>
      </c>
      <c r="AE522" s="59">
        <f t="shared" ref="AE522:AE585" si="161">(AA522*AC522*M522)+R522</f>
        <v>0</v>
      </c>
      <c r="AF522" s="149"/>
      <c r="AG522" s="60"/>
      <c r="AH522" s="61"/>
      <c r="AI522" s="126"/>
      <c r="AJ522" s="212"/>
      <c r="AK522" s="215"/>
    </row>
    <row r="523" spans="2:37">
      <c r="B523" s="136"/>
      <c r="C523" s="47">
        <f t="shared" si="154"/>
        <v>0</v>
      </c>
      <c r="D523" s="47">
        <f t="shared" si="155"/>
        <v>1</v>
      </c>
      <c r="E523" s="47">
        <f t="shared" si="156"/>
        <v>1900</v>
      </c>
      <c r="F523" s="47" t="str">
        <f t="shared" si="152"/>
        <v>сб</v>
      </c>
      <c r="G523" s="92"/>
      <c r="H523" s="71"/>
      <c r="I523" s="70"/>
      <c r="J523" s="94"/>
      <c r="K523" s="94"/>
      <c r="L523" s="48"/>
      <c r="M523" s="71"/>
      <c r="N523" s="64"/>
      <c r="O523" s="65"/>
      <c r="P523" s="65"/>
      <c r="Q523" s="65"/>
      <c r="R523" s="105"/>
      <c r="S523" s="66">
        <f t="shared" ref="S523:S586" si="162">IF(AE523="","",S522+AE523)</f>
        <v>100854.89999999998</v>
      </c>
      <c r="T523" s="67">
        <f t="shared" si="157"/>
        <v>0</v>
      </c>
      <c r="U523" s="53">
        <f t="shared" si="147"/>
        <v>0</v>
      </c>
      <c r="V523" s="54">
        <f t="shared" si="148"/>
        <v>0</v>
      </c>
      <c r="W523" s="67">
        <f t="shared" si="158"/>
        <v>0</v>
      </c>
      <c r="X523" s="53">
        <f t="shared" si="149"/>
        <v>0</v>
      </c>
      <c r="Y523" s="54">
        <f t="shared" si="150"/>
        <v>0</v>
      </c>
      <c r="Z523" s="68" t="str">
        <f t="shared" si="153"/>
        <v>0</v>
      </c>
      <c r="AA523" s="56">
        <f t="shared" si="151"/>
        <v>1</v>
      </c>
      <c r="AB523" s="124">
        <f t="shared" si="159"/>
        <v>1</v>
      </c>
      <c r="AC523" s="69">
        <f t="shared" si="160"/>
        <v>0</v>
      </c>
      <c r="AD523" s="54">
        <f t="shared" ref="AD523:AD586" si="163">IF(S522=0,"0.00%",AE523/S522)</f>
        <v>0</v>
      </c>
      <c r="AE523" s="59">
        <f t="shared" si="161"/>
        <v>0</v>
      </c>
      <c r="AF523" s="149"/>
      <c r="AG523" s="60"/>
      <c r="AH523" s="61"/>
      <c r="AI523" s="126"/>
      <c r="AJ523" s="212"/>
      <c r="AK523" s="215"/>
    </row>
    <row r="524" spans="2:37">
      <c r="B524" s="136"/>
      <c r="C524" s="47">
        <f t="shared" si="154"/>
        <v>0</v>
      </c>
      <c r="D524" s="47">
        <f t="shared" si="155"/>
        <v>1</v>
      </c>
      <c r="E524" s="47">
        <f t="shared" si="156"/>
        <v>1900</v>
      </c>
      <c r="F524" s="47" t="str">
        <f t="shared" si="152"/>
        <v>сб</v>
      </c>
      <c r="G524" s="92"/>
      <c r="H524" s="71"/>
      <c r="I524" s="70"/>
      <c r="J524" s="94"/>
      <c r="K524" s="94"/>
      <c r="L524" s="48"/>
      <c r="M524" s="71"/>
      <c r="N524" s="64"/>
      <c r="O524" s="65"/>
      <c r="P524" s="65"/>
      <c r="Q524" s="65"/>
      <c r="R524" s="105"/>
      <c r="S524" s="66">
        <f t="shared" si="162"/>
        <v>100854.89999999998</v>
      </c>
      <c r="T524" s="67">
        <f t="shared" si="157"/>
        <v>0</v>
      </c>
      <c r="U524" s="53">
        <f t="shared" si="147"/>
        <v>0</v>
      </c>
      <c r="V524" s="54">
        <f t="shared" si="148"/>
        <v>0</v>
      </c>
      <c r="W524" s="67">
        <f t="shared" si="158"/>
        <v>0</v>
      </c>
      <c r="X524" s="53">
        <f t="shared" si="149"/>
        <v>0</v>
      </c>
      <c r="Y524" s="54">
        <f t="shared" si="150"/>
        <v>0</v>
      </c>
      <c r="Z524" s="68" t="str">
        <f t="shared" si="153"/>
        <v>0</v>
      </c>
      <c r="AA524" s="56">
        <f t="shared" si="151"/>
        <v>1</v>
      </c>
      <c r="AB524" s="124">
        <f t="shared" si="159"/>
        <v>1</v>
      </c>
      <c r="AC524" s="69">
        <f t="shared" si="160"/>
        <v>0</v>
      </c>
      <c r="AD524" s="54">
        <f t="shared" si="163"/>
        <v>0</v>
      </c>
      <c r="AE524" s="59">
        <f t="shared" si="161"/>
        <v>0</v>
      </c>
      <c r="AF524" s="149"/>
      <c r="AG524" s="60"/>
      <c r="AH524" s="61"/>
      <c r="AI524" s="126"/>
      <c r="AJ524" s="212"/>
      <c r="AK524" s="215"/>
    </row>
    <row r="525" spans="2:37">
      <c r="B525" s="136"/>
      <c r="C525" s="47">
        <f t="shared" si="154"/>
        <v>0</v>
      </c>
      <c r="D525" s="47">
        <f t="shared" si="155"/>
        <v>1</v>
      </c>
      <c r="E525" s="47">
        <f t="shared" si="156"/>
        <v>1900</v>
      </c>
      <c r="F525" s="47" t="str">
        <f t="shared" si="152"/>
        <v>сб</v>
      </c>
      <c r="G525" s="92"/>
      <c r="H525" s="71"/>
      <c r="I525" s="70"/>
      <c r="J525" s="94"/>
      <c r="K525" s="94"/>
      <c r="L525" s="48"/>
      <c r="M525" s="71"/>
      <c r="N525" s="64"/>
      <c r="O525" s="65"/>
      <c r="P525" s="65"/>
      <c r="Q525" s="65"/>
      <c r="R525" s="105"/>
      <c r="S525" s="66">
        <f t="shared" si="162"/>
        <v>100854.89999999998</v>
      </c>
      <c r="T525" s="67">
        <f t="shared" si="157"/>
        <v>0</v>
      </c>
      <c r="U525" s="53">
        <f t="shared" si="147"/>
        <v>0</v>
      </c>
      <c r="V525" s="54">
        <f t="shared" si="148"/>
        <v>0</v>
      </c>
      <c r="W525" s="67">
        <f t="shared" si="158"/>
        <v>0</v>
      </c>
      <c r="X525" s="53">
        <f t="shared" si="149"/>
        <v>0</v>
      </c>
      <c r="Y525" s="54">
        <f t="shared" si="150"/>
        <v>0</v>
      </c>
      <c r="Z525" s="68" t="str">
        <f t="shared" si="153"/>
        <v>0</v>
      </c>
      <c r="AA525" s="56">
        <f t="shared" si="151"/>
        <v>1</v>
      </c>
      <c r="AB525" s="124">
        <f t="shared" si="159"/>
        <v>1</v>
      </c>
      <c r="AC525" s="69">
        <f t="shared" si="160"/>
        <v>0</v>
      </c>
      <c r="AD525" s="54">
        <f t="shared" si="163"/>
        <v>0</v>
      </c>
      <c r="AE525" s="59">
        <f t="shared" si="161"/>
        <v>0</v>
      </c>
      <c r="AF525" s="149"/>
      <c r="AG525" s="60"/>
      <c r="AH525" s="61"/>
      <c r="AI525" s="126"/>
      <c r="AJ525" s="212"/>
      <c r="AK525" s="215"/>
    </row>
    <row r="526" spans="2:37">
      <c r="B526" s="136"/>
      <c r="C526" s="47">
        <f t="shared" si="154"/>
        <v>0</v>
      </c>
      <c r="D526" s="47">
        <f t="shared" si="155"/>
        <v>1</v>
      </c>
      <c r="E526" s="47">
        <f t="shared" si="156"/>
        <v>1900</v>
      </c>
      <c r="F526" s="47" t="str">
        <f t="shared" si="152"/>
        <v>сб</v>
      </c>
      <c r="G526" s="92"/>
      <c r="H526" s="71"/>
      <c r="I526" s="70"/>
      <c r="J526" s="94"/>
      <c r="K526" s="94"/>
      <c r="L526" s="48"/>
      <c r="M526" s="71"/>
      <c r="N526" s="64"/>
      <c r="O526" s="65"/>
      <c r="P526" s="65"/>
      <c r="Q526" s="65"/>
      <c r="R526" s="105"/>
      <c r="S526" s="66">
        <f t="shared" si="162"/>
        <v>100854.89999999998</v>
      </c>
      <c r="T526" s="67">
        <f t="shared" si="157"/>
        <v>0</v>
      </c>
      <c r="U526" s="53">
        <f t="shared" si="147"/>
        <v>0</v>
      </c>
      <c r="V526" s="54">
        <f t="shared" si="148"/>
        <v>0</v>
      </c>
      <c r="W526" s="67">
        <f t="shared" si="158"/>
        <v>0</v>
      </c>
      <c r="X526" s="53">
        <f t="shared" si="149"/>
        <v>0</v>
      </c>
      <c r="Y526" s="54">
        <f t="shared" si="150"/>
        <v>0</v>
      </c>
      <c r="Z526" s="68" t="str">
        <f t="shared" si="153"/>
        <v>0</v>
      </c>
      <c r="AA526" s="56">
        <f t="shared" si="151"/>
        <v>1</v>
      </c>
      <c r="AB526" s="124">
        <f t="shared" si="159"/>
        <v>1</v>
      </c>
      <c r="AC526" s="69">
        <f t="shared" si="160"/>
        <v>0</v>
      </c>
      <c r="AD526" s="54">
        <f t="shared" si="163"/>
        <v>0</v>
      </c>
      <c r="AE526" s="59">
        <f t="shared" si="161"/>
        <v>0</v>
      </c>
      <c r="AF526" s="149"/>
      <c r="AG526" s="60"/>
      <c r="AH526" s="61"/>
      <c r="AI526" s="126"/>
      <c r="AJ526" s="212"/>
      <c r="AK526" s="215"/>
    </row>
    <row r="527" spans="2:37">
      <c r="B527" s="136"/>
      <c r="C527" s="47">
        <f t="shared" si="154"/>
        <v>0</v>
      </c>
      <c r="D527" s="47">
        <f t="shared" si="155"/>
        <v>1</v>
      </c>
      <c r="E527" s="47">
        <f t="shared" si="156"/>
        <v>1900</v>
      </c>
      <c r="F527" s="47" t="str">
        <f t="shared" si="152"/>
        <v>сб</v>
      </c>
      <c r="G527" s="92"/>
      <c r="H527" s="71"/>
      <c r="I527" s="70"/>
      <c r="J527" s="94"/>
      <c r="K527" s="94"/>
      <c r="L527" s="48"/>
      <c r="M527" s="71"/>
      <c r="N527" s="64"/>
      <c r="O527" s="65"/>
      <c r="P527" s="65"/>
      <c r="Q527" s="65"/>
      <c r="R527" s="105"/>
      <c r="S527" s="66">
        <f t="shared" si="162"/>
        <v>100854.89999999998</v>
      </c>
      <c r="T527" s="67">
        <f t="shared" si="157"/>
        <v>0</v>
      </c>
      <c r="U527" s="53">
        <f t="shared" si="147"/>
        <v>0</v>
      </c>
      <c r="V527" s="54">
        <f t="shared" si="148"/>
        <v>0</v>
      </c>
      <c r="W527" s="67">
        <f t="shared" si="158"/>
        <v>0</v>
      </c>
      <c r="X527" s="53">
        <f t="shared" si="149"/>
        <v>0</v>
      </c>
      <c r="Y527" s="54">
        <f t="shared" si="150"/>
        <v>0</v>
      </c>
      <c r="Z527" s="68" t="str">
        <f t="shared" si="153"/>
        <v>0</v>
      </c>
      <c r="AA527" s="56">
        <f t="shared" si="151"/>
        <v>1</v>
      </c>
      <c r="AB527" s="124">
        <f t="shared" si="159"/>
        <v>1</v>
      </c>
      <c r="AC527" s="69">
        <f t="shared" si="160"/>
        <v>0</v>
      </c>
      <c r="AD527" s="54">
        <f t="shared" si="163"/>
        <v>0</v>
      </c>
      <c r="AE527" s="59">
        <f t="shared" si="161"/>
        <v>0</v>
      </c>
      <c r="AF527" s="149"/>
      <c r="AG527" s="60"/>
      <c r="AH527" s="61"/>
      <c r="AI527" s="126"/>
      <c r="AJ527" s="212"/>
      <c r="AK527" s="215"/>
    </row>
    <row r="528" spans="2:37">
      <c r="B528" s="136"/>
      <c r="C528" s="47">
        <f t="shared" si="154"/>
        <v>0</v>
      </c>
      <c r="D528" s="47">
        <f t="shared" si="155"/>
        <v>1</v>
      </c>
      <c r="E528" s="47">
        <f t="shared" si="156"/>
        <v>1900</v>
      </c>
      <c r="F528" s="47" t="str">
        <f t="shared" si="152"/>
        <v>сб</v>
      </c>
      <c r="G528" s="92"/>
      <c r="H528" s="71"/>
      <c r="I528" s="70"/>
      <c r="J528" s="94"/>
      <c r="K528" s="94"/>
      <c r="L528" s="48"/>
      <c r="M528" s="71"/>
      <c r="N528" s="64"/>
      <c r="O528" s="65"/>
      <c r="P528" s="65"/>
      <c r="Q528" s="65"/>
      <c r="R528" s="105"/>
      <c r="S528" s="66">
        <f t="shared" si="162"/>
        <v>100854.89999999998</v>
      </c>
      <c r="T528" s="67">
        <f t="shared" si="157"/>
        <v>0</v>
      </c>
      <c r="U528" s="53">
        <f t="shared" si="147"/>
        <v>0</v>
      </c>
      <c r="V528" s="54">
        <f t="shared" si="148"/>
        <v>0</v>
      </c>
      <c r="W528" s="67">
        <f t="shared" si="158"/>
        <v>0</v>
      </c>
      <c r="X528" s="53">
        <f t="shared" si="149"/>
        <v>0</v>
      </c>
      <c r="Y528" s="54">
        <f t="shared" si="150"/>
        <v>0</v>
      </c>
      <c r="Z528" s="68" t="str">
        <f t="shared" si="153"/>
        <v>0</v>
      </c>
      <c r="AA528" s="56">
        <f t="shared" si="151"/>
        <v>1</v>
      </c>
      <c r="AB528" s="124">
        <f t="shared" si="159"/>
        <v>1</v>
      </c>
      <c r="AC528" s="69">
        <f t="shared" si="160"/>
        <v>0</v>
      </c>
      <c r="AD528" s="54">
        <f t="shared" si="163"/>
        <v>0</v>
      </c>
      <c r="AE528" s="59">
        <f t="shared" si="161"/>
        <v>0</v>
      </c>
      <c r="AF528" s="149"/>
      <c r="AG528" s="60"/>
      <c r="AH528" s="61"/>
      <c r="AI528" s="126"/>
      <c r="AJ528" s="212"/>
      <c r="AK528" s="215"/>
    </row>
    <row r="529" spans="2:37">
      <c r="B529" s="136"/>
      <c r="C529" s="47">
        <f t="shared" si="154"/>
        <v>0</v>
      </c>
      <c r="D529" s="47">
        <f t="shared" si="155"/>
        <v>1</v>
      </c>
      <c r="E529" s="47">
        <f t="shared" si="156"/>
        <v>1900</v>
      </c>
      <c r="F529" s="47" t="str">
        <f t="shared" si="152"/>
        <v>сб</v>
      </c>
      <c r="G529" s="92"/>
      <c r="H529" s="71"/>
      <c r="I529" s="70"/>
      <c r="J529" s="94"/>
      <c r="K529" s="94"/>
      <c r="L529" s="48"/>
      <c r="M529" s="71"/>
      <c r="N529" s="64"/>
      <c r="O529" s="65"/>
      <c r="P529" s="65"/>
      <c r="Q529" s="65"/>
      <c r="R529" s="105"/>
      <c r="S529" s="66">
        <f t="shared" si="162"/>
        <v>100854.89999999998</v>
      </c>
      <c r="T529" s="67">
        <f t="shared" si="157"/>
        <v>0</v>
      </c>
      <c r="U529" s="53">
        <f t="shared" si="147"/>
        <v>0</v>
      </c>
      <c r="V529" s="54">
        <f t="shared" si="148"/>
        <v>0</v>
      </c>
      <c r="W529" s="67">
        <f t="shared" si="158"/>
        <v>0</v>
      </c>
      <c r="X529" s="53">
        <f t="shared" si="149"/>
        <v>0</v>
      </c>
      <c r="Y529" s="54">
        <f t="shared" si="150"/>
        <v>0</v>
      </c>
      <c r="Z529" s="68" t="str">
        <f t="shared" si="153"/>
        <v>0</v>
      </c>
      <c r="AA529" s="56">
        <f t="shared" si="151"/>
        <v>1</v>
      </c>
      <c r="AB529" s="124">
        <f t="shared" si="159"/>
        <v>1</v>
      </c>
      <c r="AC529" s="69">
        <f t="shared" si="160"/>
        <v>0</v>
      </c>
      <c r="AD529" s="54">
        <f t="shared" si="163"/>
        <v>0</v>
      </c>
      <c r="AE529" s="59">
        <f t="shared" si="161"/>
        <v>0</v>
      </c>
      <c r="AF529" s="149"/>
      <c r="AG529" s="60"/>
      <c r="AH529" s="61"/>
      <c r="AI529" s="126"/>
      <c r="AJ529" s="212"/>
      <c r="AK529" s="215"/>
    </row>
    <row r="530" spans="2:37">
      <c r="B530" s="136"/>
      <c r="C530" s="47">
        <f t="shared" si="154"/>
        <v>0</v>
      </c>
      <c r="D530" s="47">
        <f t="shared" si="155"/>
        <v>1</v>
      </c>
      <c r="E530" s="47">
        <f t="shared" si="156"/>
        <v>1900</v>
      </c>
      <c r="F530" s="47" t="str">
        <f t="shared" si="152"/>
        <v>сб</v>
      </c>
      <c r="G530" s="92"/>
      <c r="H530" s="71"/>
      <c r="I530" s="70"/>
      <c r="J530" s="94"/>
      <c r="K530" s="94"/>
      <c r="L530" s="48"/>
      <c r="M530" s="71"/>
      <c r="N530" s="64"/>
      <c r="O530" s="65"/>
      <c r="P530" s="65"/>
      <c r="Q530" s="65"/>
      <c r="R530" s="105"/>
      <c r="S530" s="66">
        <f t="shared" si="162"/>
        <v>100854.89999999998</v>
      </c>
      <c r="T530" s="67">
        <f t="shared" si="157"/>
        <v>0</v>
      </c>
      <c r="U530" s="53">
        <f t="shared" si="147"/>
        <v>0</v>
      </c>
      <c r="V530" s="54">
        <f t="shared" si="148"/>
        <v>0</v>
      </c>
      <c r="W530" s="67">
        <f t="shared" si="158"/>
        <v>0</v>
      </c>
      <c r="X530" s="53">
        <f t="shared" si="149"/>
        <v>0</v>
      </c>
      <c r="Y530" s="54">
        <f t="shared" si="150"/>
        <v>0</v>
      </c>
      <c r="Z530" s="68" t="str">
        <f t="shared" si="153"/>
        <v>0</v>
      </c>
      <c r="AA530" s="56">
        <f t="shared" si="151"/>
        <v>1</v>
      </c>
      <c r="AB530" s="124">
        <f t="shared" si="159"/>
        <v>1</v>
      </c>
      <c r="AC530" s="69">
        <f t="shared" si="160"/>
        <v>0</v>
      </c>
      <c r="AD530" s="54">
        <f t="shared" si="163"/>
        <v>0</v>
      </c>
      <c r="AE530" s="59">
        <f t="shared" si="161"/>
        <v>0</v>
      </c>
      <c r="AF530" s="149"/>
      <c r="AG530" s="60"/>
      <c r="AH530" s="61"/>
      <c r="AI530" s="126"/>
      <c r="AJ530" s="212"/>
      <c r="AK530" s="215"/>
    </row>
    <row r="531" spans="2:37">
      <c r="B531" s="136"/>
      <c r="C531" s="47">
        <f t="shared" si="154"/>
        <v>0</v>
      </c>
      <c r="D531" s="47">
        <f t="shared" si="155"/>
        <v>1</v>
      </c>
      <c r="E531" s="47">
        <f t="shared" si="156"/>
        <v>1900</v>
      </c>
      <c r="F531" s="47" t="str">
        <f t="shared" si="152"/>
        <v>сб</v>
      </c>
      <c r="G531" s="92"/>
      <c r="H531" s="71"/>
      <c r="I531" s="70"/>
      <c r="J531" s="94"/>
      <c r="K531" s="94"/>
      <c r="L531" s="48"/>
      <c r="M531" s="71"/>
      <c r="N531" s="64"/>
      <c r="O531" s="65"/>
      <c r="P531" s="65"/>
      <c r="Q531" s="65"/>
      <c r="R531" s="105"/>
      <c r="S531" s="66">
        <f t="shared" si="162"/>
        <v>100854.89999999998</v>
      </c>
      <c r="T531" s="67">
        <f t="shared" si="157"/>
        <v>0</v>
      </c>
      <c r="U531" s="53">
        <f t="shared" si="147"/>
        <v>0</v>
      </c>
      <c r="V531" s="54">
        <f t="shared" si="148"/>
        <v>0</v>
      </c>
      <c r="W531" s="67">
        <f t="shared" si="158"/>
        <v>0</v>
      </c>
      <c r="X531" s="53">
        <f t="shared" si="149"/>
        <v>0</v>
      </c>
      <c r="Y531" s="54">
        <f t="shared" si="150"/>
        <v>0</v>
      </c>
      <c r="Z531" s="68" t="str">
        <f t="shared" si="153"/>
        <v>0</v>
      </c>
      <c r="AA531" s="56">
        <f t="shared" si="151"/>
        <v>1</v>
      </c>
      <c r="AB531" s="124">
        <f t="shared" si="159"/>
        <v>1</v>
      </c>
      <c r="AC531" s="69">
        <f t="shared" si="160"/>
        <v>0</v>
      </c>
      <c r="AD531" s="54">
        <f t="shared" si="163"/>
        <v>0</v>
      </c>
      <c r="AE531" s="59">
        <f t="shared" si="161"/>
        <v>0</v>
      </c>
      <c r="AF531" s="149"/>
      <c r="AG531" s="60"/>
      <c r="AH531" s="61"/>
      <c r="AI531" s="126"/>
      <c r="AJ531" s="212"/>
      <c r="AK531" s="215"/>
    </row>
    <row r="532" spans="2:37">
      <c r="B532" s="136"/>
      <c r="C532" s="47">
        <f t="shared" si="154"/>
        <v>0</v>
      </c>
      <c r="D532" s="47">
        <f t="shared" si="155"/>
        <v>1</v>
      </c>
      <c r="E532" s="47">
        <f t="shared" si="156"/>
        <v>1900</v>
      </c>
      <c r="F532" s="47" t="str">
        <f t="shared" si="152"/>
        <v>сб</v>
      </c>
      <c r="G532" s="92"/>
      <c r="H532" s="71"/>
      <c r="I532" s="70"/>
      <c r="J532" s="94"/>
      <c r="K532" s="94"/>
      <c r="L532" s="48"/>
      <c r="M532" s="71"/>
      <c r="N532" s="64"/>
      <c r="O532" s="65"/>
      <c r="P532" s="65"/>
      <c r="Q532" s="65"/>
      <c r="R532" s="105"/>
      <c r="S532" s="66">
        <f t="shared" si="162"/>
        <v>100854.89999999998</v>
      </c>
      <c r="T532" s="67">
        <f t="shared" si="157"/>
        <v>0</v>
      </c>
      <c r="U532" s="53">
        <f t="shared" si="147"/>
        <v>0</v>
      </c>
      <c r="V532" s="54">
        <f t="shared" si="148"/>
        <v>0</v>
      </c>
      <c r="W532" s="67">
        <f t="shared" si="158"/>
        <v>0</v>
      </c>
      <c r="X532" s="53">
        <f t="shared" si="149"/>
        <v>0</v>
      </c>
      <c r="Y532" s="54">
        <f t="shared" si="150"/>
        <v>0</v>
      </c>
      <c r="Z532" s="68" t="str">
        <f t="shared" si="153"/>
        <v>0</v>
      </c>
      <c r="AA532" s="56">
        <f t="shared" si="151"/>
        <v>1</v>
      </c>
      <c r="AB532" s="124">
        <f t="shared" si="159"/>
        <v>1</v>
      </c>
      <c r="AC532" s="69">
        <f t="shared" si="160"/>
        <v>0</v>
      </c>
      <c r="AD532" s="54">
        <f t="shared" si="163"/>
        <v>0</v>
      </c>
      <c r="AE532" s="59">
        <f t="shared" si="161"/>
        <v>0</v>
      </c>
      <c r="AF532" s="149"/>
      <c r="AG532" s="60"/>
      <c r="AH532" s="61"/>
      <c r="AI532" s="126"/>
      <c r="AJ532" s="212"/>
      <c r="AK532" s="215"/>
    </row>
    <row r="533" spans="2:37">
      <c r="B533" s="136"/>
      <c r="C533" s="47">
        <f t="shared" si="154"/>
        <v>0</v>
      </c>
      <c r="D533" s="47">
        <f t="shared" si="155"/>
        <v>1</v>
      </c>
      <c r="E533" s="47">
        <f t="shared" si="156"/>
        <v>1900</v>
      </c>
      <c r="F533" s="47" t="str">
        <f t="shared" si="152"/>
        <v>сб</v>
      </c>
      <c r="G533" s="92"/>
      <c r="H533" s="71"/>
      <c r="I533" s="70"/>
      <c r="J533" s="94"/>
      <c r="K533" s="94"/>
      <c r="L533" s="48"/>
      <c r="M533" s="71"/>
      <c r="N533" s="64"/>
      <c r="O533" s="65"/>
      <c r="P533" s="65"/>
      <c r="Q533" s="65"/>
      <c r="R533" s="105"/>
      <c r="S533" s="66">
        <f t="shared" si="162"/>
        <v>100854.89999999998</v>
      </c>
      <c r="T533" s="67">
        <f t="shared" si="157"/>
        <v>0</v>
      </c>
      <c r="U533" s="53">
        <f t="shared" si="147"/>
        <v>0</v>
      </c>
      <c r="V533" s="54">
        <f t="shared" si="148"/>
        <v>0</v>
      </c>
      <c r="W533" s="67">
        <f t="shared" si="158"/>
        <v>0</v>
      </c>
      <c r="X533" s="53">
        <f t="shared" si="149"/>
        <v>0</v>
      </c>
      <c r="Y533" s="54">
        <f t="shared" si="150"/>
        <v>0</v>
      </c>
      <c r="Z533" s="68" t="str">
        <f t="shared" si="153"/>
        <v>0</v>
      </c>
      <c r="AA533" s="56">
        <f t="shared" si="151"/>
        <v>1</v>
      </c>
      <c r="AB533" s="124">
        <f t="shared" si="159"/>
        <v>1</v>
      </c>
      <c r="AC533" s="69">
        <f t="shared" si="160"/>
        <v>0</v>
      </c>
      <c r="AD533" s="54">
        <f t="shared" si="163"/>
        <v>0</v>
      </c>
      <c r="AE533" s="59">
        <f t="shared" si="161"/>
        <v>0</v>
      </c>
      <c r="AF533" s="149"/>
      <c r="AG533" s="60"/>
      <c r="AH533" s="61"/>
      <c r="AI533" s="126"/>
      <c r="AJ533" s="212"/>
      <c r="AK533" s="215"/>
    </row>
    <row r="534" spans="2:37">
      <c r="B534" s="136"/>
      <c r="C534" s="47">
        <f t="shared" si="154"/>
        <v>0</v>
      </c>
      <c r="D534" s="47">
        <f t="shared" si="155"/>
        <v>1</v>
      </c>
      <c r="E534" s="47">
        <f t="shared" si="156"/>
        <v>1900</v>
      </c>
      <c r="F534" s="47" t="str">
        <f t="shared" si="152"/>
        <v>сб</v>
      </c>
      <c r="G534" s="92"/>
      <c r="H534" s="71"/>
      <c r="I534" s="70"/>
      <c r="J534" s="94"/>
      <c r="K534" s="94"/>
      <c r="L534" s="48"/>
      <c r="M534" s="71"/>
      <c r="N534" s="64"/>
      <c r="O534" s="65"/>
      <c r="P534" s="65"/>
      <c r="Q534" s="65"/>
      <c r="R534" s="105"/>
      <c r="S534" s="66">
        <f t="shared" si="162"/>
        <v>100854.89999999998</v>
      </c>
      <c r="T534" s="67">
        <f t="shared" si="157"/>
        <v>0</v>
      </c>
      <c r="U534" s="53">
        <f t="shared" si="147"/>
        <v>0</v>
      </c>
      <c r="V534" s="54">
        <f t="shared" si="148"/>
        <v>0</v>
      </c>
      <c r="W534" s="67">
        <f t="shared" si="158"/>
        <v>0</v>
      </c>
      <c r="X534" s="53">
        <f t="shared" si="149"/>
        <v>0</v>
      </c>
      <c r="Y534" s="54">
        <f t="shared" si="150"/>
        <v>0</v>
      </c>
      <c r="Z534" s="68" t="str">
        <f t="shared" si="153"/>
        <v>0</v>
      </c>
      <c r="AA534" s="56">
        <f t="shared" si="151"/>
        <v>1</v>
      </c>
      <c r="AB534" s="124">
        <f t="shared" si="159"/>
        <v>1</v>
      </c>
      <c r="AC534" s="69">
        <f t="shared" si="160"/>
        <v>0</v>
      </c>
      <c r="AD534" s="54">
        <f t="shared" si="163"/>
        <v>0</v>
      </c>
      <c r="AE534" s="59">
        <f t="shared" si="161"/>
        <v>0</v>
      </c>
      <c r="AF534" s="149"/>
      <c r="AG534" s="60"/>
      <c r="AH534" s="61"/>
      <c r="AI534" s="126"/>
      <c r="AJ534" s="212"/>
      <c r="AK534" s="215"/>
    </row>
    <row r="535" spans="2:37">
      <c r="B535" s="136"/>
      <c r="C535" s="47">
        <f t="shared" si="154"/>
        <v>0</v>
      </c>
      <c r="D535" s="47">
        <f t="shared" si="155"/>
        <v>1</v>
      </c>
      <c r="E535" s="47">
        <f t="shared" si="156"/>
        <v>1900</v>
      </c>
      <c r="F535" s="47" t="str">
        <f t="shared" si="152"/>
        <v>сб</v>
      </c>
      <c r="G535" s="92"/>
      <c r="H535" s="71"/>
      <c r="I535" s="70"/>
      <c r="J535" s="94"/>
      <c r="K535" s="94"/>
      <c r="L535" s="48"/>
      <c r="M535" s="71"/>
      <c r="N535" s="64"/>
      <c r="O535" s="65"/>
      <c r="P535" s="65"/>
      <c r="Q535" s="65"/>
      <c r="R535" s="105"/>
      <c r="S535" s="66">
        <f t="shared" si="162"/>
        <v>100854.89999999998</v>
      </c>
      <c r="T535" s="67">
        <f t="shared" si="157"/>
        <v>0</v>
      </c>
      <c r="U535" s="53">
        <f t="shared" si="147"/>
        <v>0</v>
      </c>
      <c r="V535" s="54">
        <f t="shared" si="148"/>
        <v>0</v>
      </c>
      <c r="W535" s="67">
        <f t="shared" si="158"/>
        <v>0</v>
      </c>
      <c r="X535" s="53">
        <f t="shared" si="149"/>
        <v>0</v>
      </c>
      <c r="Y535" s="54">
        <f t="shared" si="150"/>
        <v>0</v>
      </c>
      <c r="Z535" s="68" t="str">
        <f t="shared" si="153"/>
        <v>0</v>
      </c>
      <c r="AA535" s="56">
        <f t="shared" si="151"/>
        <v>1</v>
      </c>
      <c r="AB535" s="124">
        <f t="shared" si="159"/>
        <v>1</v>
      </c>
      <c r="AC535" s="69">
        <f t="shared" si="160"/>
        <v>0</v>
      </c>
      <c r="AD535" s="54">
        <f t="shared" si="163"/>
        <v>0</v>
      </c>
      <c r="AE535" s="59">
        <f t="shared" si="161"/>
        <v>0</v>
      </c>
      <c r="AF535" s="149"/>
      <c r="AG535" s="60"/>
      <c r="AH535" s="61"/>
      <c r="AI535" s="126"/>
      <c r="AJ535" s="212"/>
      <c r="AK535" s="215"/>
    </row>
    <row r="536" spans="2:37">
      <c r="B536" s="136"/>
      <c r="C536" s="47">
        <f t="shared" si="154"/>
        <v>0</v>
      </c>
      <c r="D536" s="47">
        <f t="shared" si="155"/>
        <v>1</v>
      </c>
      <c r="E536" s="47">
        <f t="shared" si="156"/>
        <v>1900</v>
      </c>
      <c r="F536" s="47" t="str">
        <f t="shared" si="152"/>
        <v>сб</v>
      </c>
      <c r="G536" s="92"/>
      <c r="H536" s="71"/>
      <c r="I536" s="70"/>
      <c r="J536" s="94"/>
      <c r="K536" s="94"/>
      <c r="L536" s="48"/>
      <c r="M536" s="71"/>
      <c r="N536" s="64"/>
      <c r="O536" s="65"/>
      <c r="P536" s="65"/>
      <c r="Q536" s="65"/>
      <c r="R536" s="105"/>
      <c r="S536" s="66">
        <f t="shared" si="162"/>
        <v>100854.89999999998</v>
      </c>
      <c r="T536" s="67">
        <f t="shared" si="157"/>
        <v>0</v>
      </c>
      <c r="U536" s="53">
        <f t="shared" si="147"/>
        <v>0</v>
      </c>
      <c r="V536" s="54">
        <f t="shared" si="148"/>
        <v>0</v>
      </c>
      <c r="W536" s="67">
        <f t="shared" si="158"/>
        <v>0</v>
      </c>
      <c r="X536" s="53">
        <f t="shared" si="149"/>
        <v>0</v>
      </c>
      <c r="Y536" s="54">
        <f t="shared" si="150"/>
        <v>0</v>
      </c>
      <c r="Z536" s="68" t="str">
        <f t="shared" si="153"/>
        <v>0</v>
      </c>
      <c r="AA536" s="56">
        <f t="shared" si="151"/>
        <v>1</v>
      </c>
      <c r="AB536" s="124">
        <f t="shared" si="159"/>
        <v>1</v>
      </c>
      <c r="AC536" s="69">
        <f t="shared" si="160"/>
        <v>0</v>
      </c>
      <c r="AD536" s="54">
        <f t="shared" si="163"/>
        <v>0</v>
      </c>
      <c r="AE536" s="59">
        <f t="shared" si="161"/>
        <v>0</v>
      </c>
      <c r="AF536" s="149"/>
      <c r="AG536" s="60"/>
      <c r="AH536" s="61"/>
      <c r="AI536" s="126"/>
      <c r="AJ536" s="212"/>
      <c r="AK536" s="215"/>
    </row>
    <row r="537" spans="2:37">
      <c r="B537" s="136"/>
      <c r="C537" s="47">
        <f t="shared" si="154"/>
        <v>0</v>
      </c>
      <c r="D537" s="47">
        <f t="shared" si="155"/>
        <v>1</v>
      </c>
      <c r="E537" s="47">
        <f t="shared" si="156"/>
        <v>1900</v>
      </c>
      <c r="F537" s="47" t="str">
        <f t="shared" si="152"/>
        <v>сб</v>
      </c>
      <c r="G537" s="92"/>
      <c r="H537" s="71"/>
      <c r="I537" s="70"/>
      <c r="J537" s="94"/>
      <c r="K537" s="94"/>
      <c r="L537" s="48"/>
      <c r="M537" s="71"/>
      <c r="N537" s="64"/>
      <c r="O537" s="65"/>
      <c r="P537" s="65"/>
      <c r="Q537" s="65"/>
      <c r="R537" s="105"/>
      <c r="S537" s="66">
        <f t="shared" si="162"/>
        <v>100854.89999999998</v>
      </c>
      <c r="T537" s="67">
        <f t="shared" si="157"/>
        <v>0</v>
      </c>
      <c r="U537" s="53">
        <f t="shared" si="147"/>
        <v>0</v>
      </c>
      <c r="V537" s="54">
        <f t="shared" si="148"/>
        <v>0</v>
      </c>
      <c r="W537" s="67">
        <f t="shared" si="158"/>
        <v>0</v>
      </c>
      <c r="X537" s="53">
        <f t="shared" si="149"/>
        <v>0</v>
      </c>
      <c r="Y537" s="54">
        <f t="shared" si="150"/>
        <v>0</v>
      </c>
      <c r="Z537" s="68" t="str">
        <f t="shared" si="153"/>
        <v>0</v>
      </c>
      <c r="AA537" s="56">
        <f t="shared" si="151"/>
        <v>1</v>
      </c>
      <c r="AB537" s="124">
        <f t="shared" si="159"/>
        <v>1</v>
      </c>
      <c r="AC537" s="69">
        <f t="shared" si="160"/>
        <v>0</v>
      </c>
      <c r="AD537" s="54">
        <f t="shared" si="163"/>
        <v>0</v>
      </c>
      <c r="AE537" s="59">
        <f t="shared" si="161"/>
        <v>0</v>
      </c>
      <c r="AF537" s="149"/>
      <c r="AG537" s="60"/>
      <c r="AH537" s="61"/>
      <c r="AI537" s="126"/>
      <c r="AJ537" s="212"/>
      <c r="AK537" s="215"/>
    </row>
    <row r="538" spans="2:37">
      <c r="B538" s="136"/>
      <c r="C538" s="47">
        <f t="shared" si="154"/>
        <v>0</v>
      </c>
      <c r="D538" s="47">
        <f t="shared" si="155"/>
        <v>1</v>
      </c>
      <c r="E538" s="47">
        <f t="shared" si="156"/>
        <v>1900</v>
      </c>
      <c r="F538" s="47" t="str">
        <f t="shared" si="152"/>
        <v>сб</v>
      </c>
      <c r="G538" s="92"/>
      <c r="H538" s="71"/>
      <c r="I538" s="70"/>
      <c r="J538" s="94"/>
      <c r="K538" s="94"/>
      <c r="L538" s="48"/>
      <c r="M538" s="71"/>
      <c r="N538" s="64"/>
      <c r="O538" s="65"/>
      <c r="P538" s="65"/>
      <c r="Q538" s="65"/>
      <c r="R538" s="105"/>
      <c r="S538" s="66">
        <f t="shared" si="162"/>
        <v>100854.89999999998</v>
      </c>
      <c r="T538" s="67">
        <f t="shared" si="157"/>
        <v>0</v>
      </c>
      <c r="U538" s="53">
        <f t="shared" si="147"/>
        <v>0</v>
      </c>
      <c r="V538" s="54">
        <f t="shared" si="148"/>
        <v>0</v>
      </c>
      <c r="W538" s="67">
        <f t="shared" si="158"/>
        <v>0</v>
      </c>
      <c r="X538" s="53">
        <f t="shared" si="149"/>
        <v>0</v>
      </c>
      <c r="Y538" s="54">
        <f t="shared" si="150"/>
        <v>0</v>
      </c>
      <c r="Z538" s="68" t="str">
        <f t="shared" si="153"/>
        <v>0</v>
      </c>
      <c r="AA538" s="56">
        <f t="shared" si="151"/>
        <v>1</v>
      </c>
      <c r="AB538" s="124">
        <f t="shared" si="159"/>
        <v>1</v>
      </c>
      <c r="AC538" s="69">
        <f t="shared" si="160"/>
        <v>0</v>
      </c>
      <c r="AD538" s="54">
        <f t="shared" si="163"/>
        <v>0</v>
      </c>
      <c r="AE538" s="59">
        <f t="shared" si="161"/>
        <v>0</v>
      </c>
      <c r="AF538" s="149"/>
      <c r="AG538" s="60"/>
      <c r="AH538" s="61"/>
      <c r="AI538" s="126"/>
      <c r="AJ538" s="212"/>
      <c r="AK538" s="215"/>
    </row>
    <row r="539" spans="2:37">
      <c r="B539" s="136"/>
      <c r="C539" s="47">
        <f t="shared" si="154"/>
        <v>0</v>
      </c>
      <c r="D539" s="47">
        <f t="shared" si="155"/>
        <v>1</v>
      </c>
      <c r="E539" s="47">
        <f t="shared" si="156"/>
        <v>1900</v>
      </c>
      <c r="F539" s="47" t="str">
        <f t="shared" si="152"/>
        <v>сб</v>
      </c>
      <c r="G539" s="92"/>
      <c r="H539" s="71"/>
      <c r="I539" s="70"/>
      <c r="J539" s="94"/>
      <c r="K539" s="94"/>
      <c r="L539" s="48"/>
      <c r="M539" s="71"/>
      <c r="N539" s="64"/>
      <c r="O539" s="65"/>
      <c r="P539" s="65"/>
      <c r="Q539" s="65"/>
      <c r="R539" s="105"/>
      <c r="S539" s="66">
        <f t="shared" si="162"/>
        <v>100854.89999999998</v>
      </c>
      <c r="T539" s="67">
        <f t="shared" si="157"/>
        <v>0</v>
      </c>
      <c r="U539" s="53">
        <f t="shared" si="147"/>
        <v>0</v>
      </c>
      <c r="V539" s="54">
        <f t="shared" si="148"/>
        <v>0</v>
      </c>
      <c r="W539" s="67">
        <f t="shared" si="158"/>
        <v>0</v>
      </c>
      <c r="X539" s="53">
        <f t="shared" si="149"/>
        <v>0</v>
      </c>
      <c r="Y539" s="54">
        <f t="shared" si="150"/>
        <v>0</v>
      </c>
      <c r="Z539" s="68" t="str">
        <f t="shared" si="153"/>
        <v>0</v>
      </c>
      <c r="AA539" s="56">
        <f t="shared" si="151"/>
        <v>1</v>
      </c>
      <c r="AB539" s="124">
        <f t="shared" si="159"/>
        <v>1</v>
      </c>
      <c r="AC539" s="69">
        <f t="shared" si="160"/>
        <v>0</v>
      </c>
      <c r="AD539" s="54">
        <f t="shared" si="163"/>
        <v>0</v>
      </c>
      <c r="AE539" s="59">
        <f t="shared" si="161"/>
        <v>0</v>
      </c>
      <c r="AF539" s="149"/>
      <c r="AG539" s="60"/>
      <c r="AH539" s="61"/>
      <c r="AI539" s="126"/>
      <c r="AJ539" s="212"/>
      <c r="AK539" s="215"/>
    </row>
    <row r="540" spans="2:37">
      <c r="B540" s="136"/>
      <c r="C540" s="47">
        <f t="shared" si="154"/>
        <v>0</v>
      </c>
      <c r="D540" s="47">
        <f t="shared" si="155"/>
        <v>1</v>
      </c>
      <c r="E540" s="47">
        <f t="shared" si="156"/>
        <v>1900</v>
      </c>
      <c r="F540" s="47" t="str">
        <f t="shared" si="152"/>
        <v>сб</v>
      </c>
      <c r="G540" s="92"/>
      <c r="H540" s="71"/>
      <c r="I540" s="70"/>
      <c r="J540" s="94"/>
      <c r="K540" s="94"/>
      <c r="L540" s="48"/>
      <c r="M540" s="71"/>
      <c r="N540" s="64"/>
      <c r="O540" s="65"/>
      <c r="P540" s="65"/>
      <c r="Q540" s="65"/>
      <c r="R540" s="105"/>
      <c r="S540" s="66">
        <f t="shared" si="162"/>
        <v>100854.89999999998</v>
      </c>
      <c r="T540" s="67">
        <f t="shared" si="157"/>
        <v>0</v>
      </c>
      <c r="U540" s="53">
        <f t="shared" si="147"/>
        <v>0</v>
      </c>
      <c r="V540" s="54">
        <f t="shared" si="148"/>
        <v>0</v>
      </c>
      <c r="W540" s="67">
        <f t="shared" si="158"/>
        <v>0</v>
      </c>
      <c r="X540" s="53">
        <f t="shared" si="149"/>
        <v>0</v>
      </c>
      <c r="Y540" s="54">
        <f t="shared" si="150"/>
        <v>0</v>
      </c>
      <c r="Z540" s="68" t="str">
        <f t="shared" si="153"/>
        <v>0</v>
      </c>
      <c r="AA540" s="56">
        <f t="shared" si="151"/>
        <v>1</v>
      </c>
      <c r="AB540" s="124">
        <f t="shared" si="159"/>
        <v>1</v>
      </c>
      <c r="AC540" s="69">
        <f t="shared" si="160"/>
        <v>0</v>
      </c>
      <c r="AD540" s="54">
        <f t="shared" si="163"/>
        <v>0</v>
      </c>
      <c r="AE540" s="59">
        <f t="shared" si="161"/>
        <v>0</v>
      </c>
      <c r="AF540" s="149"/>
      <c r="AG540" s="60"/>
      <c r="AH540" s="61"/>
      <c r="AI540" s="126"/>
      <c r="AJ540" s="212"/>
      <c r="AK540" s="215"/>
    </row>
    <row r="541" spans="2:37">
      <c r="B541" s="136"/>
      <c r="C541" s="47">
        <f t="shared" si="154"/>
        <v>0</v>
      </c>
      <c r="D541" s="47">
        <f t="shared" si="155"/>
        <v>1</v>
      </c>
      <c r="E541" s="47">
        <f t="shared" si="156"/>
        <v>1900</v>
      </c>
      <c r="F541" s="47" t="str">
        <f t="shared" si="152"/>
        <v>сб</v>
      </c>
      <c r="G541" s="92"/>
      <c r="H541" s="71"/>
      <c r="I541" s="70"/>
      <c r="J541" s="94"/>
      <c r="K541" s="94"/>
      <c r="L541" s="48"/>
      <c r="M541" s="71"/>
      <c r="N541" s="64"/>
      <c r="O541" s="65"/>
      <c r="P541" s="65"/>
      <c r="Q541" s="65"/>
      <c r="R541" s="105"/>
      <c r="S541" s="66">
        <f t="shared" si="162"/>
        <v>100854.89999999998</v>
      </c>
      <c r="T541" s="67">
        <f t="shared" si="157"/>
        <v>0</v>
      </c>
      <c r="U541" s="53">
        <f t="shared" si="147"/>
        <v>0</v>
      </c>
      <c r="V541" s="54">
        <f t="shared" si="148"/>
        <v>0</v>
      </c>
      <c r="W541" s="67">
        <f t="shared" si="158"/>
        <v>0</v>
      </c>
      <c r="X541" s="53">
        <f t="shared" si="149"/>
        <v>0</v>
      </c>
      <c r="Y541" s="54">
        <f t="shared" si="150"/>
        <v>0</v>
      </c>
      <c r="Z541" s="68" t="str">
        <f t="shared" si="153"/>
        <v>0</v>
      </c>
      <c r="AA541" s="56">
        <f t="shared" si="151"/>
        <v>1</v>
      </c>
      <c r="AB541" s="124">
        <f t="shared" si="159"/>
        <v>1</v>
      </c>
      <c r="AC541" s="69">
        <f t="shared" si="160"/>
        <v>0</v>
      </c>
      <c r="AD541" s="54">
        <f t="shared" si="163"/>
        <v>0</v>
      </c>
      <c r="AE541" s="59">
        <f t="shared" si="161"/>
        <v>0</v>
      </c>
      <c r="AF541" s="149"/>
      <c r="AG541" s="60"/>
      <c r="AH541" s="61"/>
      <c r="AI541" s="126"/>
      <c r="AJ541" s="212"/>
      <c r="AK541" s="215"/>
    </row>
    <row r="542" spans="2:37">
      <c r="B542" s="136"/>
      <c r="C542" s="47">
        <f t="shared" si="154"/>
        <v>0</v>
      </c>
      <c r="D542" s="47">
        <f t="shared" si="155"/>
        <v>1</v>
      </c>
      <c r="E542" s="47">
        <f t="shared" si="156"/>
        <v>1900</v>
      </c>
      <c r="F542" s="47" t="str">
        <f t="shared" si="152"/>
        <v>сб</v>
      </c>
      <c r="G542" s="92"/>
      <c r="H542" s="71"/>
      <c r="I542" s="70"/>
      <c r="J542" s="94"/>
      <c r="K542" s="94"/>
      <c r="L542" s="48"/>
      <c r="M542" s="71"/>
      <c r="N542" s="64"/>
      <c r="O542" s="65"/>
      <c r="P542" s="65"/>
      <c r="Q542" s="65"/>
      <c r="R542" s="105"/>
      <c r="S542" s="66">
        <f t="shared" si="162"/>
        <v>100854.89999999998</v>
      </c>
      <c r="T542" s="67">
        <f t="shared" si="157"/>
        <v>0</v>
      </c>
      <c r="U542" s="53">
        <f t="shared" si="147"/>
        <v>0</v>
      </c>
      <c r="V542" s="54">
        <f t="shared" si="148"/>
        <v>0</v>
      </c>
      <c r="W542" s="67">
        <f t="shared" si="158"/>
        <v>0</v>
      </c>
      <c r="X542" s="53">
        <f t="shared" si="149"/>
        <v>0</v>
      </c>
      <c r="Y542" s="54">
        <f t="shared" si="150"/>
        <v>0</v>
      </c>
      <c r="Z542" s="68" t="str">
        <f t="shared" si="153"/>
        <v>0</v>
      </c>
      <c r="AA542" s="56">
        <f t="shared" si="151"/>
        <v>1</v>
      </c>
      <c r="AB542" s="124">
        <f t="shared" si="159"/>
        <v>1</v>
      </c>
      <c r="AC542" s="69">
        <f t="shared" si="160"/>
        <v>0</v>
      </c>
      <c r="AD542" s="54">
        <f t="shared" si="163"/>
        <v>0</v>
      </c>
      <c r="AE542" s="59">
        <f t="shared" si="161"/>
        <v>0</v>
      </c>
      <c r="AF542" s="149"/>
      <c r="AG542" s="60"/>
      <c r="AH542" s="61"/>
      <c r="AI542" s="126"/>
      <c r="AJ542" s="212"/>
      <c r="AK542" s="215"/>
    </row>
    <row r="543" spans="2:37">
      <c r="B543" s="136"/>
      <c r="C543" s="47">
        <f t="shared" si="154"/>
        <v>0</v>
      </c>
      <c r="D543" s="47">
        <f t="shared" si="155"/>
        <v>1</v>
      </c>
      <c r="E543" s="47">
        <f t="shared" si="156"/>
        <v>1900</v>
      </c>
      <c r="F543" s="47" t="str">
        <f t="shared" si="152"/>
        <v>сб</v>
      </c>
      <c r="G543" s="92"/>
      <c r="H543" s="71"/>
      <c r="I543" s="70"/>
      <c r="J543" s="94"/>
      <c r="K543" s="94"/>
      <c r="L543" s="48"/>
      <c r="M543" s="71"/>
      <c r="N543" s="64"/>
      <c r="O543" s="65"/>
      <c r="P543" s="65"/>
      <c r="Q543" s="65"/>
      <c r="R543" s="105"/>
      <c r="S543" s="66">
        <f t="shared" si="162"/>
        <v>100854.89999999998</v>
      </c>
      <c r="T543" s="67">
        <f t="shared" si="157"/>
        <v>0</v>
      </c>
      <c r="U543" s="53">
        <f t="shared" si="147"/>
        <v>0</v>
      </c>
      <c r="V543" s="54">
        <f t="shared" si="148"/>
        <v>0</v>
      </c>
      <c r="W543" s="67">
        <f t="shared" si="158"/>
        <v>0</v>
      </c>
      <c r="X543" s="53">
        <f t="shared" si="149"/>
        <v>0</v>
      </c>
      <c r="Y543" s="54">
        <f t="shared" si="150"/>
        <v>0</v>
      </c>
      <c r="Z543" s="68" t="str">
        <f t="shared" si="153"/>
        <v>0</v>
      </c>
      <c r="AA543" s="56">
        <f t="shared" si="151"/>
        <v>1</v>
      </c>
      <c r="AB543" s="124">
        <f t="shared" si="159"/>
        <v>1</v>
      </c>
      <c r="AC543" s="69">
        <f t="shared" si="160"/>
        <v>0</v>
      </c>
      <c r="AD543" s="54">
        <f t="shared" si="163"/>
        <v>0</v>
      </c>
      <c r="AE543" s="59">
        <f t="shared" si="161"/>
        <v>0</v>
      </c>
      <c r="AF543" s="149"/>
      <c r="AG543" s="60"/>
      <c r="AH543" s="61"/>
      <c r="AI543" s="126"/>
      <c r="AJ543" s="212"/>
      <c r="AK543" s="215"/>
    </row>
    <row r="544" spans="2:37">
      <c r="B544" s="136"/>
      <c r="C544" s="47">
        <f t="shared" si="154"/>
        <v>0</v>
      </c>
      <c r="D544" s="47">
        <f t="shared" si="155"/>
        <v>1</v>
      </c>
      <c r="E544" s="47">
        <f t="shared" si="156"/>
        <v>1900</v>
      </c>
      <c r="F544" s="47" t="str">
        <f t="shared" si="152"/>
        <v>сб</v>
      </c>
      <c r="G544" s="92"/>
      <c r="H544" s="71"/>
      <c r="I544" s="70"/>
      <c r="J544" s="94"/>
      <c r="K544" s="94"/>
      <c r="L544" s="48"/>
      <c r="M544" s="71"/>
      <c r="N544" s="64"/>
      <c r="O544" s="65"/>
      <c r="P544" s="65"/>
      <c r="Q544" s="65"/>
      <c r="R544" s="105"/>
      <c r="S544" s="66">
        <f t="shared" si="162"/>
        <v>100854.89999999998</v>
      </c>
      <c r="T544" s="67">
        <f t="shared" si="157"/>
        <v>0</v>
      </c>
      <c r="U544" s="53">
        <f t="shared" si="147"/>
        <v>0</v>
      </c>
      <c r="V544" s="54">
        <f t="shared" si="148"/>
        <v>0</v>
      </c>
      <c r="W544" s="67">
        <f t="shared" si="158"/>
        <v>0</v>
      </c>
      <c r="X544" s="53">
        <f t="shared" si="149"/>
        <v>0</v>
      </c>
      <c r="Y544" s="54">
        <f t="shared" si="150"/>
        <v>0</v>
      </c>
      <c r="Z544" s="68" t="str">
        <f t="shared" si="153"/>
        <v>0</v>
      </c>
      <c r="AA544" s="56">
        <f t="shared" si="151"/>
        <v>1</v>
      </c>
      <c r="AB544" s="124">
        <f t="shared" si="159"/>
        <v>1</v>
      </c>
      <c r="AC544" s="69">
        <f t="shared" si="160"/>
        <v>0</v>
      </c>
      <c r="AD544" s="54">
        <f t="shared" si="163"/>
        <v>0</v>
      </c>
      <c r="AE544" s="59">
        <f t="shared" si="161"/>
        <v>0</v>
      </c>
      <c r="AF544" s="149"/>
      <c r="AG544" s="60"/>
      <c r="AH544" s="61"/>
      <c r="AI544" s="126"/>
      <c r="AJ544" s="212"/>
      <c r="AK544" s="215"/>
    </row>
    <row r="545" spans="2:37">
      <c r="B545" s="136"/>
      <c r="C545" s="47">
        <f t="shared" si="154"/>
        <v>0</v>
      </c>
      <c r="D545" s="47">
        <f t="shared" si="155"/>
        <v>1</v>
      </c>
      <c r="E545" s="47">
        <f t="shared" si="156"/>
        <v>1900</v>
      </c>
      <c r="F545" s="47" t="str">
        <f t="shared" si="152"/>
        <v>сб</v>
      </c>
      <c r="G545" s="92"/>
      <c r="H545" s="71"/>
      <c r="I545" s="70"/>
      <c r="J545" s="94"/>
      <c r="K545" s="94"/>
      <c r="L545" s="48"/>
      <c r="M545" s="71"/>
      <c r="N545" s="64"/>
      <c r="O545" s="65"/>
      <c r="P545" s="65"/>
      <c r="Q545" s="65"/>
      <c r="R545" s="105"/>
      <c r="S545" s="66">
        <f t="shared" si="162"/>
        <v>100854.89999999998</v>
      </c>
      <c r="T545" s="67">
        <f t="shared" si="157"/>
        <v>0</v>
      </c>
      <c r="U545" s="53">
        <f t="shared" ref="U545:U608" si="164">T545*M545*AA545</f>
        <v>0</v>
      </c>
      <c r="V545" s="54">
        <f t="shared" ref="V545:V608" si="165">T545*M545*AA545/S545</f>
        <v>0</v>
      </c>
      <c r="W545" s="67">
        <f t="shared" si="158"/>
        <v>0</v>
      </c>
      <c r="X545" s="53">
        <f t="shared" ref="X545:X608" si="166">W545*M545*AA545</f>
        <v>0</v>
      </c>
      <c r="Y545" s="54">
        <f t="shared" ref="Y545:Y608" si="167">W545*M545*AA545/S545</f>
        <v>0</v>
      </c>
      <c r="Z545" s="68" t="str">
        <f t="shared" si="153"/>
        <v>0</v>
      </c>
      <c r="AA545" s="56">
        <f t="shared" ref="AA545:AA608" si="168">IF(I545=0,1,I545)</f>
        <v>1</v>
      </c>
      <c r="AB545" s="124">
        <f t="shared" si="159"/>
        <v>1</v>
      </c>
      <c r="AC545" s="69">
        <f t="shared" si="160"/>
        <v>0</v>
      </c>
      <c r="AD545" s="54">
        <f t="shared" si="163"/>
        <v>0</v>
      </c>
      <c r="AE545" s="59">
        <f t="shared" si="161"/>
        <v>0</v>
      </c>
      <c r="AF545" s="149"/>
      <c r="AG545" s="60"/>
      <c r="AH545" s="61"/>
      <c r="AI545" s="126"/>
      <c r="AJ545" s="212"/>
      <c r="AK545" s="215"/>
    </row>
    <row r="546" spans="2:37">
      <c r="B546" s="136"/>
      <c r="C546" s="47">
        <f t="shared" si="154"/>
        <v>0</v>
      </c>
      <c r="D546" s="47">
        <f t="shared" si="155"/>
        <v>1</v>
      </c>
      <c r="E546" s="47">
        <f t="shared" si="156"/>
        <v>1900</v>
      </c>
      <c r="F546" s="47" t="str">
        <f t="shared" si="152"/>
        <v>сб</v>
      </c>
      <c r="G546" s="92"/>
      <c r="H546" s="71"/>
      <c r="I546" s="70"/>
      <c r="J546" s="94"/>
      <c r="K546" s="94"/>
      <c r="L546" s="48"/>
      <c r="M546" s="71"/>
      <c r="N546" s="64"/>
      <c r="O546" s="65"/>
      <c r="P546" s="65"/>
      <c r="Q546" s="65"/>
      <c r="R546" s="105"/>
      <c r="S546" s="66">
        <f t="shared" si="162"/>
        <v>100854.89999999998</v>
      </c>
      <c r="T546" s="67">
        <f t="shared" si="157"/>
        <v>0</v>
      </c>
      <c r="U546" s="53">
        <f t="shared" si="164"/>
        <v>0</v>
      </c>
      <c r="V546" s="54">
        <f t="shared" si="165"/>
        <v>0</v>
      </c>
      <c r="W546" s="67">
        <f t="shared" si="158"/>
        <v>0</v>
      </c>
      <c r="X546" s="53">
        <f t="shared" si="166"/>
        <v>0</v>
      </c>
      <c r="Y546" s="54">
        <f t="shared" si="167"/>
        <v>0</v>
      </c>
      <c r="Z546" s="68" t="str">
        <f t="shared" si="153"/>
        <v>0</v>
      </c>
      <c r="AA546" s="56">
        <f t="shared" si="168"/>
        <v>1</v>
      </c>
      <c r="AB546" s="124">
        <f t="shared" si="159"/>
        <v>1</v>
      </c>
      <c r="AC546" s="69">
        <f t="shared" si="160"/>
        <v>0</v>
      </c>
      <c r="AD546" s="54">
        <f t="shared" si="163"/>
        <v>0</v>
      </c>
      <c r="AE546" s="59">
        <f t="shared" si="161"/>
        <v>0</v>
      </c>
      <c r="AF546" s="149"/>
      <c r="AG546" s="60"/>
      <c r="AH546" s="61"/>
      <c r="AI546" s="126"/>
      <c r="AJ546" s="212"/>
      <c r="AK546" s="215"/>
    </row>
    <row r="547" spans="2:37">
      <c r="B547" s="136"/>
      <c r="C547" s="47">
        <f t="shared" si="154"/>
        <v>0</v>
      </c>
      <c r="D547" s="47">
        <f t="shared" si="155"/>
        <v>1</v>
      </c>
      <c r="E547" s="47">
        <f t="shared" si="156"/>
        <v>1900</v>
      </c>
      <c r="F547" s="47" t="str">
        <f t="shared" si="152"/>
        <v>сб</v>
      </c>
      <c r="G547" s="92"/>
      <c r="H547" s="71"/>
      <c r="I547" s="70"/>
      <c r="J547" s="94"/>
      <c r="K547" s="94"/>
      <c r="L547" s="48"/>
      <c r="M547" s="71"/>
      <c r="N547" s="64"/>
      <c r="O547" s="65"/>
      <c r="P547" s="65"/>
      <c r="Q547" s="65"/>
      <c r="R547" s="105"/>
      <c r="S547" s="66">
        <f t="shared" si="162"/>
        <v>100854.89999999998</v>
      </c>
      <c r="T547" s="67">
        <f t="shared" si="157"/>
        <v>0</v>
      </c>
      <c r="U547" s="53">
        <f t="shared" si="164"/>
        <v>0</v>
      </c>
      <c r="V547" s="54">
        <f t="shared" si="165"/>
        <v>0</v>
      </c>
      <c r="W547" s="67">
        <f t="shared" si="158"/>
        <v>0</v>
      </c>
      <c r="X547" s="53">
        <f t="shared" si="166"/>
        <v>0</v>
      </c>
      <c r="Y547" s="54">
        <f t="shared" si="167"/>
        <v>0</v>
      </c>
      <c r="Z547" s="68" t="str">
        <f t="shared" si="153"/>
        <v>0</v>
      </c>
      <c r="AA547" s="56">
        <f t="shared" si="168"/>
        <v>1</v>
      </c>
      <c r="AB547" s="124">
        <f t="shared" si="159"/>
        <v>1</v>
      </c>
      <c r="AC547" s="69">
        <f t="shared" si="160"/>
        <v>0</v>
      </c>
      <c r="AD547" s="54">
        <f t="shared" si="163"/>
        <v>0</v>
      </c>
      <c r="AE547" s="59">
        <f t="shared" si="161"/>
        <v>0</v>
      </c>
      <c r="AF547" s="149"/>
      <c r="AG547" s="60"/>
      <c r="AH547" s="61"/>
      <c r="AI547" s="126"/>
      <c r="AJ547" s="212"/>
      <c r="AK547" s="215"/>
    </row>
    <row r="548" spans="2:37">
      <c r="B548" s="136"/>
      <c r="C548" s="47">
        <f t="shared" si="154"/>
        <v>0</v>
      </c>
      <c r="D548" s="47">
        <f t="shared" si="155"/>
        <v>1</v>
      </c>
      <c r="E548" s="47">
        <f t="shared" si="156"/>
        <v>1900</v>
      </c>
      <c r="F548" s="47" t="str">
        <f t="shared" ref="F548:F611" si="169">CHOOSE(WEEKDAY(B548,2),"пн","вт","ср","чт","пт","сб","вс")</f>
        <v>сб</v>
      </c>
      <c r="G548" s="92"/>
      <c r="H548" s="71"/>
      <c r="I548" s="70"/>
      <c r="J548" s="94"/>
      <c r="K548" s="94"/>
      <c r="L548" s="48"/>
      <c r="M548" s="71"/>
      <c r="N548" s="64"/>
      <c r="O548" s="65"/>
      <c r="P548" s="65"/>
      <c r="Q548" s="65"/>
      <c r="R548" s="105"/>
      <c r="S548" s="66">
        <f t="shared" si="162"/>
        <v>100854.89999999998</v>
      </c>
      <c r="T548" s="67">
        <f t="shared" si="157"/>
        <v>0</v>
      </c>
      <c r="U548" s="53">
        <f t="shared" si="164"/>
        <v>0</v>
      </c>
      <c r="V548" s="54">
        <f t="shared" si="165"/>
        <v>0</v>
      </c>
      <c r="W548" s="67">
        <f t="shared" si="158"/>
        <v>0</v>
      </c>
      <c r="X548" s="53">
        <f t="shared" si="166"/>
        <v>0</v>
      </c>
      <c r="Y548" s="54">
        <f t="shared" si="167"/>
        <v>0</v>
      </c>
      <c r="Z548" s="68" t="str">
        <f t="shared" ref="Z548:Z611" si="170">IF(W548=0,"0",T548/W548)</f>
        <v>0</v>
      </c>
      <c r="AA548" s="56">
        <f t="shared" si="168"/>
        <v>1</v>
      </c>
      <c r="AB548" s="124">
        <f t="shared" si="159"/>
        <v>1</v>
      </c>
      <c r="AC548" s="69">
        <f t="shared" si="160"/>
        <v>0</v>
      </c>
      <c r="AD548" s="54">
        <f t="shared" si="163"/>
        <v>0</v>
      </c>
      <c r="AE548" s="59">
        <f t="shared" si="161"/>
        <v>0</v>
      </c>
      <c r="AF548" s="149"/>
      <c r="AG548" s="60"/>
      <c r="AH548" s="61"/>
      <c r="AI548" s="126"/>
      <c r="AJ548" s="212"/>
      <c r="AK548" s="215"/>
    </row>
    <row r="549" spans="2:37">
      <c r="B549" s="136"/>
      <c r="C549" s="47">
        <f t="shared" ref="C549:C612" si="171">WEEKNUM(B549)</f>
        <v>0</v>
      </c>
      <c r="D549" s="47">
        <f t="shared" ref="D549:D612" si="172">MONTH(B549)</f>
        <v>1</v>
      </c>
      <c r="E549" s="47">
        <f t="shared" ref="E549:E612" si="173">YEAR(B549)</f>
        <v>1900</v>
      </c>
      <c r="F549" s="47" t="str">
        <f t="shared" si="169"/>
        <v>сб</v>
      </c>
      <c r="G549" s="92"/>
      <c r="H549" s="71"/>
      <c r="I549" s="70"/>
      <c r="J549" s="94"/>
      <c r="K549" s="94"/>
      <c r="L549" s="48"/>
      <c r="M549" s="71"/>
      <c r="N549" s="64"/>
      <c r="O549" s="65"/>
      <c r="P549" s="65"/>
      <c r="Q549" s="65"/>
      <c r="R549" s="105"/>
      <c r="S549" s="66">
        <f t="shared" si="162"/>
        <v>100854.89999999998</v>
      </c>
      <c r="T549" s="67">
        <f t="shared" si="157"/>
        <v>0</v>
      </c>
      <c r="U549" s="53">
        <f t="shared" si="164"/>
        <v>0</v>
      </c>
      <c r="V549" s="54">
        <f t="shared" si="165"/>
        <v>0</v>
      </c>
      <c r="W549" s="67">
        <f t="shared" si="158"/>
        <v>0</v>
      </c>
      <c r="X549" s="53">
        <f t="shared" si="166"/>
        <v>0</v>
      </c>
      <c r="Y549" s="54">
        <f t="shared" si="167"/>
        <v>0</v>
      </c>
      <c r="Z549" s="68" t="str">
        <f t="shared" si="170"/>
        <v>0</v>
      </c>
      <c r="AA549" s="56">
        <f t="shared" si="168"/>
        <v>1</v>
      </c>
      <c r="AB549" s="124">
        <f t="shared" si="159"/>
        <v>1</v>
      </c>
      <c r="AC549" s="69">
        <f t="shared" si="160"/>
        <v>0</v>
      </c>
      <c r="AD549" s="54">
        <f t="shared" si="163"/>
        <v>0</v>
      </c>
      <c r="AE549" s="59">
        <f t="shared" si="161"/>
        <v>0</v>
      </c>
      <c r="AF549" s="149"/>
      <c r="AG549" s="60"/>
      <c r="AH549" s="61"/>
      <c r="AI549" s="126"/>
      <c r="AJ549" s="212"/>
      <c r="AK549" s="215"/>
    </row>
    <row r="550" spans="2:37">
      <c r="B550" s="136"/>
      <c r="C550" s="47">
        <f t="shared" si="171"/>
        <v>0</v>
      </c>
      <c r="D550" s="47">
        <f t="shared" si="172"/>
        <v>1</v>
      </c>
      <c r="E550" s="47">
        <f t="shared" si="173"/>
        <v>1900</v>
      </c>
      <c r="F550" s="47" t="str">
        <f t="shared" si="169"/>
        <v>сб</v>
      </c>
      <c r="G550" s="92"/>
      <c r="H550" s="71"/>
      <c r="I550" s="70"/>
      <c r="J550" s="94"/>
      <c r="K550" s="94"/>
      <c r="L550" s="48"/>
      <c r="M550" s="71"/>
      <c r="N550" s="64"/>
      <c r="O550" s="65"/>
      <c r="P550" s="65"/>
      <c r="Q550" s="65"/>
      <c r="R550" s="105"/>
      <c r="S550" s="66">
        <f t="shared" si="162"/>
        <v>100854.89999999998</v>
      </c>
      <c r="T550" s="67">
        <f t="shared" si="157"/>
        <v>0</v>
      </c>
      <c r="U550" s="53">
        <f t="shared" si="164"/>
        <v>0</v>
      </c>
      <c r="V550" s="54">
        <f t="shared" si="165"/>
        <v>0</v>
      </c>
      <c r="W550" s="67">
        <f t="shared" si="158"/>
        <v>0</v>
      </c>
      <c r="X550" s="53">
        <f t="shared" si="166"/>
        <v>0</v>
      </c>
      <c r="Y550" s="54">
        <f t="shared" si="167"/>
        <v>0</v>
      </c>
      <c r="Z550" s="68" t="str">
        <f t="shared" si="170"/>
        <v>0</v>
      </c>
      <c r="AA550" s="56">
        <f t="shared" si="168"/>
        <v>1</v>
      </c>
      <c r="AB550" s="124">
        <f t="shared" si="159"/>
        <v>1</v>
      </c>
      <c r="AC550" s="69">
        <f t="shared" si="160"/>
        <v>0</v>
      </c>
      <c r="AD550" s="54">
        <f t="shared" si="163"/>
        <v>0</v>
      </c>
      <c r="AE550" s="59">
        <f t="shared" si="161"/>
        <v>0</v>
      </c>
      <c r="AF550" s="149"/>
      <c r="AG550" s="60"/>
      <c r="AH550" s="61"/>
      <c r="AI550" s="126"/>
      <c r="AJ550" s="212"/>
      <c r="AK550" s="215"/>
    </row>
    <row r="551" spans="2:37">
      <c r="B551" s="136"/>
      <c r="C551" s="47">
        <f t="shared" si="171"/>
        <v>0</v>
      </c>
      <c r="D551" s="47">
        <f t="shared" si="172"/>
        <v>1</v>
      </c>
      <c r="E551" s="47">
        <f t="shared" si="173"/>
        <v>1900</v>
      </c>
      <c r="F551" s="47" t="str">
        <f t="shared" si="169"/>
        <v>сб</v>
      </c>
      <c r="G551" s="92"/>
      <c r="H551" s="71"/>
      <c r="I551" s="70"/>
      <c r="J551" s="94"/>
      <c r="K551" s="94"/>
      <c r="L551" s="48"/>
      <c r="M551" s="71"/>
      <c r="N551" s="64"/>
      <c r="O551" s="65"/>
      <c r="P551" s="65"/>
      <c r="Q551" s="65"/>
      <c r="R551" s="105"/>
      <c r="S551" s="66">
        <f t="shared" si="162"/>
        <v>100854.89999999998</v>
      </c>
      <c r="T551" s="67">
        <f t="shared" si="157"/>
        <v>0</v>
      </c>
      <c r="U551" s="53">
        <f t="shared" si="164"/>
        <v>0</v>
      </c>
      <c r="V551" s="54">
        <f t="shared" si="165"/>
        <v>0</v>
      </c>
      <c r="W551" s="67">
        <f t="shared" si="158"/>
        <v>0</v>
      </c>
      <c r="X551" s="53">
        <f t="shared" si="166"/>
        <v>0</v>
      </c>
      <c r="Y551" s="54">
        <f t="shared" si="167"/>
        <v>0</v>
      </c>
      <c r="Z551" s="68" t="str">
        <f t="shared" si="170"/>
        <v>0</v>
      </c>
      <c r="AA551" s="56">
        <f t="shared" si="168"/>
        <v>1</v>
      </c>
      <c r="AB551" s="124">
        <f t="shared" si="159"/>
        <v>1</v>
      </c>
      <c r="AC551" s="69">
        <f t="shared" si="160"/>
        <v>0</v>
      </c>
      <c r="AD551" s="54">
        <f t="shared" si="163"/>
        <v>0</v>
      </c>
      <c r="AE551" s="59">
        <f t="shared" si="161"/>
        <v>0</v>
      </c>
      <c r="AF551" s="149"/>
      <c r="AG551" s="60"/>
      <c r="AH551" s="61"/>
      <c r="AI551" s="126"/>
      <c r="AJ551" s="212"/>
      <c r="AK551" s="215"/>
    </row>
    <row r="552" spans="2:37">
      <c r="B552" s="136"/>
      <c r="C552" s="47">
        <f t="shared" si="171"/>
        <v>0</v>
      </c>
      <c r="D552" s="47">
        <f t="shared" si="172"/>
        <v>1</v>
      </c>
      <c r="E552" s="47">
        <f t="shared" si="173"/>
        <v>1900</v>
      </c>
      <c r="F552" s="47" t="str">
        <f t="shared" si="169"/>
        <v>сб</v>
      </c>
      <c r="G552" s="92"/>
      <c r="H552" s="71"/>
      <c r="I552" s="70"/>
      <c r="J552" s="94"/>
      <c r="K552" s="94"/>
      <c r="L552" s="48"/>
      <c r="M552" s="71"/>
      <c r="N552" s="64"/>
      <c r="O552" s="65"/>
      <c r="P552" s="65"/>
      <c r="Q552" s="65"/>
      <c r="R552" s="105"/>
      <c r="S552" s="66">
        <f t="shared" si="162"/>
        <v>100854.89999999998</v>
      </c>
      <c r="T552" s="67">
        <f t="shared" si="157"/>
        <v>0</v>
      </c>
      <c r="U552" s="53">
        <f t="shared" si="164"/>
        <v>0</v>
      </c>
      <c r="V552" s="54">
        <f t="shared" si="165"/>
        <v>0</v>
      </c>
      <c r="W552" s="67">
        <f t="shared" si="158"/>
        <v>0</v>
      </c>
      <c r="X552" s="53">
        <f t="shared" si="166"/>
        <v>0</v>
      </c>
      <c r="Y552" s="54">
        <f t="shared" si="167"/>
        <v>0</v>
      </c>
      <c r="Z552" s="68" t="str">
        <f t="shared" si="170"/>
        <v>0</v>
      </c>
      <c r="AA552" s="56">
        <f t="shared" si="168"/>
        <v>1</v>
      </c>
      <c r="AB552" s="124">
        <f t="shared" si="159"/>
        <v>1</v>
      </c>
      <c r="AC552" s="69">
        <f t="shared" si="160"/>
        <v>0</v>
      </c>
      <c r="AD552" s="54">
        <f t="shared" si="163"/>
        <v>0</v>
      </c>
      <c r="AE552" s="59">
        <f t="shared" si="161"/>
        <v>0</v>
      </c>
      <c r="AF552" s="149"/>
      <c r="AG552" s="60"/>
      <c r="AH552" s="61"/>
      <c r="AI552" s="126"/>
      <c r="AJ552" s="212"/>
      <c r="AK552" s="215"/>
    </row>
    <row r="553" spans="2:37">
      <c r="B553" s="136"/>
      <c r="C553" s="47">
        <f t="shared" si="171"/>
        <v>0</v>
      </c>
      <c r="D553" s="47">
        <f t="shared" si="172"/>
        <v>1</v>
      </c>
      <c r="E553" s="47">
        <f t="shared" si="173"/>
        <v>1900</v>
      </c>
      <c r="F553" s="47" t="str">
        <f t="shared" si="169"/>
        <v>сб</v>
      </c>
      <c r="G553" s="92"/>
      <c r="H553" s="71"/>
      <c r="I553" s="70"/>
      <c r="J553" s="94"/>
      <c r="K553" s="94"/>
      <c r="L553" s="48"/>
      <c r="M553" s="71"/>
      <c r="N553" s="64"/>
      <c r="O553" s="65"/>
      <c r="P553" s="65"/>
      <c r="Q553" s="65"/>
      <c r="R553" s="105"/>
      <c r="S553" s="66">
        <f t="shared" si="162"/>
        <v>100854.89999999998</v>
      </c>
      <c r="T553" s="67">
        <f t="shared" si="157"/>
        <v>0</v>
      </c>
      <c r="U553" s="53">
        <f t="shared" si="164"/>
        <v>0</v>
      </c>
      <c r="V553" s="54">
        <f t="shared" si="165"/>
        <v>0</v>
      </c>
      <c r="W553" s="67">
        <f t="shared" si="158"/>
        <v>0</v>
      </c>
      <c r="X553" s="53">
        <f t="shared" si="166"/>
        <v>0</v>
      </c>
      <c r="Y553" s="54">
        <f t="shared" si="167"/>
        <v>0</v>
      </c>
      <c r="Z553" s="68" t="str">
        <f t="shared" si="170"/>
        <v>0</v>
      </c>
      <c r="AA553" s="56">
        <f t="shared" si="168"/>
        <v>1</v>
      </c>
      <c r="AB553" s="124">
        <f t="shared" si="159"/>
        <v>1</v>
      </c>
      <c r="AC553" s="69">
        <f t="shared" si="160"/>
        <v>0</v>
      </c>
      <c r="AD553" s="54">
        <f t="shared" si="163"/>
        <v>0</v>
      </c>
      <c r="AE553" s="59">
        <f t="shared" si="161"/>
        <v>0</v>
      </c>
      <c r="AF553" s="149"/>
      <c r="AG553" s="60"/>
      <c r="AH553" s="61"/>
      <c r="AI553" s="126"/>
      <c r="AJ553" s="212"/>
      <c r="AK553" s="215"/>
    </row>
    <row r="554" spans="2:37">
      <c r="B554" s="136"/>
      <c r="C554" s="47">
        <f t="shared" si="171"/>
        <v>0</v>
      </c>
      <c r="D554" s="47">
        <f t="shared" si="172"/>
        <v>1</v>
      </c>
      <c r="E554" s="47">
        <f t="shared" si="173"/>
        <v>1900</v>
      </c>
      <c r="F554" s="47" t="str">
        <f t="shared" si="169"/>
        <v>сб</v>
      </c>
      <c r="G554" s="92"/>
      <c r="H554" s="71"/>
      <c r="I554" s="70"/>
      <c r="J554" s="94"/>
      <c r="K554" s="94"/>
      <c r="L554" s="48"/>
      <c r="M554" s="71"/>
      <c r="N554" s="64"/>
      <c r="O554" s="65"/>
      <c r="P554" s="65"/>
      <c r="Q554" s="65"/>
      <c r="R554" s="105"/>
      <c r="S554" s="66">
        <f t="shared" si="162"/>
        <v>100854.89999999998</v>
      </c>
      <c r="T554" s="67">
        <f t="shared" si="157"/>
        <v>0</v>
      </c>
      <c r="U554" s="53">
        <f t="shared" si="164"/>
        <v>0</v>
      </c>
      <c r="V554" s="54">
        <f t="shared" si="165"/>
        <v>0</v>
      </c>
      <c r="W554" s="67">
        <f t="shared" si="158"/>
        <v>0</v>
      </c>
      <c r="X554" s="53">
        <f t="shared" si="166"/>
        <v>0</v>
      </c>
      <c r="Y554" s="54">
        <f t="shared" si="167"/>
        <v>0</v>
      </c>
      <c r="Z554" s="68" t="str">
        <f t="shared" si="170"/>
        <v>0</v>
      </c>
      <c r="AA554" s="56">
        <f t="shared" si="168"/>
        <v>1</v>
      </c>
      <c r="AB554" s="124">
        <f t="shared" si="159"/>
        <v>1</v>
      </c>
      <c r="AC554" s="69">
        <f t="shared" si="160"/>
        <v>0</v>
      </c>
      <c r="AD554" s="54">
        <f t="shared" si="163"/>
        <v>0</v>
      </c>
      <c r="AE554" s="59">
        <f t="shared" si="161"/>
        <v>0</v>
      </c>
      <c r="AF554" s="149"/>
      <c r="AG554" s="60"/>
      <c r="AH554" s="61"/>
      <c r="AI554" s="126"/>
      <c r="AJ554" s="212"/>
      <c r="AK554" s="215"/>
    </row>
    <row r="555" spans="2:37">
      <c r="B555" s="136"/>
      <c r="C555" s="47">
        <f t="shared" si="171"/>
        <v>0</v>
      </c>
      <c r="D555" s="47">
        <f t="shared" si="172"/>
        <v>1</v>
      </c>
      <c r="E555" s="47">
        <f t="shared" si="173"/>
        <v>1900</v>
      </c>
      <c r="F555" s="47" t="str">
        <f t="shared" si="169"/>
        <v>сб</v>
      </c>
      <c r="G555" s="92"/>
      <c r="H555" s="71"/>
      <c r="I555" s="70"/>
      <c r="J555" s="94"/>
      <c r="K555" s="94"/>
      <c r="L555" s="48"/>
      <c r="M555" s="71"/>
      <c r="N555" s="64"/>
      <c r="O555" s="65"/>
      <c r="P555" s="65"/>
      <c r="Q555" s="65"/>
      <c r="R555" s="105"/>
      <c r="S555" s="66">
        <f t="shared" si="162"/>
        <v>100854.89999999998</v>
      </c>
      <c r="T555" s="67">
        <f t="shared" si="157"/>
        <v>0</v>
      </c>
      <c r="U555" s="53">
        <f t="shared" si="164"/>
        <v>0</v>
      </c>
      <c r="V555" s="54">
        <f t="shared" si="165"/>
        <v>0</v>
      </c>
      <c r="W555" s="67">
        <f t="shared" si="158"/>
        <v>0</v>
      </c>
      <c r="X555" s="53">
        <f t="shared" si="166"/>
        <v>0</v>
      </c>
      <c r="Y555" s="54">
        <f t="shared" si="167"/>
        <v>0</v>
      </c>
      <c r="Z555" s="68" t="str">
        <f t="shared" si="170"/>
        <v>0</v>
      </c>
      <c r="AA555" s="56">
        <f t="shared" si="168"/>
        <v>1</v>
      </c>
      <c r="AB555" s="124">
        <f t="shared" si="159"/>
        <v>1</v>
      </c>
      <c r="AC555" s="69">
        <f t="shared" si="160"/>
        <v>0</v>
      </c>
      <c r="AD555" s="54">
        <f t="shared" si="163"/>
        <v>0</v>
      </c>
      <c r="AE555" s="59">
        <f t="shared" si="161"/>
        <v>0</v>
      </c>
      <c r="AF555" s="149"/>
      <c r="AG555" s="60"/>
      <c r="AH555" s="61"/>
      <c r="AI555" s="126"/>
      <c r="AJ555" s="212"/>
      <c r="AK555" s="215"/>
    </row>
    <row r="556" spans="2:37">
      <c r="B556" s="136"/>
      <c r="C556" s="47">
        <f t="shared" si="171"/>
        <v>0</v>
      </c>
      <c r="D556" s="47">
        <f t="shared" si="172"/>
        <v>1</v>
      </c>
      <c r="E556" s="47">
        <f t="shared" si="173"/>
        <v>1900</v>
      </c>
      <c r="F556" s="47" t="str">
        <f t="shared" si="169"/>
        <v>сб</v>
      </c>
      <c r="G556" s="92"/>
      <c r="H556" s="71"/>
      <c r="I556" s="70"/>
      <c r="J556" s="94"/>
      <c r="K556" s="94"/>
      <c r="L556" s="48"/>
      <c r="M556" s="71"/>
      <c r="N556" s="64"/>
      <c r="O556" s="65"/>
      <c r="P556" s="65"/>
      <c r="Q556" s="65"/>
      <c r="R556" s="105"/>
      <c r="S556" s="66">
        <f t="shared" si="162"/>
        <v>100854.89999999998</v>
      </c>
      <c r="T556" s="67">
        <f t="shared" si="157"/>
        <v>0</v>
      </c>
      <c r="U556" s="53">
        <f t="shared" si="164"/>
        <v>0</v>
      </c>
      <c r="V556" s="54">
        <f t="shared" si="165"/>
        <v>0</v>
      </c>
      <c r="W556" s="67">
        <f t="shared" si="158"/>
        <v>0</v>
      </c>
      <c r="X556" s="53">
        <f t="shared" si="166"/>
        <v>0</v>
      </c>
      <c r="Y556" s="54">
        <f t="shared" si="167"/>
        <v>0</v>
      </c>
      <c r="Z556" s="68" t="str">
        <f t="shared" si="170"/>
        <v>0</v>
      </c>
      <c r="AA556" s="56">
        <f t="shared" si="168"/>
        <v>1</v>
      </c>
      <c r="AB556" s="124">
        <f t="shared" si="159"/>
        <v>1</v>
      </c>
      <c r="AC556" s="69">
        <f t="shared" si="160"/>
        <v>0</v>
      </c>
      <c r="AD556" s="54">
        <f t="shared" si="163"/>
        <v>0</v>
      </c>
      <c r="AE556" s="59">
        <f t="shared" si="161"/>
        <v>0</v>
      </c>
      <c r="AF556" s="149"/>
      <c r="AG556" s="60"/>
      <c r="AH556" s="61"/>
      <c r="AI556" s="126"/>
      <c r="AJ556" s="212"/>
      <c r="AK556" s="215"/>
    </row>
    <row r="557" spans="2:37">
      <c r="B557" s="136"/>
      <c r="C557" s="47">
        <f t="shared" si="171"/>
        <v>0</v>
      </c>
      <c r="D557" s="47">
        <f t="shared" si="172"/>
        <v>1</v>
      </c>
      <c r="E557" s="47">
        <f t="shared" si="173"/>
        <v>1900</v>
      </c>
      <c r="F557" s="47" t="str">
        <f t="shared" si="169"/>
        <v>сб</v>
      </c>
      <c r="G557" s="92"/>
      <c r="H557" s="71"/>
      <c r="I557" s="70"/>
      <c r="J557" s="94"/>
      <c r="K557" s="94"/>
      <c r="L557" s="48"/>
      <c r="M557" s="71"/>
      <c r="N557" s="64"/>
      <c r="O557" s="65"/>
      <c r="P557" s="65"/>
      <c r="Q557" s="65"/>
      <c r="R557" s="105"/>
      <c r="S557" s="66">
        <f t="shared" si="162"/>
        <v>100854.89999999998</v>
      </c>
      <c r="T557" s="67">
        <f t="shared" si="157"/>
        <v>0</v>
      </c>
      <c r="U557" s="53">
        <f t="shared" si="164"/>
        <v>0</v>
      </c>
      <c r="V557" s="54">
        <f t="shared" si="165"/>
        <v>0</v>
      </c>
      <c r="W557" s="67">
        <f t="shared" si="158"/>
        <v>0</v>
      </c>
      <c r="X557" s="53">
        <f t="shared" si="166"/>
        <v>0</v>
      </c>
      <c r="Y557" s="54">
        <f t="shared" si="167"/>
        <v>0</v>
      </c>
      <c r="Z557" s="68" t="str">
        <f t="shared" si="170"/>
        <v>0</v>
      </c>
      <c r="AA557" s="56">
        <f t="shared" si="168"/>
        <v>1</v>
      </c>
      <c r="AB557" s="124">
        <f t="shared" si="159"/>
        <v>1</v>
      </c>
      <c r="AC557" s="69">
        <f t="shared" si="160"/>
        <v>0</v>
      </c>
      <c r="AD557" s="54">
        <f t="shared" si="163"/>
        <v>0</v>
      </c>
      <c r="AE557" s="59">
        <f t="shared" si="161"/>
        <v>0</v>
      </c>
      <c r="AF557" s="149"/>
      <c r="AG557" s="60"/>
      <c r="AH557" s="61"/>
      <c r="AI557" s="126"/>
      <c r="AJ557" s="212"/>
      <c r="AK557" s="215"/>
    </row>
    <row r="558" spans="2:37">
      <c r="B558" s="136"/>
      <c r="C558" s="47">
        <f t="shared" si="171"/>
        <v>0</v>
      </c>
      <c r="D558" s="47">
        <f t="shared" si="172"/>
        <v>1</v>
      </c>
      <c r="E558" s="47">
        <f t="shared" si="173"/>
        <v>1900</v>
      </c>
      <c r="F558" s="47" t="str">
        <f t="shared" si="169"/>
        <v>сб</v>
      </c>
      <c r="G558" s="92"/>
      <c r="H558" s="71"/>
      <c r="I558" s="70"/>
      <c r="J558" s="94"/>
      <c r="K558" s="94"/>
      <c r="L558" s="48"/>
      <c r="M558" s="71"/>
      <c r="N558" s="64"/>
      <c r="O558" s="65"/>
      <c r="P558" s="65"/>
      <c r="Q558" s="65"/>
      <c r="R558" s="105"/>
      <c r="S558" s="66">
        <f t="shared" si="162"/>
        <v>100854.89999999998</v>
      </c>
      <c r="T558" s="67">
        <f t="shared" si="157"/>
        <v>0</v>
      </c>
      <c r="U558" s="53">
        <f t="shared" si="164"/>
        <v>0</v>
      </c>
      <c r="V558" s="54">
        <f t="shared" si="165"/>
        <v>0</v>
      </c>
      <c r="W558" s="67">
        <f t="shared" si="158"/>
        <v>0</v>
      </c>
      <c r="X558" s="53">
        <f t="shared" si="166"/>
        <v>0</v>
      </c>
      <c r="Y558" s="54">
        <f t="shared" si="167"/>
        <v>0</v>
      </c>
      <c r="Z558" s="68" t="str">
        <f t="shared" si="170"/>
        <v>0</v>
      </c>
      <c r="AA558" s="56">
        <f t="shared" si="168"/>
        <v>1</v>
      </c>
      <c r="AB558" s="124">
        <f t="shared" si="159"/>
        <v>1</v>
      </c>
      <c r="AC558" s="69">
        <f t="shared" si="160"/>
        <v>0</v>
      </c>
      <c r="AD558" s="54">
        <f t="shared" si="163"/>
        <v>0</v>
      </c>
      <c r="AE558" s="59">
        <f t="shared" si="161"/>
        <v>0</v>
      </c>
      <c r="AF558" s="149"/>
      <c r="AG558" s="60"/>
      <c r="AH558" s="61"/>
      <c r="AI558" s="126"/>
      <c r="AJ558" s="212"/>
      <c r="AK558" s="215"/>
    </row>
    <row r="559" spans="2:37">
      <c r="B559" s="136"/>
      <c r="C559" s="47">
        <f t="shared" si="171"/>
        <v>0</v>
      </c>
      <c r="D559" s="47">
        <f t="shared" si="172"/>
        <v>1</v>
      </c>
      <c r="E559" s="47">
        <f t="shared" si="173"/>
        <v>1900</v>
      </c>
      <c r="F559" s="47" t="str">
        <f t="shared" si="169"/>
        <v>сб</v>
      </c>
      <c r="G559" s="92"/>
      <c r="H559" s="71"/>
      <c r="I559" s="70"/>
      <c r="J559" s="94"/>
      <c r="K559" s="94"/>
      <c r="L559" s="48"/>
      <c r="M559" s="71"/>
      <c r="N559" s="64"/>
      <c r="O559" s="65"/>
      <c r="P559" s="65"/>
      <c r="Q559" s="65"/>
      <c r="R559" s="105"/>
      <c r="S559" s="66">
        <f t="shared" si="162"/>
        <v>100854.89999999998</v>
      </c>
      <c r="T559" s="67">
        <f t="shared" si="157"/>
        <v>0</v>
      </c>
      <c r="U559" s="53">
        <f t="shared" si="164"/>
        <v>0</v>
      </c>
      <c r="V559" s="54">
        <f t="shared" si="165"/>
        <v>0</v>
      </c>
      <c r="W559" s="67">
        <f t="shared" si="158"/>
        <v>0</v>
      </c>
      <c r="X559" s="53">
        <f t="shared" si="166"/>
        <v>0</v>
      </c>
      <c r="Y559" s="54">
        <f t="shared" si="167"/>
        <v>0</v>
      </c>
      <c r="Z559" s="68" t="str">
        <f t="shared" si="170"/>
        <v>0</v>
      </c>
      <c r="AA559" s="56">
        <f t="shared" si="168"/>
        <v>1</v>
      </c>
      <c r="AB559" s="124">
        <f t="shared" si="159"/>
        <v>1</v>
      </c>
      <c r="AC559" s="69">
        <f t="shared" si="160"/>
        <v>0</v>
      </c>
      <c r="AD559" s="54">
        <f t="shared" si="163"/>
        <v>0</v>
      </c>
      <c r="AE559" s="59">
        <f t="shared" si="161"/>
        <v>0</v>
      </c>
      <c r="AF559" s="149"/>
      <c r="AG559" s="60"/>
      <c r="AH559" s="61"/>
      <c r="AI559" s="126"/>
      <c r="AJ559" s="212"/>
      <c r="AK559" s="215"/>
    </row>
    <row r="560" spans="2:37">
      <c r="B560" s="136"/>
      <c r="C560" s="47">
        <f t="shared" si="171"/>
        <v>0</v>
      </c>
      <c r="D560" s="47">
        <f t="shared" si="172"/>
        <v>1</v>
      </c>
      <c r="E560" s="47">
        <f t="shared" si="173"/>
        <v>1900</v>
      </c>
      <c r="F560" s="47" t="str">
        <f t="shared" si="169"/>
        <v>сб</v>
      </c>
      <c r="G560" s="92"/>
      <c r="H560" s="71"/>
      <c r="I560" s="70"/>
      <c r="J560" s="94"/>
      <c r="K560" s="94"/>
      <c r="L560" s="48"/>
      <c r="M560" s="71"/>
      <c r="N560" s="64"/>
      <c r="O560" s="65"/>
      <c r="P560" s="65"/>
      <c r="Q560" s="65"/>
      <c r="R560" s="105"/>
      <c r="S560" s="66">
        <f t="shared" si="162"/>
        <v>100854.89999999998</v>
      </c>
      <c r="T560" s="67">
        <f t="shared" si="157"/>
        <v>0</v>
      </c>
      <c r="U560" s="53">
        <f t="shared" si="164"/>
        <v>0</v>
      </c>
      <c r="V560" s="54">
        <f t="shared" si="165"/>
        <v>0</v>
      </c>
      <c r="W560" s="67">
        <f t="shared" si="158"/>
        <v>0</v>
      </c>
      <c r="X560" s="53">
        <f t="shared" si="166"/>
        <v>0</v>
      </c>
      <c r="Y560" s="54">
        <f t="shared" si="167"/>
        <v>0</v>
      </c>
      <c r="Z560" s="68" t="str">
        <f t="shared" si="170"/>
        <v>0</v>
      </c>
      <c r="AA560" s="56">
        <f t="shared" si="168"/>
        <v>1</v>
      </c>
      <c r="AB560" s="124">
        <f t="shared" si="159"/>
        <v>1</v>
      </c>
      <c r="AC560" s="69">
        <f t="shared" si="160"/>
        <v>0</v>
      </c>
      <c r="AD560" s="54">
        <f t="shared" si="163"/>
        <v>0</v>
      </c>
      <c r="AE560" s="59">
        <f t="shared" si="161"/>
        <v>0</v>
      </c>
      <c r="AF560" s="149"/>
      <c r="AG560" s="60"/>
      <c r="AH560" s="61"/>
      <c r="AI560" s="126"/>
      <c r="AJ560" s="212"/>
      <c r="AK560" s="215"/>
    </row>
    <row r="561" spans="2:37">
      <c r="B561" s="136"/>
      <c r="C561" s="47">
        <f t="shared" si="171"/>
        <v>0</v>
      </c>
      <c r="D561" s="47">
        <f t="shared" si="172"/>
        <v>1</v>
      </c>
      <c r="E561" s="47">
        <f t="shared" si="173"/>
        <v>1900</v>
      </c>
      <c r="F561" s="47" t="str">
        <f t="shared" si="169"/>
        <v>сб</v>
      </c>
      <c r="G561" s="92"/>
      <c r="H561" s="71"/>
      <c r="I561" s="70"/>
      <c r="J561" s="94"/>
      <c r="K561" s="94"/>
      <c r="L561" s="48"/>
      <c r="M561" s="71"/>
      <c r="N561" s="64"/>
      <c r="O561" s="65"/>
      <c r="P561" s="65"/>
      <c r="Q561" s="65"/>
      <c r="R561" s="105"/>
      <c r="S561" s="66">
        <f t="shared" si="162"/>
        <v>100854.89999999998</v>
      </c>
      <c r="T561" s="67">
        <f t="shared" si="157"/>
        <v>0</v>
      </c>
      <c r="U561" s="53">
        <f t="shared" si="164"/>
        <v>0</v>
      </c>
      <c r="V561" s="54">
        <f t="shared" si="165"/>
        <v>0</v>
      </c>
      <c r="W561" s="67">
        <f t="shared" si="158"/>
        <v>0</v>
      </c>
      <c r="X561" s="53">
        <f t="shared" si="166"/>
        <v>0</v>
      </c>
      <c r="Y561" s="54">
        <f t="shared" si="167"/>
        <v>0</v>
      </c>
      <c r="Z561" s="68" t="str">
        <f t="shared" si="170"/>
        <v>0</v>
      </c>
      <c r="AA561" s="56">
        <f t="shared" si="168"/>
        <v>1</v>
      </c>
      <c r="AB561" s="124">
        <f t="shared" si="159"/>
        <v>1</v>
      </c>
      <c r="AC561" s="69">
        <f t="shared" si="160"/>
        <v>0</v>
      </c>
      <c r="AD561" s="54">
        <f t="shared" si="163"/>
        <v>0</v>
      </c>
      <c r="AE561" s="59">
        <f t="shared" si="161"/>
        <v>0</v>
      </c>
      <c r="AF561" s="149"/>
      <c r="AG561" s="60"/>
      <c r="AH561" s="61"/>
      <c r="AI561" s="126"/>
      <c r="AJ561" s="212"/>
      <c r="AK561" s="215"/>
    </row>
    <row r="562" spans="2:37">
      <c r="B562" s="136"/>
      <c r="C562" s="47">
        <f t="shared" si="171"/>
        <v>0</v>
      </c>
      <c r="D562" s="47">
        <f t="shared" si="172"/>
        <v>1</v>
      </c>
      <c r="E562" s="47">
        <f t="shared" si="173"/>
        <v>1900</v>
      </c>
      <c r="F562" s="47" t="str">
        <f t="shared" si="169"/>
        <v>сб</v>
      </c>
      <c r="G562" s="92"/>
      <c r="H562" s="71"/>
      <c r="I562" s="70"/>
      <c r="J562" s="94"/>
      <c r="K562" s="94"/>
      <c r="L562" s="48"/>
      <c r="M562" s="71"/>
      <c r="N562" s="64"/>
      <c r="O562" s="65"/>
      <c r="P562" s="65"/>
      <c r="Q562" s="65"/>
      <c r="R562" s="105"/>
      <c r="S562" s="66">
        <f t="shared" si="162"/>
        <v>100854.89999999998</v>
      </c>
      <c r="T562" s="67">
        <f t="shared" si="157"/>
        <v>0</v>
      </c>
      <c r="U562" s="53">
        <f t="shared" si="164"/>
        <v>0</v>
      </c>
      <c r="V562" s="54">
        <f t="shared" si="165"/>
        <v>0</v>
      </c>
      <c r="W562" s="67">
        <f t="shared" si="158"/>
        <v>0</v>
      </c>
      <c r="X562" s="53">
        <f t="shared" si="166"/>
        <v>0</v>
      </c>
      <c r="Y562" s="54">
        <f t="shared" si="167"/>
        <v>0</v>
      </c>
      <c r="Z562" s="68" t="str">
        <f t="shared" si="170"/>
        <v>0</v>
      </c>
      <c r="AA562" s="56">
        <f t="shared" si="168"/>
        <v>1</v>
      </c>
      <c r="AB562" s="124">
        <f t="shared" si="159"/>
        <v>1</v>
      </c>
      <c r="AC562" s="69">
        <f t="shared" si="160"/>
        <v>0</v>
      </c>
      <c r="AD562" s="54">
        <f t="shared" si="163"/>
        <v>0</v>
      </c>
      <c r="AE562" s="59">
        <f t="shared" si="161"/>
        <v>0</v>
      </c>
      <c r="AF562" s="149"/>
      <c r="AG562" s="60"/>
      <c r="AH562" s="61"/>
      <c r="AI562" s="126"/>
      <c r="AJ562" s="212"/>
      <c r="AK562" s="215"/>
    </row>
    <row r="563" spans="2:37">
      <c r="B563" s="136"/>
      <c r="C563" s="47">
        <f t="shared" si="171"/>
        <v>0</v>
      </c>
      <c r="D563" s="47">
        <f t="shared" si="172"/>
        <v>1</v>
      </c>
      <c r="E563" s="47">
        <f t="shared" si="173"/>
        <v>1900</v>
      </c>
      <c r="F563" s="47" t="str">
        <f t="shared" si="169"/>
        <v>сб</v>
      </c>
      <c r="G563" s="92"/>
      <c r="H563" s="71"/>
      <c r="I563" s="70"/>
      <c r="J563" s="94"/>
      <c r="K563" s="94"/>
      <c r="L563" s="48"/>
      <c r="M563" s="71"/>
      <c r="N563" s="64"/>
      <c r="O563" s="65"/>
      <c r="P563" s="65"/>
      <c r="Q563" s="65"/>
      <c r="R563" s="105"/>
      <c r="S563" s="66">
        <f t="shared" si="162"/>
        <v>100854.89999999998</v>
      </c>
      <c r="T563" s="67">
        <f t="shared" si="157"/>
        <v>0</v>
      </c>
      <c r="U563" s="53">
        <f t="shared" si="164"/>
        <v>0</v>
      </c>
      <c r="V563" s="54">
        <f t="shared" si="165"/>
        <v>0</v>
      </c>
      <c r="W563" s="67">
        <f t="shared" si="158"/>
        <v>0</v>
      </c>
      <c r="X563" s="53">
        <f t="shared" si="166"/>
        <v>0</v>
      </c>
      <c r="Y563" s="54">
        <f t="shared" si="167"/>
        <v>0</v>
      </c>
      <c r="Z563" s="68" t="str">
        <f t="shared" si="170"/>
        <v>0</v>
      </c>
      <c r="AA563" s="56">
        <f t="shared" si="168"/>
        <v>1</v>
      </c>
      <c r="AB563" s="124">
        <f t="shared" si="159"/>
        <v>1</v>
      </c>
      <c r="AC563" s="69">
        <f t="shared" si="160"/>
        <v>0</v>
      </c>
      <c r="AD563" s="54">
        <f t="shared" si="163"/>
        <v>0</v>
      </c>
      <c r="AE563" s="59">
        <f t="shared" si="161"/>
        <v>0</v>
      </c>
      <c r="AF563" s="149"/>
      <c r="AG563" s="60"/>
      <c r="AH563" s="61"/>
      <c r="AI563" s="126"/>
      <c r="AJ563" s="212"/>
      <c r="AK563" s="215"/>
    </row>
    <row r="564" spans="2:37">
      <c r="B564" s="136"/>
      <c r="C564" s="47">
        <f t="shared" si="171"/>
        <v>0</v>
      </c>
      <c r="D564" s="47">
        <f t="shared" si="172"/>
        <v>1</v>
      </c>
      <c r="E564" s="47">
        <f t="shared" si="173"/>
        <v>1900</v>
      </c>
      <c r="F564" s="47" t="str">
        <f t="shared" si="169"/>
        <v>сб</v>
      </c>
      <c r="G564" s="92"/>
      <c r="H564" s="71"/>
      <c r="I564" s="70"/>
      <c r="J564" s="94"/>
      <c r="K564" s="94"/>
      <c r="L564" s="48"/>
      <c r="M564" s="71"/>
      <c r="N564" s="64"/>
      <c r="O564" s="65"/>
      <c r="P564" s="65"/>
      <c r="Q564" s="65"/>
      <c r="R564" s="105"/>
      <c r="S564" s="66">
        <f t="shared" si="162"/>
        <v>100854.89999999998</v>
      </c>
      <c r="T564" s="67">
        <f t="shared" si="157"/>
        <v>0</v>
      </c>
      <c r="U564" s="53">
        <f t="shared" si="164"/>
        <v>0</v>
      </c>
      <c r="V564" s="54">
        <f t="shared" si="165"/>
        <v>0</v>
      </c>
      <c r="W564" s="67">
        <f t="shared" si="158"/>
        <v>0</v>
      </c>
      <c r="X564" s="53">
        <f t="shared" si="166"/>
        <v>0</v>
      </c>
      <c r="Y564" s="54">
        <f t="shared" si="167"/>
        <v>0</v>
      </c>
      <c r="Z564" s="68" t="str">
        <f t="shared" si="170"/>
        <v>0</v>
      </c>
      <c r="AA564" s="56">
        <f t="shared" si="168"/>
        <v>1</v>
      </c>
      <c r="AB564" s="124">
        <f t="shared" si="159"/>
        <v>1</v>
      </c>
      <c r="AC564" s="69">
        <f t="shared" si="160"/>
        <v>0</v>
      </c>
      <c r="AD564" s="54">
        <f t="shared" si="163"/>
        <v>0</v>
      </c>
      <c r="AE564" s="59">
        <f t="shared" si="161"/>
        <v>0</v>
      </c>
      <c r="AF564" s="149"/>
      <c r="AG564" s="60"/>
      <c r="AH564" s="61"/>
      <c r="AI564" s="126"/>
      <c r="AJ564" s="212"/>
      <c r="AK564" s="215"/>
    </row>
    <row r="565" spans="2:37">
      <c r="B565" s="136"/>
      <c r="C565" s="47">
        <f t="shared" si="171"/>
        <v>0</v>
      </c>
      <c r="D565" s="47">
        <f t="shared" si="172"/>
        <v>1</v>
      </c>
      <c r="E565" s="47">
        <f t="shared" si="173"/>
        <v>1900</v>
      </c>
      <c r="F565" s="47" t="str">
        <f t="shared" si="169"/>
        <v>сб</v>
      </c>
      <c r="G565" s="92"/>
      <c r="H565" s="71"/>
      <c r="I565" s="70"/>
      <c r="J565" s="94"/>
      <c r="K565" s="94"/>
      <c r="L565" s="48"/>
      <c r="M565" s="71"/>
      <c r="N565" s="64"/>
      <c r="O565" s="65"/>
      <c r="P565" s="65"/>
      <c r="Q565" s="65"/>
      <c r="R565" s="105"/>
      <c r="S565" s="66">
        <f t="shared" si="162"/>
        <v>100854.89999999998</v>
      </c>
      <c r="T565" s="67">
        <f t="shared" si="157"/>
        <v>0</v>
      </c>
      <c r="U565" s="53">
        <f t="shared" si="164"/>
        <v>0</v>
      </c>
      <c r="V565" s="54">
        <f t="shared" si="165"/>
        <v>0</v>
      </c>
      <c r="W565" s="67">
        <f t="shared" si="158"/>
        <v>0</v>
      </c>
      <c r="X565" s="53">
        <f t="shared" si="166"/>
        <v>0</v>
      </c>
      <c r="Y565" s="54">
        <f t="shared" si="167"/>
        <v>0</v>
      </c>
      <c r="Z565" s="68" t="str">
        <f t="shared" si="170"/>
        <v>0</v>
      </c>
      <c r="AA565" s="56">
        <f t="shared" si="168"/>
        <v>1</v>
      </c>
      <c r="AB565" s="124">
        <f t="shared" si="159"/>
        <v>1</v>
      </c>
      <c r="AC565" s="69">
        <f t="shared" si="160"/>
        <v>0</v>
      </c>
      <c r="AD565" s="54">
        <f t="shared" si="163"/>
        <v>0</v>
      </c>
      <c r="AE565" s="59">
        <f t="shared" si="161"/>
        <v>0</v>
      </c>
      <c r="AF565" s="149"/>
      <c r="AG565" s="60"/>
      <c r="AH565" s="61"/>
      <c r="AI565" s="126"/>
      <c r="AJ565" s="212"/>
      <c r="AK565" s="215"/>
    </row>
    <row r="566" spans="2:37">
      <c r="B566" s="136"/>
      <c r="C566" s="47">
        <f t="shared" si="171"/>
        <v>0</v>
      </c>
      <c r="D566" s="47">
        <f t="shared" si="172"/>
        <v>1</v>
      </c>
      <c r="E566" s="47">
        <f t="shared" si="173"/>
        <v>1900</v>
      </c>
      <c r="F566" s="47" t="str">
        <f t="shared" si="169"/>
        <v>сб</v>
      </c>
      <c r="G566" s="92"/>
      <c r="H566" s="71"/>
      <c r="I566" s="70"/>
      <c r="J566" s="94"/>
      <c r="K566" s="94"/>
      <c r="L566" s="48"/>
      <c r="M566" s="71"/>
      <c r="N566" s="64"/>
      <c r="O566" s="65"/>
      <c r="P566" s="65"/>
      <c r="Q566" s="65"/>
      <c r="R566" s="105"/>
      <c r="S566" s="66">
        <f t="shared" si="162"/>
        <v>100854.89999999998</v>
      </c>
      <c r="T566" s="67">
        <f t="shared" si="157"/>
        <v>0</v>
      </c>
      <c r="U566" s="53">
        <f t="shared" si="164"/>
        <v>0</v>
      </c>
      <c r="V566" s="54">
        <f t="shared" si="165"/>
        <v>0</v>
      </c>
      <c r="W566" s="67">
        <f t="shared" si="158"/>
        <v>0</v>
      </c>
      <c r="X566" s="53">
        <f t="shared" si="166"/>
        <v>0</v>
      </c>
      <c r="Y566" s="54">
        <f t="shared" si="167"/>
        <v>0</v>
      </c>
      <c r="Z566" s="68" t="str">
        <f t="shared" si="170"/>
        <v>0</v>
      </c>
      <c r="AA566" s="56">
        <f t="shared" si="168"/>
        <v>1</v>
      </c>
      <c r="AB566" s="124">
        <f t="shared" si="159"/>
        <v>1</v>
      </c>
      <c r="AC566" s="69">
        <f t="shared" si="160"/>
        <v>0</v>
      </c>
      <c r="AD566" s="54">
        <f t="shared" si="163"/>
        <v>0</v>
      </c>
      <c r="AE566" s="59">
        <f t="shared" si="161"/>
        <v>0</v>
      </c>
      <c r="AF566" s="149"/>
      <c r="AG566" s="60"/>
      <c r="AH566" s="61"/>
      <c r="AI566" s="126"/>
      <c r="AJ566" s="212"/>
      <c r="AK566" s="215"/>
    </row>
    <row r="567" spans="2:37">
      <c r="B567" s="136"/>
      <c r="C567" s="47">
        <f t="shared" si="171"/>
        <v>0</v>
      </c>
      <c r="D567" s="47">
        <f t="shared" si="172"/>
        <v>1</v>
      </c>
      <c r="E567" s="47">
        <f t="shared" si="173"/>
        <v>1900</v>
      </c>
      <c r="F567" s="47" t="str">
        <f t="shared" si="169"/>
        <v>сб</v>
      </c>
      <c r="G567" s="92"/>
      <c r="H567" s="71"/>
      <c r="I567" s="70"/>
      <c r="J567" s="94"/>
      <c r="K567" s="94"/>
      <c r="L567" s="48"/>
      <c r="M567" s="71"/>
      <c r="N567" s="64"/>
      <c r="O567" s="65"/>
      <c r="P567" s="65"/>
      <c r="Q567" s="65"/>
      <c r="R567" s="105"/>
      <c r="S567" s="66">
        <f t="shared" si="162"/>
        <v>100854.89999999998</v>
      </c>
      <c r="T567" s="67">
        <f t="shared" si="157"/>
        <v>0</v>
      </c>
      <c r="U567" s="53">
        <f t="shared" si="164"/>
        <v>0</v>
      </c>
      <c r="V567" s="54">
        <f t="shared" si="165"/>
        <v>0</v>
      </c>
      <c r="W567" s="67">
        <f t="shared" si="158"/>
        <v>0</v>
      </c>
      <c r="X567" s="53">
        <f t="shared" si="166"/>
        <v>0</v>
      </c>
      <c r="Y567" s="54">
        <f t="shared" si="167"/>
        <v>0</v>
      </c>
      <c r="Z567" s="68" t="str">
        <f t="shared" si="170"/>
        <v>0</v>
      </c>
      <c r="AA567" s="56">
        <f t="shared" si="168"/>
        <v>1</v>
      </c>
      <c r="AB567" s="124">
        <f t="shared" si="159"/>
        <v>1</v>
      </c>
      <c r="AC567" s="69">
        <f t="shared" si="160"/>
        <v>0</v>
      </c>
      <c r="AD567" s="54">
        <f t="shared" si="163"/>
        <v>0</v>
      </c>
      <c r="AE567" s="59">
        <f t="shared" si="161"/>
        <v>0</v>
      </c>
      <c r="AF567" s="149"/>
      <c r="AG567" s="60"/>
      <c r="AH567" s="61"/>
      <c r="AI567" s="126"/>
      <c r="AJ567" s="212"/>
      <c r="AK567" s="215"/>
    </row>
    <row r="568" spans="2:37">
      <c r="B568" s="136"/>
      <c r="C568" s="47">
        <f t="shared" si="171"/>
        <v>0</v>
      </c>
      <c r="D568" s="47">
        <f t="shared" si="172"/>
        <v>1</v>
      </c>
      <c r="E568" s="47">
        <f t="shared" si="173"/>
        <v>1900</v>
      </c>
      <c r="F568" s="47" t="str">
        <f t="shared" si="169"/>
        <v>сб</v>
      </c>
      <c r="G568" s="92"/>
      <c r="H568" s="71"/>
      <c r="I568" s="70"/>
      <c r="J568" s="94"/>
      <c r="K568" s="94"/>
      <c r="L568" s="48"/>
      <c r="M568" s="71"/>
      <c r="N568" s="64"/>
      <c r="O568" s="65"/>
      <c r="P568" s="65"/>
      <c r="Q568" s="65"/>
      <c r="R568" s="105"/>
      <c r="S568" s="66">
        <f t="shared" si="162"/>
        <v>100854.89999999998</v>
      </c>
      <c r="T568" s="67">
        <f t="shared" si="157"/>
        <v>0</v>
      </c>
      <c r="U568" s="53">
        <f t="shared" si="164"/>
        <v>0</v>
      </c>
      <c r="V568" s="54">
        <f t="shared" si="165"/>
        <v>0</v>
      </c>
      <c r="W568" s="67">
        <f t="shared" si="158"/>
        <v>0</v>
      </c>
      <c r="X568" s="53">
        <f t="shared" si="166"/>
        <v>0</v>
      </c>
      <c r="Y568" s="54">
        <f t="shared" si="167"/>
        <v>0</v>
      </c>
      <c r="Z568" s="68" t="str">
        <f t="shared" si="170"/>
        <v>0</v>
      </c>
      <c r="AA568" s="56">
        <f t="shared" si="168"/>
        <v>1</v>
      </c>
      <c r="AB568" s="124">
        <f t="shared" si="159"/>
        <v>1</v>
      </c>
      <c r="AC568" s="69">
        <f t="shared" si="160"/>
        <v>0</v>
      </c>
      <c r="AD568" s="54">
        <f t="shared" si="163"/>
        <v>0</v>
      </c>
      <c r="AE568" s="59">
        <f t="shared" si="161"/>
        <v>0</v>
      </c>
      <c r="AF568" s="149"/>
      <c r="AG568" s="60"/>
      <c r="AH568" s="61"/>
      <c r="AI568" s="126"/>
      <c r="AJ568" s="212"/>
      <c r="AK568" s="215"/>
    </row>
    <row r="569" spans="2:37">
      <c r="B569" s="136"/>
      <c r="C569" s="47">
        <f t="shared" si="171"/>
        <v>0</v>
      </c>
      <c r="D569" s="47">
        <f t="shared" si="172"/>
        <v>1</v>
      </c>
      <c r="E569" s="47">
        <f t="shared" si="173"/>
        <v>1900</v>
      </c>
      <c r="F569" s="47" t="str">
        <f t="shared" si="169"/>
        <v>сб</v>
      </c>
      <c r="G569" s="92"/>
      <c r="H569" s="71"/>
      <c r="I569" s="70"/>
      <c r="J569" s="94"/>
      <c r="K569" s="94"/>
      <c r="L569" s="48"/>
      <c r="M569" s="71"/>
      <c r="N569" s="64"/>
      <c r="O569" s="65"/>
      <c r="P569" s="65"/>
      <c r="Q569" s="65"/>
      <c r="R569" s="105"/>
      <c r="S569" s="66">
        <f t="shared" si="162"/>
        <v>100854.89999999998</v>
      </c>
      <c r="T569" s="67">
        <f t="shared" si="157"/>
        <v>0</v>
      </c>
      <c r="U569" s="53">
        <f t="shared" si="164"/>
        <v>0</v>
      </c>
      <c r="V569" s="54">
        <f t="shared" si="165"/>
        <v>0</v>
      </c>
      <c r="W569" s="67">
        <f t="shared" si="158"/>
        <v>0</v>
      </c>
      <c r="X569" s="53">
        <f t="shared" si="166"/>
        <v>0</v>
      </c>
      <c r="Y569" s="54">
        <f t="shared" si="167"/>
        <v>0</v>
      </c>
      <c r="Z569" s="68" t="str">
        <f t="shared" si="170"/>
        <v>0</v>
      </c>
      <c r="AA569" s="56">
        <f t="shared" si="168"/>
        <v>1</v>
      </c>
      <c r="AB569" s="124">
        <f t="shared" si="159"/>
        <v>1</v>
      </c>
      <c r="AC569" s="69">
        <f t="shared" si="160"/>
        <v>0</v>
      </c>
      <c r="AD569" s="54">
        <f t="shared" si="163"/>
        <v>0</v>
      </c>
      <c r="AE569" s="59">
        <f t="shared" si="161"/>
        <v>0</v>
      </c>
      <c r="AF569" s="149"/>
      <c r="AG569" s="60"/>
      <c r="AH569" s="61"/>
      <c r="AI569" s="126"/>
      <c r="AJ569" s="212"/>
      <c r="AK569" s="215"/>
    </row>
    <row r="570" spans="2:37">
      <c r="B570" s="136"/>
      <c r="C570" s="47">
        <f t="shared" si="171"/>
        <v>0</v>
      </c>
      <c r="D570" s="47">
        <f t="shared" si="172"/>
        <v>1</v>
      </c>
      <c r="E570" s="47">
        <f t="shared" si="173"/>
        <v>1900</v>
      </c>
      <c r="F570" s="47" t="str">
        <f t="shared" si="169"/>
        <v>сб</v>
      </c>
      <c r="G570" s="92"/>
      <c r="H570" s="71"/>
      <c r="I570" s="70"/>
      <c r="J570" s="94"/>
      <c r="K570" s="94"/>
      <c r="L570" s="48"/>
      <c r="M570" s="71"/>
      <c r="N570" s="64"/>
      <c r="O570" s="65"/>
      <c r="P570" s="65"/>
      <c r="Q570" s="65"/>
      <c r="R570" s="105"/>
      <c r="S570" s="66">
        <f t="shared" si="162"/>
        <v>100854.89999999998</v>
      </c>
      <c r="T570" s="67">
        <f t="shared" si="157"/>
        <v>0</v>
      </c>
      <c r="U570" s="53">
        <f t="shared" si="164"/>
        <v>0</v>
      </c>
      <c r="V570" s="54">
        <f t="shared" si="165"/>
        <v>0</v>
      </c>
      <c r="W570" s="67">
        <f t="shared" si="158"/>
        <v>0</v>
      </c>
      <c r="X570" s="53">
        <f t="shared" si="166"/>
        <v>0</v>
      </c>
      <c r="Y570" s="54">
        <f t="shared" si="167"/>
        <v>0</v>
      </c>
      <c r="Z570" s="68" t="str">
        <f t="shared" si="170"/>
        <v>0</v>
      </c>
      <c r="AA570" s="56">
        <f t="shared" si="168"/>
        <v>1</v>
      </c>
      <c r="AB570" s="124">
        <f t="shared" si="159"/>
        <v>1</v>
      </c>
      <c r="AC570" s="69">
        <f t="shared" si="160"/>
        <v>0</v>
      </c>
      <c r="AD570" s="54">
        <f t="shared" si="163"/>
        <v>0</v>
      </c>
      <c r="AE570" s="59">
        <f t="shared" si="161"/>
        <v>0</v>
      </c>
      <c r="AF570" s="149"/>
      <c r="AG570" s="60"/>
      <c r="AH570" s="61"/>
      <c r="AI570" s="126"/>
      <c r="AJ570" s="212"/>
      <c r="AK570" s="215"/>
    </row>
    <row r="571" spans="2:37">
      <c r="B571" s="136"/>
      <c r="C571" s="47">
        <f t="shared" si="171"/>
        <v>0</v>
      </c>
      <c r="D571" s="47">
        <f t="shared" si="172"/>
        <v>1</v>
      </c>
      <c r="E571" s="47">
        <f t="shared" si="173"/>
        <v>1900</v>
      </c>
      <c r="F571" s="47" t="str">
        <f t="shared" si="169"/>
        <v>сб</v>
      </c>
      <c r="G571" s="92"/>
      <c r="H571" s="71"/>
      <c r="I571" s="70"/>
      <c r="J571" s="94"/>
      <c r="K571" s="94"/>
      <c r="L571" s="48"/>
      <c r="M571" s="71"/>
      <c r="N571" s="64"/>
      <c r="O571" s="65"/>
      <c r="P571" s="65"/>
      <c r="Q571" s="65"/>
      <c r="R571" s="105"/>
      <c r="S571" s="66">
        <f t="shared" si="162"/>
        <v>100854.89999999998</v>
      </c>
      <c r="T571" s="67">
        <f t="shared" si="157"/>
        <v>0</v>
      </c>
      <c r="U571" s="53">
        <f t="shared" si="164"/>
        <v>0</v>
      </c>
      <c r="V571" s="54">
        <f t="shared" si="165"/>
        <v>0</v>
      </c>
      <c r="W571" s="67">
        <f t="shared" si="158"/>
        <v>0</v>
      </c>
      <c r="X571" s="53">
        <f t="shared" si="166"/>
        <v>0</v>
      </c>
      <c r="Y571" s="54">
        <f t="shared" si="167"/>
        <v>0</v>
      </c>
      <c r="Z571" s="68" t="str">
        <f t="shared" si="170"/>
        <v>0</v>
      </c>
      <c r="AA571" s="56">
        <f t="shared" si="168"/>
        <v>1</v>
      </c>
      <c r="AB571" s="124">
        <f t="shared" si="159"/>
        <v>1</v>
      </c>
      <c r="AC571" s="69">
        <f t="shared" si="160"/>
        <v>0</v>
      </c>
      <c r="AD571" s="54">
        <f t="shared" si="163"/>
        <v>0</v>
      </c>
      <c r="AE571" s="59">
        <f t="shared" si="161"/>
        <v>0</v>
      </c>
      <c r="AF571" s="149"/>
      <c r="AG571" s="60"/>
      <c r="AH571" s="61"/>
      <c r="AI571" s="126"/>
      <c r="AJ571" s="212"/>
      <c r="AK571" s="215"/>
    </row>
    <row r="572" spans="2:37">
      <c r="B572" s="136"/>
      <c r="C572" s="47">
        <f t="shared" si="171"/>
        <v>0</v>
      </c>
      <c r="D572" s="47">
        <f t="shared" si="172"/>
        <v>1</v>
      </c>
      <c r="E572" s="47">
        <f t="shared" si="173"/>
        <v>1900</v>
      </c>
      <c r="F572" s="47" t="str">
        <f t="shared" si="169"/>
        <v>сб</v>
      </c>
      <c r="G572" s="92"/>
      <c r="H572" s="71"/>
      <c r="I572" s="70"/>
      <c r="J572" s="94"/>
      <c r="K572" s="94"/>
      <c r="L572" s="48"/>
      <c r="M572" s="71"/>
      <c r="N572" s="64"/>
      <c r="O572" s="65"/>
      <c r="P572" s="65"/>
      <c r="Q572" s="65"/>
      <c r="R572" s="105"/>
      <c r="S572" s="66">
        <f t="shared" si="162"/>
        <v>100854.89999999998</v>
      </c>
      <c r="T572" s="67">
        <f t="shared" si="157"/>
        <v>0</v>
      </c>
      <c r="U572" s="53">
        <f t="shared" si="164"/>
        <v>0</v>
      </c>
      <c r="V572" s="54">
        <f t="shared" si="165"/>
        <v>0</v>
      </c>
      <c r="W572" s="67">
        <f t="shared" si="158"/>
        <v>0</v>
      </c>
      <c r="X572" s="53">
        <f t="shared" si="166"/>
        <v>0</v>
      </c>
      <c r="Y572" s="54">
        <f t="shared" si="167"/>
        <v>0</v>
      </c>
      <c r="Z572" s="68" t="str">
        <f t="shared" si="170"/>
        <v>0</v>
      </c>
      <c r="AA572" s="56">
        <f t="shared" si="168"/>
        <v>1</v>
      </c>
      <c r="AB572" s="124">
        <f t="shared" si="159"/>
        <v>1</v>
      </c>
      <c r="AC572" s="69">
        <f t="shared" si="160"/>
        <v>0</v>
      </c>
      <c r="AD572" s="54">
        <f t="shared" si="163"/>
        <v>0</v>
      </c>
      <c r="AE572" s="59">
        <f t="shared" si="161"/>
        <v>0</v>
      </c>
      <c r="AF572" s="149"/>
      <c r="AG572" s="60"/>
      <c r="AH572" s="61"/>
      <c r="AI572" s="126"/>
      <c r="AJ572" s="212"/>
      <c r="AK572" s="215"/>
    </row>
    <row r="573" spans="2:37">
      <c r="B573" s="136"/>
      <c r="C573" s="47">
        <f t="shared" si="171"/>
        <v>0</v>
      </c>
      <c r="D573" s="47">
        <f t="shared" si="172"/>
        <v>1</v>
      </c>
      <c r="E573" s="47">
        <f t="shared" si="173"/>
        <v>1900</v>
      </c>
      <c r="F573" s="47" t="str">
        <f t="shared" si="169"/>
        <v>сб</v>
      </c>
      <c r="G573" s="92"/>
      <c r="H573" s="71"/>
      <c r="I573" s="70"/>
      <c r="J573" s="94"/>
      <c r="K573" s="94"/>
      <c r="L573" s="48"/>
      <c r="M573" s="71"/>
      <c r="N573" s="64"/>
      <c r="O573" s="65"/>
      <c r="P573" s="65"/>
      <c r="Q573" s="65"/>
      <c r="R573" s="105"/>
      <c r="S573" s="66">
        <f t="shared" si="162"/>
        <v>100854.89999999998</v>
      </c>
      <c r="T573" s="67">
        <f t="shared" si="157"/>
        <v>0</v>
      </c>
      <c r="U573" s="53">
        <f t="shared" si="164"/>
        <v>0</v>
      </c>
      <c r="V573" s="54">
        <f t="shared" si="165"/>
        <v>0</v>
      </c>
      <c r="W573" s="67">
        <f t="shared" si="158"/>
        <v>0</v>
      </c>
      <c r="X573" s="53">
        <f t="shared" si="166"/>
        <v>0</v>
      </c>
      <c r="Y573" s="54">
        <f t="shared" si="167"/>
        <v>0</v>
      </c>
      <c r="Z573" s="68" t="str">
        <f t="shared" si="170"/>
        <v>0</v>
      </c>
      <c r="AA573" s="56">
        <f t="shared" si="168"/>
        <v>1</v>
      </c>
      <c r="AB573" s="124">
        <f t="shared" si="159"/>
        <v>1</v>
      </c>
      <c r="AC573" s="69">
        <f t="shared" si="160"/>
        <v>0</v>
      </c>
      <c r="AD573" s="54">
        <f t="shared" si="163"/>
        <v>0</v>
      </c>
      <c r="AE573" s="59">
        <f t="shared" si="161"/>
        <v>0</v>
      </c>
      <c r="AF573" s="149"/>
      <c r="AG573" s="60"/>
      <c r="AH573" s="61"/>
      <c r="AI573" s="126"/>
      <c r="AJ573" s="212"/>
      <c r="AK573" s="215"/>
    </row>
    <row r="574" spans="2:37">
      <c r="B574" s="136"/>
      <c r="C574" s="47">
        <f t="shared" si="171"/>
        <v>0</v>
      </c>
      <c r="D574" s="47">
        <f t="shared" si="172"/>
        <v>1</v>
      </c>
      <c r="E574" s="47">
        <f t="shared" si="173"/>
        <v>1900</v>
      </c>
      <c r="F574" s="47" t="str">
        <f t="shared" si="169"/>
        <v>сб</v>
      </c>
      <c r="G574" s="92"/>
      <c r="H574" s="71"/>
      <c r="I574" s="70"/>
      <c r="J574" s="94"/>
      <c r="K574" s="94"/>
      <c r="L574" s="48"/>
      <c r="M574" s="71"/>
      <c r="N574" s="64"/>
      <c r="O574" s="65"/>
      <c r="P574" s="65"/>
      <c r="Q574" s="65"/>
      <c r="R574" s="105"/>
      <c r="S574" s="66">
        <f t="shared" si="162"/>
        <v>100854.89999999998</v>
      </c>
      <c r="T574" s="67">
        <f t="shared" si="157"/>
        <v>0</v>
      </c>
      <c r="U574" s="53">
        <f t="shared" si="164"/>
        <v>0</v>
      </c>
      <c r="V574" s="54">
        <f t="shared" si="165"/>
        <v>0</v>
      </c>
      <c r="W574" s="67">
        <f t="shared" si="158"/>
        <v>0</v>
      </c>
      <c r="X574" s="53">
        <f t="shared" si="166"/>
        <v>0</v>
      </c>
      <c r="Y574" s="54">
        <f t="shared" si="167"/>
        <v>0</v>
      </c>
      <c r="Z574" s="68" t="str">
        <f t="shared" si="170"/>
        <v>0</v>
      </c>
      <c r="AA574" s="56">
        <f t="shared" si="168"/>
        <v>1</v>
      </c>
      <c r="AB574" s="124">
        <f t="shared" si="159"/>
        <v>1</v>
      </c>
      <c r="AC574" s="69">
        <f t="shared" si="160"/>
        <v>0</v>
      </c>
      <c r="AD574" s="54">
        <f t="shared" si="163"/>
        <v>0</v>
      </c>
      <c r="AE574" s="59">
        <f t="shared" si="161"/>
        <v>0</v>
      </c>
      <c r="AF574" s="149"/>
      <c r="AG574" s="60"/>
      <c r="AH574" s="61"/>
      <c r="AI574" s="126"/>
      <c r="AJ574" s="212"/>
      <c r="AK574" s="215"/>
    </row>
    <row r="575" spans="2:37">
      <c r="B575" s="136"/>
      <c r="C575" s="47">
        <f t="shared" si="171"/>
        <v>0</v>
      </c>
      <c r="D575" s="47">
        <f t="shared" si="172"/>
        <v>1</v>
      </c>
      <c r="E575" s="47">
        <f t="shared" si="173"/>
        <v>1900</v>
      </c>
      <c r="F575" s="47" t="str">
        <f t="shared" si="169"/>
        <v>сб</v>
      </c>
      <c r="G575" s="92"/>
      <c r="H575" s="71"/>
      <c r="I575" s="70"/>
      <c r="J575" s="94"/>
      <c r="K575" s="94"/>
      <c r="L575" s="48"/>
      <c r="M575" s="71"/>
      <c r="N575" s="64"/>
      <c r="O575" s="65"/>
      <c r="P575" s="65"/>
      <c r="Q575" s="65"/>
      <c r="R575" s="105"/>
      <c r="S575" s="66">
        <f t="shared" si="162"/>
        <v>100854.89999999998</v>
      </c>
      <c r="T575" s="67">
        <f t="shared" si="157"/>
        <v>0</v>
      </c>
      <c r="U575" s="53">
        <f t="shared" si="164"/>
        <v>0</v>
      </c>
      <c r="V575" s="54">
        <f t="shared" si="165"/>
        <v>0</v>
      </c>
      <c r="W575" s="67">
        <f t="shared" si="158"/>
        <v>0</v>
      </c>
      <c r="X575" s="53">
        <f t="shared" si="166"/>
        <v>0</v>
      </c>
      <c r="Y575" s="54">
        <f t="shared" si="167"/>
        <v>0</v>
      </c>
      <c r="Z575" s="68" t="str">
        <f t="shared" si="170"/>
        <v>0</v>
      </c>
      <c r="AA575" s="56">
        <f t="shared" si="168"/>
        <v>1</v>
      </c>
      <c r="AB575" s="124">
        <f t="shared" si="159"/>
        <v>1</v>
      </c>
      <c r="AC575" s="69">
        <f t="shared" si="160"/>
        <v>0</v>
      </c>
      <c r="AD575" s="54">
        <f t="shared" si="163"/>
        <v>0</v>
      </c>
      <c r="AE575" s="59">
        <f t="shared" si="161"/>
        <v>0</v>
      </c>
      <c r="AF575" s="149"/>
      <c r="AG575" s="60"/>
      <c r="AH575" s="61"/>
      <c r="AI575" s="126"/>
      <c r="AJ575" s="212"/>
      <c r="AK575" s="215"/>
    </row>
    <row r="576" spans="2:37">
      <c r="B576" s="136"/>
      <c r="C576" s="47">
        <f t="shared" si="171"/>
        <v>0</v>
      </c>
      <c r="D576" s="47">
        <f t="shared" si="172"/>
        <v>1</v>
      </c>
      <c r="E576" s="47">
        <f t="shared" si="173"/>
        <v>1900</v>
      </c>
      <c r="F576" s="47" t="str">
        <f t="shared" si="169"/>
        <v>сб</v>
      </c>
      <c r="G576" s="92"/>
      <c r="H576" s="71"/>
      <c r="I576" s="70"/>
      <c r="J576" s="94"/>
      <c r="K576" s="94"/>
      <c r="L576" s="48"/>
      <c r="M576" s="71"/>
      <c r="N576" s="64"/>
      <c r="O576" s="65"/>
      <c r="P576" s="65"/>
      <c r="Q576" s="65"/>
      <c r="R576" s="105"/>
      <c r="S576" s="66">
        <f t="shared" si="162"/>
        <v>100854.89999999998</v>
      </c>
      <c r="T576" s="67">
        <f t="shared" si="157"/>
        <v>0</v>
      </c>
      <c r="U576" s="53">
        <f t="shared" si="164"/>
        <v>0</v>
      </c>
      <c r="V576" s="54">
        <f t="shared" si="165"/>
        <v>0</v>
      </c>
      <c r="W576" s="67">
        <f t="shared" si="158"/>
        <v>0</v>
      </c>
      <c r="X576" s="53">
        <f t="shared" si="166"/>
        <v>0</v>
      </c>
      <c r="Y576" s="54">
        <f t="shared" si="167"/>
        <v>0</v>
      </c>
      <c r="Z576" s="68" t="str">
        <f t="shared" si="170"/>
        <v>0</v>
      </c>
      <c r="AA576" s="56">
        <f t="shared" si="168"/>
        <v>1</v>
      </c>
      <c r="AB576" s="124">
        <f t="shared" si="159"/>
        <v>1</v>
      </c>
      <c r="AC576" s="69">
        <f t="shared" si="160"/>
        <v>0</v>
      </c>
      <c r="AD576" s="54">
        <f t="shared" si="163"/>
        <v>0</v>
      </c>
      <c r="AE576" s="59">
        <f t="shared" si="161"/>
        <v>0</v>
      </c>
      <c r="AF576" s="149"/>
      <c r="AG576" s="60"/>
      <c r="AH576" s="61"/>
      <c r="AI576" s="126"/>
      <c r="AJ576" s="212"/>
      <c r="AK576" s="215"/>
    </row>
    <row r="577" spans="2:37">
      <c r="B577" s="136"/>
      <c r="C577" s="47">
        <f t="shared" si="171"/>
        <v>0</v>
      </c>
      <c r="D577" s="47">
        <f t="shared" si="172"/>
        <v>1</v>
      </c>
      <c r="E577" s="47">
        <f t="shared" si="173"/>
        <v>1900</v>
      </c>
      <c r="F577" s="47" t="str">
        <f t="shared" si="169"/>
        <v>сб</v>
      </c>
      <c r="G577" s="92"/>
      <c r="H577" s="71"/>
      <c r="I577" s="70"/>
      <c r="J577" s="94"/>
      <c r="K577" s="94"/>
      <c r="L577" s="48"/>
      <c r="M577" s="71"/>
      <c r="N577" s="64"/>
      <c r="O577" s="65"/>
      <c r="P577" s="65"/>
      <c r="Q577" s="65"/>
      <c r="R577" s="105"/>
      <c r="S577" s="66">
        <f t="shared" si="162"/>
        <v>100854.89999999998</v>
      </c>
      <c r="T577" s="67">
        <f t="shared" si="157"/>
        <v>0</v>
      </c>
      <c r="U577" s="53">
        <f t="shared" si="164"/>
        <v>0</v>
      </c>
      <c r="V577" s="54">
        <f t="shared" si="165"/>
        <v>0</v>
      </c>
      <c r="W577" s="67">
        <f t="shared" si="158"/>
        <v>0</v>
      </c>
      <c r="X577" s="53">
        <f t="shared" si="166"/>
        <v>0</v>
      </c>
      <c r="Y577" s="54">
        <f t="shared" si="167"/>
        <v>0</v>
      </c>
      <c r="Z577" s="68" t="str">
        <f t="shared" si="170"/>
        <v>0</v>
      </c>
      <c r="AA577" s="56">
        <f t="shared" si="168"/>
        <v>1</v>
      </c>
      <c r="AB577" s="124">
        <f t="shared" si="159"/>
        <v>1</v>
      </c>
      <c r="AC577" s="69">
        <f t="shared" si="160"/>
        <v>0</v>
      </c>
      <c r="AD577" s="54">
        <f t="shared" si="163"/>
        <v>0</v>
      </c>
      <c r="AE577" s="59">
        <f t="shared" si="161"/>
        <v>0</v>
      </c>
      <c r="AF577" s="149"/>
      <c r="AG577" s="60"/>
      <c r="AH577" s="61"/>
      <c r="AI577" s="126"/>
      <c r="AJ577" s="212"/>
      <c r="AK577" s="215"/>
    </row>
    <row r="578" spans="2:37">
      <c r="B578" s="136"/>
      <c r="C578" s="47">
        <f t="shared" si="171"/>
        <v>0</v>
      </c>
      <c r="D578" s="47">
        <f t="shared" si="172"/>
        <v>1</v>
      </c>
      <c r="E578" s="47">
        <f t="shared" si="173"/>
        <v>1900</v>
      </c>
      <c r="F578" s="47" t="str">
        <f t="shared" si="169"/>
        <v>сб</v>
      </c>
      <c r="G578" s="92"/>
      <c r="H578" s="71"/>
      <c r="I578" s="70"/>
      <c r="J578" s="94"/>
      <c r="K578" s="94"/>
      <c r="L578" s="48"/>
      <c r="M578" s="71"/>
      <c r="N578" s="64"/>
      <c r="O578" s="65"/>
      <c r="P578" s="65"/>
      <c r="Q578" s="65"/>
      <c r="R578" s="105"/>
      <c r="S578" s="66">
        <f t="shared" si="162"/>
        <v>100854.89999999998</v>
      </c>
      <c r="T578" s="67">
        <f t="shared" si="157"/>
        <v>0</v>
      </c>
      <c r="U578" s="53">
        <f t="shared" si="164"/>
        <v>0</v>
      </c>
      <c r="V578" s="54">
        <f t="shared" si="165"/>
        <v>0</v>
      </c>
      <c r="W578" s="67">
        <f t="shared" si="158"/>
        <v>0</v>
      </c>
      <c r="X578" s="53">
        <f t="shared" si="166"/>
        <v>0</v>
      </c>
      <c r="Y578" s="54">
        <f t="shared" si="167"/>
        <v>0</v>
      </c>
      <c r="Z578" s="68" t="str">
        <f t="shared" si="170"/>
        <v>0</v>
      </c>
      <c r="AA578" s="56">
        <f t="shared" si="168"/>
        <v>1</v>
      </c>
      <c r="AB578" s="124">
        <f t="shared" si="159"/>
        <v>1</v>
      </c>
      <c r="AC578" s="69">
        <f t="shared" si="160"/>
        <v>0</v>
      </c>
      <c r="AD578" s="54">
        <f t="shared" si="163"/>
        <v>0</v>
      </c>
      <c r="AE578" s="59">
        <f t="shared" si="161"/>
        <v>0</v>
      </c>
      <c r="AF578" s="149"/>
      <c r="AG578" s="60"/>
      <c r="AH578" s="61"/>
      <c r="AI578" s="126"/>
      <c r="AJ578" s="212"/>
      <c r="AK578" s="215"/>
    </row>
    <row r="579" spans="2:37">
      <c r="B579" s="136"/>
      <c r="C579" s="47">
        <f t="shared" si="171"/>
        <v>0</v>
      </c>
      <c r="D579" s="47">
        <f t="shared" si="172"/>
        <v>1</v>
      </c>
      <c r="E579" s="47">
        <f t="shared" si="173"/>
        <v>1900</v>
      </c>
      <c r="F579" s="47" t="str">
        <f t="shared" si="169"/>
        <v>сб</v>
      </c>
      <c r="G579" s="92"/>
      <c r="H579" s="71"/>
      <c r="I579" s="70"/>
      <c r="J579" s="94"/>
      <c r="K579" s="94"/>
      <c r="L579" s="48"/>
      <c r="M579" s="71"/>
      <c r="N579" s="64"/>
      <c r="O579" s="65"/>
      <c r="P579" s="65"/>
      <c r="Q579" s="65"/>
      <c r="R579" s="105"/>
      <c r="S579" s="66">
        <f t="shared" si="162"/>
        <v>100854.89999999998</v>
      </c>
      <c r="T579" s="67">
        <f t="shared" si="157"/>
        <v>0</v>
      </c>
      <c r="U579" s="53">
        <f t="shared" si="164"/>
        <v>0</v>
      </c>
      <c r="V579" s="54">
        <f t="shared" si="165"/>
        <v>0</v>
      </c>
      <c r="W579" s="67">
        <f t="shared" si="158"/>
        <v>0</v>
      </c>
      <c r="X579" s="53">
        <f t="shared" si="166"/>
        <v>0</v>
      </c>
      <c r="Y579" s="54">
        <f t="shared" si="167"/>
        <v>0</v>
      </c>
      <c r="Z579" s="68" t="str">
        <f t="shared" si="170"/>
        <v>0</v>
      </c>
      <c r="AA579" s="56">
        <f t="shared" si="168"/>
        <v>1</v>
      </c>
      <c r="AB579" s="124">
        <f t="shared" si="159"/>
        <v>1</v>
      </c>
      <c r="AC579" s="69">
        <f t="shared" si="160"/>
        <v>0</v>
      </c>
      <c r="AD579" s="54">
        <f t="shared" si="163"/>
        <v>0</v>
      </c>
      <c r="AE579" s="59">
        <f t="shared" si="161"/>
        <v>0</v>
      </c>
      <c r="AF579" s="149"/>
      <c r="AG579" s="60"/>
      <c r="AH579" s="61"/>
      <c r="AI579" s="126"/>
      <c r="AJ579" s="212"/>
      <c r="AK579" s="215"/>
    </row>
    <row r="580" spans="2:37">
      <c r="B580" s="136"/>
      <c r="C580" s="47">
        <f t="shared" si="171"/>
        <v>0</v>
      </c>
      <c r="D580" s="47">
        <f t="shared" si="172"/>
        <v>1</v>
      </c>
      <c r="E580" s="47">
        <f t="shared" si="173"/>
        <v>1900</v>
      </c>
      <c r="F580" s="47" t="str">
        <f t="shared" si="169"/>
        <v>сб</v>
      </c>
      <c r="G580" s="92"/>
      <c r="H580" s="71"/>
      <c r="I580" s="70"/>
      <c r="J580" s="94"/>
      <c r="K580" s="94"/>
      <c r="L580" s="48"/>
      <c r="M580" s="71"/>
      <c r="N580" s="64"/>
      <c r="O580" s="65"/>
      <c r="P580" s="65"/>
      <c r="Q580" s="65"/>
      <c r="R580" s="105"/>
      <c r="S580" s="66">
        <f t="shared" si="162"/>
        <v>100854.89999999998</v>
      </c>
      <c r="T580" s="67">
        <f t="shared" si="157"/>
        <v>0</v>
      </c>
      <c r="U580" s="53">
        <f t="shared" si="164"/>
        <v>0</v>
      </c>
      <c r="V580" s="54">
        <f t="shared" si="165"/>
        <v>0</v>
      </c>
      <c r="W580" s="67">
        <f t="shared" si="158"/>
        <v>0</v>
      </c>
      <c r="X580" s="53">
        <f t="shared" si="166"/>
        <v>0</v>
      </c>
      <c r="Y580" s="54">
        <f t="shared" si="167"/>
        <v>0</v>
      </c>
      <c r="Z580" s="68" t="str">
        <f t="shared" si="170"/>
        <v>0</v>
      </c>
      <c r="AA580" s="56">
        <f t="shared" si="168"/>
        <v>1</v>
      </c>
      <c r="AB580" s="124">
        <f t="shared" si="159"/>
        <v>1</v>
      </c>
      <c r="AC580" s="69">
        <f t="shared" si="160"/>
        <v>0</v>
      </c>
      <c r="AD580" s="54">
        <f t="shared" si="163"/>
        <v>0</v>
      </c>
      <c r="AE580" s="59">
        <f t="shared" si="161"/>
        <v>0</v>
      </c>
      <c r="AF580" s="149"/>
      <c r="AG580" s="60"/>
      <c r="AH580" s="61"/>
      <c r="AI580" s="126"/>
      <c r="AJ580" s="212"/>
      <c r="AK580" s="215"/>
    </row>
    <row r="581" spans="2:37">
      <c r="B581" s="136"/>
      <c r="C581" s="47">
        <f t="shared" si="171"/>
        <v>0</v>
      </c>
      <c r="D581" s="47">
        <f t="shared" si="172"/>
        <v>1</v>
      </c>
      <c r="E581" s="47">
        <f t="shared" si="173"/>
        <v>1900</v>
      </c>
      <c r="F581" s="47" t="str">
        <f t="shared" si="169"/>
        <v>сб</v>
      </c>
      <c r="G581" s="92"/>
      <c r="H581" s="71"/>
      <c r="I581" s="70"/>
      <c r="J581" s="94"/>
      <c r="K581" s="94"/>
      <c r="L581" s="48"/>
      <c r="M581" s="71"/>
      <c r="N581" s="64"/>
      <c r="O581" s="65"/>
      <c r="P581" s="65"/>
      <c r="Q581" s="65"/>
      <c r="R581" s="105"/>
      <c r="S581" s="66">
        <f t="shared" si="162"/>
        <v>100854.89999999998</v>
      </c>
      <c r="T581" s="67">
        <f t="shared" si="157"/>
        <v>0</v>
      </c>
      <c r="U581" s="53">
        <f t="shared" si="164"/>
        <v>0</v>
      </c>
      <c r="V581" s="54">
        <f t="shared" si="165"/>
        <v>0</v>
      </c>
      <c r="W581" s="67">
        <f t="shared" si="158"/>
        <v>0</v>
      </c>
      <c r="X581" s="53">
        <f t="shared" si="166"/>
        <v>0</v>
      </c>
      <c r="Y581" s="54">
        <f t="shared" si="167"/>
        <v>0</v>
      </c>
      <c r="Z581" s="68" t="str">
        <f t="shared" si="170"/>
        <v>0</v>
      </c>
      <c r="AA581" s="56">
        <f t="shared" si="168"/>
        <v>1</v>
      </c>
      <c r="AB581" s="124">
        <f t="shared" si="159"/>
        <v>1</v>
      </c>
      <c r="AC581" s="69">
        <f t="shared" si="160"/>
        <v>0</v>
      </c>
      <c r="AD581" s="54">
        <f t="shared" si="163"/>
        <v>0</v>
      </c>
      <c r="AE581" s="59">
        <f t="shared" si="161"/>
        <v>0</v>
      </c>
      <c r="AF581" s="149"/>
      <c r="AG581" s="60"/>
      <c r="AH581" s="61"/>
      <c r="AI581" s="126"/>
      <c r="AJ581" s="212"/>
      <c r="AK581" s="215"/>
    </row>
    <row r="582" spans="2:37">
      <c r="B582" s="136"/>
      <c r="C582" s="47">
        <f t="shared" si="171"/>
        <v>0</v>
      </c>
      <c r="D582" s="47">
        <f t="shared" si="172"/>
        <v>1</v>
      </c>
      <c r="E582" s="47">
        <f t="shared" si="173"/>
        <v>1900</v>
      </c>
      <c r="F582" s="47" t="str">
        <f t="shared" si="169"/>
        <v>сб</v>
      </c>
      <c r="G582" s="92"/>
      <c r="H582" s="71"/>
      <c r="I582" s="70"/>
      <c r="J582" s="94"/>
      <c r="K582" s="94"/>
      <c r="L582" s="48"/>
      <c r="M582" s="71"/>
      <c r="N582" s="64"/>
      <c r="O582" s="65"/>
      <c r="P582" s="65"/>
      <c r="Q582" s="65"/>
      <c r="R582" s="105"/>
      <c r="S582" s="66">
        <f t="shared" si="162"/>
        <v>100854.89999999998</v>
      </c>
      <c r="T582" s="67">
        <f t="shared" si="157"/>
        <v>0</v>
      </c>
      <c r="U582" s="53">
        <f t="shared" si="164"/>
        <v>0</v>
      </c>
      <c r="V582" s="54">
        <f t="shared" si="165"/>
        <v>0</v>
      </c>
      <c r="W582" s="67">
        <f t="shared" si="158"/>
        <v>0</v>
      </c>
      <c r="X582" s="53">
        <f t="shared" si="166"/>
        <v>0</v>
      </c>
      <c r="Y582" s="54">
        <f t="shared" si="167"/>
        <v>0</v>
      </c>
      <c r="Z582" s="68" t="str">
        <f t="shared" si="170"/>
        <v>0</v>
      </c>
      <c r="AA582" s="56">
        <f t="shared" si="168"/>
        <v>1</v>
      </c>
      <c r="AB582" s="124">
        <f t="shared" si="159"/>
        <v>1</v>
      </c>
      <c r="AC582" s="69">
        <f t="shared" si="160"/>
        <v>0</v>
      </c>
      <c r="AD582" s="54">
        <f t="shared" si="163"/>
        <v>0</v>
      </c>
      <c r="AE582" s="59">
        <f t="shared" si="161"/>
        <v>0</v>
      </c>
      <c r="AF582" s="149"/>
      <c r="AG582" s="60"/>
      <c r="AH582" s="61"/>
      <c r="AI582" s="126"/>
      <c r="AJ582" s="212"/>
      <c r="AK582" s="215"/>
    </row>
    <row r="583" spans="2:37">
      <c r="B583" s="136"/>
      <c r="C583" s="47">
        <f t="shared" si="171"/>
        <v>0</v>
      </c>
      <c r="D583" s="47">
        <f t="shared" si="172"/>
        <v>1</v>
      </c>
      <c r="E583" s="47">
        <f t="shared" si="173"/>
        <v>1900</v>
      </c>
      <c r="F583" s="47" t="str">
        <f t="shared" si="169"/>
        <v>сб</v>
      </c>
      <c r="G583" s="92"/>
      <c r="H583" s="71"/>
      <c r="I583" s="70"/>
      <c r="J583" s="94"/>
      <c r="K583" s="94"/>
      <c r="L583" s="48"/>
      <c r="M583" s="71"/>
      <c r="N583" s="64"/>
      <c r="O583" s="65"/>
      <c r="P583" s="65"/>
      <c r="Q583" s="65"/>
      <c r="R583" s="105"/>
      <c r="S583" s="66">
        <f t="shared" si="162"/>
        <v>100854.89999999998</v>
      </c>
      <c r="T583" s="67">
        <f t="shared" si="157"/>
        <v>0</v>
      </c>
      <c r="U583" s="53">
        <f t="shared" si="164"/>
        <v>0</v>
      </c>
      <c r="V583" s="54">
        <f t="shared" si="165"/>
        <v>0</v>
      </c>
      <c r="W583" s="67">
        <f t="shared" si="158"/>
        <v>0</v>
      </c>
      <c r="X583" s="53">
        <f t="shared" si="166"/>
        <v>0</v>
      </c>
      <c r="Y583" s="54">
        <f t="shared" si="167"/>
        <v>0</v>
      </c>
      <c r="Z583" s="68" t="str">
        <f t="shared" si="170"/>
        <v>0</v>
      </c>
      <c r="AA583" s="56">
        <f t="shared" si="168"/>
        <v>1</v>
      </c>
      <c r="AB583" s="124">
        <f t="shared" si="159"/>
        <v>1</v>
      </c>
      <c r="AC583" s="69">
        <f t="shared" si="160"/>
        <v>0</v>
      </c>
      <c r="AD583" s="54">
        <f t="shared" si="163"/>
        <v>0</v>
      </c>
      <c r="AE583" s="59">
        <f t="shared" si="161"/>
        <v>0</v>
      </c>
      <c r="AF583" s="149"/>
      <c r="AG583" s="60"/>
      <c r="AH583" s="61"/>
      <c r="AI583" s="126"/>
      <c r="AJ583" s="212"/>
      <c r="AK583" s="215"/>
    </row>
    <row r="584" spans="2:37">
      <c r="B584" s="136"/>
      <c r="C584" s="47">
        <f t="shared" si="171"/>
        <v>0</v>
      </c>
      <c r="D584" s="47">
        <f t="shared" si="172"/>
        <v>1</v>
      </c>
      <c r="E584" s="47">
        <f t="shared" si="173"/>
        <v>1900</v>
      </c>
      <c r="F584" s="47" t="str">
        <f t="shared" si="169"/>
        <v>сб</v>
      </c>
      <c r="G584" s="92"/>
      <c r="H584" s="71"/>
      <c r="I584" s="70"/>
      <c r="J584" s="94"/>
      <c r="K584" s="94"/>
      <c r="L584" s="48"/>
      <c r="M584" s="71"/>
      <c r="N584" s="64"/>
      <c r="O584" s="65"/>
      <c r="P584" s="65"/>
      <c r="Q584" s="65"/>
      <c r="R584" s="105"/>
      <c r="S584" s="66">
        <f t="shared" si="162"/>
        <v>100854.89999999998</v>
      </c>
      <c r="T584" s="67">
        <f t="shared" si="157"/>
        <v>0</v>
      </c>
      <c r="U584" s="53">
        <f t="shared" si="164"/>
        <v>0</v>
      </c>
      <c r="V584" s="54">
        <f t="shared" si="165"/>
        <v>0</v>
      </c>
      <c r="W584" s="67">
        <f t="shared" si="158"/>
        <v>0</v>
      </c>
      <c r="X584" s="53">
        <f t="shared" si="166"/>
        <v>0</v>
      </c>
      <c r="Y584" s="54">
        <f t="shared" si="167"/>
        <v>0</v>
      </c>
      <c r="Z584" s="68" t="str">
        <f t="shared" si="170"/>
        <v>0</v>
      </c>
      <c r="AA584" s="56">
        <f t="shared" si="168"/>
        <v>1</v>
      </c>
      <c r="AB584" s="124">
        <f t="shared" si="159"/>
        <v>1</v>
      </c>
      <c r="AC584" s="69">
        <f t="shared" si="160"/>
        <v>0</v>
      </c>
      <c r="AD584" s="54">
        <f t="shared" si="163"/>
        <v>0</v>
      </c>
      <c r="AE584" s="59">
        <f t="shared" si="161"/>
        <v>0</v>
      </c>
      <c r="AF584" s="149"/>
      <c r="AG584" s="60"/>
      <c r="AH584" s="61"/>
      <c r="AI584" s="126"/>
      <c r="AJ584" s="212"/>
      <c r="AK584" s="215"/>
    </row>
    <row r="585" spans="2:37">
      <c r="B585" s="136"/>
      <c r="C585" s="47">
        <f t="shared" si="171"/>
        <v>0</v>
      </c>
      <c r="D585" s="47">
        <f t="shared" si="172"/>
        <v>1</v>
      </c>
      <c r="E585" s="47">
        <f t="shared" si="173"/>
        <v>1900</v>
      </c>
      <c r="F585" s="47" t="str">
        <f t="shared" si="169"/>
        <v>сб</v>
      </c>
      <c r="G585" s="92"/>
      <c r="H585" s="71"/>
      <c r="I585" s="70"/>
      <c r="J585" s="94"/>
      <c r="K585" s="94"/>
      <c r="L585" s="48"/>
      <c r="M585" s="71"/>
      <c r="N585" s="64"/>
      <c r="O585" s="65"/>
      <c r="P585" s="65"/>
      <c r="Q585" s="65"/>
      <c r="R585" s="105"/>
      <c r="S585" s="66">
        <f t="shared" si="162"/>
        <v>100854.89999999998</v>
      </c>
      <c r="T585" s="67">
        <f t="shared" si="157"/>
        <v>0</v>
      </c>
      <c r="U585" s="53">
        <f t="shared" si="164"/>
        <v>0</v>
      </c>
      <c r="V585" s="54">
        <f t="shared" si="165"/>
        <v>0</v>
      </c>
      <c r="W585" s="67">
        <f t="shared" si="158"/>
        <v>0</v>
      </c>
      <c r="X585" s="53">
        <f t="shared" si="166"/>
        <v>0</v>
      </c>
      <c r="Y585" s="54">
        <f t="shared" si="167"/>
        <v>0</v>
      </c>
      <c r="Z585" s="68" t="str">
        <f t="shared" si="170"/>
        <v>0</v>
      </c>
      <c r="AA585" s="56">
        <f t="shared" si="168"/>
        <v>1</v>
      </c>
      <c r="AB585" s="124">
        <f t="shared" si="159"/>
        <v>1</v>
      </c>
      <c r="AC585" s="69">
        <f t="shared" si="160"/>
        <v>0</v>
      </c>
      <c r="AD585" s="54">
        <f t="shared" si="163"/>
        <v>0</v>
      </c>
      <c r="AE585" s="59">
        <f t="shared" si="161"/>
        <v>0</v>
      </c>
      <c r="AF585" s="149"/>
      <c r="AG585" s="60"/>
      <c r="AH585" s="61"/>
      <c r="AI585" s="126"/>
      <c r="AJ585" s="212"/>
      <c r="AK585" s="215"/>
    </row>
    <row r="586" spans="2:37">
      <c r="B586" s="136"/>
      <c r="C586" s="47">
        <f t="shared" si="171"/>
        <v>0</v>
      </c>
      <c r="D586" s="47">
        <f t="shared" si="172"/>
        <v>1</v>
      </c>
      <c r="E586" s="47">
        <f t="shared" si="173"/>
        <v>1900</v>
      </c>
      <c r="F586" s="47" t="str">
        <f t="shared" si="169"/>
        <v>сб</v>
      </c>
      <c r="G586" s="92"/>
      <c r="H586" s="71"/>
      <c r="I586" s="70"/>
      <c r="J586" s="94"/>
      <c r="K586" s="94"/>
      <c r="L586" s="48"/>
      <c r="M586" s="71"/>
      <c r="N586" s="64"/>
      <c r="O586" s="65"/>
      <c r="P586" s="65"/>
      <c r="Q586" s="65"/>
      <c r="R586" s="105"/>
      <c r="S586" s="66">
        <f t="shared" si="162"/>
        <v>100854.89999999998</v>
      </c>
      <c r="T586" s="67">
        <f t="shared" ref="T586:T649" si="174">IF(Q586&lt;&gt;0,IF(K586="Long",(Q586-N586)*100000*AB586,((Q586-N586)*-100000*AB586)),0)</f>
        <v>0</v>
      </c>
      <c r="U586" s="53">
        <f t="shared" si="164"/>
        <v>0</v>
      </c>
      <c r="V586" s="54">
        <f t="shared" si="165"/>
        <v>0</v>
      </c>
      <c r="W586" s="67">
        <f t="shared" ref="W586:W649" si="175">IF(P586&lt;&gt;0,IF(K586="Long",(N586-P586)*100000*AB586,((N586-P586)*-100000*AB586)),0)</f>
        <v>0</v>
      </c>
      <c r="X586" s="53">
        <f t="shared" si="166"/>
        <v>0</v>
      </c>
      <c r="Y586" s="54">
        <f t="shared" si="167"/>
        <v>0</v>
      </c>
      <c r="Z586" s="68" t="str">
        <f t="shared" si="170"/>
        <v>0</v>
      </c>
      <c r="AA586" s="56">
        <f t="shared" si="168"/>
        <v>1</v>
      </c>
      <c r="AB586" s="124">
        <f t="shared" ref="AB586:AB649" si="176">IF(TRUNC(N586/10,0)=0,1,IF(AND(TRUNC(N586/10,0)&gt;0,TRUNC(N586/10,0)&lt;10),0.1,IF(AND(TRUNC(N586/10,0)&gt;=10,TRUNC(N586/10,0)&lt;100),0.01,IF(AND(TRUNC(N586/10,0)&gt;=100,TRUNC(N586/10,0)&lt;1000),0.001,IF(AND(TRUNC(N586/10,0)&gt;=1000,TRUNC(N586/10,0)&lt;10000),0.0001,IF(AND(TRUNC(N586/10,0)&gt;=10000,TRUNC(N586/10,0)&lt;100000),0.00001))))))</f>
        <v>1</v>
      </c>
      <c r="AC586" s="69">
        <f t="shared" ref="AC586:AC649" si="177">IF(O586&lt;&gt;0, IF(K586="Long",(O586-N586)*100000*AB586,((O586-N586)*-100000*AB586)),0)</f>
        <v>0</v>
      </c>
      <c r="AD586" s="54">
        <f t="shared" si="163"/>
        <v>0</v>
      </c>
      <c r="AE586" s="59">
        <f t="shared" ref="AE586:AE649" si="178">(AA586*AC586*M586)+R586</f>
        <v>0</v>
      </c>
      <c r="AF586" s="149"/>
      <c r="AG586" s="60"/>
      <c r="AH586" s="61"/>
      <c r="AI586" s="126"/>
      <c r="AJ586" s="212"/>
      <c r="AK586" s="215"/>
    </row>
    <row r="587" spans="2:37">
      <c r="B587" s="136"/>
      <c r="C587" s="47">
        <f t="shared" si="171"/>
        <v>0</v>
      </c>
      <c r="D587" s="47">
        <f t="shared" si="172"/>
        <v>1</v>
      </c>
      <c r="E587" s="47">
        <f t="shared" si="173"/>
        <v>1900</v>
      </c>
      <c r="F587" s="47" t="str">
        <f t="shared" si="169"/>
        <v>сб</v>
      </c>
      <c r="G587" s="92"/>
      <c r="H587" s="71"/>
      <c r="I587" s="70"/>
      <c r="J587" s="94"/>
      <c r="K587" s="94"/>
      <c r="L587" s="48"/>
      <c r="M587" s="71"/>
      <c r="N587" s="64"/>
      <c r="O587" s="65"/>
      <c r="P587" s="65"/>
      <c r="Q587" s="65"/>
      <c r="R587" s="105"/>
      <c r="S587" s="66">
        <f t="shared" ref="S587:S650" si="179">IF(AE587="","",S586+AE587)</f>
        <v>100854.89999999998</v>
      </c>
      <c r="T587" s="67">
        <f t="shared" si="174"/>
        <v>0</v>
      </c>
      <c r="U587" s="53">
        <f t="shared" si="164"/>
        <v>0</v>
      </c>
      <c r="V587" s="54">
        <f t="shared" si="165"/>
        <v>0</v>
      </c>
      <c r="W587" s="67">
        <f t="shared" si="175"/>
        <v>0</v>
      </c>
      <c r="X587" s="53">
        <f t="shared" si="166"/>
        <v>0</v>
      </c>
      <c r="Y587" s="54">
        <f t="shared" si="167"/>
        <v>0</v>
      </c>
      <c r="Z587" s="68" t="str">
        <f t="shared" si="170"/>
        <v>0</v>
      </c>
      <c r="AA587" s="56">
        <f t="shared" si="168"/>
        <v>1</v>
      </c>
      <c r="AB587" s="124">
        <f t="shared" si="176"/>
        <v>1</v>
      </c>
      <c r="AC587" s="69">
        <f t="shared" si="177"/>
        <v>0</v>
      </c>
      <c r="AD587" s="54">
        <f t="shared" ref="AD587:AD650" si="180">IF(S586=0,"0.00%",AE587/S586)</f>
        <v>0</v>
      </c>
      <c r="AE587" s="59">
        <f t="shared" si="178"/>
        <v>0</v>
      </c>
      <c r="AF587" s="149"/>
      <c r="AG587" s="60"/>
      <c r="AH587" s="61"/>
      <c r="AI587" s="126"/>
      <c r="AJ587" s="212"/>
      <c r="AK587" s="215"/>
    </row>
    <row r="588" spans="2:37">
      <c r="B588" s="136"/>
      <c r="C588" s="47">
        <f t="shared" si="171"/>
        <v>0</v>
      </c>
      <c r="D588" s="47">
        <f t="shared" si="172"/>
        <v>1</v>
      </c>
      <c r="E588" s="47">
        <f t="shared" si="173"/>
        <v>1900</v>
      </c>
      <c r="F588" s="47" t="str">
        <f t="shared" si="169"/>
        <v>сб</v>
      </c>
      <c r="G588" s="92"/>
      <c r="H588" s="71"/>
      <c r="I588" s="70"/>
      <c r="J588" s="94"/>
      <c r="K588" s="94"/>
      <c r="L588" s="48"/>
      <c r="M588" s="71"/>
      <c r="N588" s="64"/>
      <c r="O588" s="65"/>
      <c r="P588" s="65"/>
      <c r="Q588" s="65"/>
      <c r="R588" s="105"/>
      <c r="S588" s="66">
        <f t="shared" si="179"/>
        <v>100854.89999999998</v>
      </c>
      <c r="T588" s="67">
        <f t="shared" si="174"/>
        <v>0</v>
      </c>
      <c r="U588" s="53">
        <f t="shared" si="164"/>
        <v>0</v>
      </c>
      <c r="V588" s="54">
        <f t="shared" si="165"/>
        <v>0</v>
      </c>
      <c r="W588" s="67">
        <f t="shared" si="175"/>
        <v>0</v>
      </c>
      <c r="X588" s="53">
        <f t="shared" si="166"/>
        <v>0</v>
      </c>
      <c r="Y588" s="54">
        <f t="shared" si="167"/>
        <v>0</v>
      </c>
      <c r="Z588" s="68" t="str">
        <f t="shared" si="170"/>
        <v>0</v>
      </c>
      <c r="AA588" s="56">
        <f t="shared" si="168"/>
        <v>1</v>
      </c>
      <c r="AB588" s="124">
        <f t="shared" si="176"/>
        <v>1</v>
      </c>
      <c r="AC588" s="69">
        <f t="shared" si="177"/>
        <v>0</v>
      </c>
      <c r="AD588" s="54">
        <f t="shared" si="180"/>
        <v>0</v>
      </c>
      <c r="AE588" s="59">
        <f t="shared" si="178"/>
        <v>0</v>
      </c>
      <c r="AF588" s="149"/>
      <c r="AG588" s="60"/>
      <c r="AH588" s="61"/>
      <c r="AI588" s="126"/>
      <c r="AJ588" s="212"/>
      <c r="AK588" s="215"/>
    </row>
    <row r="589" spans="2:37">
      <c r="B589" s="136"/>
      <c r="C589" s="47">
        <f t="shared" si="171"/>
        <v>0</v>
      </c>
      <c r="D589" s="47">
        <f t="shared" si="172"/>
        <v>1</v>
      </c>
      <c r="E589" s="47">
        <f t="shared" si="173"/>
        <v>1900</v>
      </c>
      <c r="F589" s="47" t="str">
        <f t="shared" si="169"/>
        <v>сб</v>
      </c>
      <c r="G589" s="92"/>
      <c r="H589" s="71"/>
      <c r="I589" s="70"/>
      <c r="J589" s="94"/>
      <c r="K589" s="94"/>
      <c r="L589" s="48"/>
      <c r="M589" s="71"/>
      <c r="N589" s="64"/>
      <c r="O589" s="65"/>
      <c r="P589" s="65"/>
      <c r="Q589" s="65"/>
      <c r="R589" s="105"/>
      <c r="S589" s="66">
        <f t="shared" si="179"/>
        <v>100854.89999999998</v>
      </c>
      <c r="T589" s="67">
        <f t="shared" si="174"/>
        <v>0</v>
      </c>
      <c r="U589" s="53">
        <f t="shared" si="164"/>
        <v>0</v>
      </c>
      <c r="V589" s="54">
        <f t="shared" si="165"/>
        <v>0</v>
      </c>
      <c r="W589" s="67">
        <f t="shared" si="175"/>
        <v>0</v>
      </c>
      <c r="X589" s="53">
        <f t="shared" si="166"/>
        <v>0</v>
      </c>
      <c r="Y589" s="54">
        <f t="shared" si="167"/>
        <v>0</v>
      </c>
      <c r="Z589" s="68" t="str">
        <f t="shared" si="170"/>
        <v>0</v>
      </c>
      <c r="AA589" s="56">
        <f t="shared" si="168"/>
        <v>1</v>
      </c>
      <c r="AB589" s="124">
        <f t="shared" si="176"/>
        <v>1</v>
      </c>
      <c r="AC589" s="69">
        <f t="shared" si="177"/>
        <v>0</v>
      </c>
      <c r="AD589" s="54">
        <f t="shared" si="180"/>
        <v>0</v>
      </c>
      <c r="AE589" s="59">
        <f t="shared" si="178"/>
        <v>0</v>
      </c>
      <c r="AF589" s="149"/>
      <c r="AG589" s="60"/>
      <c r="AH589" s="61"/>
      <c r="AI589" s="126"/>
      <c r="AJ589" s="212"/>
      <c r="AK589" s="215"/>
    </row>
    <row r="590" spans="2:37">
      <c r="B590" s="136"/>
      <c r="C590" s="47">
        <f t="shared" si="171"/>
        <v>0</v>
      </c>
      <c r="D590" s="47">
        <f t="shared" si="172"/>
        <v>1</v>
      </c>
      <c r="E590" s="47">
        <f t="shared" si="173"/>
        <v>1900</v>
      </c>
      <c r="F590" s="47" t="str">
        <f t="shared" si="169"/>
        <v>сб</v>
      </c>
      <c r="G590" s="92"/>
      <c r="H590" s="71"/>
      <c r="I590" s="70"/>
      <c r="J590" s="94"/>
      <c r="K590" s="94"/>
      <c r="L590" s="48"/>
      <c r="M590" s="71"/>
      <c r="N590" s="64"/>
      <c r="O590" s="65"/>
      <c r="P590" s="65"/>
      <c r="Q590" s="65"/>
      <c r="R590" s="105"/>
      <c r="S590" s="66">
        <f t="shared" si="179"/>
        <v>100854.89999999998</v>
      </c>
      <c r="T590" s="67">
        <f t="shared" si="174"/>
        <v>0</v>
      </c>
      <c r="U590" s="53">
        <f t="shared" si="164"/>
        <v>0</v>
      </c>
      <c r="V590" s="54">
        <f t="shared" si="165"/>
        <v>0</v>
      </c>
      <c r="W590" s="67">
        <f t="shared" si="175"/>
        <v>0</v>
      </c>
      <c r="X590" s="53">
        <f t="shared" si="166"/>
        <v>0</v>
      </c>
      <c r="Y590" s="54">
        <f t="shared" si="167"/>
        <v>0</v>
      </c>
      <c r="Z590" s="68" t="str">
        <f t="shared" si="170"/>
        <v>0</v>
      </c>
      <c r="AA590" s="56">
        <f t="shared" si="168"/>
        <v>1</v>
      </c>
      <c r="AB590" s="124">
        <f t="shared" si="176"/>
        <v>1</v>
      </c>
      <c r="AC590" s="69">
        <f t="shared" si="177"/>
        <v>0</v>
      </c>
      <c r="AD590" s="54">
        <f t="shared" si="180"/>
        <v>0</v>
      </c>
      <c r="AE590" s="59">
        <f t="shared" si="178"/>
        <v>0</v>
      </c>
      <c r="AF590" s="149"/>
      <c r="AG590" s="60"/>
      <c r="AH590" s="61"/>
      <c r="AI590" s="126"/>
      <c r="AJ590" s="212"/>
      <c r="AK590" s="215"/>
    </row>
    <row r="591" spans="2:37">
      <c r="B591" s="136"/>
      <c r="C591" s="47">
        <f t="shared" si="171"/>
        <v>0</v>
      </c>
      <c r="D591" s="47">
        <f t="shared" si="172"/>
        <v>1</v>
      </c>
      <c r="E591" s="47">
        <f t="shared" si="173"/>
        <v>1900</v>
      </c>
      <c r="F591" s="47" t="str">
        <f t="shared" si="169"/>
        <v>сб</v>
      </c>
      <c r="G591" s="92"/>
      <c r="H591" s="71"/>
      <c r="I591" s="70"/>
      <c r="J591" s="94"/>
      <c r="K591" s="94"/>
      <c r="L591" s="48"/>
      <c r="M591" s="71"/>
      <c r="N591" s="64"/>
      <c r="O591" s="65"/>
      <c r="P591" s="65"/>
      <c r="Q591" s="65"/>
      <c r="R591" s="105"/>
      <c r="S591" s="66">
        <f t="shared" si="179"/>
        <v>100854.89999999998</v>
      </c>
      <c r="T591" s="67">
        <f t="shared" si="174"/>
        <v>0</v>
      </c>
      <c r="U591" s="53">
        <f t="shared" si="164"/>
        <v>0</v>
      </c>
      <c r="V591" s="54">
        <f t="shared" si="165"/>
        <v>0</v>
      </c>
      <c r="W591" s="67">
        <f t="shared" si="175"/>
        <v>0</v>
      </c>
      <c r="X591" s="53">
        <f t="shared" si="166"/>
        <v>0</v>
      </c>
      <c r="Y591" s="54">
        <f t="shared" si="167"/>
        <v>0</v>
      </c>
      <c r="Z591" s="68" t="str">
        <f t="shared" si="170"/>
        <v>0</v>
      </c>
      <c r="AA591" s="56">
        <f t="shared" si="168"/>
        <v>1</v>
      </c>
      <c r="AB591" s="124">
        <f t="shared" si="176"/>
        <v>1</v>
      </c>
      <c r="AC591" s="69">
        <f t="shared" si="177"/>
        <v>0</v>
      </c>
      <c r="AD591" s="54">
        <f t="shared" si="180"/>
        <v>0</v>
      </c>
      <c r="AE591" s="59">
        <f t="shared" si="178"/>
        <v>0</v>
      </c>
      <c r="AF591" s="149"/>
      <c r="AG591" s="60"/>
      <c r="AH591" s="61"/>
      <c r="AI591" s="126"/>
      <c r="AJ591" s="212"/>
      <c r="AK591" s="215"/>
    </row>
    <row r="592" spans="2:37">
      <c r="B592" s="136"/>
      <c r="C592" s="47">
        <f t="shared" si="171"/>
        <v>0</v>
      </c>
      <c r="D592" s="47">
        <f t="shared" si="172"/>
        <v>1</v>
      </c>
      <c r="E592" s="47">
        <f t="shared" si="173"/>
        <v>1900</v>
      </c>
      <c r="F592" s="47" t="str">
        <f t="shared" si="169"/>
        <v>сб</v>
      </c>
      <c r="G592" s="92"/>
      <c r="H592" s="71"/>
      <c r="I592" s="70"/>
      <c r="J592" s="94"/>
      <c r="K592" s="94"/>
      <c r="L592" s="48"/>
      <c r="M592" s="71"/>
      <c r="N592" s="64"/>
      <c r="O592" s="65"/>
      <c r="P592" s="65"/>
      <c r="Q592" s="65"/>
      <c r="R592" s="105"/>
      <c r="S592" s="66">
        <f t="shared" si="179"/>
        <v>100854.89999999998</v>
      </c>
      <c r="T592" s="67">
        <f t="shared" si="174"/>
        <v>0</v>
      </c>
      <c r="U592" s="53">
        <f t="shared" si="164"/>
        <v>0</v>
      </c>
      <c r="V592" s="54">
        <f t="shared" si="165"/>
        <v>0</v>
      </c>
      <c r="W592" s="67">
        <f t="shared" si="175"/>
        <v>0</v>
      </c>
      <c r="X592" s="53">
        <f t="shared" si="166"/>
        <v>0</v>
      </c>
      <c r="Y592" s="54">
        <f t="shared" si="167"/>
        <v>0</v>
      </c>
      <c r="Z592" s="68" t="str">
        <f t="shared" si="170"/>
        <v>0</v>
      </c>
      <c r="AA592" s="56">
        <f t="shared" si="168"/>
        <v>1</v>
      </c>
      <c r="AB592" s="124">
        <f t="shared" si="176"/>
        <v>1</v>
      </c>
      <c r="AC592" s="69">
        <f t="shared" si="177"/>
        <v>0</v>
      </c>
      <c r="AD592" s="54">
        <f t="shared" si="180"/>
        <v>0</v>
      </c>
      <c r="AE592" s="59">
        <f t="shared" si="178"/>
        <v>0</v>
      </c>
      <c r="AF592" s="149"/>
      <c r="AG592" s="60"/>
      <c r="AH592" s="61"/>
      <c r="AI592" s="126"/>
      <c r="AJ592" s="212"/>
      <c r="AK592" s="215"/>
    </row>
    <row r="593" spans="2:37">
      <c r="B593" s="136"/>
      <c r="C593" s="47">
        <f t="shared" si="171"/>
        <v>0</v>
      </c>
      <c r="D593" s="47">
        <f t="shared" si="172"/>
        <v>1</v>
      </c>
      <c r="E593" s="47">
        <f t="shared" si="173"/>
        <v>1900</v>
      </c>
      <c r="F593" s="47" t="str">
        <f t="shared" si="169"/>
        <v>сб</v>
      </c>
      <c r="G593" s="92"/>
      <c r="H593" s="71"/>
      <c r="I593" s="70"/>
      <c r="J593" s="94"/>
      <c r="K593" s="94"/>
      <c r="L593" s="48"/>
      <c r="M593" s="71"/>
      <c r="N593" s="64"/>
      <c r="O593" s="65"/>
      <c r="P593" s="65"/>
      <c r="Q593" s="65"/>
      <c r="R593" s="105"/>
      <c r="S593" s="66">
        <f t="shared" si="179"/>
        <v>100854.89999999998</v>
      </c>
      <c r="T593" s="67">
        <f t="shared" si="174"/>
        <v>0</v>
      </c>
      <c r="U593" s="53">
        <f t="shared" si="164"/>
        <v>0</v>
      </c>
      <c r="V593" s="54">
        <f t="shared" si="165"/>
        <v>0</v>
      </c>
      <c r="W593" s="67">
        <f t="shared" si="175"/>
        <v>0</v>
      </c>
      <c r="X593" s="53">
        <f t="shared" si="166"/>
        <v>0</v>
      </c>
      <c r="Y593" s="54">
        <f t="shared" si="167"/>
        <v>0</v>
      </c>
      <c r="Z593" s="68" t="str">
        <f t="shared" si="170"/>
        <v>0</v>
      </c>
      <c r="AA593" s="56">
        <f t="shared" si="168"/>
        <v>1</v>
      </c>
      <c r="AB593" s="124">
        <f t="shared" si="176"/>
        <v>1</v>
      </c>
      <c r="AC593" s="69">
        <f t="shared" si="177"/>
        <v>0</v>
      </c>
      <c r="AD593" s="54">
        <f t="shared" si="180"/>
        <v>0</v>
      </c>
      <c r="AE593" s="59">
        <f t="shared" si="178"/>
        <v>0</v>
      </c>
      <c r="AF593" s="149"/>
      <c r="AG593" s="60"/>
      <c r="AH593" s="61"/>
      <c r="AI593" s="126"/>
      <c r="AJ593" s="212"/>
      <c r="AK593" s="215"/>
    </row>
    <row r="594" spans="2:37">
      <c r="B594" s="136"/>
      <c r="C594" s="47">
        <f t="shared" si="171"/>
        <v>0</v>
      </c>
      <c r="D594" s="47">
        <f t="shared" si="172"/>
        <v>1</v>
      </c>
      <c r="E594" s="47">
        <f t="shared" si="173"/>
        <v>1900</v>
      </c>
      <c r="F594" s="47" t="str">
        <f t="shared" si="169"/>
        <v>сб</v>
      </c>
      <c r="G594" s="92"/>
      <c r="H594" s="71"/>
      <c r="I594" s="70"/>
      <c r="J594" s="94"/>
      <c r="K594" s="94"/>
      <c r="L594" s="48"/>
      <c r="M594" s="71"/>
      <c r="N594" s="64"/>
      <c r="O594" s="65"/>
      <c r="P594" s="65"/>
      <c r="Q594" s="65"/>
      <c r="R594" s="105"/>
      <c r="S594" s="66">
        <f t="shared" si="179"/>
        <v>100854.89999999998</v>
      </c>
      <c r="T594" s="67">
        <f t="shared" si="174"/>
        <v>0</v>
      </c>
      <c r="U594" s="53">
        <f t="shared" si="164"/>
        <v>0</v>
      </c>
      <c r="V594" s="54">
        <f t="shared" si="165"/>
        <v>0</v>
      </c>
      <c r="W594" s="67">
        <f t="shared" si="175"/>
        <v>0</v>
      </c>
      <c r="X594" s="53">
        <f t="shared" si="166"/>
        <v>0</v>
      </c>
      <c r="Y594" s="54">
        <f t="shared" si="167"/>
        <v>0</v>
      </c>
      <c r="Z594" s="68" t="str">
        <f t="shared" si="170"/>
        <v>0</v>
      </c>
      <c r="AA594" s="56">
        <f t="shared" si="168"/>
        <v>1</v>
      </c>
      <c r="AB594" s="124">
        <f t="shared" si="176"/>
        <v>1</v>
      </c>
      <c r="AC594" s="69">
        <f t="shared" si="177"/>
        <v>0</v>
      </c>
      <c r="AD594" s="54">
        <f t="shared" si="180"/>
        <v>0</v>
      </c>
      <c r="AE594" s="59">
        <f t="shared" si="178"/>
        <v>0</v>
      </c>
      <c r="AF594" s="149"/>
      <c r="AG594" s="60"/>
      <c r="AH594" s="61"/>
      <c r="AI594" s="126"/>
      <c r="AJ594" s="212"/>
      <c r="AK594" s="215"/>
    </row>
    <row r="595" spans="2:37">
      <c r="B595" s="136"/>
      <c r="C595" s="47">
        <f t="shared" si="171"/>
        <v>0</v>
      </c>
      <c r="D595" s="47">
        <f t="shared" si="172"/>
        <v>1</v>
      </c>
      <c r="E595" s="47">
        <f t="shared" si="173"/>
        <v>1900</v>
      </c>
      <c r="F595" s="47" t="str">
        <f t="shared" si="169"/>
        <v>сб</v>
      </c>
      <c r="G595" s="92"/>
      <c r="H595" s="71"/>
      <c r="I595" s="70"/>
      <c r="J595" s="94"/>
      <c r="K595" s="94"/>
      <c r="L595" s="48"/>
      <c r="M595" s="71"/>
      <c r="N595" s="64"/>
      <c r="O595" s="65"/>
      <c r="P595" s="65"/>
      <c r="Q595" s="65"/>
      <c r="R595" s="105"/>
      <c r="S595" s="66">
        <f t="shared" si="179"/>
        <v>100854.89999999998</v>
      </c>
      <c r="T595" s="67">
        <f t="shared" si="174"/>
        <v>0</v>
      </c>
      <c r="U595" s="53">
        <f t="shared" si="164"/>
        <v>0</v>
      </c>
      <c r="V595" s="54">
        <f t="shared" si="165"/>
        <v>0</v>
      </c>
      <c r="W595" s="67">
        <f t="shared" si="175"/>
        <v>0</v>
      </c>
      <c r="X595" s="53">
        <f t="shared" si="166"/>
        <v>0</v>
      </c>
      <c r="Y595" s="54">
        <f t="shared" si="167"/>
        <v>0</v>
      </c>
      <c r="Z595" s="68" t="str">
        <f t="shared" si="170"/>
        <v>0</v>
      </c>
      <c r="AA595" s="56">
        <f t="shared" si="168"/>
        <v>1</v>
      </c>
      <c r="AB595" s="124">
        <f t="shared" si="176"/>
        <v>1</v>
      </c>
      <c r="AC595" s="69">
        <f t="shared" si="177"/>
        <v>0</v>
      </c>
      <c r="AD595" s="54">
        <f t="shared" si="180"/>
        <v>0</v>
      </c>
      <c r="AE595" s="59">
        <f t="shared" si="178"/>
        <v>0</v>
      </c>
      <c r="AF595" s="149"/>
      <c r="AG595" s="60"/>
      <c r="AH595" s="61"/>
      <c r="AI595" s="126"/>
      <c r="AJ595" s="212"/>
      <c r="AK595" s="215"/>
    </row>
    <row r="596" spans="2:37">
      <c r="B596" s="136"/>
      <c r="C596" s="47">
        <f t="shared" si="171"/>
        <v>0</v>
      </c>
      <c r="D596" s="47">
        <f t="shared" si="172"/>
        <v>1</v>
      </c>
      <c r="E596" s="47">
        <f t="shared" si="173"/>
        <v>1900</v>
      </c>
      <c r="F596" s="47" t="str">
        <f t="shared" si="169"/>
        <v>сб</v>
      </c>
      <c r="G596" s="92"/>
      <c r="H596" s="71"/>
      <c r="I596" s="70"/>
      <c r="J596" s="94"/>
      <c r="K596" s="94"/>
      <c r="L596" s="48"/>
      <c r="M596" s="71"/>
      <c r="N596" s="64"/>
      <c r="O596" s="65"/>
      <c r="P596" s="65"/>
      <c r="Q596" s="65"/>
      <c r="R596" s="105"/>
      <c r="S596" s="66">
        <f t="shared" si="179"/>
        <v>100854.89999999998</v>
      </c>
      <c r="T596" s="67">
        <f t="shared" si="174"/>
        <v>0</v>
      </c>
      <c r="U596" s="53">
        <f t="shared" si="164"/>
        <v>0</v>
      </c>
      <c r="V596" s="54">
        <f t="shared" si="165"/>
        <v>0</v>
      </c>
      <c r="W596" s="67">
        <f t="shared" si="175"/>
        <v>0</v>
      </c>
      <c r="X596" s="53">
        <f t="shared" si="166"/>
        <v>0</v>
      </c>
      <c r="Y596" s="54">
        <f t="shared" si="167"/>
        <v>0</v>
      </c>
      <c r="Z596" s="68" t="str">
        <f t="shared" si="170"/>
        <v>0</v>
      </c>
      <c r="AA596" s="56">
        <f t="shared" si="168"/>
        <v>1</v>
      </c>
      <c r="AB596" s="124">
        <f t="shared" si="176"/>
        <v>1</v>
      </c>
      <c r="AC596" s="69">
        <f t="shared" si="177"/>
        <v>0</v>
      </c>
      <c r="AD596" s="54">
        <f t="shared" si="180"/>
        <v>0</v>
      </c>
      <c r="AE596" s="59">
        <f t="shared" si="178"/>
        <v>0</v>
      </c>
      <c r="AF596" s="149"/>
      <c r="AG596" s="60"/>
      <c r="AH596" s="61"/>
      <c r="AI596" s="126"/>
      <c r="AJ596" s="212"/>
      <c r="AK596" s="215"/>
    </row>
    <row r="597" spans="2:37">
      <c r="B597" s="136"/>
      <c r="C597" s="47">
        <f t="shared" si="171"/>
        <v>0</v>
      </c>
      <c r="D597" s="47">
        <f t="shared" si="172"/>
        <v>1</v>
      </c>
      <c r="E597" s="47">
        <f t="shared" si="173"/>
        <v>1900</v>
      </c>
      <c r="F597" s="47" t="str">
        <f t="shared" si="169"/>
        <v>сб</v>
      </c>
      <c r="G597" s="92"/>
      <c r="H597" s="71"/>
      <c r="I597" s="70"/>
      <c r="J597" s="94"/>
      <c r="K597" s="94"/>
      <c r="L597" s="48"/>
      <c r="M597" s="71"/>
      <c r="N597" s="64"/>
      <c r="O597" s="65"/>
      <c r="P597" s="65"/>
      <c r="Q597" s="65"/>
      <c r="R597" s="105"/>
      <c r="S597" s="66">
        <f t="shared" si="179"/>
        <v>100854.89999999998</v>
      </c>
      <c r="T597" s="67">
        <f t="shared" si="174"/>
        <v>0</v>
      </c>
      <c r="U597" s="53">
        <f t="shared" si="164"/>
        <v>0</v>
      </c>
      <c r="V597" s="54">
        <f t="shared" si="165"/>
        <v>0</v>
      </c>
      <c r="W597" s="67">
        <f t="shared" si="175"/>
        <v>0</v>
      </c>
      <c r="X597" s="53">
        <f t="shared" si="166"/>
        <v>0</v>
      </c>
      <c r="Y597" s="54">
        <f t="shared" si="167"/>
        <v>0</v>
      </c>
      <c r="Z597" s="68" t="str">
        <f t="shared" si="170"/>
        <v>0</v>
      </c>
      <c r="AA597" s="56">
        <f t="shared" si="168"/>
        <v>1</v>
      </c>
      <c r="AB597" s="124">
        <f t="shared" si="176"/>
        <v>1</v>
      </c>
      <c r="AC597" s="69">
        <f t="shared" si="177"/>
        <v>0</v>
      </c>
      <c r="AD597" s="54">
        <f t="shared" si="180"/>
        <v>0</v>
      </c>
      <c r="AE597" s="59">
        <f t="shared" si="178"/>
        <v>0</v>
      </c>
      <c r="AF597" s="149"/>
      <c r="AG597" s="60"/>
      <c r="AH597" s="61"/>
      <c r="AI597" s="126"/>
      <c r="AJ597" s="212"/>
      <c r="AK597" s="215"/>
    </row>
    <row r="598" spans="2:37">
      <c r="B598" s="136"/>
      <c r="C598" s="47">
        <f t="shared" si="171"/>
        <v>0</v>
      </c>
      <c r="D598" s="47">
        <f t="shared" si="172"/>
        <v>1</v>
      </c>
      <c r="E598" s="47">
        <f t="shared" si="173"/>
        <v>1900</v>
      </c>
      <c r="F598" s="47" t="str">
        <f t="shared" si="169"/>
        <v>сб</v>
      </c>
      <c r="G598" s="92"/>
      <c r="H598" s="71"/>
      <c r="I598" s="70"/>
      <c r="J598" s="94"/>
      <c r="K598" s="94"/>
      <c r="L598" s="48"/>
      <c r="M598" s="71"/>
      <c r="N598" s="64"/>
      <c r="O598" s="65"/>
      <c r="P598" s="65"/>
      <c r="Q598" s="65"/>
      <c r="R598" s="105"/>
      <c r="S598" s="66">
        <f t="shared" si="179"/>
        <v>100854.89999999998</v>
      </c>
      <c r="T598" s="67">
        <f t="shared" si="174"/>
        <v>0</v>
      </c>
      <c r="U598" s="53">
        <f t="shared" si="164"/>
        <v>0</v>
      </c>
      <c r="V598" s="54">
        <f t="shared" si="165"/>
        <v>0</v>
      </c>
      <c r="W598" s="67">
        <f t="shared" si="175"/>
        <v>0</v>
      </c>
      <c r="X598" s="53">
        <f t="shared" si="166"/>
        <v>0</v>
      </c>
      <c r="Y598" s="54">
        <f t="shared" si="167"/>
        <v>0</v>
      </c>
      <c r="Z598" s="68" t="str">
        <f t="shared" si="170"/>
        <v>0</v>
      </c>
      <c r="AA598" s="56">
        <f t="shared" si="168"/>
        <v>1</v>
      </c>
      <c r="AB598" s="124">
        <f t="shared" si="176"/>
        <v>1</v>
      </c>
      <c r="AC598" s="69">
        <f t="shared" si="177"/>
        <v>0</v>
      </c>
      <c r="AD598" s="54">
        <f t="shared" si="180"/>
        <v>0</v>
      </c>
      <c r="AE598" s="59">
        <f t="shared" si="178"/>
        <v>0</v>
      </c>
      <c r="AF598" s="149"/>
      <c r="AG598" s="60"/>
      <c r="AH598" s="61"/>
      <c r="AI598" s="126"/>
      <c r="AJ598" s="212"/>
      <c r="AK598" s="215"/>
    </row>
    <row r="599" spans="2:37">
      <c r="B599" s="136"/>
      <c r="C599" s="47">
        <f t="shared" si="171"/>
        <v>0</v>
      </c>
      <c r="D599" s="47">
        <f t="shared" si="172"/>
        <v>1</v>
      </c>
      <c r="E599" s="47">
        <f t="shared" si="173"/>
        <v>1900</v>
      </c>
      <c r="F599" s="47" t="str">
        <f t="shared" si="169"/>
        <v>сб</v>
      </c>
      <c r="G599" s="92"/>
      <c r="H599" s="71"/>
      <c r="I599" s="70"/>
      <c r="J599" s="94"/>
      <c r="K599" s="94"/>
      <c r="L599" s="48"/>
      <c r="M599" s="71"/>
      <c r="N599" s="64"/>
      <c r="O599" s="65"/>
      <c r="P599" s="65"/>
      <c r="Q599" s="65"/>
      <c r="R599" s="105"/>
      <c r="S599" s="66">
        <f t="shared" si="179"/>
        <v>100854.89999999998</v>
      </c>
      <c r="T599" s="67">
        <f t="shared" si="174"/>
        <v>0</v>
      </c>
      <c r="U599" s="53">
        <f t="shared" si="164"/>
        <v>0</v>
      </c>
      <c r="V599" s="54">
        <f t="shared" si="165"/>
        <v>0</v>
      </c>
      <c r="W599" s="67">
        <f t="shared" si="175"/>
        <v>0</v>
      </c>
      <c r="X599" s="53">
        <f t="shared" si="166"/>
        <v>0</v>
      </c>
      <c r="Y599" s="54">
        <f t="shared" si="167"/>
        <v>0</v>
      </c>
      <c r="Z599" s="68" t="str">
        <f t="shared" si="170"/>
        <v>0</v>
      </c>
      <c r="AA599" s="56">
        <f t="shared" si="168"/>
        <v>1</v>
      </c>
      <c r="AB599" s="124">
        <f t="shared" si="176"/>
        <v>1</v>
      </c>
      <c r="AC599" s="69">
        <f t="shared" si="177"/>
        <v>0</v>
      </c>
      <c r="AD599" s="54">
        <f t="shared" si="180"/>
        <v>0</v>
      </c>
      <c r="AE599" s="59">
        <f t="shared" si="178"/>
        <v>0</v>
      </c>
      <c r="AF599" s="149"/>
      <c r="AG599" s="60"/>
      <c r="AH599" s="61"/>
      <c r="AI599" s="126"/>
      <c r="AJ599" s="212"/>
      <c r="AK599" s="215"/>
    </row>
    <row r="600" spans="2:37">
      <c r="B600" s="136"/>
      <c r="C600" s="47">
        <f t="shared" si="171"/>
        <v>0</v>
      </c>
      <c r="D600" s="47">
        <f t="shared" si="172"/>
        <v>1</v>
      </c>
      <c r="E600" s="47">
        <f t="shared" si="173"/>
        <v>1900</v>
      </c>
      <c r="F600" s="47" t="str">
        <f t="shared" si="169"/>
        <v>сб</v>
      </c>
      <c r="G600" s="92"/>
      <c r="H600" s="71"/>
      <c r="I600" s="70"/>
      <c r="J600" s="94"/>
      <c r="K600" s="94"/>
      <c r="L600" s="48"/>
      <c r="M600" s="71"/>
      <c r="N600" s="64"/>
      <c r="O600" s="65"/>
      <c r="P600" s="65"/>
      <c r="Q600" s="65"/>
      <c r="R600" s="105"/>
      <c r="S600" s="66">
        <f t="shared" si="179"/>
        <v>100854.89999999998</v>
      </c>
      <c r="T600" s="67">
        <f t="shared" si="174"/>
        <v>0</v>
      </c>
      <c r="U600" s="53">
        <f t="shared" si="164"/>
        <v>0</v>
      </c>
      <c r="V600" s="54">
        <f t="shared" si="165"/>
        <v>0</v>
      </c>
      <c r="W600" s="67">
        <f t="shared" si="175"/>
        <v>0</v>
      </c>
      <c r="X600" s="53">
        <f t="shared" si="166"/>
        <v>0</v>
      </c>
      <c r="Y600" s="54">
        <f t="shared" si="167"/>
        <v>0</v>
      </c>
      <c r="Z600" s="68" t="str">
        <f t="shared" si="170"/>
        <v>0</v>
      </c>
      <c r="AA600" s="56">
        <f t="shared" si="168"/>
        <v>1</v>
      </c>
      <c r="AB600" s="124">
        <f t="shared" si="176"/>
        <v>1</v>
      </c>
      <c r="AC600" s="69">
        <f t="shared" si="177"/>
        <v>0</v>
      </c>
      <c r="AD600" s="54">
        <f t="shared" si="180"/>
        <v>0</v>
      </c>
      <c r="AE600" s="59">
        <f t="shared" si="178"/>
        <v>0</v>
      </c>
      <c r="AF600" s="149"/>
      <c r="AG600" s="60"/>
      <c r="AH600" s="61"/>
      <c r="AI600" s="126"/>
      <c r="AJ600" s="212"/>
      <c r="AK600" s="215"/>
    </row>
    <row r="601" spans="2:37">
      <c r="B601" s="136"/>
      <c r="C601" s="47">
        <f t="shared" si="171"/>
        <v>0</v>
      </c>
      <c r="D601" s="47">
        <f t="shared" si="172"/>
        <v>1</v>
      </c>
      <c r="E601" s="47">
        <f t="shared" si="173"/>
        <v>1900</v>
      </c>
      <c r="F601" s="47" t="str">
        <f t="shared" si="169"/>
        <v>сб</v>
      </c>
      <c r="G601" s="92"/>
      <c r="H601" s="71"/>
      <c r="I601" s="70"/>
      <c r="J601" s="94"/>
      <c r="K601" s="94"/>
      <c r="L601" s="48"/>
      <c r="M601" s="71"/>
      <c r="N601" s="64"/>
      <c r="O601" s="65"/>
      <c r="P601" s="65"/>
      <c r="Q601" s="65"/>
      <c r="R601" s="105"/>
      <c r="S601" s="66">
        <f t="shared" si="179"/>
        <v>100854.89999999998</v>
      </c>
      <c r="T601" s="67">
        <f t="shared" si="174"/>
        <v>0</v>
      </c>
      <c r="U601" s="53">
        <f t="shared" si="164"/>
        <v>0</v>
      </c>
      <c r="V601" s="54">
        <f t="shared" si="165"/>
        <v>0</v>
      </c>
      <c r="W601" s="67">
        <f t="shared" si="175"/>
        <v>0</v>
      </c>
      <c r="X601" s="53">
        <f t="shared" si="166"/>
        <v>0</v>
      </c>
      <c r="Y601" s="54">
        <f t="shared" si="167"/>
        <v>0</v>
      </c>
      <c r="Z601" s="68" t="str">
        <f t="shared" si="170"/>
        <v>0</v>
      </c>
      <c r="AA601" s="56">
        <f t="shared" si="168"/>
        <v>1</v>
      </c>
      <c r="AB601" s="124">
        <f t="shared" si="176"/>
        <v>1</v>
      </c>
      <c r="AC601" s="69">
        <f t="shared" si="177"/>
        <v>0</v>
      </c>
      <c r="AD601" s="54">
        <f t="shared" si="180"/>
        <v>0</v>
      </c>
      <c r="AE601" s="59">
        <f t="shared" si="178"/>
        <v>0</v>
      </c>
      <c r="AF601" s="149"/>
      <c r="AG601" s="60"/>
      <c r="AH601" s="61"/>
      <c r="AI601" s="126"/>
      <c r="AJ601" s="212"/>
      <c r="AK601" s="215"/>
    </row>
    <row r="602" spans="2:37">
      <c r="B602" s="136"/>
      <c r="C602" s="47">
        <f t="shared" si="171"/>
        <v>0</v>
      </c>
      <c r="D602" s="47">
        <f t="shared" si="172"/>
        <v>1</v>
      </c>
      <c r="E602" s="47">
        <f t="shared" si="173"/>
        <v>1900</v>
      </c>
      <c r="F602" s="47" t="str">
        <f t="shared" si="169"/>
        <v>сб</v>
      </c>
      <c r="G602" s="92"/>
      <c r="H602" s="71"/>
      <c r="I602" s="70"/>
      <c r="J602" s="94"/>
      <c r="K602" s="94"/>
      <c r="L602" s="48"/>
      <c r="M602" s="71"/>
      <c r="N602" s="64"/>
      <c r="O602" s="65"/>
      <c r="P602" s="65"/>
      <c r="Q602" s="65"/>
      <c r="R602" s="105"/>
      <c r="S602" s="66">
        <f t="shared" si="179"/>
        <v>100854.89999999998</v>
      </c>
      <c r="T602" s="67">
        <f t="shared" si="174"/>
        <v>0</v>
      </c>
      <c r="U602" s="53">
        <f t="shared" si="164"/>
        <v>0</v>
      </c>
      <c r="V602" s="54">
        <f t="shared" si="165"/>
        <v>0</v>
      </c>
      <c r="W602" s="67">
        <f t="shared" si="175"/>
        <v>0</v>
      </c>
      <c r="X602" s="53">
        <f t="shared" si="166"/>
        <v>0</v>
      </c>
      <c r="Y602" s="54">
        <f t="shared" si="167"/>
        <v>0</v>
      </c>
      <c r="Z602" s="68" t="str">
        <f t="shared" si="170"/>
        <v>0</v>
      </c>
      <c r="AA602" s="56">
        <f t="shared" si="168"/>
        <v>1</v>
      </c>
      <c r="AB602" s="124">
        <f t="shared" si="176"/>
        <v>1</v>
      </c>
      <c r="AC602" s="69">
        <f t="shared" si="177"/>
        <v>0</v>
      </c>
      <c r="AD602" s="54">
        <f t="shared" si="180"/>
        <v>0</v>
      </c>
      <c r="AE602" s="59">
        <f t="shared" si="178"/>
        <v>0</v>
      </c>
      <c r="AF602" s="149"/>
      <c r="AG602" s="60"/>
      <c r="AH602" s="61"/>
      <c r="AI602" s="126"/>
      <c r="AJ602" s="212"/>
      <c r="AK602" s="215"/>
    </row>
    <row r="603" spans="2:37">
      <c r="B603" s="136"/>
      <c r="C603" s="47">
        <f t="shared" si="171"/>
        <v>0</v>
      </c>
      <c r="D603" s="47">
        <f t="shared" si="172"/>
        <v>1</v>
      </c>
      <c r="E603" s="47">
        <f t="shared" si="173"/>
        <v>1900</v>
      </c>
      <c r="F603" s="47" t="str">
        <f t="shared" si="169"/>
        <v>сб</v>
      </c>
      <c r="G603" s="92"/>
      <c r="H603" s="71"/>
      <c r="I603" s="70"/>
      <c r="J603" s="94"/>
      <c r="K603" s="94"/>
      <c r="L603" s="48"/>
      <c r="M603" s="71"/>
      <c r="N603" s="64"/>
      <c r="O603" s="65"/>
      <c r="P603" s="65"/>
      <c r="Q603" s="65"/>
      <c r="R603" s="105"/>
      <c r="S603" s="66">
        <f t="shared" si="179"/>
        <v>100854.89999999998</v>
      </c>
      <c r="T603" s="67">
        <f t="shared" si="174"/>
        <v>0</v>
      </c>
      <c r="U603" s="53">
        <f t="shared" si="164"/>
        <v>0</v>
      </c>
      <c r="V603" s="54">
        <f t="shared" si="165"/>
        <v>0</v>
      </c>
      <c r="W603" s="67">
        <f t="shared" si="175"/>
        <v>0</v>
      </c>
      <c r="X603" s="53">
        <f t="shared" si="166"/>
        <v>0</v>
      </c>
      <c r="Y603" s="54">
        <f t="shared" si="167"/>
        <v>0</v>
      </c>
      <c r="Z603" s="68" t="str">
        <f t="shared" si="170"/>
        <v>0</v>
      </c>
      <c r="AA603" s="56">
        <f t="shared" si="168"/>
        <v>1</v>
      </c>
      <c r="AB603" s="124">
        <f t="shared" si="176"/>
        <v>1</v>
      </c>
      <c r="AC603" s="69">
        <f t="shared" si="177"/>
        <v>0</v>
      </c>
      <c r="AD603" s="54">
        <f t="shared" si="180"/>
        <v>0</v>
      </c>
      <c r="AE603" s="59">
        <f t="shared" si="178"/>
        <v>0</v>
      </c>
      <c r="AF603" s="149"/>
      <c r="AG603" s="60"/>
      <c r="AH603" s="61"/>
      <c r="AI603" s="126"/>
      <c r="AJ603" s="212"/>
      <c r="AK603" s="215"/>
    </row>
    <row r="604" spans="2:37">
      <c r="B604" s="136"/>
      <c r="C604" s="47">
        <f t="shared" si="171"/>
        <v>0</v>
      </c>
      <c r="D604" s="47">
        <f t="shared" si="172"/>
        <v>1</v>
      </c>
      <c r="E604" s="47">
        <f t="shared" si="173"/>
        <v>1900</v>
      </c>
      <c r="F604" s="47" t="str">
        <f t="shared" si="169"/>
        <v>сб</v>
      </c>
      <c r="G604" s="92"/>
      <c r="H604" s="71"/>
      <c r="I604" s="70"/>
      <c r="J604" s="94"/>
      <c r="K604" s="94"/>
      <c r="L604" s="48"/>
      <c r="M604" s="71"/>
      <c r="N604" s="64"/>
      <c r="O604" s="65"/>
      <c r="P604" s="65"/>
      <c r="Q604" s="65"/>
      <c r="R604" s="105"/>
      <c r="S604" s="66">
        <f t="shared" si="179"/>
        <v>100854.89999999998</v>
      </c>
      <c r="T604" s="67">
        <f t="shared" si="174"/>
        <v>0</v>
      </c>
      <c r="U604" s="53">
        <f t="shared" si="164"/>
        <v>0</v>
      </c>
      <c r="V604" s="54">
        <f t="shared" si="165"/>
        <v>0</v>
      </c>
      <c r="W604" s="67">
        <f t="shared" si="175"/>
        <v>0</v>
      </c>
      <c r="X604" s="53">
        <f t="shared" si="166"/>
        <v>0</v>
      </c>
      <c r="Y604" s="54">
        <f t="shared" si="167"/>
        <v>0</v>
      </c>
      <c r="Z604" s="68" t="str">
        <f t="shared" si="170"/>
        <v>0</v>
      </c>
      <c r="AA604" s="56">
        <f t="shared" si="168"/>
        <v>1</v>
      </c>
      <c r="AB604" s="124">
        <f t="shared" si="176"/>
        <v>1</v>
      </c>
      <c r="AC604" s="69">
        <f t="shared" si="177"/>
        <v>0</v>
      </c>
      <c r="AD604" s="54">
        <f t="shared" si="180"/>
        <v>0</v>
      </c>
      <c r="AE604" s="59">
        <f t="shared" si="178"/>
        <v>0</v>
      </c>
      <c r="AF604" s="149"/>
      <c r="AG604" s="60"/>
      <c r="AH604" s="61"/>
      <c r="AI604" s="126"/>
      <c r="AJ604" s="212"/>
      <c r="AK604" s="215"/>
    </row>
    <row r="605" spans="2:37">
      <c r="B605" s="136"/>
      <c r="C605" s="47">
        <f t="shared" si="171"/>
        <v>0</v>
      </c>
      <c r="D605" s="47">
        <f t="shared" si="172"/>
        <v>1</v>
      </c>
      <c r="E605" s="47">
        <f t="shared" si="173"/>
        <v>1900</v>
      </c>
      <c r="F605" s="47" t="str">
        <f t="shared" si="169"/>
        <v>сб</v>
      </c>
      <c r="G605" s="92"/>
      <c r="H605" s="71"/>
      <c r="I605" s="70"/>
      <c r="J605" s="94"/>
      <c r="K605" s="94"/>
      <c r="L605" s="48"/>
      <c r="M605" s="71"/>
      <c r="N605" s="64"/>
      <c r="O605" s="65"/>
      <c r="P605" s="65"/>
      <c r="Q605" s="65"/>
      <c r="R605" s="105"/>
      <c r="S605" s="66">
        <f t="shared" si="179"/>
        <v>100854.89999999998</v>
      </c>
      <c r="T605" s="67">
        <f t="shared" si="174"/>
        <v>0</v>
      </c>
      <c r="U605" s="53">
        <f t="shared" si="164"/>
        <v>0</v>
      </c>
      <c r="V605" s="54">
        <f t="shared" si="165"/>
        <v>0</v>
      </c>
      <c r="W605" s="67">
        <f t="shared" si="175"/>
        <v>0</v>
      </c>
      <c r="X605" s="53">
        <f t="shared" si="166"/>
        <v>0</v>
      </c>
      <c r="Y605" s="54">
        <f t="shared" si="167"/>
        <v>0</v>
      </c>
      <c r="Z605" s="68" t="str">
        <f t="shared" si="170"/>
        <v>0</v>
      </c>
      <c r="AA605" s="56">
        <f t="shared" si="168"/>
        <v>1</v>
      </c>
      <c r="AB605" s="124">
        <f t="shared" si="176"/>
        <v>1</v>
      </c>
      <c r="AC605" s="69">
        <f t="shared" si="177"/>
        <v>0</v>
      </c>
      <c r="AD605" s="54">
        <f t="shared" si="180"/>
        <v>0</v>
      </c>
      <c r="AE605" s="59">
        <f t="shared" si="178"/>
        <v>0</v>
      </c>
      <c r="AF605" s="149"/>
      <c r="AG605" s="60"/>
      <c r="AH605" s="61"/>
      <c r="AI605" s="126"/>
      <c r="AJ605" s="212"/>
      <c r="AK605" s="215"/>
    </row>
    <row r="606" spans="2:37">
      <c r="B606" s="136"/>
      <c r="C606" s="47">
        <f t="shared" si="171"/>
        <v>0</v>
      </c>
      <c r="D606" s="47">
        <f t="shared" si="172"/>
        <v>1</v>
      </c>
      <c r="E606" s="47">
        <f t="shared" si="173"/>
        <v>1900</v>
      </c>
      <c r="F606" s="47" t="str">
        <f t="shared" si="169"/>
        <v>сб</v>
      </c>
      <c r="G606" s="92"/>
      <c r="H606" s="71"/>
      <c r="I606" s="70"/>
      <c r="J606" s="94"/>
      <c r="K606" s="94"/>
      <c r="L606" s="48"/>
      <c r="M606" s="71"/>
      <c r="N606" s="64"/>
      <c r="O606" s="65"/>
      <c r="P606" s="65"/>
      <c r="Q606" s="65"/>
      <c r="R606" s="105"/>
      <c r="S606" s="66">
        <f t="shared" si="179"/>
        <v>100854.89999999998</v>
      </c>
      <c r="T606" s="67">
        <f t="shared" si="174"/>
        <v>0</v>
      </c>
      <c r="U606" s="53">
        <f t="shared" si="164"/>
        <v>0</v>
      </c>
      <c r="V606" s="54">
        <f t="shared" si="165"/>
        <v>0</v>
      </c>
      <c r="W606" s="67">
        <f t="shared" si="175"/>
        <v>0</v>
      </c>
      <c r="X606" s="53">
        <f t="shared" si="166"/>
        <v>0</v>
      </c>
      <c r="Y606" s="54">
        <f t="shared" si="167"/>
        <v>0</v>
      </c>
      <c r="Z606" s="68" t="str">
        <f t="shared" si="170"/>
        <v>0</v>
      </c>
      <c r="AA606" s="56">
        <f t="shared" si="168"/>
        <v>1</v>
      </c>
      <c r="AB606" s="124">
        <f t="shared" si="176"/>
        <v>1</v>
      </c>
      <c r="AC606" s="69">
        <f t="shared" si="177"/>
        <v>0</v>
      </c>
      <c r="AD606" s="54">
        <f t="shared" si="180"/>
        <v>0</v>
      </c>
      <c r="AE606" s="59">
        <f t="shared" si="178"/>
        <v>0</v>
      </c>
      <c r="AF606" s="149"/>
      <c r="AG606" s="60"/>
      <c r="AH606" s="61"/>
      <c r="AI606" s="126"/>
      <c r="AJ606" s="212"/>
      <c r="AK606" s="215"/>
    </row>
    <row r="607" spans="2:37">
      <c r="B607" s="136"/>
      <c r="C607" s="47">
        <f t="shared" si="171"/>
        <v>0</v>
      </c>
      <c r="D607" s="47">
        <f t="shared" si="172"/>
        <v>1</v>
      </c>
      <c r="E607" s="47">
        <f t="shared" si="173"/>
        <v>1900</v>
      </c>
      <c r="F607" s="47" t="str">
        <f t="shared" si="169"/>
        <v>сб</v>
      </c>
      <c r="G607" s="92"/>
      <c r="H607" s="71"/>
      <c r="I607" s="70"/>
      <c r="J607" s="94"/>
      <c r="K607" s="94"/>
      <c r="L607" s="48"/>
      <c r="M607" s="71"/>
      <c r="N607" s="64"/>
      <c r="O607" s="65"/>
      <c r="P607" s="65"/>
      <c r="Q607" s="65"/>
      <c r="R607" s="105"/>
      <c r="S607" s="66">
        <f t="shared" si="179"/>
        <v>100854.89999999998</v>
      </c>
      <c r="T607" s="67">
        <f t="shared" si="174"/>
        <v>0</v>
      </c>
      <c r="U607" s="53">
        <f t="shared" si="164"/>
        <v>0</v>
      </c>
      <c r="V607" s="54">
        <f t="shared" si="165"/>
        <v>0</v>
      </c>
      <c r="W607" s="67">
        <f t="shared" si="175"/>
        <v>0</v>
      </c>
      <c r="X607" s="53">
        <f t="shared" si="166"/>
        <v>0</v>
      </c>
      <c r="Y607" s="54">
        <f t="shared" si="167"/>
        <v>0</v>
      </c>
      <c r="Z607" s="68" t="str">
        <f t="shared" si="170"/>
        <v>0</v>
      </c>
      <c r="AA607" s="56">
        <f t="shared" si="168"/>
        <v>1</v>
      </c>
      <c r="AB607" s="124">
        <f t="shared" si="176"/>
        <v>1</v>
      </c>
      <c r="AC607" s="69">
        <f t="shared" si="177"/>
        <v>0</v>
      </c>
      <c r="AD607" s="54">
        <f t="shared" si="180"/>
        <v>0</v>
      </c>
      <c r="AE607" s="59">
        <f t="shared" si="178"/>
        <v>0</v>
      </c>
      <c r="AF607" s="149"/>
      <c r="AG607" s="60"/>
      <c r="AH607" s="61"/>
      <c r="AI607" s="126"/>
      <c r="AJ607" s="212"/>
      <c r="AK607" s="215"/>
    </row>
    <row r="608" spans="2:37">
      <c r="B608" s="136"/>
      <c r="C608" s="47">
        <f t="shared" si="171"/>
        <v>0</v>
      </c>
      <c r="D608" s="47">
        <f t="shared" si="172"/>
        <v>1</v>
      </c>
      <c r="E608" s="47">
        <f t="shared" si="173"/>
        <v>1900</v>
      </c>
      <c r="F608" s="47" t="str">
        <f t="shared" si="169"/>
        <v>сб</v>
      </c>
      <c r="G608" s="92"/>
      <c r="H608" s="71"/>
      <c r="I608" s="70"/>
      <c r="J608" s="94"/>
      <c r="K608" s="94"/>
      <c r="L608" s="48"/>
      <c r="M608" s="71"/>
      <c r="N608" s="64"/>
      <c r="O608" s="65"/>
      <c r="P608" s="65"/>
      <c r="Q608" s="65"/>
      <c r="R608" s="105"/>
      <c r="S608" s="66">
        <f t="shared" si="179"/>
        <v>100854.89999999998</v>
      </c>
      <c r="T608" s="67">
        <f t="shared" si="174"/>
        <v>0</v>
      </c>
      <c r="U608" s="53">
        <f t="shared" si="164"/>
        <v>0</v>
      </c>
      <c r="V608" s="54">
        <f t="shared" si="165"/>
        <v>0</v>
      </c>
      <c r="W608" s="67">
        <f t="shared" si="175"/>
        <v>0</v>
      </c>
      <c r="X608" s="53">
        <f t="shared" si="166"/>
        <v>0</v>
      </c>
      <c r="Y608" s="54">
        <f t="shared" si="167"/>
        <v>0</v>
      </c>
      <c r="Z608" s="68" t="str">
        <f t="shared" si="170"/>
        <v>0</v>
      </c>
      <c r="AA608" s="56">
        <f t="shared" si="168"/>
        <v>1</v>
      </c>
      <c r="AB608" s="124">
        <f t="shared" si="176"/>
        <v>1</v>
      </c>
      <c r="AC608" s="69">
        <f t="shared" si="177"/>
        <v>0</v>
      </c>
      <c r="AD608" s="54">
        <f t="shared" si="180"/>
        <v>0</v>
      </c>
      <c r="AE608" s="59">
        <f t="shared" si="178"/>
        <v>0</v>
      </c>
      <c r="AF608" s="149"/>
      <c r="AG608" s="60"/>
      <c r="AH608" s="61"/>
      <c r="AI608" s="126"/>
      <c r="AJ608" s="212"/>
      <c r="AK608" s="215"/>
    </row>
    <row r="609" spans="2:37">
      <c r="B609" s="136"/>
      <c r="C609" s="47">
        <f t="shared" si="171"/>
        <v>0</v>
      </c>
      <c r="D609" s="47">
        <f t="shared" si="172"/>
        <v>1</v>
      </c>
      <c r="E609" s="47">
        <f t="shared" si="173"/>
        <v>1900</v>
      </c>
      <c r="F609" s="47" t="str">
        <f t="shared" si="169"/>
        <v>сб</v>
      </c>
      <c r="G609" s="92"/>
      <c r="H609" s="71"/>
      <c r="I609" s="70"/>
      <c r="J609" s="94"/>
      <c r="K609" s="94"/>
      <c r="L609" s="48"/>
      <c r="M609" s="71"/>
      <c r="N609" s="64"/>
      <c r="O609" s="65"/>
      <c r="P609" s="65"/>
      <c r="Q609" s="65"/>
      <c r="R609" s="105"/>
      <c r="S609" s="66">
        <f t="shared" si="179"/>
        <v>100854.89999999998</v>
      </c>
      <c r="T609" s="67">
        <f t="shared" si="174"/>
        <v>0</v>
      </c>
      <c r="U609" s="53">
        <f t="shared" ref="U609:U672" si="181">T609*M609*AA609</f>
        <v>0</v>
      </c>
      <c r="V609" s="54">
        <f t="shared" ref="V609:V672" si="182">T609*M609*AA609/S609</f>
        <v>0</v>
      </c>
      <c r="W609" s="67">
        <f t="shared" si="175"/>
        <v>0</v>
      </c>
      <c r="X609" s="53">
        <f t="shared" ref="X609:X672" si="183">W609*M609*AA609</f>
        <v>0</v>
      </c>
      <c r="Y609" s="54">
        <f t="shared" ref="Y609:Y672" si="184">W609*M609*AA609/S609</f>
        <v>0</v>
      </c>
      <c r="Z609" s="68" t="str">
        <f t="shared" si="170"/>
        <v>0</v>
      </c>
      <c r="AA609" s="56">
        <f t="shared" ref="AA609:AA672" si="185">IF(I609=0,1,I609)</f>
        <v>1</v>
      </c>
      <c r="AB609" s="124">
        <f t="shared" si="176"/>
        <v>1</v>
      </c>
      <c r="AC609" s="69">
        <f t="shared" si="177"/>
        <v>0</v>
      </c>
      <c r="AD609" s="54">
        <f t="shared" si="180"/>
        <v>0</v>
      </c>
      <c r="AE609" s="59">
        <f t="shared" si="178"/>
        <v>0</v>
      </c>
      <c r="AF609" s="149"/>
      <c r="AG609" s="60"/>
      <c r="AH609" s="61"/>
      <c r="AI609" s="126"/>
      <c r="AJ609" s="212"/>
      <c r="AK609" s="215"/>
    </row>
    <row r="610" spans="2:37">
      <c r="B610" s="136"/>
      <c r="C610" s="47">
        <f t="shared" si="171"/>
        <v>0</v>
      </c>
      <c r="D610" s="47">
        <f t="shared" si="172"/>
        <v>1</v>
      </c>
      <c r="E610" s="47">
        <f t="shared" si="173"/>
        <v>1900</v>
      </c>
      <c r="F610" s="47" t="str">
        <f t="shared" si="169"/>
        <v>сб</v>
      </c>
      <c r="G610" s="92"/>
      <c r="H610" s="71"/>
      <c r="I610" s="70"/>
      <c r="J610" s="94"/>
      <c r="K610" s="94"/>
      <c r="L610" s="48"/>
      <c r="M610" s="71"/>
      <c r="N610" s="64"/>
      <c r="O610" s="65"/>
      <c r="P610" s="65"/>
      <c r="Q610" s="65"/>
      <c r="R610" s="105"/>
      <c r="S610" s="66">
        <f t="shared" si="179"/>
        <v>100854.89999999998</v>
      </c>
      <c r="T610" s="67">
        <f t="shared" si="174"/>
        <v>0</v>
      </c>
      <c r="U610" s="53">
        <f t="shared" si="181"/>
        <v>0</v>
      </c>
      <c r="V610" s="54">
        <f t="shared" si="182"/>
        <v>0</v>
      </c>
      <c r="W610" s="67">
        <f t="shared" si="175"/>
        <v>0</v>
      </c>
      <c r="X610" s="53">
        <f t="shared" si="183"/>
        <v>0</v>
      </c>
      <c r="Y610" s="54">
        <f t="shared" si="184"/>
        <v>0</v>
      </c>
      <c r="Z610" s="68" t="str">
        <f t="shared" si="170"/>
        <v>0</v>
      </c>
      <c r="AA610" s="56">
        <f t="shared" si="185"/>
        <v>1</v>
      </c>
      <c r="AB610" s="124">
        <f t="shared" si="176"/>
        <v>1</v>
      </c>
      <c r="AC610" s="69">
        <f t="shared" si="177"/>
        <v>0</v>
      </c>
      <c r="AD610" s="54">
        <f t="shared" si="180"/>
        <v>0</v>
      </c>
      <c r="AE610" s="59">
        <f t="shared" si="178"/>
        <v>0</v>
      </c>
      <c r="AF610" s="149"/>
      <c r="AG610" s="60"/>
      <c r="AH610" s="61"/>
      <c r="AI610" s="126"/>
      <c r="AJ610" s="212"/>
      <c r="AK610" s="215"/>
    </row>
    <row r="611" spans="2:37">
      <c r="B611" s="136"/>
      <c r="C611" s="47">
        <f t="shared" si="171"/>
        <v>0</v>
      </c>
      <c r="D611" s="47">
        <f t="shared" si="172"/>
        <v>1</v>
      </c>
      <c r="E611" s="47">
        <f t="shared" si="173"/>
        <v>1900</v>
      </c>
      <c r="F611" s="47" t="str">
        <f t="shared" si="169"/>
        <v>сб</v>
      </c>
      <c r="G611" s="92"/>
      <c r="H611" s="71"/>
      <c r="I611" s="70"/>
      <c r="J611" s="94"/>
      <c r="K611" s="94"/>
      <c r="L611" s="48"/>
      <c r="M611" s="71"/>
      <c r="N611" s="64"/>
      <c r="O611" s="65"/>
      <c r="P611" s="65"/>
      <c r="Q611" s="65"/>
      <c r="R611" s="105"/>
      <c r="S611" s="66">
        <f t="shared" si="179"/>
        <v>100854.89999999998</v>
      </c>
      <c r="T611" s="67">
        <f t="shared" si="174"/>
        <v>0</v>
      </c>
      <c r="U611" s="53">
        <f t="shared" si="181"/>
        <v>0</v>
      </c>
      <c r="V611" s="54">
        <f t="shared" si="182"/>
        <v>0</v>
      </c>
      <c r="W611" s="67">
        <f t="shared" si="175"/>
        <v>0</v>
      </c>
      <c r="X611" s="53">
        <f t="shared" si="183"/>
        <v>0</v>
      </c>
      <c r="Y611" s="54">
        <f t="shared" si="184"/>
        <v>0</v>
      </c>
      <c r="Z611" s="68" t="str">
        <f t="shared" si="170"/>
        <v>0</v>
      </c>
      <c r="AA611" s="56">
        <f t="shared" si="185"/>
        <v>1</v>
      </c>
      <c r="AB611" s="124">
        <f t="shared" si="176"/>
        <v>1</v>
      </c>
      <c r="AC611" s="69">
        <f t="shared" si="177"/>
        <v>0</v>
      </c>
      <c r="AD611" s="54">
        <f t="shared" si="180"/>
        <v>0</v>
      </c>
      <c r="AE611" s="59">
        <f t="shared" si="178"/>
        <v>0</v>
      </c>
      <c r="AF611" s="149"/>
      <c r="AG611" s="60"/>
      <c r="AH611" s="61"/>
      <c r="AI611" s="126"/>
      <c r="AJ611" s="212"/>
      <c r="AK611" s="215"/>
    </row>
    <row r="612" spans="2:37">
      <c r="B612" s="136"/>
      <c r="C612" s="47">
        <f t="shared" si="171"/>
        <v>0</v>
      </c>
      <c r="D612" s="47">
        <f t="shared" si="172"/>
        <v>1</v>
      </c>
      <c r="E612" s="47">
        <f t="shared" si="173"/>
        <v>1900</v>
      </c>
      <c r="F612" s="47" t="str">
        <f t="shared" ref="F612:F675" si="186">CHOOSE(WEEKDAY(B612,2),"пн","вт","ср","чт","пт","сб","вс")</f>
        <v>сб</v>
      </c>
      <c r="G612" s="92"/>
      <c r="H612" s="71"/>
      <c r="I612" s="70"/>
      <c r="J612" s="94"/>
      <c r="K612" s="94"/>
      <c r="L612" s="48"/>
      <c r="M612" s="71"/>
      <c r="N612" s="64"/>
      <c r="O612" s="65"/>
      <c r="P612" s="65"/>
      <c r="Q612" s="65"/>
      <c r="R612" s="105"/>
      <c r="S612" s="66">
        <f t="shared" si="179"/>
        <v>100854.89999999998</v>
      </c>
      <c r="T612" s="67">
        <f t="shared" si="174"/>
        <v>0</v>
      </c>
      <c r="U612" s="53">
        <f t="shared" si="181"/>
        <v>0</v>
      </c>
      <c r="V612" s="54">
        <f t="shared" si="182"/>
        <v>0</v>
      </c>
      <c r="W612" s="67">
        <f t="shared" si="175"/>
        <v>0</v>
      </c>
      <c r="X612" s="53">
        <f t="shared" si="183"/>
        <v>0</v>
      </c>
      <c r="Y612" s="54">
        <f t="shared" si="184"/>
        <v>0</v>
      </c>
      <c r="Z612" s="68" t="str">
        <f t="shared" ref="Z612:Z675" si="187">IF(W612=0,"0",T612/W612)</f>
        <v>0</v>
      </c>
      <c r="AA612" s="56">
        <f t="shared" si="185"/>
        <v>1</v>
      </c>
      <c r="AB612" s="124">
        <f t="shared" si="176"/>
        <v>1</v>
      </c>
      <c r="AC612" s="69">
        <f t="shared" si="177"/>
        <v>0</v>
      </c>
      <c r="AD612" s="54">
        <f t="shared" si="180"/>
        <v>0</v>
      </c>
      <c r="AE612" s="59">
        <f t="shared" si="178"/>
        <v>0</v>
      </c>
      <c r="AF612" s="149"/>
      <c r="AG612" s="60"/>
      <c r="AH612" s="61"/>
      <c r="AI612" s="126"/>
      <c r="AJ612" s="212"/>
      <c r="AK612" s="215"/>
    </row>
    <row r="613" spans="2:37">
      <c r="B613" s="136"/>
      <c r="C613" s="47">
        <f t="shared" ref="C613:C676" si="188">WEEKNUM(B613)</f>
        <v>0</v>
      </c>
      <c r="D613" s="47">
        <f t="shared" ref="D613:D676" si="189">MONTH(B613)</f>
        <v>1</v>
      </c>
      <c r="E613" s="47">
        <f t="shared" ref="E613:E676" si="190">YEAR(B613)</f>
        <v>1900</v>
      </c>
      <c r="F613" s="47" t="str">
        <f t="shared" si="186"/>
        <v>сб</v>
      </c>
      <c r="G613" s="92"/>
      <c r="H613" s="71"/>
      <c r="I613" s="70"/>
      <c r="J613" s="94"/>
      <c r="K613" s="94"/>
      <c r="L613" s="48"/>
      <c r="M613" s="71"/>
      <c r="N613" s="64"/>
      <c r="O613" s="65"/>
      <c r="P613" s="65"/>
      <c r="Q613" s="65"/>
      <c r="R613" s="105"/>
      <c r="S613" s="66">
        <f t="shared" si="179"/>
        <v>100854.89999999998</v>
      </c>
      <c r="T613" s="67">
        <f t="shared" si="174"/>
        <v>0</v>
      </c>
      <c r="U613" s="53">
        <f t="shared" si="181"/>
        <v>0</v>
      </c>
      <c r="V613" s="54">
        <f t="shared" si="182"/>
        <v>0</v>
      </c>
      <c r="W613" s="67">
        <f t="shared" si="175"/>
        <v>0</v>
      </c>
      <c r="X613" s="53">
        <f t="shared" si="183"/>
        <v>0</v>
      </c>
      <c r="Y613" s="54">
        <f t="shared" si="184"/>
        <v>0</v>
      </c>
      <c r="Z613" s="68" t="str">
        <f t="shared" si="187"/>
        <v>0</v>
      </c>
      <c r="AA613" s="56">
        <f t="shared" si="185"/>
        <v>1</v>
      </c>
      <c r="AB613" s="124">
        <f t="shared" si="176"/>
        <v>1</v>
      </c>
      <c r="AC613" s="69">
        <f t="shared" si="177"/>
        <v>0</v>
      </c>
      <c r="AD613" s="54">
        <f t="shared" si="180"/>
        <v>0</v>
      </c>
      <c r="AE613" s="59">
        <f t="shared" si="178"/>
        <v>0</v>
      </c>
      <c r="AF613" s="149"/>
      <c r="AG613" s="60"/>
      <c r="AH613" s="61"/>
      <c r="AI613" s="126"/>
      <c r="AJ613" s="212"/>
      <c r="AK613" s="215"/>
    </row>
    <row r="614" spans="2:37">
      <c r="B614" s="136"/>
      <c r="C614" s="47">
        <f t="shared" si="188"/>
        <v>0</v>
      </c>
      <c r="D614" s="47">
        <f t="shared" si="189"/>
        <v>1</v>
      </c>
      <c r="E614" s="47">
        <f t="shared" si="190"/>
        <v>1900</v>
      </c>
      <c r="F614" s="47" t="str">
        <f t="shared" si="186"/>
        <v>сб</v>
      </c>
      <c r="G614" s="92"/>
      <c r="H614" s="71"/>
      <c r="I614" s="70"/>
      <c r="J614" s="94"/>
      <c r="K614" s="94"/>
      <c r="L614" s="48"/>
      <c r="M614" s="71"/>
      <c r="N614" s="64"/>
      <c r="O614" s="65"/>
      <c r="P614" s="65"/>
      <c r="Q614" s="65"/>
      <c r="R614" s="105"/>
      <c r="S614" s="66">
        <f t="shared" si="179"/>
        <v>100854.89999999998</v>
      </c>
      <c r="T614" s="67">
        <f t="shared" si="174"/>
        <v>0</v>
      </c>
      <c r="U614" s="53">
        <f t="shared" si="181"/>
        <v>0</v>
      </c>
      <c r="V614" s="54">
        <f t="shared" si="182"/>
        <v>0</v>
      </c>
      <c r="W614" s="67">
        <f t="shared" si="175"/>
        <v>0</v>
      </c>
      <c r="X614" s="53">
        <f t="shared" si="183"/>
        <v>0</v>
      </c>
      <c r="Y614" s="54">
        <f t="shared" si="184"/>
        <v>0</v>
      </c>
      <c r="Z614" s="68" t="str">
        <f t="shared" si="187"/>
        <v>0</v>
      </c>
      <c r="AA614" s="56">
        <f t="shared" si="185"/>
        <v>1</v>
      </c>
      <c r="AB614" s="124">
        <f t="shared" si="176"/>
        <v>1</v>
      </c>
      <c r="AC614" s="69">
        <f t="shared" si="177"/>
        <v>0</v>
      </c>
      <c r="AD614" s="54">
        <f t="shared" si="180"/>
        <v>0</v>
      </c>
      <c r="AE614" s="59">
        <f t="shared" si="178"/>
        <v>0</v>
      </c>
      <c r="AF614" s="149"/>
      <c r="AG614" s="60"/>
      <c r="AH614" s="61"/>
      <c r="AI614" s="126"/>
      <c r="AJ614" s="212"/>
      <c r="AK614" s="215"/>
    </row>
    <row r="615" spans="2:37">
      <c r="B615" s="136"/>
      <c r="C615" s="47">
        <f t="shared" si="188"/>
        <v>0</v>
      </c>
      <c r="D615" s="47">
        <f t="shared" si="189"/>
        <v>1</v>
      </c>
      <c r="E615" s="47">
        <f t="shared" si="190"/>
        <v>1900</v>
      </c>
      <c r="F615" s="47" t="str">
        <f t="shared" si="186"/>
        <v>сб</v>
      </c>
      <c r="G615" s="92"/>
      <c r="H615" s="71"/>
      <c r="I615" s="70"/>
      <c r="J615" s="94"/>
      <c r="K615" s="94"/>
      <c r="L615" s="48"/>
      <c r="M615" s="71"/>
      <c r="N615" s="64"/>
      <c r="O615" s="65"/>
      <c r="P615" s="65"/>
      <c r="Q615" s="65"/>
      <c r="R615" s="105"/>
      <c r="S615" s="66">
        <f t="shared" si="179"/>
        <v>100854.89999999998</v>
      </c>
      <c r="T615" s="67">
        <f t="shared" si="174"/>
        <v>0</v>
      </c>
      <c r="U615" s="53">
        <f t="shared" si="181"/>
        <v>0</v>
      </c>
      <c r="V615" s="54">
        <f t="shared" si="182"/>
        <v>0</v>
      </c>
      <c r="W615" s="67">
        <f t="shared" si="175"/>
        <v>0</v>
      </c>
      <c r="X615" s="53">
        <f t="shared" si="183"/>
        <v>0</v>
      </c>
      <c r="Y615" s="54">
        <f t="shared" si="184"/>
        <v>0</v>
      </c>
      <c r="Z615" s="68" t="str">
        <f t="shared" si="187"/>
        <v>0</v>
      </c>
      <c r="AA615" s="56">
        <f t="shared" si="185"/>
        <v>1</v>
      </c>
      <c r="AB615" s="124">
        <f t="shared" si="176"/>
        <v>1</v>
      </c>
      <c r="AC615" s="69">
        <f t="shared" si="177"/>
        <v>0</v>
      </c>
      <c r="AD615" s="54">
        <f t="shared" si="180"/>
        <v>0</v>
      </c>
      <c r="AE615" s="59">
        <f t="shared" si="178"/>
        <v>0</v>
      </c>
      <c r="AF615" s="149"/>
      <c r="AG615" s="60"/>
      <c r="AH615" s="61"/>
      <c r="AI615" s="126"/>
      <c r="AJ615" s="212"/>
      <c r="AK615" s="215"/>
    </row>
    <row r="616" spans="2:37">
      <c r="B616" s="136"/>
      <c r="C616" s="47">
        <f t="shared" si="188"/>
        <v>0</v>
      </c>
      <c r="D616" s="47">
        <f t="shared" si="189"/>
        <v>1</v>
      </c>
      <c r="E616" s="47">
        <f t="shared" si="190"/>
        <v>1900</v>
      </c>
      <c r="F616" s="47" t="str">
        <f t="shared" si="186"/>
        <v>сб</v>
      </c>
      <c r="G616" s="92"/>
      <c r="H616" s="71"/>
      <c r="I616" s="70"/>
      <c r="J616" s="94"/>
      <c r="K616" s="94"/>
      <c r="L616" s="48"/>
      <c r="M616" s="71"/>
      <c r="N616" s="64"/>
      <c r="O616" s="65"/>
      <c r="P616" s="65"/>
      <c r="Q616" s="65"/>
      <c r="R616" s="105"/>
      <c r="S616" s="66">
        <f t="shared" si="179"/>
        <v>100854.89999999998</v>
      </c>
      <c r="T616" s="67">
        <f t="shared" si="174"/>
        <v>0</v>
      </c>
      <c r="U616" s="53">
        <f t="shared" si="181"/>
        <v>0</v>
      </c>
      <c r="V616" s="54">
        <f t="shared" si="182"/>
        <v>0</v>
      </c>
      <c r="W616" s="67">
        <f t="shared" si="175"/>
        <v>0</v>
      </c>
      <c r="X616" s="53">
        <f t="shared" si="183"/>
        <v>0</v>
      </c>
      <c r="Y616" s="54">
        <f t="shared" si="184"/>
        <v>0</v>
      </c>
      <c r="Z616" s="68" t="str">
        <f t="shared" si="187"/>
        <v>0</v>
      </c>
      <c r="AA616" s="56">
        <f t="shared" si="185"/>
        <v>1</v>
      </c>
      <c r="AB616" s="124">
        <f t="shared" si="176"/>
        <v>1</v>
      </c>
      <c r="AC616" s="69">
        <f t="shared" si="177"/>
        <v>0</v>
      </c>
      <c r="AD616" s="54">
        <f t="shared" si="180"/>
        <v>0</v>
      </c>
      <c r="AE616" s="59">
        <f t="shared" si="178"/>
        <v>0</v>
      </c>
      <c r="AF616" s="149"/>
      <c r="AG616" s="60"/>
      <c r="AH616" s="61"/>
      <c r="AI616" s="126"/>
      <c r="AJ616" s="212"/>
      <c r="AK616" s="215"/>
    </row>
    <row r="617" spans="2:37">
      <c r="B617" s="136"/>
      <c r="C617" s="47">
        <f t="shared" si="188"/>
        <v>0</v>
      </c>
      <c r="D617" s="47">
        <f t="shared" si="189"/>
        <v>1</v>
      </c>
      <c r="E617" s="47">
        <f t="shared" si="190"/>
        <v>1900</v>
      </c>
      <c r="F617" s="47" t="str">
        <f t="shared" si="186"/>
        <v>сб</v>
      </c>
      <c r="G617" s="92"/>
      <c r="H617" s="71"/>
      <c r="I617" s="70"/>
      <c r="J617" s="94"/>
      <c r="K617" s="94"/>
      <c r="L617" s="48"/>
      <c r="M617" s="71"/>
      <c r="N617" s="64"/>
      <c r="O617" s="65"/>
      <c r="P617" s="65"/>
      <c r="Q617" s="65"/>
      <c r="R617" s="105"/>
      <c r="S617" s="66">
        <f t="shared" si="179"/>
        <v>100854.89999999998</v>
      </c>
      <c r="T617" s="67">
        <f t="shared" si="174"/>
        <v>0</v>
      </c>
      <c r="U617" s="53">
        <f t="shared" si="181"/>
        <v>0</v>
      </c>
      <c r="V617" s="54">
        <f t="shared" si="182"/>
        <v>0</v>
      </c>
      <c r="W617" s="67">
        <f t="shared" si="175"/>
        <v>0</v>
      </c>
      <c r="X617" s="53">
        <f t="shared" si="183"/>
        <v>0</v>
      </c>
      <c r="Y617" s="54">
        <f t="shared" si="184"/>
        <v>0</v>
      </c>
      <c r="Z617" s="68" t="str">
        <f t="shared" si="187"/>
        <v>0</v>
      </c>
      <c r="AA617" s="56">
        <f t="shared" si="185"/>
        <v>1</v>
      </c>
      <c r="AB617" s="124">
        <f t="shared" si="176"/>
        <v>1</v>
      </c>
      <c r="AC617" s="69">
        <f t="shared" si="177"/>
        <v>0</v>
      </c>
      <c r="AD617" s="54">
        <f t="shared" si="180"/>
        <v>0</v>
      </c>
      <c r="AE617" s="59">
        <f t="shared" si="178"/>
        <v>0</v>
      </c>
      <c r="AF617" s="149"/>
      <c r="AG617" s="60"/>
      <c r="AH617" s="61"/>
      <c r="AI617" s="126"/>
      <c r="AJ617" s="212"/>
      <c r="AK617" s="215"/>
    </row>
    <row r="618" spans="2:37">
      <c r="B618" s="136"/>
      <c r="C618" s="47">
        <f t="shared" si="188"/>
        <v>0</v>
      </c>
      <c r="D618" s="47">
        <f t="shared" si="189"/>
        <v>1</v>
      </c>
      <c r="E618" s="47">
        <f t="shared" si="190"/>
        <v>1900</v>
      </c>
      <c r="F618" s="47" t="str">
        <f t="shared" si="186"/>
        <v>сб</v>
      </c>
      <c r="G618" s="92"/>
      <c r="H618" s="71"/>
      <c r="I618" s="70"/>
      <c r="J618" s="94"/>
      <c r="K618" s="94"/>
      <c r="L618" s="48"/>
      <c r="M618" s="71"/>
      <c r="N618" s="64"/>
      <c r="O618" s="65"/>
      <c r="P618" s="65"/>
      <c r="Q618" s="65"/>
      <c r="R618" s="105"/>
      <c r="S618" s="66">
        <f t="shared" si="179"/>
        <v>100854.89999999998</v>
      </c>
      <c r="T618" s="67">
        <f t="shared" si="174"/>
        <v>0</v>
      </c>
      <c r="U618" s="53">
        <f t="shared" si="181"/>
        <v>0</v>
      </c>
      <c r="V618" s="54">
        <f t="shared" si="182"/>
        <v>0</v>
      </c>
      <c r="W618" s="67">
        <f t="shared" si="175"/>
        <v>0</v>
      </c>
      <c r="X618" s="53">
        <f t="shared" si="183"/>
        <v>0</v>
      </c>
      <c r="Y618" s="54">
        <f t="shared" si="184"/>
        <v>0</v>
      </c>
      <c r="Z618" s="68" t="str">
        <f t="shared" si="187"/>
        <v>0</v>
      </c>
      <c r="AA618" s="56">
        <f t="shared" si="185"/>
        <v>1</v>
      </c>
      <c r="AB618" s="124">
        <f t="shared" si="176"/>
        <v>1</v>
      </c>
      <c r="AC618" s="69">
        <f t="shared" si="177"/>
        <v>0</v>
      </c>
      <c r="AD618" s="54">
        <f t="shared" si="180"/>
        <v>0</v>
      </c>
      <c r="AE618" s="59">
        <f t="shared" si="178"/>
        <v>0</v>
      </c>
      <c r="AF618" s="149"/>
      <c r="AG618" s="60"/>
      <c r="AH618" s="61"/>
      <c r="AI618" s="126"/>
      <c r="AJ618" s="212"/>
      <c r="AK618" s="215"/>
    </row>
    <row r="619" spans="2:37">
      <c r="B619" s="136"/>
      <c r="C619" s="47">
        <f t="shared" si="188"/>
        <v>0</v>
      </c>
      <c r="D619" s="47">
        <f t="shared" si="189"/>
        <v>1</v>
      </c>
      <c r="E619" s="47">
        <f t="shared" si="190"/>
        <v>1900</v>
      </c>
      <c r="F619" s="47" t="str">
        <f t="shared" si="186"/>
        <v>сб</v>
      </c>
      <c r="G619" s="92"/>
      <c r="H619" s="71"/>
      <c r="I619" s="70"/>
      <c r="J619" s="94"/>
      <c r="K619" s="94"/>
      <c r="L619" s="48"/>
      <c r="M619" s="71"/>
      <c r="N619" s="64"/>
      <c r="O619" s="65"/>
      <c r="P619" s="65"/>
      <c r="Q619" s="65"/>
      <c r="R619" s="105"/>
      <c r="S619" s="66">
        <f t="shared" si="179"/>
        <v>100854.89999999998</v>
      </c>
      <c r="T619" s="67">
        <f t="shared" si="174"/>
        <v>0</v>
      </c>
      <c r="U619" s="53">
        <f t="shared" si="181"/>
        <v>0</v>
      </c>
      <c r="V619" s="54">
        <f t="shared" si="182"/>
        <v>0</v>
      </c>
      <c r="W619" s="67">
        <f t="shared" si="175"/>
        <v>0</v>
      </c>
      <c r="X619" s="53">
        <f t="shared" si="183"/>
        <v>0</v>
      </c>
      <c r="Y619" s="54">
        <f t="shared" si="184"/>
        <v>0</v>
      </c>
      <c r="Z619" s="68" t="str">
        <f t="shared" si="187"/>
        <v>0</v>
      </c>
      <c r="AA619" s="56">
        <f t="shared" si="185"/>
        <v>1</v>
      </c>
      <c r="AB619" s="124">
        <f t="shared" si="176"/>
        <v>1</v>
      </c>
      <c r="AC619" s="69">
        <f t="shared" si="177"/>
        <v>0</v>
      </c>
      <c r="AD619" s="54">
        <f t="shared" si="180"/>
        <v>0</v>
      </c>
      <c r="AE619" s="59">
        <f t="shared" si="178"/>
        <v>0</v>
      </c>
      <c r="AF619" s="149"/>
      <c r="AG619" s="60"/>
      <c r="AH619" s="61"/>
      <c r="AI619" s="126"/>
      <c r="AJ619" s="212"/>
      <c r="AK619" s="215"/>
    </row>
    <row r="620" spans="2:37">
      <c r="B620" s="136"/>
      <c r="C620" s="47">
        <f t="shared" si="188"/>
        <v>0</v>
      </c>
      <c r="D620" s="47">
        <f t="shared" si="189"/>
        <v>1</v>
      </c>
      <c r="E620" s="47">
        <f t="shared" si="190"/>
        <v>1900</v>
      </c>
      <c r="F620" s="47" t="str">
        <f t="shared" si="186"/>
        <v>сб</v>
      </c>
      <c r="G620" s="92"/>
      <c r="H620" s="71"/>
      <c r="I620" s="70"/>
      <c r="J620" s="94"/>
      <c r="K620" s="94"/>
      <c r="L620" s="48"/>
      <c r="M620" s="71"/>
      <c r="N620" s="64"/>
      <c r="O620" s="65"/>
      <c r="P620" s="65"/>
      <c r="Q620" s="65"/>
      <c r="R620" s="105"/>
      <c r="S620" s="66">
        <f t="shared" si="179"/>
        <v>100854.89999999998</v>
      </c>
      <c r="T620" s="67">
        <f t="shared" si="174"/>
        <v>0</v>
      </c>
      <c r="U620" s="53">
        <f t="shared" si="181"/>
        <v>0</v>
      </c>
      <c r="V620" s="54">
        <f t="shared" si="182"/>
        <v>0</v>
      </c>
      <c r="W620" s="67">
        <f t="shared" si="175"/>
        <v>0</v>
      </c>
      <c r="X620" s="53">
        <f t="shared" si="183"/>
        <v>0</v>
      </c>
      <c r="Y620" s="54">
        <f t="shared" si="184"/>
        <v>0</v>
      </c>
      <c r="Z620" s="68" t="str">
        <f t="shared" si="187"/>
        <v>0</v>
      </c>
      <c r="AA620" s="56">
        <f t="shared" si="185"/>
        <v>1</v>
      </c>
      <c r="AB620" s="124">
        <f t="shared" si="176"/>
        <v>1</v>
      </c>
      <c r="AC620" s="69">
        <f t="shared" si="177"/>
        <v>0</v>
      </c>
      <c r="AD620" s="54">
        <f t="shared" si="180"/>
        <v>0</v>
      </c>
      <c r="AE620" s="59">
        <f t="shared" si="178"/>
        <v>0</v>
      </c>
      <c r="AF620" s="149"/>
      <c r="AG620" s="60"/>
      <c r="AH620" s="61"/>
      <c r="AI620" s="126"/>
      <c r="AJ620" s="212"/>
      <c r="AK620" s="215"/>
    </row>
    <row r="621" spans="2:37">
      <c r="B621" s="136"/>
      <c r="C621" s="47">
        <f t="shared" si="188"/>
        <v>0</v>
      </c>
      <c r="D621" s="47">
        <f t="shared" si="189"/>
        <v>1</v>
      </c>
      <c r="E621" s="47">
        <f t="shared" si="190"/>
        <v>1900</v>
      </c>
      <c r="F621" s="47" t="str">
        <f t="shared" si="186"/>
        <v>сб</v>
      </c>
      <c r="G621" s="92"/>
      <c r="H621" s="71"/>
      <c r="I621" s="70"/>
      <c r="J621" s="94"/>
      <c r="K621" s="94"/>
      <c r="L621" s="48"/>
      <c r="M621" s="71"/>
      <c r="N621" s="64"/>
      <c r="O621" s="65"/>
      <c r="P621" s="65"/>
      <c r="Q621" s="65"/>
      <c r="R621" s="105"/>
      <c r="S621" s="66">
        <f t="shared" si="179"/>
        <v>100854.89999999998</v>
      </c>
      <c r="T621" s="67">
        <f t="shared" si="174"/>
        <v>0</v>
      </c>
      <c r="U621" s="53">
        <f t="shared" si="181"/>
        <v>0</v>
      </c>
      <c r="V621" s="54">
        <f t="shared" si="182"/>
        <v>0</v>
      </c>
      <c r="W621" s="67">
        <f t="shared" si="175"/>
        <v>0</v>
      </c>
      <c r="X621" s="53">
        <f t="shared" si="183"/>
        <v>0</v>
      </c>
      <c r="Y621" s="54">
        <f t="shared" si="184"/>
        <v>0</v>
      </c>
      <c r="Z621" s="68" t="str">
        <f t="shared" si="187"/>
        <v>0</v>
      </c>
      <c r="AA621" s="56">
        <f t="shared" si="185"/>
        <v>1</v>
      </c>
      <c r="AB621" s="124">
        <f t="shared" si="176"/>
        <v>1</v>
      </c>
      <c r="AC621" s="69">
        <f t="shared" si="177"/>
        <v>0</v>
      </c>
      <c r="AD621" s="54">
        <f t="shared" si="180"/>
        <v>0</v>
      </c>
      <c r="AE621" s="59">
        <f t="shared" si="178"/>
        <v>0</v>
      </c>
      <c r="AF621" s="149"/>
      <c r="AG621" s="60"/>
      <c r="AH621" s="61"/>
      <c r="AI621" s="126"/>
      <c r="AJ621" s="212"/>
      <c r="AK621" s="215"/>
    </row>
    <row r="622" spans="2:37">
      <c r="B622" s="136"/>
      <c r="C622" s="47">
        <f t="shared" si="188"/>
        <v>0</v>
      </c>
      <c r="D622" s="47">
        <f t="shared" si="189"/>
        <v>1</v>
      </c>
      <c r="E622" s="47">
        <f t="shared" si="190"/>
        <v>1900</v>
      </c>
      <c r="F622" s="47" t="str">
        <f t="shared" si="186"/>
        <v>сб</v>
      </c>
      <c r="G622" s="92"/>
      <c r="H622" s="71"/>
      <c r="I622" s="70"/>
      <c r="J622" s="94"/>
      <c r="K622" s="94"/>
      <c r="L622" s="48"/>
      <c r="M622" s="71"/>
      <c r="N622" s="64"/>
      <c r="O622" s="65"/>
      <c r="P622" s="65"/>
      <c r="Q622" s="65"/>
      <c r="R622" s="105"/>
      <c r="S622" s="66">
        <f t="shared" si="179"/>
        <v>100854.89999999998</v>
      </c>
      <c r="T622" s="67">
        <f t="shared" si="174"/>
        <v>0</v>
      </c>
      <c r="U622" s="53">
        <f t="shared" si="181"/>
        <v>0</v>
      </c>
      <c r="V622" s="54">
        <f t="shared" si="182"/>
        <v>0</v>
      </c>
      <c r="W622" s="67">
        <f t="shared" si="175"/>
        <v>0</v>
      </c>
      <c r="X622" s="53">
        <f t="shared" si="183"/>
        <v>0</v>
      </c>
      <c r="Y622" s="54">
        <f t="shared" si="184"/>
        <v>0</v>
      </c>
      <c r="Z622" s="68" t="str">
        <f t="shared" si="187"/>
        <v>0</v>
      </c>
      <c r="AA622" s="56">
        <f t="shared" si="185"/>
        <v>1</v>
      </c>
      <c r="AB622" s="124">
        <f t="shared" si="176"/>
        <v>1</v>
      </c>
      <c r="AC622" s="69">
        <f t="shared" si="177"/>
        <v>0</v>
      </c>
      <c r="AD622" s="54">
        <f t="shared" si="180"/>
        <v>0</v>
      </c>
      <c r="AE622" s="59">
        <f t="shared" si="178"/>
        <v>0</v>
      </c>
      <c r="AF622" s="149"/>
      <c r="AG622" s="60"/>
      <c r="AH622" s="61"/>
      <c r="AI622" s="126"/>
      <c r="AJ622" s="212"/>
      <c r="AK622" s="215"/>
    </row>
    <row r="623" spans="2:37">
      <c r="B623" s="136"/>
      <c r="C623" s="47">
        <f t="shared" si="188"/>
        <v>0</v>
      </c>
      <c r="D623" s="47">
        <f t="shared" si="189"/>
        <v>1</v>
      </c>
      <c r="E623" s="47">
        <f t="shared" si="190"/>
        <v>1900</v>
      </c>
      <c r="F623" s="47" t="str">
        <f t="shared" si="186"/>
        <v>сб</v>
      </c>
      <c r="G623" s="92"/>
      <c r="H623" s="71"/>
      <c r="I623" s="70"/>
      <c r="J623" s="94"/>
      <c r="K623" s="94"/>
      <c r="L623" s="48"/>
      <c r="M623" s="71"/>
      <c r="N623" s="64"/>
      <c r="O623" s="65"/>
      <c r="P623" s="65"/>
      <c r="Q623" s="65"/>
      <c r="R623" s="105"/>
      <c r="S623" s="66">
        <f t="shared" si="179"/>
        <v>100854.89999999998</v>
      </c>
      <c r="T623" s="67">
        <f t="shared" si="174"/>
        <v>0</v>
      </c>
      <c r="U623" s="53">
        <f t="shared" si="181"/>
        <v>0</v>
      </c>
      <c r="V623" s="54">
        <f t="shared" si="182"/>
        <v>0</v>
      </c>
      <c r="W623" s="67">
        <f t="shared" si="175"/>
        <v>0</v>
      </c>
      <c r="X623" s="53">
        <f t="shared" si="183"/>
        <v>0</v>
      </c>
      <c r="Y623" s="54">
        <f t="shared" si="184"/>
        <v>0</v>
      </c>
      <c r="Z623" s="68" t="str">
        <f t="shared" si="187"/>
        <v>0</v>
      </c>
      <c r="AA623" s="56">
        <f t="shared" si="185"/>
        <v>1</v>
      </c>
      <c r="AB623" s="124">
        <f t="shared" si="176"/>
        <v>1</v>
      </c>
      <c r="AC623" s="69">
        <f t="shared" si="177"/>
        <v>0</v>
      </c>
      <c r="AD623" s="54">
        <f t="shared" si="180"/>
        <v>0</v>
      </c>
      <c r="AE623" s="59">
        <f t="shared" si="178"/>
        <v>0</v>
      </c>
      <c r="AF623" s="149"/>
      <c r="AG623" s="60"/>
      <c r="AH623" s="61"/>
      <c r="AI623" s="126"/>
      <c r="AJ623" s="212"/>
      <c r="AK623" s="215"/>
    </row>
    <row r="624" spans="2:37">
      <c r="B624" s="136"/>
      <c r="C624" s="47">
        <f t="shared" si="188"/>
        <v>0</v>
      </c>
      <c r="D624" s="47">
        <f t="shared" si="189"/>
        <v>1</v>
      </c>
      <c r="E624" s="47">
        <f t="shared" si="190"/>
        <v>1900</v>
      </c>
      <c r="F624" s="47" t="str">
        <f t="shared" si="186"/>
        <v>сб</v>
      </c>
      <c r="G624" s="92"/>
      <c r="H624" s="71"/>
      <c r="I624" s="70"/>
      <c r="J624" s="94"/>
      <c r="K624" s="94"/>
      <c r="L624" s="48"/>
      <c r="M624" s="71"/>
      <c r="N624" s="64"/>
      <c r="O624" s="65"/>
      <c r="P624" s="65"/>
      <c r="Q624" s="65"/>
      <c r="R624" s="105"/>
      <c r="S624" s="66">
        <f t="shared" si="179"/>
        <v>100854.89999999998</v>
      </c>
      <c r="T624" s="67">
        <f t="shared" si="174"/>
        <v>0</v>
      </c>
      <c r="U624" s="53">
        <f t="shared" si="181"/>
        <v>0</v>
      </c>
      <c r="V624" s="54">
        <f t="shared" si="182"/>
        <v>0</v>
      </c>
      <c r="W624" s="67">
        <f t="shared" si="175"/>
        <v>0</v>
      </c>
      <c r="X624" s="53">
        <f t="shared" si="183"/>
        <v>0</v>
      </c>
      <c r="Y624" s="54">
        <f t="shared" si="184"/>
        <v>0</v>
      </c>
      <c r="Z624" s="68" t="str">
        <f t="shared" si="187"/>
        <v>0</v>
      </c>
      <c r="AA624" s="56">
        <f t="shared" si="185"/>
        <v>1</v>
      </c>
      <c r="AB624" s="124">
        <f t="shared" si="176"/>
        <v>1</v>
      </c>
      <c r="AC624" s="69">
        <f t="shared" si="177"/>
        <v>0</v>
      </c>
      <c r="AD624" s="54">
        <f t="shared" si="180"/>
        <v>0</v>
      </c>
      <c r="AE624" s="59">
        <f t="shared" si="178"/>
        <v>0</v>
      </c>
      <c r="AF624" s="149"/>
      <c r="AG624" s="60"/>
      <c r="AH624" s="61"/>
      <c r="AI624" s="126"/>
      <c r="AJ624" s="212"/>
      <c r="AK624" s="215"/>
    </row>
    <row r="625" spans="2:37">
      <c r="B625" s="136"/>
      <c r="C625" s="47">
        <f t="shared" si="188"/>
        <v>0</v>
      </c>
      <c r="D625" s="47">
        <f t="shared" si="189"/>
        <v>1</v>
      </c>
      <c r="E625" s="47">
        <f t="shared" si="190"/>
        <v>1900</v>
      </c>
      <c r="F625" s="47" t="str">
        <f t="shared" si="186"/>
        <v>сб</v>
      </c>
      <c r="G625" s="92"/>
      <c r="H625" s="71"/>
      <c r="I625" s="70"/>
      <c r="J625" s="94"/>
      <c r="K625" s="94"/>
      <c r="L625" s="48"/>
      <c r="M625" s="71"/>
      <c r="N625" s="64"/>
      <c r="O625" s="65"/>
      <c r="P625" s="65"/>
      <c r="Q625" s="65"/>
      <c r="R625" s="105"/>
      <c r="S625" s="66">
        <f t="shared" si="179"/>
        <v>100854.89999999998</v>
      </c>
      <c r="T625" s="67">
        <f t="shared" si="174"/>
        <v>0</v>
      </c>
      <c r="U625" s="53">
        <f t="shared" si="181"/>
        <v>0</v>
      </c>
      <c r="V625" s="54">
        <f t="shared" si="182"/>
        <v>0</v>
      </c>
      <c r="W625" s="67">
        <f t="shared" si="175"/>
        <v>0</v>
      </c>
      <c r="X625" s="53">
        <f t="shared" si="183"/>
        <v>0</v>
      </c>
      <c r="Y625" s="54">
        <f t="shared" si="184"/>
        <v>0</v>
      </c>
      <c r="Z625" s="68" t="str">
        <f t="shared" si="187"/>
        <v>0</v>
      </c>
      <c r="AA625" s="56">
        <f t="shared" si="185"/>
        <v>1</v>
      </c>
      <c r="AB625" s="124">
        <f t="shared" si="176"/>
        <v>1</v>
      </c>
      <c r="AC625" s="69">
        <f t="shared" si="177"/>
        <v>0</v>
      </c>
      <c r="AD625" s="54">
        <f t="shared" si="180"/>
        <v>0</v>
      </c>
      <c r="AE625" s="59">
        <f t="shared" si="178"/>
        <v>0</v>
      </c>
      <c r="AF625" s="149"/>
      <c r="AG625" s="60"/>
      <c r="AH625" s="61"/>
      <c r="AI625" s="126"/>
      <c r="AJ625" s="212"/>
      <c r="AK625" s="215"/>
    </row>
    <row r="626" spans="2:37">
      <c r="B626" s="136"/>
      <c r="C626" s="47">
        <f t="shared" si="188"/>
        <v>0</v>
      </c>
      <c r="D626" s="47">
        <f t="shared" si="189"/>
        <v>1</v>
      </c>
      <c r="E626" s="47">
        <f t="shared" si="190"/>
        <v>1900</v>
      </c>
      <c r="F626" s="47" t="str">
        <f t="shared" si="186"/>
        <v>сб</v>
      </c>
      <c r="G626" s="92"/>
      <c r="H626" s="71"/>
      <c r="I626" s="70"/>
      <c r="J626" s="94"/>
      <c r="K626" s="94"/>
      <c r="L626" s="48"/>
      <c r="M626" s="71"/>
      <c r="N626" s="64"/>
      <c r="O626" s="65"/>
      <c r="P626" s="65"/>
      <c r="Q626" s="65"/>
      <c r="R626" s="105"/>
      <c r="S626" s="66">
        <f t="shared" si="179"/>
        <v>100854.89999999998</v>
      </c>
      <c r="T626" s="67">
        <f t="shared" si="174"/>
        <v>0</v>
      </c>
      <c r="U626" s="53">
        <f t="shared" si="181"/>
        <v>0</v>
      </c>
      <c r="V626" s="54">
        <f t="shared" si="182"/>
        <v>0</v>
      </c>
      <c r="W626" s="67">
        <f t="shared" si="175"/>
        <v>0</v>
      </c>
      <c r="X626" s="53">
        <f t="shared" si="183"/>
        <v>0</v>
      </c>
      <c r="Y626" s="54">
        <f t="shared" si="184"/>
        <v>0</v>
      </c>
      <c r="Z626" s="68" t="str">
        <f t="shared" si="187"/>
        <v>0</v>
      </c>
      <c r="AA626" s="56">
        <f t="shared" si="185"/>
        <v>1</v>
      </c>
      <c r="AB626" s="124">
        <f t="shared" si="176"/>
        <v>1</v>
      </c>
      <c r="AC626" s="69">
        <f t="shared" si="177"/>
        <v>0</v>
      </c>
      <c r="AD626" s="54">
        <f t="shared" si="180"/>
        <v>0</v>
      </c>
      <c r="AE626" s="59">
        <f t="shared" si="178"/>
        <v>0</v>
      </c>
      <c r="AF626" s="149"/>
      <c r="AG626" s="60"/>
      <c r="AH626" s="61"/>
      <c r="AI626" s="126"/>
      <c r="AJ626" s="212"/>
      <c r="AK626" s="215"/>
    </row>
    <row r="627" spans="2:37">
      <c r="B627" s="136"/>
      <c r="C627" s="47">
        <f t="shared" si="188"/>
        <v>0</v>
      </c>
      <c r="D627" s="47">
        <f t="shared" si="189"/>
        <v>1</v>
      </c>
      <c r="E627" s="47">
        <f t="shared" si="190"/>
        <v>1900</v>
      </c>
      <c r="F627" s="47" t="str">
        <f t="shared" si="186"/>
        <v>сб</v>
      </c>
      <c r="G627" s="92"/>
      <c r="H627" s="71"/>
      <c r="I627" s="70"/>
      <c r="J627" s="94"/>
      <c r="K627" s="94"/>
      <c r="L627" s="48"/>
      <c r="M627" s="71"/>
      <c r="N627" s="64"/>
      <c r="O627" s="65"/>
      <c r="P627" s="65"/>
      <c r="Q627" s="65"/>
      <c r="R627" s="105"/>
      <c r="S627" s="66">
        <f t="shared" si="179"/>
        <v>100854.89999999998</v>
      </c>
      <c r="T627" s="67">
        <f t="shared" si="174"/>
        <v>0</v>
      </c>
      <c r="U627" s="53">
        <f t="shared" si="181"/>
        <v>0</v>
      </c>
      <c r="V627" s="54">
        <f t="shared" si="182"/>
        <v>0</v>
      </c>
      <c r="W627" s="67">
        <f t="shared" si="175"/>
        <v>0</v>
      </c>
      <c r="X627" s="53">
        <f t="shared" si="183"/>
        <v>0</v>
      </c>
      <c r="Y627" s="54">
        <f t="shared" si="184"/>
        <v>0</v>
      </c>
      <c r="Z627" s="68" t="str">
        <f t="shared" si="187"/>
        <v>0</v>
      </c>
      <c r="AA627" s="56">
        <f t="shared" si="185"/>
        <v>1</v>
      </c>
      <c r="AB627" s="124">
        <f t="shared" si="176"/>
        <v>1</v>
      </c>
      <c r="AC627" s="69">
        <f t="shared" si="177"/>
        <v>0</v>
      </c>
      <c r="AD627" s="54">
        <f t="shared" si="180"/>
        <v>0</v>
      </c>
      <c r="AE627" s="59">
        <f t="shared" si="178"/>
        <v>0</v>
      </c>
      <c r="AF627" s="149"/>
      <c r="AG627" s="60"/>
      <c r="AH627" s="61"/>
      <c r="AI627" s="126"/>
      <c r="AJ627" s="212"/>
      <c r="AK627" s="215"/>
    </row>
    <row r="628" spans="2:37">
      <c r="B628" s="136"/>
      <c r="C628" s="47">
        <f t="shared" si="188"/>
        <v>0</v>
      </c>
      <c r="D628" s="47">
        <f t="shared" si="189"/>
        <v>1</v>
      </c>
      <c r="E628" s="47">
        <f t="shared" si="190"/>
        <v>1900</v>
      </c>
      <c r="F628" s="47" t="str">
        <f t="shared" si="186"/>
        <v>сб</v>
      </c>
      <c r="G628" s="92"/>
      <c r="H628" s="71"/>
      <c r="I628" s="70"/>
      <c r="J628" s="94"/>
      <c r="K628" s="94"/>
      <c r="L628" s="48"/>
      <c r="M628" s="71"/>
      <c r="N628" s="64"/>
      <c r="O628" s="65"/>
      <c r="P628" s="65"/>
      <c r="Q628" s="65"/>
      <c r="R628" s="105"/>
      <c r="S628" s="66">
        <f t="shared" si="179"/>
        <v>100854.89999999998</v>
      </c>
      <c r="T628" s="67">
        <f t="shared" si="174"/>
        <v>0</v>
      </c>
      <c r="U628" s="53">
        <f t="shared" si="181"/>
        <v>0</v>
      </c>
      <c r="V628" s="54">
        <f t="shared" si="182"/>
        <v>0</v>
      </c>
      <c r="W628" s="67">
        <f t="shared" si="175"/>
        <v>0</v>
      </c>
      <c r="X628" s="53">
        <f t="shared" si="183"/>
        <v>0</v>
      </c>
      <c r="Y628" s="54">
        <f t="shared" si="184"/>
        <v>0</v>
      </c>
      <c r="Z628" s="68" t="str">
        <f t="shared" si="187"/>
        <v>0</v>
      </c>
      <c r="AA628" s="56">
        <f t="shared" si="185"/>
        <v>1</v>
      </c>
      <c r="AB628" s="124">
        <f t="shared" si="176"/>
        <v>1</v>
      </c>
      <c r="AC628" s="69">
        <f t="shared" si="177"/>
        <v>0</v>
      </c>
      <c r="AD628" s="54">
        <f t="shared" si="180"/>
        <v>0</v>
      </c>
      <c r="AE628" s="59">
        <f t="shared" si="178"/>
        <v>0</v>
      </c>
      <c r="AF628" s="149"/>
      <c r="AG628" s="60"/>
      <c r="AH628" s="61"/>
      <c r="AI628" s="126"/>
      <c r="AJ628" s="212"/>
      <c r="AK628" s="215"/>
    </row>
    <row r="629" spans="2:37">
      <c r="B629" s="136"/>
      <c r="C629" s="47">
        <f t="shared" si="188"/>
        <v>0</v>
      </c>
      <c r="D629" s="47">
        <f t="shared" si="189"/>
        <v>1</v>
      </c>
      <c r="E629" s="47">
        <f t="shared" si="190"/>
        <v>1900</v>
      </c>
      <c r="F629" s="47" t="str">
        <f t="shared" si="186"/>
        <v>сб</v>
      </c>
      <c r="G629" s="92"/>
      <c r="H629" s="71"/>
      <c r="I629" s="70"/>
      <c r="J629" s="94"/>
      <c r="K629" s="94"/>
      <c r="L629" s="48"/>
      <c r="M629" s="71"/>
      <c r="N629" s="64"/>
      <c r="O629" s="65"/>
      <c r="P629" s="65"/>
      <c r="Q629" s="65"/>
      <c r="R629" s="105"/>
      <c r="S629" s="66">
        <f t="shared" si="179"/>
        <v>100854.89999999998</v>
      </c>
      <c r="T629" s="67">
        <f t="shared" si="174"/>
        <v>0</v>
      </c>
      <c r="U629" s="53">
        <f t="shared" si="181"/>
        <v>0</v>
      </c>
      <c r="V629" s="54">
        <f t="shared" si="182"/>
        <v>0</v>
      </c>
      <c r="W629" s="67">
        <f t="shared" si="175"/>
        <v>0</v>
      </c>
      <c r="X629" s="53">
        <f t="shared" si="183"/>
        <v>0</v>
      </c>
      <c r="Y629" s="54">
        <f t="shared" si="184"/>
        <v>0</v>
      </c>
      <c r="Z629" s="68" t="str">
        <f t="shared" si="187"/>
        <v>0</v>
      </c>
      <c r="AA629" s="56">
        <f t="shared" si="185"/>
        <v>1</v>
      </c>
      <c r="AB629" s="124">
        <f t="shared" si="176"/>
        <v>1</v>
      </c>
      <c r="AC629" s="69">
        <f t="shared" si="177"/>
        <v>0</v>
      </c>
      <c r="AD629" s="54">
        <f t="shared" si="180"/>
        <v>0</v>
      </c>
      <c r="AE629" s="59">
        <f t="shared" si="178"/>
        <v>0</v>
      </c>
      <c r="AF629" s="149"/>
      <c r="AG629" s="60"/>
      <c r="AH629" s="61"/>
      <c r="AI629" s="126"/>
      <c r="AJ629" s="212"/>
      <c r="AK629" s="215"/>
    </row>
    <row r="630" spans="2:37">
      <c r="B630" s="136"/>
      <c r="C630" s="47">
        <f t="shared" si="188"/>
        <v>0</v>
      </c>
      <c r="D630" s="47">
        <f t="shared" si="189"/>
        <v>1</v>
      </c>
      <c r="E630" s="47">
        <f t="shared" si="190"/>
        <v>1900</v>
      </c>
      <c r="F630" s="47" t="str">
        <f t="shared" si="186"/>
        <v>сб</v>
      </c>
      <c r="G630" s="92"/>
      <c r="H630" s="71"/>
      <c r="I630" s="70"/>
      <c r="J630" s="94"/>
      <c r="K630" s="94"/>
      <c r="L630" s="48"/>
      <c r="M630" s="71"/>
      <c r="N630" s="64"/>
      <c r="O630" s="65"/>
      <c r="P630" s="65"/>
      <c r="Q630" s="65"/>
      <c r="R630" s="105"/>
      <c r="S630" s="66">
        <f t="shared" si="179"/>
        <v>100854.89999999998</v>
      </c>
      <c r="T630" s="67">
        <f t="shared" si="174"/>
        <v>0</v>
      </c>
      <c r="U630" s="53">
        <f t="shared" si="181"/>
        <v>0</v>
      </c>
      <c r="V630" s="54">
        <f t="shared" si="182"/>
        <v>0</v>
      </c>
      <c r="W630" s="67">
        <f t="shared" si="175"/>
        <v>0</v>
      </c>
      <c r="X630" s="53">
        <f t="shared" si="183"/>
        <v>0</v>
      </c>
      <c r="Y630" s="54">
        <f t="shared" si="184"/>
        <v>0</v>
      </c>
      <c r="Z630" s="68" t="str">
        <f t="shared" si="187"/>
        <v>0</v>
      </c>
      <c r="AA630" s="56">
        <f t="shared" si="185"/>
        <v>1</v>
      </c>
      <c r="AB630" s="124">
        <f t="shared" si="176"/>
        <v>1</v>
      </c>
      <c r="AC630" s="69">
        <f t="shared" si="177"/>
        <v>0</v>
      </c>
      <c r="AD630" s="54">
        <f t="shared" si="180"/>
        <v>0</v>
      </c>
      <c r="AE630" s="59">
        <f t="shared" si="178"/>
        <v>0</v>
      </c>
      <c r="AF630" s="149"/>
      <c r="AG630" s="60"/>
      <c r="AH630" s="61"/>
      <c r="AI630" s="126"/>
      <c r="AJ630" s="212"/>
      <c r="AK630" s="215"/>
    </row>
    <row r="631" spans="2:37">
      <c r="B631" s="136"/>
      <c r="C631" s="47">
        <f t="shared" si="188"/>
        <v>0</v>
      </c>
      <c r="D631" s="47">
        <f t="shared" si="189"/>
        <v>1</v>
      </c>
      <c r="E631" s="47">
        <f t="shared" si="190"/>
        <v>1900</v>
      </c>
      <c r="F631" s="47" t="str">
        <f t="shared" si="186"/>
        <v>сб</v>
      </c>
      <c r="G631" s="92"/>
      <c r="H631" s="71"/>
      <c r="I631" s="70"/>
      <c r="J631" s="94"/>
      <c r="K631" s="94"/>
      <c r="L631" s="48"/>
      <c r="M631" s="71"/>
      <c r="N631" s="64"/>
      <c r="O631" s="65"/>
      <c r="P631" s="65"/>
      <c r="Q631" s="65"/>
      <c r="R631" s="105"/>
      <c r="S631" s="66">
        <f t="shared" si="179"/>
        <v>100854.89999999998</v>
      </c>
      <c r="T631" s="67">
        <f t="shared" si="174"/>
        <v>0</v>
      </c>
      <c r="U631" s="53">
        <f t="shared" si="181"/>
        <v>0</v>
      </c>
      <c r="V631" s="54">
        <f t="shared" si="182"/>
        <v>0</v>
      </c>
      <c r="W631" s="67">
        <f t="shared" si="175"/>
        <v>0</v>
      </c>
      <c r="X631" s="53">
        <f t="shared" si="183"/>
        <v>0</v>
      </c>
      <c r="Y631" s="54">
        <f t="shared" si="184"/>
        <v>0</v>
      </c>
      <c r="Z631" s="68" t="str">
        <f t="shared" si="187"/>
        <v>0</v>
      </c>
      <c r="AA631" s="56">
        <f t="shared" si="185"/>
        <v>1</v>
      </c>
      <c r="AB631" s="124">
        <f t="shared" si="176"/>
        <v>1</v>
      </c>
      <c r="AC631" s="69">
        <f t="shared" si="177"/>
        <v>0</v>
      </c>
      <c r="AD631" s="54">
        <f t="shared" si="180"/>
        <v>0</v>
      </c>
      <c r="AE631" s="59">
        <f t="shared" si="178"/>
        <v>0</v>
      </c>
      <c r="AF631" s="149"/>
      <c r="AG631" s="60"/>
      <c r="AH631" s="61"/>
      <c r="AI631" s="126"/>
      <c r="AJ631" s="212"/>
      <c r="AK631" s="215"/>
    </row>
    <row r="632" spans="2:37">
      <c r="B632" s="136"/>
      <c r="C632" s="47">
        <f t="shared" si="188"/>
        <v>0</v>
      </c>
      <c r="D632" s="47">
        <f t="shared" si="189"/>
        <v>1</v>
      </c>
      <c r="E632" s="47">
        <f t="shared" si="190"/>
        <v>1900</v>
      </c>
      <c r="F632" s="47" t="str">
        <f t="shared" si="186"/>
        <v>сб</v>
      </c>
      <c r="G632" s="92"/>
      <c r="H632" s="71"/>
      <c r="I632" s="70"/>
      <c r="J632" s="94"/>
      <c r="K632" s="94"/>
      <c r="L632" s="48"/>
      <c r="M632" s="71"/>
      <c r="N632" s="64"/>
      <c r="O632" s="65"/>
      <c r="P632" s="65"/>
      <c r="Q632" s="65"/>
      <c r="R632" s="105"/>
      <c r="S632" s="66">
        <f t="shared" si="179"/>
        <v>100854.89999999998</v>
      </c>
      <c r="T632" s="67">
        <f t="shared" si="174"/>
        <v>0</v>
      </c>
      <c r="U632" s="53">
        <f t="shared" si="181"/>
        <v>0</v>
      </c>
      <c r="V632" s="54">
        <f t="shared" si="182"/>
        <v>0</v>
      </c>
      <c r="W632" s="67">
        <f t="shared" si="175"/>
        <v>0</v>
      </c>
      <c r="X632" s="53">
        <f t="shared" si="183"/>
        <v>0</v>
      </c>
      <c r="Y632" s="54">
        <f t="shared" si="184"/>
        <v>0</v>
      </c>
      <c r="Z632" s="68" t="str">
        <f t="shared" si="187"/>
        <v>0</v>
      </c>
      <c r="AA632" s="56">
        <f t="shared" si="185"/>
        <v>1</v>
      </c>
      <c r="AB632" s="124">
        <f t="shared" si="176"/>
        <v>1</v>
      </c>
      <c r="AC632" s="69">
        <f t="shared" si="177"/>
        <v>0</v>
      </c>
      <c r="AD632" s="54">
        <f t="shared" si="180"/>
        <v>0</v>
      </c>
      <c r="AE632" s="59">
        <f t="shared" si="178"/>
        <v>0</v>
      </c>
      <c r="AF632" s="149"/>
      <c r="AG632" s="60"/>
      <c r="AH632" s="61"/>
      <c r="AI632" s="126"/>
      <c r="AJ632" s="212"/>
      <c r="AK632" s="215"/>
    </row>
    <row r="633" spans="2:37">
      <c r="B633" s="136"/>
      <c r="C633" s="47">
        <f t="shared" si="188"/>
        <v>0</v>
      </c>
      <c r="D633" s="47">
        <f t="shared" si="189"/>
        <v>1</v>
      </c>
      <c r="E633" s="47">
        <f t="shared" si="190"/>
        <v>1900</v>
      </c>
      <c r="F633" s="47" t="str">
        <f t="shared" si="186"/>
        <v>сб</v>
      </c>
      <c r="G633" s="92"/>
      <c r="H633" s="71"/>
      <c r="I633" s="70"/>
      <c r="J633" s="94"/>
      <c r="K633" s="94"/>
      <c r="L633" s="48"/>
      <c r="M633" s="71"/>
      <c r="N633" s="64"/>
      <c r="O633" s="65"/>
      <c r="P633" s="65"/>
      <c r="Q633" s="65"/>
      <c r="R633" s="105"/>
      <c r="S633" s="66">
        <f t="shared" si="179"/>
        <v>100854.89999999998</v>
      </c>
      <c r="T633" s="67">
        <f t="shared" si="174"/>
        <v>0</v>
      </c>
      <c r="U633" s="53">
        <f t="shared" si="181"/>
        <v>0</v>
      </c>
      <c r="V633" s="54">
        <f t="shared" si="182"/>
        <v>0</v>
      </c>
      <c r="W633" s="67">
        <f t="shared" si="175"/>
        <v>0</v>
      </c>
      <c r="X633" s="53">
        <f t="shared" si="183"/>
        <v>0</v>
      </c>
      <c r="Y633" s="54">
        <f t="shared" si="184"/>
        <v>0</v>
      </c>
      <c r="Z633" s="68" t="str">
        <f t="shared" si="187"/>
        <v>0</v>
      </c>
      <c r="AA633" s="56">
        <f t="shared" si="185"/>
        <v>1</v>
      </c>
      <c r="AB633" s="124">
        <f t="shared" si="176"/>
        <v>1</v>
      </c>
      <c r="AC633" s="69">
        <f t="shared" si="177"/>
        <v>0</v>
      </c>
      <c r="AD633" s="54">
        <f t="shared" si="180"/>
        <v>0</v>
      </c>
      <c r="AE633" s="59">
        <f t="shared" si="178"/>
        <v>0</v>
      </c>
      <c r="AF633" s="149"/>
      <c r="AG633" s="60"/>
      <c r="AH633" s="61"/>
      <c r="AI633" s="126"/>
      <c r="AJ633" s="212"/>
      <c r="AK633" s="215"/>
    </row>
    <row r="634" spans="2:37">
      <c r="B634" s="136"/>
      <c r="C634" s="47">
        <f t="shared" si="188"/>
        <v>0</v>
      </c>
      <c r="D634" s="47">
        <f t="shared" si="189"/>
        <v>1</v>
      </c>
      <c r="E634" s="47">
        <f t="shared" si="190"/>
        <v>1900</v>
      </c>
      <c r="F634" s="47" t="str">
        <f t="shared" si="186"/>
        <v>сб</v>
      </c>
      <c r="G634" s="92"/>
      <c r="H634" s="71"/>
      <c r="I634" s="70"/>
      <c r="J634" s="94"/>
      <c r="K634" s="94"/>
      <c r="L634" s="48"/>
      <c r="M634" s="71"/>
      <c r="N634" s="64"/>
      <c r="O634" s="65"/>
      <c r="P634" s="65"/>
      <c r="Q634" s="65"/>
      <c r="R634" s="105"/>
      <c r="S634" s="66">
        <f t="shared" si="179"/>
        <v>100854.89999999998</v>
      </c>
      <c r="T634" s="67">
        <f t="shared" si="174"/>
        <v>0</v>
      </c>
      <c r="U634" s="53">
        <f t="shared" si="181"/>
        <v>0</v>
      </c>
      <c r="V634" s="54">
        <f t="shared" si="182"/>
        <v>0</v>
      </c>
      <c r="W634" s="67">
        <f t="shared" si="175"/>
        <v>0</v>
      </c>
      <c r="X634" s="53">
        <f t="shared" si="183"/>
        <v>0</v>
      </c>
      <c r="Y634" s="54">
        <f t="shared" si="184"/>
        <v>0</v>
      </c>
      <c r="Z634" s="68" t="str">
        <f t="shared" si="187"/>
        <v>0</v>
      </c>
      <c r="AA634" s="56">
        <f t="shared" si="185"/>
        <v>1</v>
      </c>
      <c r="AB634" s="124">
        <f t="shared" si="176"/>
        <v>1</v>
      </c>
      <c r="AC634" s="69">
        <f t="shared" si="177"/>
        <v>0</v>
      </c>
      <c r="AD634" s="54">
        <f t="shared" si="180"/>
        <v>0</v>
      </c>
      <c r="AE634" s="59">
        <f t="shared" si="178"/>
        <v>0</v>
      </c>
      <c r="AF634" s="149"/>
      <c r="AG634" s="60"/>
      <c r="AH634" s="61"/>
      <c r="AI634" s="126"/>
      <c r="AJ634" s="212"/>
      <c r="AK634" s="215"/>
    </row>
    <row r="635" spans="2:37">
      <c r="B635" s="136"/>
      <c r="C635" s="47">
        <f t="shared" si="188"/>
        <v>0</v>
      </c>
      <c r="D635" s="47">
        <f t="shared" si="189"/>
        <v>1</v>
      </c>
      <c r="E635" s="47">
        <f t="shared" si="190"/>
        <v>1900</v>
      </c>
      <c r="F635" s="47" t="str">
        <f t="shared" si="186"/>
        <v>сб</v>
      </c>
      <c r="G635" s="92"/>
      <c r="H635" s="71"/>
      <c r="I635" s="70"/>
      <c r="J635" s="94"/>
      <c r="K635" s="94"/>
      <c r="L635" s="48"/>
      <c r="M635" s="71"/>
      <c r="N635" s="64"/>
      <c r="O635" s="65"/>
      <c r="P635" s="65"/>
      <c r="Q635" s="65"/>
      <c r="R635" s="105"/>
      <c r="S635" s="66">
        <f t="shared" si="179"/>
        <v>100854.89999999998</v>
      </c>
      <c r="T635" s="67">
        <f t="shared" si="174"/>
        <v>0</v>
      </c>
      <c r="U635" s="53">
        <f t="shared" si="181"/>
        <v>0</v>
      </c>
      <c r="V635" s="54">
        <f t="shared" si="182"/>
        <v>0</v>
      </c>
      <c r="W635" s="67">
        <f t="shared" si="175"/>
        <v>0</v>
      </c>
      <c r="X635" s="53">
        <f t="shared" si="183"/>
        <v>0</v>
      </c>
      <c r="Y635" s="54">
        <f t="shared" si="184"/>
        <v>0</v>
      </c>
      <c r="Z635" s="68" t="str">
        <f t="shared" si="187"/>
        <v>0</v>
      </c>
      <c r="AA635" s="56">
        <f t="shared" si="185"/>
        <v>1</v>
      </c>
      <c r="AB635" s="124">
        <f t="shared" si="176"/>
        <v>1</v>
      </c>
      <c r="AC635" s="69">
        <f t="shared" si="177"/>
        <v>0</v>
      </c>
      <c r="AD635" s="54">
        <f t="shared" si="180"/>
        <v>0</v>
      </c>
      <c r="AE635" s="59">
        <f t="shared" si="178"/>
        <v>0</v>
      </c>
      <c r="AF635" s="149"/>
      <c r="AG635" s="60"/>
      <c r="AH635" s="61"/>
      <c r="AI635" s="126"/>
      <c r="AJ635" s="212"/>
      <c r="AK635" s="215"/>
    </row>
    <row r="636" spans="2:37">
      <c r="B636" s="136"/>
      <c r="C636" s="47">
        <f t="shared" si="188"/>
        <v>0</v>
      </c>
      <c r="D636" s="47">
        <f t="shared" si="189"/>
        <v>1</v>
      </c>
      <c r="E636" s="47">
        <f t="shared" si="190"/>
        <v>1900</v>
      </c>
      <c r="F636" s="47" t="str">
        <f t="shared" si="186"/>
        <v>сб</v>
      </c>
      <c r="G636" s="92"/>
      <c r="H636" s="71"/>
      <c r="I636" s="70"/>
      <c r="J636" s="94"/>
      <c r="K636" s="94"/>
      <c r="L636" s="48"/>
      <c r="M636" s="71"/>
      <c r="N636" s="64"/>
      <c r="O636" s="65"/>
      <c r="P636" s="65"/>
      <c r="Q636" s="65"/>
      <c r="R636" s="105"/>
      <c r="S636" s="66">
        <f t="shared" si="179"/>
        <v>100854.89999999998</v>
      </c>
      <c r="T636" s="67">
        <f t="shared" si="174"/>
        <v>0</v>
      </c>
      <c r="U636" s="53">
        <f t="shared" si="181"/>
        <v>0</v>
      </c>
      <c r="V636" s="54">
        <f t="shared" si="182"/>
        <v>0</v>
      </c>
      <c r="W636" s="67">
        <f t="shared" si="175"/>
        <v>0</v>
      </c>
      <c r="X636" s="53">
        <f t="shared" si="183"/>
        <v>0</v>
      </c>
      <c r="Y636" s="54">
        <f t="shared" si="184"/>
        <v>0</v>
      </c>
      <c r="Z636" s="68" t="str">
        <f t="shared" si="187"/>
        <v>0</v>
      </c>
      <c r="AA636" s="56">
        <f t="shared" si="185"/>
        <v>1</v>
      </c>
      <c r="AB636" s="124">
        <f t="shared" si="176"/>
        <v>1</v>
      </c>
      <c r="AC636" s="69">
        <f t="shared" si="177"/>
        <v>0</v>
      </c>
      <c r="AD636" s="54">
        <f t="shared" si="180"/>
        <v>0</v>
      </c>
      <c r="AE636" s="59">
        <f t="shared" si="178"/>
        <v>0</v>
      </c>
      <c r="AF636" s="149"/>
      <c r="AG636" s="60"/>
      <c r="AH636" s="61"/>
      <c r="AI636" s="126"/>
      <c r="AJ636" s="212"/>
      <c r="AK636" s="215"/>
    </row>
    <row r="637" spans="2:37">
      <c r="B637" s="136"/>
      <c r="C637" s="47">
        <f t="shared" si="188"/>
        <v>0</v>
      </c>
      <c r="D637" s="47">
        <f t="shared" si="189"/>
        <v>1</v>
      </c>
      <c r="E637" s="47">
        <f t="shared" si="190"/>
        <v>1900</v>
      </c>
      <c r="F637" s="47" t="str">
        <f t="shared" si="186"/>
        <v>сб</v>
      </c>
      <c r="G637" s="92"/>
      <c r="H637" s="71"/>
      <c r="I637" s="70"/>
      <c r="J637" s="94"/>
      <c r="K637" s="94"/>
      <c r="L637" s="48"/>
      <c r="M637" s="71"/>
      <c r="N637" s="64"/>
      <c r="O637" s="65"/>
      <c r="P637" s="65"/>
      <c r="Q637" s="65"/>
      <c r="R637" s="105"/>
      <c r="S637" s="66">
        <f t="shared" si="179"/>
        <v>100854.89999999998</v>
      </c>
      <c r="T637" s="67">
        <f t="shared" si="174"/>
        <v>0</v>
      </c>
      <c r="U637" s="53">
        <f t="shared" si="181"/>
        <v>0</v>
      </c>
      <c r="V637" s="54">
        <f t="shared" si="182"/>
        <v>0</v>
      </c>
      <c r="W637" s="67">
        <f t="shared" si="175"/>
        <v>0</v>
      </c>
      <c r="X637" s="53">
        <f t="shared" si="183"/>
        <v>0</v>
      </c>
      <c r="Y637" s="54">
        <f t="shared" si="184"/>
        <v>0</v>
      </c>
      <c r="Z637" s="68" t="str">
        <f t="shared" si="187"/>
        <v>0</v>
      </c>
      <c r="AA637" s="56">
        <f t="shared" si="185"/>
        <v>1</v>
      </c>
      <c r="AB637" s="124">
        <f t="shared" si="176"/>
        <v>1</v>
      </c>
      <c r="AC637" s="69">
        <f t="shared" si="177"/>
        <v>0</v>
      </c>
      <c r="AD637" s="54">
        <f t="shared" si="180"/>
        <v>0</v>
      </c>
      <c r="AE637" s="59">
        <f t="shared" si="178"/>
        <v>0</v>
      </c>
      <c r="AF637" s="149"/>
      <c r="AG637" s="60"/>
      <c r="AH637" s="61"/>
      <c r="AI637" s="126"/>
      <c r="AJ637" s="212"/>
      <c r="AK637" s="215"/>
    </row>
    <row r="638" spans="2:37">
      <c r="B638" s="136"/>
      <c r="C638" s="47">
        <f t="shared" si="188"/>
        <v>0</v>
      </c>
      <c r="D638" s="47">
        <f t="shared" si="189"/>
        <v>1</v>
      </c>
      <c r="E638" s="47">
        <f t="shared" si="190"/>
        <v>1900</v>
      </c>
      <c r="F638" s="47" t="str">
        <f t="shared" si="186"/>
        <v>сб</v>
      </c>
      <c r="G638" s="92"/>
      <c r="H638" s="71"/>
      <c r="I638" s="70"/>
      <c r="J638" s="94"/>
      <c r="K638" s="94"/>
      <c r="L638" s="48"/>
      <c r="M638" s="71"/>
      <c r="N638" s="64"/>
      <c r="O638" s="65"/>
      <c r="P638" s="65"/>
      <c r="Q638" s="65"/>
      <c r="R638" s="105"/>
      <c r="S638" s="66">
        <f t="shared" si="179"/>
        <v>100854.89999999998</v>
      </c>
      <c r="T638" s="67">
        <f t="shared" si="174"/>
        <v>0</v>
      </c>
      <c r="U638" s="53">
        <f t="shared" si="181"/>
        <v>0</v>
      </c>
      <c r="V638" s="54">
        <f t="shared" si="182"/>
        <v>0</v>
      </c>
      <c r="W638" s="67">
        <f t="shared" si="175"/>
        <v>0</v>
      </c>
      <c r="X638" s="53">
        <f t="shared" si="183"/>
        <v>0</v>
      </c>
      <c r="Y638" s="54">
        <f t="shared" si="184"/>
        <v>0</v>
      </c>
      <c r="Z638" s="68" t="str">
        <f t="shared" si="187"/>
        <v>0</v>
      </c>
      <c r="AA638" s="56">
        <f t="shared" si="185"/>
        <v>1</v>
      </c>
      <c r="AB638" s="124">
        <f t="shared" si="176"/>
        <v>1</v>
      </c>
      <c r="AC638" s="69">
        <f t="shared" si="177"/>
        <v>0</v>
      </c>
      <c r="AD638" s="54">
        <f t="shared" si="180"/>
        <v>0</v>
      </c>
      <c r="AE638" s="59">
        <f t="shared" si="178"/>
        <v>0</v>
      </c>
      <c r="AF638" s="149"/>
      <c r="AG638" s="60"/>
      <c r="AH638" s="61"/>
      <c r="AI638" s="126"/>
      <c r="AJ638" s="212"/>
      <c r="AK638" s="215"/>
    </row>
    <row r="639" spans="2:37">
      <c r="B639" s="136"/>
      <c r="C639" s="47">
        <f t="shared" si="188"/>
        <v>0</v>
      </c>
      <c r="D639" s="47">
        <f t="shared" si="189"/>
        <v>1</v>
      </c>
      <c r="E639" s="47">
        <f t="shared" si="190"/>
        <v>1900</v>
      </c>
      <c r="F639" s="47" t="str">
        <f t="shared" si="186"/>
        <v>сб</v>
      </c>
      <c r="G639" s="92"/>
      <c r="H639" s="71"/>
      <c r="I639" s="70"/>
      <c r="J639" s="94"/>
      <c r="K639" s="94"/>
      <c r="L639" s="48"/>
      <c r="M639" s="71"/>
      <c r="N639" s="64"/>
      <c r="O639" s="65"/>
      <c r="P639" s="65"/>
      <c r="Q639" s="65"/>
      <c r="R639" s="105"/>
      <c r="S639" s="66">
        <f t="shared" si="179"/>
        <v>100854.89999999998</v>
      </c>
      <c r="T639" s="67">
        <f t="shared" si="174"/>
        <v>0</v>
      </c>
      <c r="U639" s="53">
        <f t="shared" si="181"/>
        <v>0</v>
      </c>
      <c r="V639" s="54">
        <f t="shared" si="182"/>
        <v>0</v>
      </c>
      <c r="W639" s="67">
        <f t="shared" si="175"/>
        <v>0</v>
      </c>
      <c r="X639" s="53">
        <f t="shared" si="183"/>
        <v>0</v>
      </c>
      <c r="Y639" s="54">
        <f t="shared" si="184"/>
        <v>0</v>
      </c>
      <c r="Z639" s="68" t="str">
        <f t="shared" si="187"/>
        <v>0</v>
      </c>
      <c r="AA639" s="56">
        <f t="shared" si="185"/>
        <v>1</v>
      </c>
      <c r="AB639" s="124">
        <f t="shared" si="176"/>
        <v>1</v>
      </c>
      <c r="AC639" s="69">
        <f t="shared" si="177"/>
        <v>0</v>
      </c>
      <c r="AD639" s="54">
        <f t="shared" si="180"/>
        <v>0</v>
      </c>
      <c r="AE639" s="59">
        <f t="shared" si="178"/>
        <v>0</v>
      </c>
      <c r="AF639" s="149"/>
      <c r="AG639" s="60"/>
      <c r="AH639" s="61"/>
      <c r="AI639" s="126"/>
      <c r="AJ639" s="212"/>
      <c r="AK639" s="215"/>
    </row>
    <row r="640" spans="2:37">
      <c r="B640" s="136"/>
      <c r="C640" s="47">
        <f t="shared" si="188"/>
        <v>0</v>
      </c>
      <c r="D640" s="47">
        <f t="shared" si="189"/>
        <v>1</v>
      </c>
      <c r="E640" s="47">
        <f t="shared" si="190"/>
        <v>1900</v>
      </c>
      <c r="F640" s="47" t="str">
        <f t="shared" si="186"/>
        <v>сб</v>
      </c>
      <c r="G640" s="92"/>
      <c r="H640" s="71"/>
      <c r="I640" s="70"/>
      <c r="J640" s="94"/>
      <c r="K640" s="94"/>
      <c r="L640" s="48"/>
      <c r="M640" s="71"/>
      <c r="N640" s="64"/>
      <c r="O640" s="65"/>
      <c r="P640" s="65"/>
      <c r="Q640" s="65"/>
      <c r="R640" s="105"/>
      <c r="S640" s="66">
        <f t="shared" si="179"/>
        <v>100854.89999999998</v>
      </c>
      <c r="T640" s="67">
        <f t="shared" si="174"/>
        <v>0</v>
      </c>
      <c r="U640" s="53">
        <f t="shared" si="181"/>
        <v>0</v>
      </c>
      <c r="V640" s="54">
        <f t="shared" si="182"/>
        <v>0</v>
      </c>
      <c r="W640" s="67">
        <f t="shared" si="175"/>
        <v>0</v>
      </c>
      <c r="X640" s="53">
        <f t="shared" si="183"/>
        <v>0</v>
      </c>
      <c r="Y640" s="54">
        <f t="shared" si="184"/>
        <v>0</v>
      </c>
      <c r="Z640" s="68" t="str">
        <f t="shared" si="187"/>
        <v>0</v>
      </c>
      <c r="AA640" s="56">
        <f t="shared" si="185"/>
        <v>1</v>
      </c>
      <c r="AB640" s="124">
        <f t="shared" si="176"/>
        <v>1</v>
      </c>
      <c r="AC640" s="69">
        <f t="shared" si="177"/>
        <v>0</v>
      </c>
      <c r="AD640" s="54">
        <f t="shared" si="180"/>
        <v>0</v>
      </c>
      <c r="AE640" s="59">
        <f t="shared" si="178"/>
        <v>0</v>
      </c>
      <c r="AF640" s="149"/>
      <c r="AG640" s="60"/>
      <c r="AH640" s="61"/>
      <c r="AI640" s="126"/>
      <c r="AJ640" s="212"/>
      <c r="AK640" s="215"/>
    </row>
    <row r="641" spans="2:37">
      <c r="B641" s="136"/>
      <c r="C641" s="47">
        <f t="shared" si="188"/>
        <v>0</v>
      </c>
      <c r="D641" s="47">
        <f t="shared" si="189"/>
        <v>1</v>
      </c>
      <c r="E641" s="47">
        <f t="shared" si="190"/>
        <v>1900</v>
      </c>
      <c r="F641" s="47" t="str">
        <f t="shared" si="186"/>
        <v>сб</v>
      </c>
      <c r="G641" s="92"/>
      <c r="H641" s="71"/>
      <c r="I641" s="70"/>
      <c r="J641" s="94"/>
      <c r="K641" s="94"/>
      <c r="L641" s="48"/>
      <c r="M641" s="71"/>
      <c r="N641" s="64"/>
      <c r="O641" s="65"/>
      <c r="P641" s="65"/>
      <c r="Q641" s="65"/>
      <c r="R641" s="105"/>
      <c r="S641" s="66">
        <f t="shared" si="179"/>
        <v>100854.89999999998</v>
      </c>
      <c r="T641" s="67">
        <f t="shared" si="174"/>
        <v>0</v>
      </c>
      <c r="U641" s="53">
        <f t="shared" si="181"/>
        <v>0</v>
      </c>
      <c r="V641" s="54">
        <f t="shared" si="182"/>
        <v>0</v>
      </c>
      <c r="W641" s="67">
        <f t="shared" si="175"/>
        <v>0</v>
      </c>
      <c r="X641" s="53">
        <f t="shared" si="183"/>
        <v>0</v>
      </c>
      <c r="Y641" s="54">
        <f t="shared" si="184"/>
        <v>0</v>
      </c>
      <c r="Z641" s="68" t="str">
        <f t="shared" si="187"/>
        <v>0</v>
      </c>
      <c r="AA641" s="56">
        <f t="shared" si="185"/>
        <v>1</v>
      </c>
      <c r="AB641" s="124">
        <f t="shared" si="176"/>
        <v>1</v>
      </c>
      <c r="AC641" s="69">
        <f t="shared" si="177"/>
        <v>0</v>
      </c>
      <c r="AD641" s="54">
        <f t="shared" si="180"/>
        <v>0</v>
      </c>
      <c r="AE641" s="59">
        <f t="shared" si="178"/>
        <v>0</v>
      </c>
      <c r="AF641" s="149"/>
      <c r="AG641" s="60"/>
      <c r="AH641" s="61"/>
      <c r="AI641" s="126"/>
      <c r="AJ641" s="212"/>
      <c r="AK641" s="215"/>
    </row>
    <row r="642" spans="2:37">
      <c r="B642" s="136"/>
      <c r="C642" s="47">
        <f t="shared" si="188"/>
        <v>0</v>
      </c>
      <c r="D642" s="47">
        <f t="shared" si="189"/>
        <v>1</v>
      </c>
      <c r="E642" s="47">
        <f t="shared" si="190"/>
        <v>1900</v>
      </c>
      <c r="F642" s="47" t="str">
        <f t="shared" si="186"/>
        <v>сб</v>
      </c>
      <c r="G642" s="92"/>
      <c r="H642" s="71"/>
      <c r="I642" s="70"/>
      <c r="J642" s="94"/>
      <c r="K642" s="94"/>
      <c r="L642" s="48"/>
      <c r="M642" s="71"/>
      <c r="N642" s="64"/>
      <c r="O642" s="65"/>
      <c r="P642" s="65"/>
      <c r="Q642" s="65"/>
      <c r="R642" s="105"/>
      <c r="S642" s="66">
        <f t="shared" si="179"/>
        <v>100854.89999999998</v>
      </c>
      <c r="T642" s="67">
        <f t="shared" si="174"/>
        <v>0</v>
      </c>
      <c r="U642" s="53">
        <f t="shared" si="181"/>
        <v>0</v>
      </c>
      <c r="V642" s="54">
        <f t="shared" si="182"/>
        <v>0</v>
      </c>
      <c r="W642" s="67">
        <f t="shared" si="175"/>
        <v>0</v>
      </c>
      <c r="X642" s="53">
        <f t="shared" si="183"/>
        <v>0</v>
      </c>
      <c r="Y642" s="54">
        <f t="shared" si="184"/>
        <v>0</v>
      </c>
      <c r="Z642" s="68" t="str">
        <f t="shared" si="187"/>
        <v>0</v>
      </c>
      <c r="AA642" s="56">
        <f t="shared" si="185"/>
        <v>1</v>
      </c>
      <c r="AB642" s="124">
        <f t="shared" si="176"/>
        <v>1</v>
      </c>
      <c r="AC642" s="69">
        <f t="shared" si="177"/>
        <v>0</v>
      </c>
      <c r="AD642" s="54">
        <f t="shared" si="180"/>
        <v>0</v>
      </c>
      <c r="AE642" s="59">
        <f t="shared" si="178"/>
        <v>0</v>
      </c>
      <c r="AF642" s="149"/>
      <c r="AG642" s="60"/>
      <c r="AH642" s="61"/>
      <c r="AI642" s="126"/>
      <c r="AJ642" s="212"/>
      <c r="AK642" s="215"/>
    </row>
    <row r="643" spans="2:37">
      <c r="B643" s="136"/>
      <c r="C643" s="47">
        <f t="shared" si="188"/>
        <v>0</v>
      </c>
      <c r="D643" s="47">
        <f t="shared" si="189"/>
        <v>1</v>
      </c>
      <c r="E643" s="47">
        <f t="shared" si="190"/>
        <v>1900</v>
      </c>
      <c r="F643" s="47" t="str">
        <f t="shared" si="186"/>
        <v>сб</v>
      </c>
      <c r="G643" s="92"/>
      <c r="H643" s="71"/>
      <c r="I643" s="70"/>
      <c r="J643" s="94"/>
      <c r="K643" s="94"/>
      <c r="L643" s="48"/>
      <c r="M643" s="71"/>
      <c r="N643" s="64"/>
      <c r="O643" s="65"/>
      <c r="P643" s="65"/>
      <c r="Q643" s="65"/>
      <c r="R643" s="105"/>
      <c r="S643" s="66">
        <f t="shared" si="179"/>
        <v>100854.89999999998</v>
      </c>
      <c r="T643" s="67">
        <f t="shared" si="174"/>
        <v>0</v>
      </c>
      <c r="U643" s="53">
        <f t="shared" si="181"/>
        <v>0</v>
      </c>
      <c r="V643" s="54">
        <f t="shared" si="182"/>
        <v>0</v>
      </c>
      <c r="W643" s="67">
        <f t="shared" si="175"/>
        <v>0</v>
      </c>
      <c r="X643" s="53">
        <f t="shared" si="183"/>
        <v>0</v>
      </c>
      <c r="Y643" s="54">
        <f t="shared" si="184"/>
        <v>0</v>
      </c>
      <c r="Z643" s="68" t="str">
        <f t="shared" si="187"/>
        <v>0</v>
      </c>
      <c r="AA643" s="56">
        <f t="shared" si="185"/>
        <v>1</v>
      </c>
      <c r="AB643" s="124">
        <f t="shared" si="176"/>
        <v>1</v>
      </c>
      <c r="AC643" s="69">
        <f t="shared" si="177"/>
        <v>0</v>
      </c>
      <c r="AD643" s="54">
        <f t="shared" si="180"/>
        <v>0</v>
      </c>
      <c r="AE643" s="59">
        <f t="shared" si="178"/>
        <v>0</v>
      </c>
      <c r="AF643" s="149"/>
      <c r="AG643" s="60"/>
      <c r="AH643" s="61"/>
      <c r="AI643" s="126"/>
      <c r="AJ643" s="212"/>
      <c r="AK643" s="215"/>
    </row>
    <row r="644" spans="2:37">
      <c r="B644" s="136"/>
      <c r="C644" s="47">
        <f t="shared" si="188"/>
        <v>0</v>
      </c>
      <c r="D644" s="47">
        <f t="shared" si="189"/>
        <v>1</v>
      </c>
      <c r="E644" s="47">
        <f t="shared" si="190"/>
        <v>1900</v>
      </c>
      <c r="F644" s="47" t="str">
        <f t="shared" si="186"/>
        <v>сб</v>
      </c>
      <c r="G644" s="92"/>
      <c r="H644" s="71"/>
      <c r="I644" s="70"/>
      <c r="J644" s="94"/>
      <c r="K644" s="94"/>
      <c r="L644" s="48"/>
      <c r="M644" s="71"/>
      <c r="N644" s="64"/>
      <c r="O644" s="65"/>
      <c r="P644" s="65"/>
      <c r="Q644" s="65"/>
      <c r="R644" s="105"/>
      <c r="S644" s="66">
        <f t="shared" si="179"/>
        <v>100854.89999999998</v>
      </c>
      <c r="T644" s="67">
        <f t="shared" si="174"/>
        <v>0</v>
      </c>
      <c r="U644" s="53">
        <f t="shared" si="181"/>
        <v>0</v>
      </c>
      <c r="V644" s="54">
        <f t="shared" si="182"/>
        <v>0</v>
      </c>
      <c r="W644" s="67">
        <f t="shared" si="175"/>
        <v>0</v>
      </c>
      <c r="X644" s="53">
        <f t="shared" si="183"/>
        <v>0</v>
      </c>
      <c r="Y644" s="54">
        <f t="shared" si="184"/>
        <v>0</v>
      </c>
      <c r="Z644" s="68" t="str">
        <f t="shared" si="187"/>
        <v>0</v>
      </c>
      <c r="AA644" s="56">
        <f t="shared" si="185"/>
        <v>1</v>
      </c>
      <c r="AB644" s="124">
        <f t="shared" si="176"/>
        <v>1</v>
      </c>
      <c r="AC644" s="69">
        <f t="shared" si="177"/>
        <v>0</v>
      </c>
      <c r="AD644" s="54">
        <f t="shared" si="180"/>
        <v>0</v>
      </c>
      <c r="AE644" s="59">
        <f t="shared" si="178"/>
        <v>0</v>
      </c>
      <c r="AF644" s="149"/>
      <c r="AG644" s="60"/>
      <c r="AH644" s="61"/>
      <c r="AI644" s="126"/>
      <c r="AJ644" s="212"/>
      <c r="AK644" s="215"/>
    </row>
    <row r="645" spans="2:37">
      <c r="B645" s="136"/>
      <c r="C645" s="47">
        <f t="shared" si="188"/>
        <v>0</v>
      </c>
      <c r="D645" s="47">
        <f t="shared" si="189"/>
        <v>1</v>
      </c>
      <c r="E645" s="47">
        <f t="shared" si="190"/>
        <v>1900</v>
      </c>
      <c r="F645" s="47" t="str">
        <f t="shared" si="186"/>
        <v>сб</v>
      </c>
      <c r="G645" s="92"/>
      <c r="H645" s="71"/>
      <c r="I645" s="70"/>
      <c r="J645" s="94"/>
      <c r="K645" s="94"/>
      <c r="L645" s="48"/>
      <c r="M645" s="71"/>
      <c r="N645" s="64"/>
      <c r="O645" s="65"/>
      <c r="P645" s="65"/>
      <c r="Q645" s="65"/>
      <c r="R645" s="105"/>
      <c r="S645" s="66">
        <f t="shared" si="179"/>
        <v>100854.89999999998</v>
      </c>
      <c r="T645" s="67">
        <f t="shared" si="174"/>
        <v>0</v>
      </c>
      <c r="U645" s="53">
        <f t="shared" si="181"/>
        <v>0</v>
      </c>
      <c r="V645" s="54">
        <f t="shared" si="182"/>
        <v>0</v>
      </c>
      <c r="W645" s="67">
        <f t="shared" si="175"/>
        <v>0</v>
      </c>
      <c r="X645" s="53">
        <f t="shared" si="183"/>
        <v>0</v>
      </c>
      <c r="Y645" s="54">
        <f t="shared" si="184"/>
        <v>0</v>
      </c>
      <c r="Z645" s="68" t="str">
        <f t="shared" si="187"/>
        <v>0</v>
      </c>
      <c r="AA645" s="56">
        <f t="shared" si="185"/>
        <v>1</v>
      </c>
      <c r="AB645" s="124">
        <f t="shared" si="176"/>
        <v>1</v>
      </c>
      <c r="AC645" s="69">
        <f t="shared" si="177"/>
        <v>0</v>
      </c>
      <c r="AD645" s="54">
        <f t="shared" si="180"/>
        <v>0</v>
      </c>
      <c r="AE645" s="59">
        <f t="shared" si="178"/>
        <v>0</v>
      </c>
      <c r="AF645" s="149"/>
      <c r="AG645" s="60"/>
      <c r="AH645" s="61"/>
      <c r="AI645" s="126"/>
      <c r="AJ645" s="212"/>
      <c r="AK645" s="215"/>
    </row>
    <row r="646" spans="2:37">
      <c r="B646" s="136"/>
      <c r="C646" s="47">
        <f t="shared" si="188"/>
        <v>0</v>
      </c>
      <c r="D646" s="47">
        <f t="shared" si="189"/>
        <v>1</v>
      </c>
      <c r="E646" s="47">
        <f t="shared" si="190"/>
        <v>1900</v>
      </c>
      <c r="F646" s="47" t="str">
        <f t="shared" si="186"/>
        <v>сб</v>
      </c>
      <c r="G646" s="92"/>
      <c r="H646" s="71"/>
      <c r="I646" s="70"/>
      <c r="J646" s="94"/>
      <c r="K646" s="94"/>
      <c r="L646" s="48"/>
      <c r="M646" s="71"/>
      <c r="N646" s="64"/>
      <c r="O646" s="65"/>
      <c r="P646" s="65"/>
      <c r="Q646" s="65"/>
      <c r="R646" s="105"/>
      <c r="S646" s="66">
        <f t="shared" si="179"/>
        <v>100854.89999999998</v>
      </c>
      <c r="T646" s="67">
        <f t="shared" si="174"/>
        <v>0</v>
      </c>
      <c r="U646" s="53">
        <f t="shared" si="181"/>
        <v>0</v>
      </c>
      <c r="V646" s="54">
        <f t="shared" si="182"/>
        <v>0</v>
      </c>
      <c r="W646" s="67">
        <f t="shared" si="175"/>
        <v>0</v>
      </c>
      <c r="X646" s="53">
        <f t="shared" si="183"/>
        <v>0</v>
      </c>
      <c r="Y646" s="54">
        <f t="shared" si="184"/>
        <v>0</v>
      </c>
      <c r="Z646" s="68" t="str">
        <f t="shared" si="187"/>
        <v>0</v>
      </c>
      <c r="AA646" s="56">
        <f t="shared" si="185"/>
        <v>1</v>
      </c>
      <c r="AB646" s="124">
        <f t="shared" si="176"/>
        <v>1</v>
      </c>
      <c r="AC646" s="69">
        <f t="shared" si="177"/>
        <v>0</v>
      </c>
      <c r="AD646" s="54">
        <f t="shared" si="180"/>
        <v>0</v>
      </c>
      <c r="AE646" s="59">
        <f t="shared" si="178"/>
        <v>0</v>
      </c>
      <c r="AF646" s="149"/>
      <c r="AG646" s="60"/>
      <c r="AH646" s="61"/>
      <c r="AI646" s="126"/>
      <c r="AJ646" s="212"/>
      <c r="AK646" s="215"/>
    </row>
    <row r="647" spans="2:37">
      <c r="B647" s="136"/>
      <c r="C647" s="47">
        <f t="shared" si="188"/>
        <v>0</v>
      </c>
      <c r="D647" s="47">
        <f t="shared" si="189"/>
        <v>1</v>
      </c>
      <c r="E647" s="47">
        <f t="shared" si="190"/>
        <v>1900</v>
      </c>
      <c r="F647" s="47" t="str">
        <f t="shared" si="186"/>
        <v>сб</v>
      </c>
      <c r="G647" s="92"/>
      <c r="H647" s="71"/>
      <c r="I647" s="70"/>
      <c r="J647" s="94"/>
      <c r="K647" s="94"/>
      <c r="L647" s="48"/>
      <c r="M647" s="71"/>
      <c r="N647" s="64"/>
      <c r="O647" s="65"/>
      <c r="P647" s="65"/>
      <c r="Q647" s="65"/>
      <c r="R647" s="105"/>
      <c r="S647" s="66">
        <f t="shared" si="179"/>
        <v>100854.89999999998</v>
      </c>
      <c r="T647" s="67">
        <f t="shared" si="174"/>
        <v>0</v>
      </c>
      <c r="U647" s="53">
        <f t="shared" si="181"/>
        <v>0</v>
      </c>
      <c r="V647" s="54">
        <f t="shared" si="182"/>
        <v>0</v>
      </c>
      <c r="W647" s="67">
        <f t="shared" si="175"/>
        <v>0</v>
      </c>
      <c r="X647" s="53">
        <f t="shared" si="183"/>
        <v>0</v>
      </c>
      <c r="Y647" s="54">
        <f t="shared" si="184"/>
        <v>0</v>
      </c>
      <c r="Z647" s="68" t="str">
        <f t="shared" si="187"/>
        <v>0</v>
      </c>
      <c r="AA647" s="56">
        <f t="shared" si="185"/>
        <v>1</v>
      </c>
      <c r="AB647" s="124">
        <f t="shared" si="176"/>
        <v>1</v>
      </c>
      <c r="AC647" s="69">
        <f t="shared" si="177"/>
        <v>0</v>
      </c>
      <c r="AD647" s="54">
        <f t="shared" si="180"/>
        <v>0</v>
      </c>
      <c r="AE647" s="59">
        <f t="shared" si="178"/>
        <v>0</v>
      </c>
      <c r="AF647" s="149"/>
      <c r="AG647" s="60"/>
      <c r="AH647" s="61"/>
      <c r="AI647" s="126"/>
      <c r="AJ647" s="212"/>
      <c r="AK647" s="215"/>
    </row>
    <row r="648" spans="2:37">
      <c r="B648" s="136"/>
      <c r="C648" s="47">
        <f t="shared" si="188"/>
        <v>0</v>
      </c>
      <c r="D648" s="47">
        <f t="shared" si="189"/>
        <v>1</v>
      </c>
      <c r="E648" s="47">
        <f t="shared" si="190"/>
        <v>1900</v>
      </c>
      <c r="F648" s="47" t="str">
        <f t="shared" si="186"/>
        <v>сб</v>
      </c>
      <c r="G648" s="92"/>
      <c r="H648" s="71"/>
      <c r="I648" s="70"/>
      <c r="J648" s="94"/>
      <c r="K648" s="94"/>
      <c r="L648" s="48"/>
      <c r="M648" s="71"/>
      <c r="N648" s="64"/>
      <c r="O648" s="65"/>
      <c r="P648" s="65"/>
      <c r="Q648" s="65"/>
      <c r="R648" s="105"/>
      <c r="S648" s="66">
        <f t="shared" si="179"/>
        <v>100854.89999999998</v>
      </c>
      <c r="T648" s="67">
        <f t="shared" si="174"/>
        <v>0</v>
      </c>
      <c r="U648" s="53">
        <f t="shared" si="181"/>
        <v>0</v>
      </c>
      <c r="V648" s="54">
        <f t="shared" si="182"/>
        <v>0</v>
      </c>
      <c r="W648" s="67">
        <f t="shared" si="175"/>
        <v>0</v>
      </c>
      <c r="X648" s="53">
        <f t="shared" si="183"/>
        <v>0</v>
      </c>
      <c r="Y648" s="54">
        <f t="shared" si="184"/>
        <v>0</v>
      </c>
      <c r="Z648" s="68" t="str">
        <f t="shared" si="187"/>
        <v>0</v>
      </c>
      <c r="AA648" s="56">
        <f t="shared" si="185"/>
        <v>1</v>
      </c>
      <c r="AB648" s="124">
        <f t="shared" si="176"/>
        <v>1</v>
      </c>
      <c r="AC648" s="69">
        <f t="shared" si="177"/>
        <v>0</v>
      </c>
      <c r="AD648" s="54">
        <f t="shared" si="180"/>
        <v>0</v>
      </c>
      <c r="AE648" s="59">
        <f t="shared" si="178"/>
        <v>0</v>
      </c>
      <c r="AF648" s="149"/>
      <c r="AG648" s="60"/>
      <c r="AH648" s="61"/>
      <c r="AI648" s="126"/>
      <c r="AJ648" s="212"/>
      <c r="AK648" s="215"/>
    </row>
    <row r="649" spans="2:37">
      <c r="B649" s="136"/>
      <c r="C649" s="47">
        <f t="shared" si="188"/>
        <v>0</v>
      </c>
      <c r="D649" s="47">
        <f t="shared" si="189"/>
        <v>1</v>
      </c>
      <c r="E649" s="47">
        <f t="shared" si="190"/>
        <v>1900</v>
      </c>
      <c r="F649" s="47" t="str">
        <f t="shared" si="186"/>
        <v>сб</v>
      </c>
      <c r="G649" s="92"/>
      <c r="H649" s="71"/>
      <c r="I649" s="70"/>
      <c r="J649" s="94"/>
      <c r="K649" s="94"/>
      <c r="L649" s="48"/>
      <c r="M649" s="71"/>
      <c r="N649" s="64"/>
      <c r="O649" s="65"/>
      <c r="P649" s="65"/>
      <c r="Q649" s="65"/>
      <c r="R649" s="105"/>
      <c r="S649" s="66">
        <f t="shared" si="179"/>
        <v>100854.89999999998</v>
      </c>
      <c r="T649" s="67">
        <f t="shared" si="174"/>
        <v>0</v>
      </c>
      <c r="U649" s="53">
        <f t="shared" si="181"/>
        <v>0</v>
      </c>
      <c r="V649" s="54">
        <f t="shared" si="182"/>
        <v>0</v>
      </c>
      <c r="W649" s="67">
        <f t="shared" si="175"/>
        <v>0</v>
      </c>
      <c r="X649" s="53">
        <f t="shared" si="183"/>
        <v>0</v>
      </c>
      <c r="Y649" s="54">
        <f t="shared" si="184"/>
        <v>0</v>
      </c>
      <c r="Z649" s="68" t="str">
        <f t="shared" si="187"/>
        <v>0</v>
      </c>
      <c r="AA649" s="56">
        <f t="shared" si="185"/>
        <v>1</v>
      </c>
      <c r="AB649" s="124">
        <f t="shared" si="176"/>
        <v>1</v>
      </c>
      <c r="AC649" s="69">
        <f t="shared" si="177"/>
        <v>0</v>
      </c>
      <c r="AD649" s="54">
        <f t="shared" si="180"/>
        <v>0</v>
      </c>
      <c r="AE649" s="59">
        <f t="shared" si="178"/>
        <v>0</v>
      </c>
      <c r="AF649" s="149"/>
      <c r="AG649" s="60"/>
      <c r="AH649" s="61"/>
      <c r="AI649" s="126"/>
      <c r="AJ649" s="212"/>
      <c r="AK649" s="215"/>
    </row>
    <row r="650" spans="2:37">
      <c r="B650" s="136"/>
      <c r="C650" s="47">
        <f t="shared" si="188"/>
        <v>0</v>
      </c>
      <c r="D650" s="47">
        <f t="shared" si="189"/>
        <v>1</v>
      </c>
      <c r="E650" s="47">
        <f t="shared" si="190"/>
        <v>1900</v>
      </c>
      <c r="F650" s="47" t="str">
        <f t="shared" si="186"/>
        <v>сб</v>
      </c>
      <c r="G650" s="92"/>
      <c r="H650" s="71"/>
      <c r="I650" s="70"/>
      <c r="J650" s="94"/>
      <c r="K650" s="94"/>
      <c r="L650" s="48"/>
      <c r="M650" s="71"/>
      <c r="N650" s="64"/>
      <c r="O650" s="65"/>
      <c r="P650" s="65"/>
      <c r="Q650" s="65"/>
      <c r="R650" s="105"/>
      <c r="S650" s="66">
        <f t="shared" si="179"/>
        <v>100854.89999999998</v>
      </c>
      <c r="T650" s="67">
        <f t="shared" ref="T650:T713" si="191">IF(Q650&lt;&gt;0,IF(K650="Long",(Q650-N650)*100000*AB650,((Q650-N650)*-100000*AB650)),0)</f>
        <v>0</v>
      </c>
      <c r="U650" s="53">
        <f t="shared" si="181"/>
        <v>0</v>
      </c>
      <c r="V650" s="54">
        <f t="shared" si="182"/>
        <v>0</v>
      </c>
      <c r="W650" s="67">
        <f t="shared" ref="W650:W713" si="192">IF(P650&lt;&gt;0,IF(K650="Long",(N650-P650)*100000*AB650,((N650-P650)*-100000*AB650)),0)</f>
        <v>0</v>
      </c>
      <c r="X650" s="53">
        <f t="shared" si="183"/>
        <v>0</v>
      </c>
      <c r="Y650" s="54">
        <f t="shared" si="184"/>
        <v>0</v>
      </c>
      <c r="Z650" s="68" t="str">
        <f t="shared" si="187"/>
        <v>0</v>
      </c>
      <c r="AA650" s="56">
        <f t="shared" si="185"/>
        <v>1</v>
      </c>
      <c r="AB650" s="124">
        <f t="shared" ref="AB650:AB713" si="193">IF(TRUNC(N650/10,0)=0,1,IF(AND(TRUNC(N650/10,0)&gt;0,TRUNC(N650/10,0)&lt;10),0.1,IF(AND(TRUNC(N650/10,0)&gt;=10,TRUNC(N650/10,0)&lt;100),0.01,IF(AND(TRUNC(N650/10,0)&gt;=100,TRUNC(N650/10,0)&lt;1000),0.001,IF(AND(TRUNC(N650/10,0)&gt;=1000,TRUNC(N650/10,0)&lt;10000),0.0001,IF(AND(TRUNC(N650/10,0)&gt;=10000,TRUNC(N650/10,0)&lt;100000),0.00001))))))</f>
        <v>1</v>
      </c>
      <c r="AC650" s="69">
        <f t="shared" ref="AC650:AC713" si="194">IF(O650&lt;&gt;0, IF(K650="Long",(O650-N650)*100000*AB650,((O650-N650)*-100000*AB650)),0)</f>
        <v>0</v>
      </c>
      <c r="AD650" s="54">
        <f t="shared" si="180"/>
        <v>0</v>
      </c>
      <c r="AE650" s="59">
        <f t="shared" ref="AE650:AE713" si="195">(AA650*AC650*M650)+R650</f>
        <v>0</v>
      </c>
      <c r="AF650" s="149"/>
      <c r="AG650" s="60"/>
      <c r="AH650" s="61"/>
      <c r="AI650" s="126"/>
      <c r="AJ650" s="212"/>
      <c r="AK650" s="215"/>
    </row>
    <row r="651" spans="2:37">
      <c r="B651" s="136"/>
      <c r="C651" s="47">
        <f t="shared" si="188"/>
        <v>0</v>
      </c>
      <c r="D651" s="47">
        <f t="shared" si="189"/>
        <v>1</v>
      </c>
      <c r="E651" s="47">
        <f t="shared" si="190"/>
        <v>1900</v>
      </c>
      <c r="F651" s="47" t="str">
        <f t="shared" si="186"/>
        <v>сб</v>
      </c>
      <c r="G651" s="92"/>
      <c r="H651" s="71"/>
      <c r="I651" s="70"/>
      <c r="J651" s="94"/>
      <c r="K651" s="94"/>
      <c r="L651" s="48"/>
      <c r="M651" s="71"/>
      <c r="N651" s="64"/>
      <c r="O651" s="65"/>
      <c r="P651" s="65"/>
      <c r="Q651" s="65"/>
      <c r="R651" s="105"/>
      <c r="S651" s="66">
        <f t="shared" ref="S651:S714" si="196">IF(AE651="","",S650+AE651)</f>
        <v>100854.89999999998</v>
      </c>
      <c r="T651" s="67">
        <f t="shared" si="191"/>
        <v>0</v>
      </c>
      <c r="U651" s="53">
        <f t="shared" si="181"/>
        <v>0</v>
      </c>
      <c r="V651" s="54">
        <f t="shared" si="182"/>
        <v>0</v>
      </c>
      <c r="W651" s="67">
        <f t="shared" si="192"/>
        <v>0</v>
      </c>
      <c r="X651" s="53">
        <f t="shared" si="183"/>
        <v>0</v>
      </c>
      <c r="Y651" s="54">
        <f t="shared" si="184"/>
        <v>0</v>
      </c>
      <c r="Z651" s="68" t="str">
        <f t="shared" si="187"/>
        <v>0</v>
      </c>
      <c r="AA651" s="56">
        <f t="shared" si="185"/>
        <v>1</v>
      </c>
      <c r="AB651" s="124">
        <f t="shared" si="193"/>
        <v>1</v>
      </c>
      <c r="AC651" s="69">
        <f t="shared" si="194"/>
        <v>0</v>
      </c>
      <c r="AD651" s="54">
        <f t="shared" ref="AD651:AD714" si="197">IF(S650=0,"0.00%",AE651/S650)</f>
        <v>0</v>
      </c>
      <c r="AE651" s="59">
        <f t="shared" si="195"/>
        <v>0</v>
      </c>
      <c r="AF651" s="149"/>
      <c r="AG651" s="60"/>
      <c r="AH651" s="61"/>
      <c r="AI651" s="126"/>
      <c r="AJ651" s="212"/>
      <c r="AK651" s="215"/>
    </row>
    <row r="652" spans="2:37">
      <c r="B652" s="136"/>
      <c r="C652" s="47">
        <f t="shared" si="188"/>
        <v>0</v>
      </c>
      <c r="D652" s="47">
        <f t="shared" si="189"/>
        <v>1</v>
      </c>
      <c r="E652" s="47">
        <f t="shared" si="190"/>
        <v>1900</v>
      </c>
      <c r="F652" s="47" t="str">
        <f t="shared" si="186"/>
        <v>сб</v>
      </c>
      <c r="G652" s="92"/>
      <c r="H652" s="71"/>
      <c r="I652" s="70"/>
      <c r="J652" s="94"/>
      <c r="K652" s="94"/>
      <c r="L652" s="48"/>
      <c r="M652" s="71"/>
      <c r="N652" s="64"/>
      <c r="O652" s="65"/>
      <c r="P652" s="65"/>
      <c r="Q652" s="65"/>
      <c r="R652" s="105"/>
      <c r="S652" s="66">
        <f t="shared" si="196"/>
        <v>100854.89999999998</v>
      </c>
      <c r="T652" s="67">
        <f t="shared" si="191"/>
        <v>0</v>
      </c>
      <c r="U652" s="53">
        <f t="shared" si="181"/>
        <v>0</v>
      </c>
      <c r="V652" s="54">
        <f t="shared" si="182"/>
        <v>0</v>
      </c>
      <c r="W652" s="67">
        <f t="shared" si="192"/>
        <v>0</v>
      </c>
      <c r="X652" s="53">
        <f t="shared" si="183"/>
        <v>0</v>
      </c>
      <c r="Y652" s="54">
        <f t="shared" si="184"/>
        <v>0</v>
      </c>
      <c r="Z652" s="68" t="str">
        <f t="shared" si="187"/>
        <v>0</v>
      </c>
      <c r="AA652" s="56">
        <f t="shared" si="185"/>
        <v>1</v>
      </c>
      <c r="AB652" s="124">
        <f t="shared" si="193"/>
        <v>1</v>
      </c>
      <c r="AC652" s="69">
        <f t="shared" si="194"/>
        <v>0</v>
      </c>
      <c r="AD652" s="54">
        <f t="shared" si="197"/>
        <v>0</v>
      </c>
      <c r="AE652" s="59">
        <f t="shared" si="195"/>
        <v>0</v>
      </c>
      <c r="AF652" s="149"/>
      <c r="AG652" s="60"/>
      <c r="AH652" s="61"/>
      <c r="AI652" s="126"/>
      <c r="AJ652" s="212"/>
      <c r="AK652" s="215"/>
    </row>
    <row r="653" spans="2:37">
      <c r="B653" s="136"/>
      <c r="C653" s="47">
        <f t="shared" si="188"/>
        <v>0</v>
      </c>
      <c r="D653" s="47">
        <f t="shared" si="189"/>
        <v>1</v>
      </c>
      <c r="E653" s="47">
        <f t="shared" si="190"/>
        <v>1900</v>
      </c>
      <c r="F653" s="47" t="str">
        <f t="shared" si="186"/>
        <v>сб</v>
      </c>
      <c r="G653" s="92"/>
      <c r="H653" s="71"/>
      <c r="I653" s="70"/>
      <c r="J653" s="94"/>
      <c r="K653" s="94"/>
      <c r="L653" s="48"/>
      <c r="M653" s="71"/>
      <c r="N653" s="64"/>
      <c r="O653" s="65"/>
      <c r="P653" s="65"/>
      <c r="Q653" s="65"/>
      <c r="R653" s="105"/>
      <c r="S653" s="66">
        <f t="shared" si="196"/>
        <v>100854.89999999998</v>
      </c>
      <c r="T653" s="67">
        <f t="shared" si="191"/>
        <v>0</v>
      </c>
      <c r="U653" s="53">
        <f t="shared" si="181"/>
        <v>0</v>
      </c>
      <c r="V653" s="54">
        <f t="shared" si="182"/>
        <v>0</v>
      </c>
      <c r="W653" s="67">
        <f t="shared" si="192"/>
        <v>0</v>
      </c>
      <c r="X653" s="53">
        <f t="shared" si="183"/>
        <v>0</v>
      </c>
      <c r="Y653" s="54">
        <f t="shared" si="184"/>
        <v>0</v>
      </c>
      <c r="Z653" s="68" t="str">
        <f t="shared" si="187"/>
        <v>0</v>
      </c>
      <c r="AA653" s="56">
        <f t="shared" si="185"/>
        <v>1</v>
      </c>
      <c r="AB653" s="124">
        <f t="shared" si="193"/>
        <v>1</v>
      </c>
      <c r="AC653" s="69">
        <f t="shared" si="194"/>
        <v>0</v>
      </c>
      <c r="AD653" s="54">
        <f t="shared" si="197"/>
        <v>0</v>
      </c>
      <c r="AE653" s="59">
        <f t="shared" si="195"/>
        <v>0</v>
      </c>
      <c r="AF653" s="149"/>
      <c r="AG653" s="60"/>
      <c r="AH653" s="61"/>
      <c r="AI653" s="126"/>
      <c r="AJ653" s="212"/>
      <c r="AK653" s="215"/>
    </row>
    <row r="654" spans="2:37">
      <c r="B654" s="136"/>
      <c r="C654" s="47">
        <f t="shared" si="188"/>
        <v>0</v>
      </c>
      <c r="D654" s="47">
        <f t="shared" si="189"/>
        <v>1</v>
      </c>
      <c r="E654" s="47">
        <f t="shared" si="190"/>
        <v>1900</v>
      </c>
      <c r="F654" s="47" t="str">
        <f t="shared" si="186"/>
        <v>сб</v>
      </c>
      <c r="G654" s="92"/>
      <c r="H654" s="71"/>
      <c r="I654" s="70"/>
      <c r="J654" s="94"/>
      <c r="K654" s="94"/>
      <c r="L654" s="48"/>
      <c r="M654" s="71"/>
      <c r="N654" s="64"/>
      <c r="O654" s="65"/>
      <c r="P654" s="65"/>
      <c r="Q654" s="65"/>
      <c r="R654" s="105"/>
      <c r="S654" s="66">
        <f t="shared" si="196"/>
        <v>100854.89999999998</v>
      </c>
      <c r="T654" s="67">
        <f t="shared" si="191"/>
        <v>0</v>
      </c>
      <c r="U654" s="53">
        <f t="shared" si="181"/>
        <v>0</v>
      </c>
      <c r="V654" s="54">
        <f t="shared" si="182"/>
        <v>0</v>
      </c>
      <c r="W654" s="67">
        <f t="shared" si="192"/>
        <v>0</v>
      </c>
      <c r="X654" s="53">
        <f t="shared" si="183"/>
        <v>0</v>
      </c>
      <c r="Y654" s="54">
        <f t="shared" si="184"/>
        <v>0</v>
      </c>
      <c r="Z654" s="68" t="str">
        <f t="shared" si="187"/>
        <v>0</v>
      </c>
      <c r="AA654" s="56">
        <f t="shared" si="185"/>
        <v>1</v>
      </c>
      <c r="AB654" s="124">
        <f t="shared" si="193"/>
        <v>1</v>
      </c>
      <c r="AC654" s="69">
        <f t="shared" si="194"/>
        <v>0</v>
      </c>
      <c r="AD654" s="54">
        <f t="shared" si="197"/>
        <v>0</v>
      </c>
      <c r="AE654" s="59">
        <f t="shared" si="195"/>
        <v>0</v>
      </c>
      <c r="AF654" s="149"/>
      <c r="AG654" s="60"/>
      <c r="AH654" s="61"/>
      <c r="AI654" s="126"/>
      <c r="AJ654" s="212"/>
      <c r="AK654" s="215"/>
    </row>
    <row r="655" spans="2:37">
      <c r="B655" s="136"/>
      <c r="C655" s="47">
        <f t="shared" si="188"/>
        <v>0</v>
      </c>
      <c r="D655" s="47">
        <f t="shared" si="189"/>
        <v>1</v>
      </c>
      <c r="E655" s="47">
        <f t="shared" si="190"/>
        <v>1900</v>
      </c>
      <c r="F655" s="47" t="str">
        <f t="shared" si="186"/>
        <v>сб</v>
      </c>
      <c r="G655" s="92"/>
      <c r="H655" s="71"/>
      <c r="I655" s="70"/>
      <c r="J655" s="94"/>
      <c r="K655" s="94"/>
      <c r="L655" s="48"/>
      <c r="M655" s="71"/>
      <c r="N655" s="64"/>
      <c r="O655" s="65"/>
      <c r="P655" s="65"/>
      <c r="Q655" s="65"/>
      <c r="R655" s="105"/>
      <c r="S655" s="66">
        <f t="shared" si="196"/>
        <v>100854.89999999998</v>
      </c>
      <c r="T655" s="67">
        <f t="shared" si="191"/>
        <v>0</v>
      </c>
      <c r="U655" s="53">
        <f t="shared" si="181"/>
        <v>0</v>
      </c>
      <c r="V655" s="54">
        <f t="shared" si="182"/>
        <v>0</v>
      </c>
      <c r="W655" s="67">
        <f t="shared" si="192"/>
        <v>0</v>
      </c>
      <c r="X655" s="53">
        <f t="shared" si="183"/>
        <v>0</v>
      </c>
      <c r="Y655" s="54">
        <f t="shared" si="184"/>
        <v>0</v>
      </c>
      <c r="Z655" s="68" t="str">
        <f t="shared" si="187"/>
        <v>0</v>
      </c>
      <c r="AA655" s="56">
        <f t="shared" si="185"/>
        <v>1</v>
      </c>
      <c r="AB655" s="124">
        <f t="shared" si="193"/>
        <v>1</v>
      </c>
      <c r="AC655" s="69">
        <f t="shared" si="194"/>
        <v>0</v>
      </c>
      <c r="AD655" s="54">
        <f t="shared" si="197"/>
        <v>0</v>
      </c>
      <c r="AE655" s="59">
        <f t="shared" si="195"/>
        <v>0</v>
      </c>
      <c r="AF655" s="149"/>
      <c r="AG655" s="60"/>
      <c r="AH655" s="61"/>
      <c r="AI655" s="126"/>
      <c r="AJ655" s="212"/>
      <c r="AK655" s="215"/>
    </row>
    <row r="656" spans="2:37">
      <c r="B656" s="136"/>
      <c r="C656" s="47">
        <f t="shared" si="188"/>
        <v>0</v>
      </c>
      <c r="D656" s="47">
        <f t="shared" si="189"/>
        <v>1</v>
      </c>
      <c r="E656" s="47">
        <f t="shared" si="190"/>
        <v>1900</v>
      </c>
      <c r="F656" s="47" t="str">
        <f t="shared" si="186"/>
        <v>сб</v>
      </c>
      <c r="G656" s="92"/>
      <c r="H656" s="71"/>
      <c r="I656" s="70"/>
      <c r="J656" s="94"/>
      <c r="K656" s="94"/>
      <c r="L656" s="48"/>
      <c r="M656" s="71"/>
      <c r="N656" s="64"/>
      <c r="O656" s="65"/>
      <c r="P656" s="65"/>
      <c r="Q656" s="65"/>
      <c r="R656" s="105"/>
      <c r="S656" s="66">
        <f t="shared" si="196"/>
        <v>100854.89999999998</v>
      </c>
      <c r="T656" s="67">
        <f t="shared" si="191"/>
        <v>0</v>
      </c>
      <c r="U656" s="53">
        <f t="shared" si="181"/>
        <v>0</v>
      </c>
      <c r="V656" s="54">
        <f t="shared" si="182"/>
        <v>0</v>
      </c>
      <c r="W656" s="67">
        <f t="shared" si="192"/>
        <v>0</v>
      </c>
      <c r="X656" s="53">
        <f t="shared" si="183"/>
        <v>0</v>
      </c>
      <c r="Y656" s="54">
        <f t="shared" si="184"/>
        <v>0</v>
      </c>
      <c r="Z656" s="68" t="str">
        <f t="shared" si="187"/>
        <v>0</v>
      </c>
      <c r="AA656" s="56">
        <f t="shared" si="185"/>
        <v>1</v>
      </c>
      <c r="AB656" s="124">
        <f t="shared" si="193"/>
        <v>1</v>
      </c>
      <c r="AC656" s="69">
        <f t="shared" si="194"/>
        <v>0</v>
      </c>
      <c r="AD656" s="54">
        <f t="shared" si="197"/>
        <v>0</v>
      </c>
      <c r="AE656" s="59">
        <f t="shared" si="195"/>
        <v>0</v>
      </c>
      <c r="AF656" s="149"/>
      <c r="AG656" s="60"/>
      <c r="AH656" s="61"/>
      <c r="AI656" s="126"/>
      <c r="AJ656" s="212"/>
      <c r="AK656" s="215"/>
    </row>
    <row r="657" spans="2:37">
      <c r="B657" s="136"/>
      <c r="C657" s="47">
        <f t="shared" si="188"/>
        <v>0</v>
      </c>
      <c r="D657" s="47">
        <f t="shared" si="189"/>
        <v>1</v>
      </c>
      <c r="E657" s="47">
        <f t="shared" si="190"/>
        <v>1900</v>
      </c>
      <c r="F657" s="47" t="str">
        <f t="shared" si="186"/>
        <v>сб</v>
      </c>
      <c r="G657" s="92"/>
      <c r="H657" s="71"/>
      <c r="I657" s="70"/>
      <c r="J657" s="94"/>
      <c r="K657" s="94"/>
      <c r="L657" s="48"/>
      <c r="M657" s="71"/>
      <c r="N657" s="64"/>
      <c r="O657" s="65"/>
      <c r="P657" s="65"/>
      <c r="Q657" s="65"/>
      <c r="R657" s="105"/>
      <c r="S657" s="66">
        <f t="shared" si="196"/>
        <v>100854.89999999998</v>
      </c>
      <c r="T657" s="67">
        <f t="shared" si="191"/>
        <v>0</v>
      </c>
      <c r="U657" s="53">
        <f t="shared" si="181"/>
        <v>0</v>
      </c>
      <c r="V657" s="54">
        <f t="shared" si="182"/>
        <v>0</v>
      </c>
      <c r="W657" s="67">
        <f t="shared" si="192"/>
        <v>0</v>
      </c>
      <c r="X657" s="53">
        <f t="shared" si="183"/>
        <v>0</v>
      </c>
      <c r="Y657" s="54">
        <f t="shared" si="184"/>
        <v>0</v>
      </c>
      <c r="Z657" s="68" t="str">
        <f t="shared" si="187"/>
        <v>0</v>
      </c>
      <c r="AA657" s="56">
        <f t="shared" si="185"/>
        <v>1</v>
      </c>
      <c r="AB657" s="124">
        <f t="shared" si="193"/>
        <v>1</v>
      </c>
      <c r="AC657" s="69">
        <f t="shared" si="194"/>
        <v>0</v>
      </c>
      <c r="AD657" s="54">
        <f t="shared" si="197"/>
        <v>0</v>
      </c>
      <c r="AE657" s="59">
        <f t="shared" si="195"/>
        <v>0</v>
      </c>
      <c r="AF657" s="149"/>
      <c r="AG657" s="60"/>
      <c r="AH657" s="61"/>
      <c r="AI657" s="126"/>
      <c r="AJ657" s="212"/>
      <c r="AK657" s="215"/>
    </row>
    <row r="658" spans="2:37">
      <c r="B658" s="136"/>
      <c r="C658" s="47">
        <f t="shared" si="188"/>
        <v>0</v>
      </c>
      <c r="D658" s="47">
        <f t="shared" si="189"/>
        <v>1</v>
      </c>
      <c r="E658" s="47">
        <f t="shared" si="190"/>
        <v>1900</v>
      </c>
      <c r="F658" s="47" t="str">
        <f t="shared" si="186"/>
        <v>сб</v>
      </c>
      <c r="G658" s="92"/>
      <c r="H658" s="71"/>
      <c r="I658" s="70"/>
      <c r="J658" s="94"/>
      <c r="K658" s="94"/>
      <c r="L658" s="48"/>
      <c r="M658" s="71"/>
      <c r="N658" s="64"/>
      <c r="O658" s="65"/>
      <c r="P658" s="65"/>
      <c r="Q658" s="65"/>
      <c r="R658" s="105"/>
      <c r="S658" s="66">
        <f t="shared" si="196"/>
        <v>100854.89999999998</v>
      </c>
      <c r="T658" s="67">
        <f t="shared" si="191"/>
        <v>0</v>
      </c>
      <c r="U658" s="53">
        <f t="shared" si="181"/>
        <v>0</v>
      </c>
      <c r="V658" s="54">
        <f t="shared" si="182"/>
        <v>0</v>
      </c>
      <c r="W658" s="67">
        <f t="shared" si="192"/>
        <v>0</v>
      </c>
      <c r="X658" s="53">
        <f t="shared" si="183"/>
        <v>0</v>
      </c>
      <c r="Y658" s="54">
        <f t="shared" si="184"/>
        <v>0</v>
      </c>
      <c r="Z658" s="68" t="str">
        <f t="shared" si="187"/>
        <v>0</v>
      </c>
      <c r="AA658" s="56">
        <f t="shared" si="185"/>
        <v>1</v>
      </c>
      <c r="AB658" s="124">
        <f t="shared" si="193"/>
        <v>1</v>
      </c>
      <c r="AC658" s="69">
        <f t="shared" si="194"/>
        <v>0</v>
      </c>
      <c r="AD658" s="54">
        <f t="shared" si="197"/>
        <v>0</v>
      </c>
      <c r="AE658" s="59">
        <f t="shared" si="195"/>
        <v>0</v>
      </c>
      <c r="AF658" s="149"/>
      <c r="AG658" s="60"/>
      <c r="AH658" s="61"/>
      <c r="AI658" s="126"/>
      <c r="AJ658" s="212"/>
      <c r="AK658" s="215"/>
    </row>
    <row r="659" spans="2:37">
      <c r="B659" s="136"/>
      <c r="C659" s="47">
        <f t="shared" si="188"/>
        <v>0</v>
      </c>
      <c r="D659" s="47">
        <f t="shared" si="189"/>
        <v>1</v>
      </c>
      <c r="E659" s="47">
        <f t="shared" si="190"/>
        <v>1900</v>
      </c>
      <c r="F659" s="47" t="str">
        <f t="shared" si="186"/>
        <v>сб</v>
      </c>
      <c r="G659" s="92"/>
      <c r="H659" s="71"/>
      <c r="I659" s="70"/>
      <c r="J659" s="94"/>
      <c r="K659" s="94"/>
      <c r="L659" s="48"/>
      <c r="M659" s="71"/>
      <c r="N659" s="64"/>
      <c r="O659" s="65"/>
      <c r="P659" s="65"/>
      <c r="Q659" s="65"/>
      <c r="R659" s="105"/>
      <c r="S659" s="66">
        <f t="shared" si="196"/>
        <v>100854.89999999998</v>
      </c>
      <c r="T659" s="67">
        <f t="shared" si="191"/>
        <v>0</v>
      </c>
      <c r="U659" s="53">
        <f t="shared" si="181"/>
        <v>0</v>
      </c>
      <c r="V659" s="54">
        <f t="shared" si="182"/>
        <v>0</v>
      </c>
      <c r="W659" s="67">
        <f t="shared" si="192"/>
        <v>0</v>
      </c>
      <c r="X659" s="53">
        <f t="shared" si="183"/>
        <v>0</v>
      </c>
      <c r="Y659" s="54">
        <f t="shared" si="184"/>
        <v>0</v>
      </c>
      <c r="Z659" s="68" t="str">
        <f t="shared" si="187"/>
        <v>0</v>
      </c>
      <c r="AA659" s="56">
        <f t="shared" si="185"/>
        <v>1</v>
      </c>
      <c r="AB659" s="124">
        <f t="shared" si="193"/>
        <v>1</v>
      </c>
      <c r="AC659" s="69">
        <f t="shared" si="194"/>
        <v>0</v>
      </c>
      <c r="AD659" s="54">
        <f t="shared" si="197"/>
        <v>0</v>
      </c>
      <c r="AE659" s="59">
        <f t="shared" si="195"/>
        <v>0</v>
      </c>
      <c r="AF659" s="149"/>
      <c r="AG659" s="60"/>
      <c r="AH659" s="61"/>
      <c r="AI659" s="126"/>
      <c r="AJ659" s="212"/>
      <c r="AK659" s="215"/>
    </row>
    <row r="660" spans="2:37">
      <c r="B660" s="136"/>
      <c r="C660" s="47">
        <f t="shared" si="188"/>
        <v>0</v>
      </c>
      <c r="D660" s="47">
        <f t="shared" si="189"/>
        <v>1</v>
      </c>
      <c r="E660" s="47">
        <f t="shared" si="190"/>
        <v>1900</v>
      </c>
      <c r="F660" s="47" t="str">
        <f t="shared" si="186"/>
        <v>сб</v>
      </c>
      <c r="G660" s="92"/>
      <c r="H660" s="71"/>
      <c r="I660" s="70"/>
      <c r="J660" s="94"/>
      <c r="K660" s="94"/>
      <c r="L660" s="48"/>
      <c r="M660" s="71"/>
      <c r="N660" s="64"/>
      <c r="O660" s="65"/>
      <c r="P660" s="65"/>
      <c r="Q660" s="65"/>
      <c r="R660" s="105"/>
      <c r="S660" s="66">
        <f t="shared" si="196"/>
        <v>100854.89999999998</v>
      </c>
      <c r="T660" s="67">
        <f t="shared" si="191"/>
        <v>0</v>
      </c>
      <c r="U660" s="53">
        <f t="shared" si="181"/>
        <v>0</v>
      </c>
      <c r="V660" s="54">
        <f t="shared" si="182"/>
        <v>0</v>
      </c>
      <c r="W660" s="67">
        <f t="shared" si="192"/>
        <v>0</v>
      </c>
      <c r="X660" s="53">
        <f t="shared" si="183"/>
        <v>0</v>
      </c>
      <c r="Y660" s="54">
        <f t="shared" si="184"/>
        <v>0</v>
      </c>
      <c r="Z660" s="68" t="str">
        <f t="shared" si="187"/>
        <v>0</v>
      </c>
      <c r="AA660" s="56">
        <f t="shared" si="185"/>
        <v>1</v>
      </c>
      <c r="AB660" s="124">
        <f t="shared" si="193"/>
        <v>1</v>
      </c>
      <c r="AC660" s="69">
        <f t="shared" si="194"/>
        <v>0</v>
      </c>
      <c r="AD660" s="54">
        <f t="shared" si="197"/>
        <v>0</v>
      </c>
      <c r="AE660" s="59">
        <f t="shared" si="195"/>
        <v>0</v>
      </c>
      <c r="AF660" s="149"/>
      <c r="AG660" s="60"/>
      <c r="AH660" s="61"/>
      <c r="AI660" s="126"/>
      <c r="AJ660" s="212"/>
      <c r="AK660" s="215"/>
    </row>
    <row r="661" spans="2:37">
      <c r="B661" s="136"/>
      <c r="C661" s="47">
        <f t="shared" si="188"/>
        <v>0</v>
      </c>
      <c r="D661" s="47">
        <f t="shared" si="189"/>
        <v>1</v>
      </c>
      <c r="E661" s="47">
        <f t="shared" si="190"/>
        <v>1900</v>
      </c>
      <c r="F661" s="47" t="str">
        <f t="shared" si="186"/>
        <v>сб</v>
      </c>
      <c r="G661" s="92"/>
      <c r="H661" s="71"/>
      <c r="I661" s="70"/>
      <c r="J661" s="94"/>
      <c r="K661" s="94"/>
      <c r="L661" s="48"/>
      <c r="M661" s="71"/>
      <c r="N661" s="64"/>
      <c r="O661" s="65"/>
      <c r="P661" s="65"/>
      <c r="Q661" s="65"/>
      <c r="R661" s="105"/>
      <c r="S661" s="66">
        <f t="shared" si="196"/>
        <v>100854.89999999998</v>
      </c>
      <c r="T661" s="67">
        <f t="shared" si="191"/>
        <v>0</v>
      </c>
      <c r="U661" s="53">
        <f t="shared" si="181"/>
        <v>0</v>
      </c>
      <c r="V661" s="54">
        <f t="shared" si="182"/>
        <v>0</v>
      </c>
      <c r="W661" s="67">
        <f t="shared" si="192"/>
        <v>0</v>
      </c>
      <c r="X661" s="53">
        <f t="shared" si="183"/>
        <v>0</v>
      </c>
      <c r="Y661" s="54">
        <f t="shared" si="184"/>
        <v>0</v>
      </c>
      <c r="Z661" s="68" t="str">
        <f t="shared" si="187"/>
        <v>0</v>
      </c>
      <c r="AA661" s="56">
        <f t="shared" si="185"/>
        <v>1</v>
      </c>
      <c r="AB661" s="124">
        <f t="shared" si="193"/>
        <v>1</v>
      </c>
      <c r="AC661" s="69">
        <f t="shared" si="194"/>
        <v>0</v>
      </c>
      <c r="AD661" s="54">
        <f t="shared" si="197"/>
        <v>0</v>
      </c>
      <c r="AE661" s="59">
        <f t="shared" si="195"/>
        <v>0</v>
      </c>
      <c r="AF661" s="149"/>
      <c r="AG661" s="60"/>
      <c r="AH661" s="61"/>
      <c r="AI661" s="126"/>
      <c r="AJ661" s="212"/>
      <c r="AK661" s="215"/>
    </row>
    <row r="662" spans="2:37">
      <c r="B662" s="136"/>
      <c r="C662" s="47">
        <f t="shared" si="188"/>
        <v>0</v>
      </c>
      <c r="D662" s="47">
        <f t="shared" si="189"/>
        <v>1</v>
      </c>
      <c r="E662" s="47">
        <f t="shared" si="190"/>
        <v>1900</v>
      </c>
      <c r="F662" s="47" t="str">
        <f t="shared" si="186"/>
        <v>сб</v>
      </c>
      <c r="G662" s="92"/>
      <c r="H662" s="71"/>
      <c r="I662" s="70"/>
      <c r="J662" s="94"/>
      <c r="K662" s="94"/>
      <c r="L662" s="48"/>
      <c r="M662" s="71"/>
      <c r="N662" s="64"/>
      <c r="O662" s="65"/>
      <c r="P662" s="65"/>
      <c r="Q662" s="65"/>
      <c r="R662" s="105"/>
      <c r="S662" s="66">
        <f t="shared" si="196"/>
        <v>100854.89999999998</v>
      </c>
      <c r="T662" s="67">
        <f t="shared" si="191"/>
        <v>0</v>
      </c>
      <c r="U662" s="53">
        <f t="shared" si="181"/>
        <v>0</v>
      </c>
      <c r="V662" s="54">
        <f t="shared" si="182"/>
        <v>0</v>
      </c>
      <c r="W662" s="67">
        <f t="shared" si="192"/>
        <v>0</v>
      </c>
      <c r="X662" s="53">
        <f t="shared" si="183"/>
        <v>0</v>
      </c>
      <c r="Y662" s="54">
        <f t="shared" si="184"/>
        <v>0</v>
      </c>
      <c r="Z662" s="68" t="str">
        <f t="shared" si="187"/>
        <v>0</v>
      </c>
      <c r="AA662" s="56">
        <f t="shared" si="185"/>
        <v>1</v>
      </c>
      <c r="AB662" s="124">
        <f t="shared" si="193"/>
        <v>1</v>
      </c>
      <c r="AC662" s="69">
        <f t="shared" si="194"/>
        <v>0</v>
      </c>
      <c r="AD662" s="54">
        <f t="shared" si="197"/>
        <v>0</v>
      </c>
      <c r="AE662" s="59">
        <f t="shared" si="195"/>
        <v>0</v>
      </c>
      <c r="AF662" s="149"/>
      <c r="AG662" s="60"/>
      <c r="AH662" s="61"/>
      <c r="AI662" s="126"/>
      <c r="AJ662" s="212"/>
      <c r="AK662" s="215"/>
    </row>
    <row r="663" spans="2:37">
      <c r="B663" s="136"/>
      <c r="C663" s="47">
        <f t="shared" si="188"/>
        <v>0</v>
      </c>
      <c r="D663" s="47">
        <f t="shared" si="189"/>
        <v>1</v>
      </c>
      <c r="E663" s="47">
        <f t="shared" si="190"/>
        <v>1900</v>
      </c>
      <c r="F663" s="47" t="str">
        <f t="shared" si="186"/>
        <v>сб</v>
      </c>
      <c r="G663" s="92"/>
      <c r="H663" s="71"/>
      <c r="I663" s="70"/>
      <c r="J663" s="94"/>
      <c r="K663" s="94"/>
      <c r="L663" s="48"/>
      <c r="M663" s="71"/>
      <c r="N663" s="64"/>
      <c r="O663" s="65"/>
      <c r="P663" s="65"/>
      <c r="Q663" s="65"/>
      <c r="R663" s="105"/>
      <c r="S663" s="66">
        <f t="shared" si="196"/>
        <v>100854.89999999998</v>
      </c>
      <c r="T663" s="67">
        <f t="shared" si="191"/>
        <v>0</v>
      </c>
      <c r="U663" s="53">
        <f t="shared" si="181"/>
        <v>0</v>
      </c>
      <c r="V663" s="54">
        <f t="shared" si="182"/>
        <v>0</v>
      </c>
      <c r="W663" s="67">
        <f t="shared" si="192"/>
        <v>0</v>
      </c>
      <c r="X663" s="53">
        <f t="shared" si="183"/>
        <v>0</v>
      </c>
      <c r="Y663" s="54">
        <f t="shared" si="184"/>
        <v>0</v>
      </c>
      <c r="Z663" s="68" t="str">
        <f t="shared" si="187"/>
        <v>0</v>
      </c>
      <c r="AA663" s="56">
        <f t="shared" si="185"/>
        <v>1</v>
      </c>
      <c r="AB663" s="124">
        <f t="shared" si="193"/>
        <v>1</v>
      </c>
      <c r="AC663" s="69">
        <f t="shared" si="194"/>
        <v>0</v>
      </c>
      <c r="AD663" s="54">
        <f t="shared" si="197"/>
        <v>0</v>
      </c>
      <c r="AE663" s="59">
        <f t="shared" si="195"/>
        <v>0</v>
      </c>
      <c r="AF663" s="149"/>
      <c r="AG663" s="60"/>
      <c r="AH663" s="61"/>
      <c r="AI663" s="126"/>
      <c r="AJ663" s="212"/>
      <c r="AK663" s="215"/>
    </row>
    <row r="664" spans="2:37">
      <c r="B664" s="136"/>
      <c r="C664" s="47">
        <f t="shared" si="188"/>
        <v>0</v>
      </c>
      <c r="D664" s="47">
        <f t="shared" si="189"/>
        <v>1</v>
      </c>
      <c r="E664" s="47">
        <f t="shared" si="190"/>
        <v>1900</v>
      </c>
      <c r="F664" s="47" t="str">
        <f t="shared" si="186"/>
        <v>сб</v>
      </c>
      <c r="G664" s="92"/>
      <c r="H664" s="71"/>
      <c r="I664" s="70"/>
      <c r="J664" s="94"/>
      <c r="K664" s="94"/>
      <c r="L664" s="48"/>
      <c r="M664" s="71"/>
      <c r="N664" s="64"/>
      <c r="O664" s="65"/>
      <c r="P664" s="65"/>
      <c r="Q664" s="65"/>
      <c r="R664" s="105"/>
      <c r="S664" s="66">
        <f t="shared" si="196"/>
        <v>100854.89999999998</v>
      </c>
      <c r="T664" s="67">
        <f t="shared" si="191"/>
        <v>0</v>
      </c>
      <c r="U664" s="53">
        <f t="shared" si="181"/>
        <v>0</v>
      </c>
      <c r="V664" s="54">
        <f t="shared" si="182"/>
        <v>0</v>
      </c>
      <c r="W664" s="67">
        <f t="shared" si="192"/>
        <v>0</v>
      </c>
      <c r="X664" s="53">
        <f t="shared" si="183"/>
        <v>0</v>
      </c>
      <c r="Y664" s="54">
        <f t="shared" si="184"/>
        <v>0</v>
      </c>
      <c r="Z664" s="68" t="str">
        <f t="shared" si="187"/>
        <v>0</v>
      </c>
      <c r="AA664" s="56">
        <f t="shared" si="185"/>
        <v>1</v>
      </c>
      <c r="AB664" s="124">
        <f t="shared" si="193"/>
        <v>1</v>
      </c>
      <c r="AC664" s="69">
        <f t="shared" si="194"/>
        <v>0</v>
      </c>
      <c r="AD664" s="54">
        <f t="shared" si="197"/>
        <v>0</v>
      </c>
      <c r="AE664" s="59">
        <f t="shared" si="195"/>
        <v>0</v>
      </c>
      <c r="AF664" s="149"/>
      <c r="AG664" s="60"/>
      <c r="AH664" s="61"/>
      <c r="AI664" s="126"/>
      <c r="AJ664" s="212"/>
      <c r="AK664" s="215"/>
    </row>
    <row r="665" spans="2:37">
      <c r="B665" s="136"/>
      <c r="C665" s="47">
        <f t="shared" si="188"/>
        <v>0</v>
      </c>
      <c r="D665" s="47">
        <f t="shared" si="189"/>
        <v>1</v>
      </c>
      <c r="E665" s="47">
        <f t="shared" si="190"/>
        <v>1900</v>
      </c>
      <c r="F665" s="47" t="str">
        <f t="shared" si="186"/>
        <v>сб</v>
      </c>
      <c r="G665" s="92"/>
      <c r="H665" s="71"/>
      <c r="I665" s="70"/>
      <c r="J665" s="94"/>
      <c r="K665" s="94"/>
      <c r="L665" s="48"/>
      <c r="M665" s="71"/>
      <c r="N665" s="64"/>
      <c r="O665" s="65"/>
      <c r="P665" s="65"/>
      <c r="Q665" s="65"/>
      <c r="R665" s="105"/>
      <c r="S665" s="66">
        <f t="shared" si="196"/>
        <v>100854.89999999998</v>
      </c>
      <c r="T665" s="67">
        <f t="shared" si="191"/>
        <v>0</v>
      </c>
      <c r="U665" s="53">
        <f t="shared" si="181"/>
        <v>0</v>
      </c>
      <c r="V665" s="54">
        <f t="shared" si="182"/>
        <v>0</v>
      </c>
      <c r="W665" s="67">
        <f t="shared" si="192"/>
        <v>0</v>
      </c>
      <c r="X665" s="53">
        <f t="shared" si="183"/>
        <v>0</v>
      </c>
      <c r="Y665" s="54">
        <f t="shared" si="184"/>
        <v>0</v>
      </c>
      <c r="Z665" s="68" t="str">
        <f t="shared" si="187"/>
        <v>0</v>
      </c>
      <c r="AA665" s="56">
        <f t="shared" si="185"/>
        <v>1</v>
      </c>
      <c r="AB665" s="124">
        <f t="shared" si="193"/>
        <v>1</v>
      </c>
      <c r="AC665" s="69">
        <f t="shared" si="194"/>
        <v>0</v>
      </c>
      <c r="AD665" s="54">
        <f t="shared" si="197"/>
        <v>0</v>
      </c>
      <c r="AE665" s="59">
        <f t="shared" si="195"/>
        <v>0</v>
      </c>
      <c r="AF665" s="149"/>
      <c r="AG665" s="60"/>
      <c r="AH665" s="61"/>
      <c r="AI665" s="126"/>
      <c r="AJ665" s="212"/>
      <c r="AK665" s="215"/>
    </row>
    <row r="666" spans="2:37">
      <c r="B666" s="136"/>
      <c r="C666" s="47">
        <f t="shared" si="188"/>
        <v>0</v>
      </c>
      <c r="D666" s="47">
        <f t="shared" si="189"/>
        <v>1</v>
      </c>
      <c r="E666" s="47">
        <f t="shared" si="190"/>
        <v>1900</v>
      </c>
      <c r="F666" s="47" t="str">
        <f t="shared" si="186"/>
        <v>сб</v>
      </c>
      <c r="G666" s="92"/>
      <c r="H666" s="71"/>
      <c r="I666" s="70"/>
      <c r="J666" s="94"/>
      <c r="K666" s="94"/>
      <c r="L666" s="48"/>
      <c r="M666" s="71"/>
      <c r="N666" s="64"/>
      <c r="O666" s="65"/>
      <c r="P666" s="65"/>
      <c r="Q666" s="65"/>
      <c r="R666" s="105"/>
      <c r="S666" s="66">
        <f t="shared" si="196"/>
        <v>100854.89999999998</v>
      </c>
      <c r="T666" s="67">
        <f t="shared" si="191"/>
        <v>0</v>
      </c>
      <c r="U666" s="53">
        <f t="shared" si="181"/>
        <v>0</v>
      </c>
      <c r="V666" s="54">
        <f t="shared" si="182"/>
        <v>0</v>
      </c>
      <c r="W666" s="67">
        <f t="shared" si="192"/>
        <v>0</v>
      </c>
      <c r="X666" s="53">
        <f t="shared" si="183"/>
        <v>0</v>
      </c>
      <c r="Y666" s="54">
        <f t="shared" si="184"/>
        <v>0</v>
      </c>
      <c r="Z666" s="68" t="str">
        <f t="shared" si="187"/>
        <v>0</v>
      </c>
      <c r="AA666" s="56">
        <f t="shared" si="185"/>
        <v>1</v>
      </c>
      <c r="AB666" s="124">
        <f t="shared" si="193"/>
        <v>1</v>
      </c>
      <c r="AC666" s="69">
        <f t="shared" si="194"/>
        <v>0</v>
      </c>
      <c r="AD666" s="54">
        <f t="shared" si="197"/>
        <v>0</v>
      </c>
      <c r="AE666" s="59">
        <f t="shared" si="195"/>
        <v>0</v>
      </c>
      <c r="AF666" s="149"/>
      <c r="AG666" s="60"/>
      <c r="AH666" s="61"/>
      <c r="AI666" s="126"/>
      <c r="AJ666" s="212"/>
      <c r="AK666" s="215"/>
    </row>
    <row r="667" spans="2:37">
      <c r="B667" s="136"/>
      <c r="C667" s="47">
        <f t="shared" si="188"/>
        <v>0</v>
      </c>
      <c r="D667" s="47">
        <f t="shared" si="189"/>
        <v>1</v>
      </c>
      <c r="E667" s="47">
        <f t="shared" si="190"/>
        <v>1900</v>
      </c>
      <c r="F667" s="47" t="str">
        <f t="shared" si="186"/>
        <v>сб</v>
      </c>
      <c r="G667" s="92"/>
      <c r="H667" s="71"/>
      <c r="I667" s="70"/>
      <c r="J667" s="94"/>
      <c r="K667" s="94"/>
      <c r="L667" s="48"/>
      <c r="M667" s="71"/>
      <c r="N667" s="64"/>
      <c r="O667" s="65"/>
      <c r="P667" s="65"/>
      <c r="Q667" s="65"/>
      <c r="R667" s="105"/>
      <c r="S667" s="66">
        <f t="shared" si="196"/>
        <v>100854.89999999998</v>
      </c>
      <c r="T667" s="67">
        <f t="shared" si="191"/>
        <v>0</v>
      </c>
      <c r="U667" s="53">
        <f t="shared" si="181"/>
        <v>0</v>
      </c>
      <c r="V667" s="54">
        <f t="shared" si="182"/>
        <v>0</v>
      </c>
      <c r="W667" s="67">
        <f t="shared" si="192"/>
        <v>0</v>
      </c>
      <c r="X667" s="53">
        <f t="shared" si="183"/>
        <v>0</v>
      </c>
      <c r="Y667" s="54">
        <f t="shared" si="184"/>
        <v>0</v>
      </c>
      <c r="Z667" s="68" t="str">
        <f t="shared" si="187"/>
        <v>0</v>
      </c>
      <c r="AA667" s="56">
        <f t="shared" si="185"/>
        <v>1</v>
      </c>
      <c r="AB667" s="124">
        <f t="shared" si="193"/>
        <v>1</v>
      </c>
      <c r="AC667" s="69">
        <f t="shared" si="194"/>
        <v>0</v>
      </c>
      <c r="AD667" s="54">
        <f t="shared" si="197"/>
        <v>0</v>
      </c>
      <c r="AE667" s="59">
        <f t="shared" si="195"/>
        <v>0</v>
      </c>
      <c r="AF667" s="149"/>
      <c r="AG667" s="60"/>
      <c r="AH667" s="61"/>
      <c r="AI667" s="126"/>
      <c r="AJ667" s="212"/>
      <c r="AK667" s="215"/>
    </row>
    <row r="668" spans="2:37">
      <c r="B668" s="136"/>
      <c r="C668" s="47">
        <f t="shared" si="188"/>
        <v>0</v>
      </c>
      <c r="D668" s="47">
        <f t="shared" si="189"/>
        <v>1</v>
      </c>
      <c r="E668" s="47">
        <f t="shared" si="190"/>
        <v>1900</v>
      </c>
      <c r="F668" s="47" t="str">
        <f t="shared" si="186"/>
        <v>сб</v>
      </c>
      <c r="G668" s="92"/>
      <c r="H668" s="71"/>
      <c r="I668" s="70"/>
      <c r="J668" s="94"/>
      <c r="K668" s="94"/>
      <c r="L668" s="48"/>
      <c r="M668" s="71"/>
      <c r="N668" s="64"/>
      <c r="O668" s="65"/>
      <c r="P668" s="65"/>
      <c r="Q668" s="65"/>
      <c r="R668" s="105"/>
      <c r="S668" s="66">
        <f t="shared" si="196"/>
        <v>100854.89999999998</v>
      </c>
      <c r="T668" s="67">
        <f t="shared" si="191"/>
        <v>0</v>
      </c>
      <c r="U668" s="53">
        <f t="shared" si="181"/>
        <v>0</v>
      </c>
      <c r="V668" s="54">
        <f t="shared" si="182"/>
        <v>0</v>
      </c>
      <c r="W668" s="67">
        <f t="shared" si="192"/>
        <v>0</v>
      </c>
      <c r="X668" s="53">
        <f t="shared" si="183"/>
        <v>0</v>
      </c>
      <c r="Y668" s="54">
        <f t="shared" si="184"/>
        <v>0</v>
      </c>
      <c r="Z668" s="68" t="str">
        <f t="shared" si="187"/>
        <v>0</v>
      </c>
      <c r="AA668" s="56">
        <f t="shared" si="185"/>
        <v>1</v>
      </c>
      <c r="AB668" s="124">
        <f t="shared" si="193"/>
        <v>1</v>
      </c>
      <c r="AC668" s="69">
        <f t="shared" si="194"/>
        <v>0</v>
      </c>
      <c r="AD668" s="54">
        <f t="shared" si="197"/>
        <v>0</v>
      </c>
      <c r="AE668" s="59">
        <f t="shared" si="195"/>
        <v>0</v>
      </c>
      <c r="AF668" s="149"/>
      <c r="AG668" s="60"/>
      <c r="AH668" s="61"/>
      <c r="AI668" s="126"/>
      <c r="AJ668" s="212"/>
      <c r="AK668" s="215"/>
    </row>
    <row r="669" spans="2:37">
      <c r="B669" s="136"/>
      <c r="C669" s="47">
        <f t="shared" si="188"/>
        <v>0</v>
      </c>
      <c r="D669" s="47">
        <f t="shared" si="189"/>
        <v>1</v>
      </c>
      <c r="E669" s="47">
        <f t="shared" si="190"/>
        <v>1900</v>
      </c>
      <c r="F669" s="47" t="str">
        <f t="shared" si="186"/>
        <v>сб</v>
      </c>
      <c r="G669" s="92"/>
      <c r="H669" s="71"/>
      <c r="I669" s="70"/>
      <c r="J669" s="94"/>
      <c r="K669" s="94"/>
      <c r="L669" s="48"/>
      <c r="M669" s="71"/>
      <c r="N669" s="64"/>
      <c r="O669" s="65"/>
      <c r="P669" s="65"/>
      <c r="Q669" s="65"/>
      <c r="R669" s="105"/>
      <c r="S669" s="66">
        <f t="shared" si="196"/>
        <v>100854.89999999998</v>
      </c>
      <c r="T669" s="67">
        <f t="shared" si="191"/>
        <v>0</v>
      </c>
      <c r="U669" s="53">
        <f t="shared" si="181"/>
        <v>0</v>
      </c>
      <c r="V669" s="54">
        <f t="shared" si="182"/>
        <v>0</v>
      </c>
      <c r="W669" s="67">
        <f t="shared" si="192"/>
        <v>0</v>
      </c>
      <c r="X669" s="53">
        <f t="shared" si="183"/>
        <v>0</v>
      </c>
      <c r="Y669" s="54">
        <f t="shared" si="184"/>
        <v>0</v>
      </c>
      <c r="Z669" s="68" t="str">
        <f t="shared" si="187"/>
        <v>0</v>
      </c>
      <c r="AA669" s="56">
        <f t="shared" si="185"/>
        <v>1</v>
      </c>
      <c r="AB669" s="124">
        <f t="shared" si="193"/>
        <v>1</v>
      </c>
      <c r="AC669" s="69">
        <f t="shared" si="194"/>
        <v>0</v>
      </c>
      <c r="AD669" s="54">
        <f t="shared" si="197"/>
        <v>0</v>
      </c>
      <c r="AE669" s="59">
        <f t="shared" si="195"/>
        <v>0</v>
      </c>
      <c r="AF669" s="149"/>
      <c r="AG669" s="60"/>
      <c r="AH669" s="61"/>
      <c r="AI669" s="126"/>
      <c r="AJ669" s="212"/>
      <c r="AK669" s="215"/>
    </row>
    <row r="670" spans="2:37">
      <c r="B670" s="136"/>
      <c r="C670" s="47">
        <f t="shared" si="188"/>
        <v>0</v>
      </c>
      <c r="D670" s="47">
        <f t="shared" si="189"/>
        <v>1</v>
      </c>
      <c r="E670" s="47">
        <f t="shared" si="190"/>
        <v>1900</v>
      </c>
      <c r="F670" s="47" t="str">
        <f t="shared" si="186"/>
        <v>сб</v>
      </c>
      <c r="G670" s="92"/>
      <c r="H670" s="71"/>
      <c r="I670" s="70"/>
      <c r="J670" s="94"/>
      <c r="K670" s="94"/>
      <c r="L670" s="48"/>
      <c r="M670" s="71"/>
      <c r="N670" s="64"/>
      <c r="O670" s="65"/>
      <c r="P670" s="65"/>
      <c r="Q670" s="65"/>
      <c r="R670" s="105"/>
      <c r="S670" s="66">
        <f t="shared" si="196"/>
        <v>100854.89999999998</v>
      </c>
      <c r="T670" s="67">
        <f t="shared" si="191"/>
        <v>0</v>
      </c>
      <c r="U670" s="53">
        <f t="shared" si="181"/>
        <v>0</v>
      </c>
      <c r="V670" s="54">
        <f t="shared" si="182"/>
        <v>0</v>
      </c>
      <c r="W670" s="67">
        <f t="shared" si="192"/>
        <v>0</v>
      </c>
      <c r="X670" s="53">
        <f t="shared" si="183"/>
        <v>0</v>
      </c>
      <c r="Y670" s="54">
        <f t="shared" si="184"/>
        <v>0</v>
      </c>
      <c r="Z670" s="68" t="str">
        <f t="shared" si="187"/>
        <v>0</v>
      </c>
      <c r="AA670" s="56">
        <f t="shared" si="185"/>
        <v>1</v>
      </c>
      <c r="AB670" s="124">
        <f t="shared" si="193"/>
        <v>1</v>
      </c>
      <c r="AC670" s="69">
        <f t="shared" si="194"/>
        <v>0</v>
      </c>
      <c r="AD670" s="54">
        <f t="shared" si="197"/>
        <v>0</v>
      </c>
      <c r="AE670" s="59">
        <f t="shared" si="195"/>
        <v>0</v>
      </c>
      <c r="AF670" s="149"/>
      <c r="AG670" s="60"/>
      <c r="AH670" s="61"/>
      <c r="AI670" s="126"/>
      <c r="AJ670" s="212"/>
      <c r="AK670" s="215"/>
    </row>
    <row r="671" spans="2:37">
      <c r="B671" s="136"/>
      <c r="C671" s="47">
        <f t="shared" si="188"/>
        <v>0</v>
      </c>
      <c r="D671" s="47">
        <f t="shared" si="189"/>
        <v>1</v>
      </c>
      <c r="E671" s="47">
        <f t="shared" si="190"/>
        <v>1900</v>
      </c>
      <c r="F671" s="47" t="str">
        <f t="shared" si="186"/>
        <v>сб</v>
      </c>
      <c r="G671" s="92"/>
      <c r="H671" s="71"/>
      <c r="I671" s="70"/>
      <c r="J671" s="94"/>
      <c r="K671" s="94"/>
      <c r="L671" s="48"/>
      <c r="M671" s="71"/>
      <c r="N671" s="64"/>
      <c r="O671" s="65"/>
      <c r="P671" s="65"/>
      <c r="Q671" s="65"/>
      <c r="R671" s="105"/>
      <c r="S671" s="66">
        <f t="shared" si="196"/>
        <v>100854.89999999998</v>
      </c>
      <c r="T671" s="67">
        <f t="shared" si="191"/>
        <v>0</v>
      </c>
      <c r="U671" s="53">
        <f t="shared" si="181"/>
        <v>0</v>
      </c>
      <c r="V671" s="54">
        <f t="shared" si="182"/>
        <v>0</v>
      </c>
      <c r="W671" s="67">
        <f t="shared" si="192"/>
        <v>0</v>
      </c>
      <c r="X671" s="53">
        <f t="shared" si="183"/>
        <v>0</v>
      </c>
      <c r="Y671" s="54">
        <f t="shared" si="184"/>
        <v>0</v>
      </c>
      <c r="Z671" s="68" t="str">
        <f t="shared" si="187"/>
        <v>0</v>
      </c>
      <c r="AA671" s="56">
        <f t="shared" si="185"/>
        <v>1</v>
      </c>
      <c r="AB671" s="124">
        <f t="shared" si="193"/>
        <v>1</v>
      </c>
      <c r="AC671" s="69">
        <f t="shared" si="194"/>
        <v>0</v>
      </c>
      <c r="AD671" s="54">
        <f t="shared" si="197"/>
        <v>0</v>
      </c>
      <c r="AE671" s="59">
        <f t="shared" si="195"/>
        <v>0</v>
      </c>
      <c r="AF671" s="149"/>
      <c r="AG671" s="60"/>
      <c r="AH671" s="61"/>
      <c r="AI671" s="126"/>
      <c r="AJ671" s="212"/>
      <c r="AK671" s="215"/>
    </row>
    <row r="672" spans="2:37">
      <c r="B672" s="136"/>
      <c r="C672" s="47">
        <f t="shared" si="188"/>
        <v>0</v>
      </c>
      <c r="D672" s="47">
        <f t="shared" si="189"/>
        <v>1</v>
      </c>
      <c r="E672" s="47">
        <f t="shared" si="190"/>
        <v>1900</v>
      </c>
      <c r="F672" s="47" t="str">
        <f t="shared" si="186"/>
        <v>сб</v>
      </c>
      <c r="G672" s="92"/>
      <c r="H672" s="71"/>
      <c r="I672" s="70"/>
      <c r="J672" s="94"/>
      <c r="K672" s="94"/>
      <c r="L672" s="48"/>
      <c r="M672" s="71"/>
      <c r="N672" s="64"/>
      <c r="O672" s="65"/>
      <c r="P672" s="65"/>
      <c r="Q672" s="65"/>
      <c r="R672" s="105"/>
      <c r="S672" s="66">
        <f t="shared" si="196"/>
        <v>100854.89999999998</v>
      </c>
      <c r="T672" s="67">
        <f t="shared" si="191"/>
        <v>0</v>
      </c>
      <c r="U672" s="53">
        <f t="shared" si="181"/>
        <v>0</v>
      </c>
      <c r="V672" s="54">
        <f t="shared" si="182"/>
        <v>0</v>
      </c>
      <c r="W672" s="67">
        <f t="shared" si="192"/>
        <v>0</v>
      </c>
      <c r="X672" s="53">
        <f t="shared" si="183"/>
        <v>0</v>
      </c>
      <c r="Y672" s="54">
        <f t="shared" si="184"/>
        <v>0</v>
      </c>
      <c r="Z672" s="68" t="str">
        <f t="shared" si="187"/>
        <v>0</v>
      </c>
      <c r="AA672" s="56">
        <f t="shared" si="185"/>
        <v>1</v>
      </c>
      <c r="AB672" s="124">
        <f t="shared" si="193"/>
        <v>1</v>
      </c>
      <c r="AC672" s="69">
        <f t="shared" si="194"/>
        <v>0</v>
      </c>
      <c r="AD672" s="54">
        <f t="shared" si="197"/>
        <v>0</v>
      </c>
      <c r="AE672" s="59">
        <f t="shared" si="195"/>
        <v>0</v>
      </c>
      <c r="AF672" s="149"/>
      <c r="AG672" s="60"/>
      <c r="AH672" s="61"/>
      <c r="AI672" s="126"/>
      <c r="AJ672" s="212"/>
      <c r="AK672" s="215"/>
    </row>
    <row r="673" spans="2:37">
      <c r="B673" s="136"/>
      <c r="C673" s="47">
        <f t="shared" si="188"/>
        <v>0</v>
      </c>
      <c r="D673" s="47">
        <f t="shared" si="189"/>
        <v>1</v>
      </c>
      <c r="E673" s="47">
        <f t="shared" si="190"/>
        <v>1900</v>
      </c>
      <c r="F673" s="47" t="str">
        <f t="shared" si="186"/>
        <v>сб</v>
      </c>
      <c r="G673" s="92"/>
      <c r="H673" s="71"/>
      <c r="I673" s="70"/>
      <c r="J673" s="94"/>
      <c r="K673" s="94"/>
      <c r="L673" s="48"/>
      <c r="M673" s="71"/>
      <c r="N673" s="64"/>
      <c r="O673" s="65"/>
      <c r="P673" s="65"/>
      <c r="Q673" s="65"/>
      <c r="R673" s="105"/>
      <c r="S673" s="66">
        <f t="shared" si="196"/>
        <v>100854.89999999998</v>
      </c>
      <c r="T673" s="67">
        <f t="shared" si="191"/>
        <v>0</v>
      </c>
      <c r="U673" s="53">
        <f t="shared" ref="U673:U736" si="198">T673*M673*AA673</f>
        <v>0</v>
      </c>
      <c r="V673" s="54">
        <f t="shared" ref="V673:V736" si="199">T673*M673*AA673/S673</f>
        <v>0</v>
      </c>
      <c r="W673" s="67">
        <f t="shared" si="192"/>
        <v>0</v>
      </c>
      <c r="X673" s="53">
        <f t="shared" ref="X673:X736" si="200">W673*M673*AA673</f>
        <v>0</v>
      </c>
      <c r="Y673" s="54">
        <f t="shared" ref="Y673:Y736" si="201">W673*M673*AA673/S673</f>
        <v>0</v>
      </c>
      <c r="Z673" s="68" t="str">
        <f t="shared" si="187"/>
        <v>0</v>
      </c>
      <c r="AA673" s="56">
        <f t="shared" ref="AA673:AA736" si="202">IF(I673=0,1,I673)</f>
        <v>1</v>
      </c>
      <c r="AB673" s="124">
        <f t="shared" si="193"/>
        <v>1</v>
      </c>
      <c r="AC673" s="69">
        <f t="shared" si="194"/>
        <v>0</v>
      </c>
      <c r="AD673" s="54">
        <f t="shared" si="197"/>
        <v>0</v>
      </c>
      <c r="AE673" s="59">
        <f t="shared" si="195"/>
        <v>0</v>
      </c>
      <c r="AF673" s="149"/>
      <c r="AG673" s="60"/>
      <c r="AH673" s="61"/>
      <c r="AI673" s="126"/>
      <c r="AJ673" s="212"/>
      <c r="AK673" s="215"/>
    </row>
    <row r="674" spans="2:37">
      <c r="B674" s="136"/>
      <c r="C674" s="47">
        <f t="shared" si="188"/>
        <v>0</v>
      </c>
      <c r="D674" s="47">
        <f t="shared" si="189"/>
        <v>1</v>
      </c>
      <c r="E674" s="47">
        <f t="shared" si="190"/>
        <v>1900</v>
      </c>
      <c r="F674" s="47" t="str">
        <f t="shared" si="186"/>
        <v>сб</v>
      </c>
      <c r="G674" s="92"/>
      <c r="H674" s="71"/>
      <c r="I674" s="70"/>
      <c r="J674" s="94"/>
      <c r="K674" s="94"/>
      <c r="L674" s="48"/>
      <c r="M674" s="71"/>
      <c r="N674" s="64"/>
      <c r="O674" s="65"/>
      <c r="P674" s="65"/>
      <c r="Q674" s="65"/>
      <c r="R674" s="105"/>
      <c r="S674" s="66">
        <f t="shared" si="196"/>
        <v>100854.89999999998</v>
      </c>
      <c r="T674" s="67">
        <f t="shared" si="191"/>
        <v>0</v>
      </c>
      <c r="U674" s="53">
        <f t="shared" si="198"/>
        <v>0</v>
      </c>
      <c r="V674" s="54">
        <f t="shared" si="199"/>
        <v>0</v>
      </c>
      <c r="W674" s="67">
        <f t="shared" si="192"/>
        <v>0</v>
      </c>
      <c r="X674" s="53">
        <f t="shared" si="200"/>
        <v>0</v>
      </c>
      <c r="Y674" s="54">
        <f t="shared" si="201"/>
        <v>0</v>
      </c>
      <c r="Z674" s="68" t="str">
        <f t="shared" si="187"/>
        <v>0</v>
      </c>
      <c r="AA674" s="56">
        <f t="shared" si="202"/>
        <v>1</v>
      </c>
      <c r="AB674" s="124">
        <f t="shared" si="193"/>
        <v>1</v>
      </c>
      <c r="AC674" s="69">
        <f t="shared" si="194"/>
        <v>0</v>
      </c>
      <c r="AD674" s="54">
        <f t="shared" si="197"/>
        <v>0</v>
      </c>
      <c r="AE674" s="59">
        <f t="shared" si="195"/>
        <v>0</v>
      </c>
      <c r="AF674" s="149"/>
      <c r="AG674" s="60"/>
      <c r="AH674" s="61"/>
      <c r="AI674" s="126"/>
      <c r="AJ674" s="212"/>
      <c r="AK674" s="215"/>
    </row>
    <row r="675" spans="2:37">
      <c r="B675" s="136"/>
      <c r="C675" s="47">
        <f t="shared" si="188"/>
        <v>0</v>
      </c>
      <c r="D675" s="47">
        <f t="shared" si="189"/>
        <v>1</v>
      </c>
      <c r="E675" s="47">
        <f t="shared" si="190"/>
        <v>1900</v>
      </c>
      <c r="F675" s="47" t="str">
        <f t="shared" si="186"/>
        <v>сб</v>
      </c>
      <c r="G675" s="92"/>
      <c r="H675" s="71"/>
      <c r="I675" s="70"/>
      <c r="J675" s="94"/>
      <c r="K675" s="94"/>
      <c r="L675" s="48"/>
      <c r="M675" s="71"/>
      <c r="N675" s="64"/>
      <c r="O675" s="65"/>
      <c r="P675" s="65"/>
      <c r="Q675" s="65"/>
      <c r="R675" s="105"/>
      <c r="S675" s="66">
        <f t="shared" si="196"/>
        <v>100854.89999999998</v>
      </c>
      <c r="T675" s="67">
        <f t="shared" si="191"/>
        <v>0</v>
      </c>
      <c r="U675" s="53">
        <f t="shared" si="198"/>
        <v>0</v>
      </c>
      <c r="V675" s="54">
        <f t="shared" si="199"/>
        <v>0</v>
      </c>
      <c r="W675" s="67">
        <f t="shared" si="192"/>
        <v>0</v>
      </c>
      <c r="X675" s="53">
        <f t="shared" si="200"/>
        <v>0</v>
      </c>
      <c r="Y675" s="54">
        <f t="shared" si="201"/>
        <v>0</v>
      </c>
      <c r="Z675" s="68" t="str">
        <f t="shared" si="187"/>
        <v>0</v>
      </c>
      <c r="AA675" s="56">
        <f t="shared" si="202"/>
        <v>1</v>
      </c>
      <c r="AB675" s="124">
        <f t="shared" si="193"/>
        <v>1</v>
      </c>
      <c r="AC675" s="69">
        <f t="shared" si="194"/>
        <v>0</v>
      </c>
      <c r="AD675" s="54">
        <f t="shared" si="197"/>
        <v>0</v>
      </c>
      <c r="AE675" s="59">
        <f t="shared" si="195"/>
        <v>0</v>
      </c>
      <c r="AF675" s="149"/>
      <c r="AG675" s="60"/>
      <c r="AH675" s="61"/>
      <c r="AI675" s="126"/>
      <c r="AJ675" s="212"/>
      <c r="AK675" s="215"/>
    </row>
    <row r="676" spans="2:37">
      <c r="B676" s="136"/>
      <c r="C676" s="47">
        <f t="shared" si="188"/>
        <v>0</v>
      </c>
      <c r="D676" s="47">
        <f t="shared" si="189"/>
        <v>1</v>
      </c>
      <c r="E676" s="47">
        <f t="shared" si="190"/>
        <v>1900</v>
      </c>
      <c r="F676" s="47" t="str">
        <f t="shared" ref="F676:F739" si="203">CHOOSE(WEEKDAY(B676,2),"пн","вт","ср","чт","пт","сб","вс")</f>
        <v>сб</v>
      </c>
      <c r="G676" s="92"/>
      <c r="H676" s="71"/>
      <c r="I676" s="70"/>
      <c r="J676" s="94"/>
      <c r="K676" s="94"/>
      <c r="L676" s="48"/>
      <c r="M676" s="71"/>
      <c r="N676" s="64"/>
      <c r="O676" s="65"/>
      <c r="P676" s="65"/>
      <c r="Q676" s="65"/>
      <c r="R676" s="105"/>
      <c r="S676" s="66">
        <f t="shared" si="196"/>
        <v>100854.89999999998</v>
      </c>
      <c r="T676" s="67">
        <f t="shared" si="191"/>
        <v>0</v>
      </c>
      <c r="U676" s="53">
        <f t="shared" si="198"/>
        <v>0</v>
      </c>
      <c r="V676" s="54">
        <f t="shared" si="199"/>
        <v>0</v>
      </c>
      <c r="W676" s="67">
        <f t="shared" si="192"/>
        <v>0</v>
      </c>
      <c r="X676" s="53">
        <f t="shared" si="200"/>
        <v>0</v>
      </c>
      <c r="Y676" s="54">
        <f t="shared" si="201"/>
        <v>0</v>
      </c>
      <c r="Z676" s="68" t="str">
        <f t="shared" ref="Z676:Z739" si="204">IF(W676=0,"0",T676/W676)</f>
        <v>0</v>
      </c>
      <c r="AA676" s="56">
        <f t="shared" si="202"/>
        <v>1</v>
      </c>
      <c r="AB676" s="124">
        <f t="shared" si="193"/>
        <v>1</v>
      </c>
      <c r="AC676" s="69">
        <f t="shared" si="194"/>
        <v>0</v>
      </c>
      <c r="AD676" s="54">
        <f t="shared" si="197"/>
        <v>0</v>
      </c>
      <c r="AE676" s="59">
        <f t="shared" si="195"/>
        <v>0</v>
      </c>
      <c r="AF676" s="149"/>
      <c r="AG676" s="60"/>
      <c r="AH676" s="61"/>
      <c r="AI676" s="126"/>
      <c r="AJ676" s="212"/>
      <c r="AK676" s="215"/>
    </row>
    <row r="677" spans="2:37">
      <c r="B677" s="136"/>
      <c r="C677" s="47">
        <f t="shared" ref="C677:C740" si="205">WEEKNUM(B677)</f>
        <v>0</v>
      </c>
      <c r="D677" s="47">
        <f t="shared" ref="D677:D740" si="206">MONTH(B677)</f>
        <v>1</v>
      </c>
      <c r="E677" s="47">
        <f t="shared" ref="E677:E740" si="207">YEAR(B677)</f>
        <v>1900</v>
      </c>
      <c r="F677" s="47" t="str">
        <f t="shared" si="203"/>
        <v>сб</v>
      </c>
      <c r="G677" s="92"/>
      <c r="H677" s="71"/>
      <c r="I677" s="70"/>
      <c r="J677" s="94"/>
      <c r="K677" s="94"/>
      <c r="L677" s="48"/>
      <c r="M677" s="71"/>
      <c r="N677" s="64"/>
      <c r="O677" s="65"/>
      <c r="P677" s="65"/>
      <c r="Q677" s="65"/>
      <c r="R677" s="105"/>
      <c r="S677" s="66">
        <f t="shared" si="196"/>
        <v>100854.89999999998</v>
      </c>
      <c r="T677" s="67">
        <f t="shared" si="191"/>
        <v>0</v>
      </c>
      <c r="U677" s="53">
        <f t="shared" si="198"/>
        <v>0</v>
      </c>
      <c r="V677" s="54">
        <f t="shared" si="199"/>
        <v>0</v>
      </c>
      <c r="W677" s="67">
        <f t="shared" si="192"/>
        <v>0</v>
      </c>
      <c r="X677" s="53">
        <f t="shared" si="200"/>
        <v>0</v>
      </c>
      <c r="Y677" s="54">
        <f t="shared" si="201"/>
        <v>0</v>
      </c>
      <c r="Z677" s="68" t="str">
        <f t="shared" si="204"/>
        <v>0</v>
      </c>
      <c r="AA677" s="56">
        <f t="shared" si="202"/>
        <v>1</v>
      </c>
      <c r="AB677" s="124">
        <f t="shared" si="193"/>
        <v>1</v>
      </c>
      <c r="AC677" s="69">
        <f t="shared" si="194"/>
        <v>0</v>
      </c>
      <c r="AD677" s="54">
        <f t="shared" si="197"/>
        <v>0</v>
      </c>
      <c r="AE677" s="59">
        <f t="shared" si="195"/>
        <v>0</v>
      </c>
      <c r="AF677" s="149"/>
      <c r="AG677" s="60"/>
      <c r="AH677" s="61"/>
      <c r="AI677" s="126"/>
      <c r="AJ677" s="212"/>
      <c r="AK677" s="215"/>
    </row>
    <row r="678" spans="2:37">
      <c r="B678" s="136"/>
      <c r="C678" s="47">
        <f t="shared" si="205"/>
        <v>0</v>
      </c>
      <c r="D678" s="47">
        <f t="shared" si="206"/>
        <v>1</v>
      </c>
      <c r="E678" s="47">
        <f t="shared" si="207"/>
        <v>1900</v>
      </c>
      <c r="F678" s="47" t="str">
        <f t="shared" si="203"/>
        <v>сб</v>
      </c>
      <c r="G678" s="92"/>
      <c r="H678" s="71"/>
      <c r="I678" s="70"/>
      <c r="J678" s="94"/>
      <c r="K678" s="94"/>
      <c r="L678" s="48"/>
      <c r="M678" s="71"/>
      <c r="N678" s="64"/>
      <c r="O678" s="65"/>
      <c r="P678" s="65"/>
      <c r="Q678" s="65"/>
      <c r="R678" s="105"/>
      <c r="S678" s="66">
        <f t="shared" si="196"/>
        <v>100854.89999999998</v>
      </c>
      <c r="T678" s="67">
        <f t="shared" si="191"/>
        <v>0</v>
      </c>
      <c r="U678" s="53">
        <f t="shared" si="198"/>
        <v>0</v>
      </c>
      <c r="V678" s="54">
        <f t="shared" si="199"/>
        <v>0</v>
      </c>
      <c r="W678" s="67">
        <f t="shared" si="192"/>
        <v>0</v>
      </c>
      <c r="X678" s="53">
        <f t="shared" si="200"/>
        <v>0</v>
      </c>
      <c r="Y678" s="54">
        <f t="shared" si="201"/>
        <v>0</v>
      </c>
      <c r="Z678" s="68" t="str">
        <f t="shared" si="204"/>
        <v>0</v>
      </c>
      <c r="AA678" s="56">
        <f t="shared" si="202"/>
        <v>1</v>
      </c>
      <c r="AB678" s="124">
        <f t="shared" si="193"/>
        <v>1</v>
      </c>
      <c r="AC678" s="69">
        <f t="shared" si="194"/>
        <v>0</v>
      </c>
      <c r="AD678" s="54">
        <f t="shared" si="197"/>
        <v>0</v>
      </c>
      <c r="AE678" s="59">
        <f t="shared" si="195"/>
        <v>0</v>
      </c>
      <c r="AF678" s="149"/>
      <c r="AG678" s="60"/>
      <c r="AH678" s="61"/>
      <c r="AI678" s="126"/>
      <c r="AJ678" s="212"/>
      <c r="AK678" s="215"/>
    </row>
    <row r="679" spans="2:37">
      <c r="B679" s="136"/>
      <c r="C679" s="47">
        <f t="shared" si="205"/>
        <v>0</v>
      </c>
      <c r="D679" s="47">
        <f t="shared" si="206"/>
        <v>1</v>
      </c>
      <c r="E679" s="47">
        <f t="shared" si="207"/>
        <v>1900</v>
      </c>
      <c r="F679" s="47" t="str">
        <f t="shared" si="203"/>
        <v>сб</v>
      </c>
      <c r="G679" s="92"/>
      <c r="H679" s="71"/>
      <c r="I679" s="70"/>
      <c r="J679" s="94"/>
      <c r="K679" s="94"/>
      <c r="L679" s="48"/>
      <c r="M679" s="71"/>
      <c r="N679" s="64"/>
      <c r="O679" s="65"/>
      <c r="P679" s="65"/>
      <c r="Q679" s="65"/>
      <c r="R679" s="105"/>
      <c r="S679" s="66">
        <f t="shared" si="196"/>
        <v>100854.89999999998</v>
      </c>
      <c r="T679" s="67">
        <f t="shared" si="191"/>
        <v>0</v>
      </c>
      <c r="U679" s="53">
        <f t="shared" si="198"/>
        <v>0</v>
      </c>
      <c r="V679" s="54">
        <f t="shared" si="199"/>
        <v>0</v>
      </c>
      <c r="W679" s="67">
        <f t="shared" si="192"/>
        <v>0</v>
      </c>
      <c r="X679" s="53">
        <f t="shared" si="200"/>
        <v>0</v>
      </c>
      <c r="Y679" s="54">
        <f t="shared" si="201"/>
        <v>0</v>
      </c>
      <c r="Z679" s="68" t="str">
        <f t="shared" si="204"/>
        <v>0</v>
      </c>
      <c r="AA679" s="56">
        <f t="shared" si="202"/>
        <v>1</v>
      </c>
      <c r="AB679" s="124">
        <f t="shared" si="193"/>
        <v>1</v>
      </c>
      <c r="AC679" s="69">
        <f t="shared" si="194"/>
        <v>0</v>
      </c>
      <c r="AD679" s="54">
        <f t="shared" si="197"/>
        <v>0</v>
      </c>
      <c r="AE679" s="59">
        <f t="shared" si="195"/>
        <v>0</v>
      </c>
      <c r="AF679" s="149"/>
      <c r="AG679" s="60"/>
      <c r="AH679" s="61"/>
      <c r="AI679" s="126"/>
      <c r="AJ679" s="212"/>
      <c r="AK679" s="215"/>
    </row>
    <row r="680" spans="2:37">
      <c r="B680" s="136"/>
      <c r="C680" s="47">
        <f t="shared" si="205"/>
        <v>0</v>
      </c>
      <c r="D680" s="47">
        <f t="shared" si="206"/>
        <v>1</v>
      </c>
      <c r="E680" s="47">
        <f t="shared" si="207"/>
        <v>1900</v>
      </c>
      <c r="F680" s="47" t="str">
        <f t="shared" si="203"/>
        <v>сб</v>
      </c>
      <c r="G680" s="92"/>
      <c r="H680" s="71"/>
      <c r="I680" s="70"/>
      <c r="J680" s="94"/>
      <c r="K680" s="94"/>
      <c r="L680" s="48"/>
      <c r="M680" s="71"/>
      <c r="N680" s="64"/>
      <c r="O680" s="65"/>
      <c r="P680" s="65"/>
      <c r="Q680" s="65"/>
      <c r="R680" s="105"/>
      <c r="S680" s="66">
        <f t="shared" si="196"/>
        <v>100854.89999999998</v>
      </c>
      <c r="T680" s="67">
        <f t="shared" si="191"/>
        <v>0</v>
      </c>
      <c r="U680" s="53">
        <f t="shared" si="198"/>
        <v>0</v>
      </c>
      <c r="V680" s="54">
        <f t="shared" si="199"/>
        <v>0</v>
      </c>
      <c r="W680" s="67">
        <f t="shared" si="192"/>
        <v>0</v>
      </c>
      <c r="X680" s="53">
        <f t="shared" si="200"/>
        <v>0</v>
      </c>
      <c r="Y680" s="54">
        <f t="shared" si="201"/>
        <v>0</v>
      </c>
      <c r="Z680" s="68" t="str">
        <f t="shared" si="204"/>
        <v>0</v>
      </c>
      <c r="AA680" s="56">
        <f t="shared" si="202"/>
        <v>1</v>
      </c>
      <c r="AB680" s="124">
        <f t="shared" si="193"/>
        <v>1</v>
      </c>
      <c r="AC680" s="69">
        <f t="shared" si="194"/>
        <v>0</v>
      </c>
      <c r="AD680" s="54">
        <f t="shared" si="197"/>
        <v>0</v>
      </c>
      <c r="AE680" s="59">
        <f t="shared" si="195"/>
        <v>0</v>
      </c>
      <c r="AF680" s="149"/>
      <c r="AG680" s="60"/>
      <c r="AH680" s="61"/>
      <c r="AI680" s="126"/>
      <c r="AJ680" s="212"/>
      <c r="AK680" s="215"/>
    </row>
    <row r="681" spans="2:37">
      <c r="B681" s="136"/>
      <c r="C681" s="47">
        <f t="shared" si="205"/>
        <v>0</v>
      </c>
      <c r="D681" s="47">
        <f t="shared" si="206"/>
        <v>1</v>
      </c>
      <c r="E681" s="47">
        <f t="shared" si="207"/>
        <v>1900</v>
      </c>
      <c r="F681" s="47" t="str">
        <f t="shared" si="203"/>
        <v>сб</v>
      </c>
      <c r="G681" s="92"/>
      <c r="H681" s="71"/>
      <c r="I681" s="70"/>
      <c r="J681" s="94"/>
      <c r="K681" s="94"/>
      <c r="L681" s="48"/>
      <c r="M681" s="71"/>
      <c r="N681" s="64"/>
      <c r="O681" s="65"/>
      <c r="P681" s="65"/>
      <c r="Q681" s="65"/>
      <c r="R681" s="105"/>
      <c r="S681" s="66">
        <f t="shared" si="196"/>
        <v>100854.89999999998</v>
      </c>
      <c r="T681" s="67">
        <f t="shared" si="191"/>
        <v>0</v>
      </c>
      <c r="U681" s="53">
        <f t="shared" si="198"/>
        <v>0</v>
      </c>
      <c r="V681" s="54">
        <f t="shared" si="199"/>
        <v>0</v>
      </c>
      <c r="W681" s="67">
        <f t="shared" si="192"/>
        <v>0</v>
      </c>
      <c r="X681" s="53">
        <f t="shared" si="200"/>
        <v>0</v>
      </c>
      <c r="Y681" s="54">
        <f t="shared" si="201"/>
        <v>0</v>
      </c>
      <c r="Z681" s="68" t="str">
        <f t="shared" si="204"/>
        <v>0</v>
      </c>
      <c r="AA681" s="56">
        <f t="shared" si="202"/>
        <v>1</v>
      </c>
      <c r="AB681" s="124">
        <f t="shared" si="193"/>
        <v>1</v>
      </c>
      <c r="AC681" s="69">
        <f t="shared" si="194"/>
        <v>0</v>
      </c>
      <c r="AD681" s="54">
        <f t="shared" si="197"/>
        <v>0</v>
      </c>
      <c r="AE681" s="59">
        <f t="shared" si="195"/>
        <v>0</v>
      </c>
      <c r="AF681" s="149"/>
      <c r="AG681" s="60"/>
      <c r="AH681" s="61"/>
      <c r="AI681" s="126"/>
      <c r="AJ681" s="212"/>
      <c r="AK681" s="215"/>
    </row>
    <row r="682" spans="2:37">
      <c r="B682" s="136"/>
      <c r="C682" s="47">
        <f t="shared" si="205"/>
        <v>0</v>
      </c>
      <c r="D682" s="47">
        <f t="shared" si="206"/>
        <v>1</v>
      </c>
      <c r="E682" s="47">
        <f t="shared" si="207"/>
        <v>1900</v>
      </c>
      <c r="F682" s="47" t="str">
        <f t="shared" si="203"/>
        <v>сб</v>
      </c>
      <c r="G682" s="92"/>
      <c r="H682" s="71"/>
      <c r="I682" s="70"/>
      <c r="J682" s="94"/>
      <c r="K682" s="94"/>
      <c r="L682" s="48"/>
      <c r="M682" s="71"/>
      <c r="N682" s="64"/>
      <c r="O682" s="65"/>
      <c r="P682" s="65"/>
      <c r="Q682" s="65"/>
      <c r="R682" s="105"/>
      <c r="S682" s="66">
        <f t="shared" si="196"/>
        <v>100854.89999999998</v>
      </c>
      <c r="T682" s="67">
        <f t="shared" si="191"/>
        <v>0</v>
      </c>
      <c r="U682" s="53">
        <f t="shared" si="198"/>
        <v>0</v>
      </c>
      <c r="V682" s="54">
        <f t="shared" si="199"/>
        <v>0</v>
      </c>
      <c r="W682" s="67">
        <f t="shared" si="192"/>
        <v>0</v>
      </c>
      <c r="X682" s="53">
        <f t="shared" si="200"/>
        <v>0</v>
      </c>
      <c r="Y682" s="54">
        <f t="shared" si="201"/>
        <v>0</v>
      </c>
      <c r="Z682" s="68" t="str">
        <f t="shared" si="204"/>
        <v>0</v>
      </c>
      <c r="AA682" s="56">
        <f t="shared" si="202"/>
        <v>1</v>
      </c>
      <c r="AB682" s="124">
        <f t="shared" si="193"/>
        <v>1</v>
      </c>
      <c r="AC682" s="69">
        <f t="shared" si="194"/>
        <v>0</v>
      </c>
      <c r="AD682" s="54">
        <f t="shared" si="197"/>
        <v>0</v>
      </c>
      <c r="AE682" s="59">
        <f t="shared" si="195"/>
        <v>0</v>
      </c>
      <c r="AF682" s="149"/>
      <c r="AG682" s="60"/>
      <c r="AH682" s="61"/>
      <c r="AI682" s="126"/>
      <c r="AJ682" s="212"/>
      <c r="AK682" s="215"/>
    </row>
    <row r="683" spans="2:37">
      <c r="B683" s="136"/>
      <c r="C683" s="47">
        <f t="shared" si="205"/>
        <v>0</v>
      </c>
      <c r="D683" s="47">
        <f t="shared" si="206"/>
        <v>1</v>
      </c>
      <c r="E683" s="47">
        <f t="shared" si="207"/>
        <v>1900</v>
      </c>
      <c r="F683" s="47" t="str">
        <f t="shared" si="203"/>
        <v>сб</v>
      </c>
      <c r="G683" s="92"/>
      <c r="H683" s="71"/>
      <c r="I683" s="70"/>
      <c r="J683" s="94"/>
      <c r="K683" s="94"/>
      <c r="L683" s="48"/>
      <c r="M683" s="71"/>
      <c r="N683" s="64"/>
      <c r="O683" s="65"/>
      <c r="P683" s="65"/>
      <c r="Q683" s="65"/>
      <c r="R683" s="105"/>
      <c r="S683" s="66">
        <f t="shared" si="196"/>
        <v>100854.89999999998</v>
      </c>
      <c r="T683" s="67">
        <f t="shared" si="191"/>
        <v>0</v>
      </c>
      <c r="U683" s="53">
        <f t="shared" si="198"/>
        <v>0</v>
      </c>
      <c r="V683" s="54">
        <f t="shared" si="199"/>
        <v>0</v>
      </c>
      <c r="W683" s="67">
        <f t="shared" si="192"/>
        <v>0</v>
      </c>
      <c r="X683" s="53">
        <f t="shared" si="200"/>
        <v>0</v>
      </c>
      <c r="Y683" s="54">
        <f t="shared" si="201"/>
        <v>0</v>
      </c>
      <c r="Z683" s="68" t="str">
        <f t="shared" si="204"/>
        <v>0</v>
      </c>
      <c r="AA683" s="56">
        <f t="shared" si="202"/>
        <v>1</v>
      </c>
      <c r="AB683" s="124">
        <f t="shared" si="193"/>
        <v>1</v>
      </c>
      <c r="AC683" s="69">
        <f t="shared" si="194"/>
        <v>0</v>
      </c>
      <c r="AD683" s="54">
        <f t="shared" si="197"/>
        <v>0</v>
      </c>
      <c r="AE683" s="59">
        <f t="shared" si="195"/>
        <v>0</v>
      </c>
      <c r="AF683" s="149"/>
      <c r="AG683" s="60"/>
      <c r="AH683" s="61"/>
      <c r="AI683" s="126"/>
      <c r="AJ683" s="212"/>
      <c r="AK683" s="215"/>
    </row>
    <row r="684" spans="2:37">
      <c r="B684" s="136"/>
      <c r="C684" s="47">
        <f t="shared" si="205"/>
        <v>0</v>
      </c>
      <c r="D684" s="47">
        <f t="shared" si="206"/>
        <v>1</v>
      </c>
      <c r="E684" s="47">
        <f t="shared" si="207"/>
        <v>1900</v>
      </c>
      <c r="F684" s="47" t="str">
        <f t="shared" si="203"/>
        <v>сб</v>
      </c>
      <c r="G684" s="92"/>
      <c r="H684" s="71"/>
      <c r="I684" s="70"/>
      <c r="J684" s="94"/>
      <c r="K684" s="94"/>
      <c r="L684" s="48"/>
      <c r="M684" s="71"/>
      <c r="N684" s="64"/>
      <c r="O684" s="65"/>
      <c r="P684" s="65"/>
      <c r="Q684" s="65"/>
      <c r="R684" s="105"/>
      <c r="S684" s="66">
        <f t="shared" si="196"/>
        <v>100854.89999999998</v>
      </c>
      <c r="T684" s="67">
        <f t="shared" si="191"/>
        <v>0</v>
      </c>
      <c r="U684" s="53">
        <f t="shared" si="198"/>
        <v>0</v>
      </c>
      <c r="V684" s="54">
        <f t="shared" si="199"/>
        <v>0</v>
      </c>
      <c r="W684" s="67">
        <f t="shared" si="192"/>
        <v>0</v>
      </c>
      <c r="X684" s="53">
        <f t="shared" si="200"/>
        <v>0</v>
      </c>
      <c r="Y684" s="54">
        <f t="shared" si="201"/>
        <v>0</v>
      </c>
      <c r="Z684" s="68" t="str">
        <f t="shared" si="204"/>
        <v>0</v>
      </c>
      <c r="AA684" s="56">
        <f t="shared" si="202"/>
        <v>1</v>
      </c>
      <c r="AB684" s="124">
        <f t="shared" si="193"/>
        <v>1</v>
      </c>
      <c r="AC684" s="69">
        <f t="shared" si="194"/>
        <v>0</v>
      </c>
      <c r="AD684" s="54">
        <f t="shared" si="197"/>
        <v>0</v>
      </c>
      <c r="AE684" s="59">
        <f t="shared" si="195"/>
        <v>0</v>
      </c>
      <c r="AF684" s="149"/>
      <c r="AG684" s="60"/>
      <c r="AH684" s="61"/>
      <c r="AI684" s="126"/>
      <c r="AJ684" s="212"/>
      <c r="AK684" s="215"/>
    </row>
    <row r="685" spans="2:37">
      <c r="B685" s="136"/>
      <c r="C685" s="47">
        <f t="shared" si="205"/>
        <v>0</v>
      </c>
      <c r="D685" s="47">
        <f t="shared" si="206"/>
        <v>1</v>
      </c>
      <c r="E685" s="47">
        <f t="shared" si="207"/>
        <v>1900</v>
      </c>
      <c r="F685" s="47" t="str">
        <f t="shared" si="203"/>
        <v>сб</v>
      </c>
      <c r="G685" s="92"/>
      <c r="H685" s="71"/>
      <c r="I685" s="70"/>
      <c r="J685" s="94"/>
      <c r="K685" s="94"/>
      <c r="L685" s="48"/>
      <c r="M685" s="71"/>
      <c r="N685" s="64"/>
      <c r="O685" s="65"/>
      <c r="P685" s="65"/>
      <c r="Q685" s="65"/>
      <c r="R685" s="105"/>
      <c r="S685" s="66">
        <f t="shared" si="196"/>
        <v>100854.89999999998</v>
      </c>
      <c r="T685" s="67">
        <f t="shared" si="191"/>
        <v>0</v>
      </c>
      <c r="U685" s="53">
        <f t="shared" si="198"/>
        <v>0</v>
      </c>
      <c r="V685" s="54">
        <f t="shared" si="199"/>
        <v>0</v>
      </c>
      <c r="W685" s="67">
        <f t="shared" si="192"/>
        <v>0</v>
      </c>
      <c r="X685" s="53">
        <f t="shared" si="200"/>
        <v>0</v>
      </c>
      <c r="Y685" s="54">
        <f t="shared" si="201"/>
        <v>0</v>
      </c>
      <c r="Z685" s="68" t="str">
        <f t="shared" si="204"/>
        <v>0</v>
      </c>
      <c r="AA685" s="56">
        <f t="shared" si="202"/>
        <v>1</v>
      </c>
      <c r="AB685" s="124">
        <f t="shared" si="193"/>
        <v>1</v>
      </c>
      <c r="AC685" s="69">
        <f t="shared" si="194"/>
        <v>0</v>
      </c>
      <c r="AD685" s="54">
        <f t="shared" si="197"/>
        <v>0</v>
      </c>
      <c r="AE685" s="59">
        <f t="shared" si="195"/>
        <v>0</v>
      </c>
      <c r="AF685" s="149"/>
      <c r="AG685" s="60"/>
      <c r="AH685" s="61"/>
      <c r="AI685" s="126"/>
      <c r="AJ685" s="212"/>
      <c r="AK685" s="215"/>
    </row>
    <row r="686" spans="2:37">
      <c r="B686" s="136"/>
      <c r="C686" s="47">
        <f t="shared" si="205"/>
        <v>0</v>
      </c>
      <c r="D686" s="47">
        <f t="shared" si="206"/>
        <v>1</v>
      </c>
      <c r="E686" s="47">
        <f t="shared" si="207"/>
        <v>1900</v>
      </c>
      <c r="F686" s="47" t="str">
        <f t="shared" si="203"/>
        <v>сб</v>
      </c>
      <c r="G686" s="92"/>
      <c r="H686" s="71"/>
      <c r="I686" s="70"/>
      <c r="J686" s="94"/>
      <c r="K686" s="94"/>
      <c r="L686" s="48"/>
      <c r="M686" s="71"/>
      <c r="N686" s="64"/>
      <c r="O686" s="65"/>
      <c r="P686" s="65"/>
      <c r="Q686" s="65"/>
      <c r="R686" s="105"/>
      <c r="S686" s="66">
        <f t="shared" si="196"/>
        <v>100854.89999999998</v>
      </c>
      <c r="T686" s="67">
        <f t="shared" si="191"/>
        <v>0</v>
      </c>
      <c r="U686" s="53">
        <f t="shared" si="198"/>
        <v>0</v>
      </c>
      <c r="V686" s="54">
        <f t="shared" si="199"/>
        <v>0</v>
      </c>
      <c r="W686" s="67">
        <f t="shared" si="192"/>
        <v>0</v>
      </c>
      <c r="X686" s="53">
        <f t="shared" si="200"/>
        <v>0</v>
      </c>
      <c r="Y686" s="54">
        <f t="shared" si="201"/>
        <v>0</v>
      </c>
      <c r="Z686" s="68" t="str">
        <f t="shared" si="204"/>
        <v>0</v>
      </c>
      <c r="AA686" s="56">
        <f t="shared" si="202"/>
        <v>1</v>
      </c>
      <c r="AB686" s="124">
        <f t="shared" si="193"/>
        <v>1</v>
      </c>
      <c r="AC686" s="69">
        <f t="shared" si="194"/>
        <v>0</v>
      </c>
      <c r="AD686" s="54">
        <f t="shared" si="197"/>
        <v>0</v>
      </c>
      <c r="AE686" s="59">
        <f t="shared" si="195"/>
        <v>0</v>
      </c>
      <c r="AF686" s="149"/>
      <c r="AG686" s="60"/>
      <c r="AH686" s="61"/>
      <c r="AI686" s="126"/>
      <c r="AJ686" s="212"/>
      <c r="AK686" s="215"/>
    </row>
    <row r="687" spans="2:37">
      <c r="B687" s="136"/>
      <c r="C687" s="47">
        <f t="shared" si="205"/>
        <v>0</v>
      </c>
      <c r="D687" s="47">
        <f t="shared" si="206"/>
        <v>1</v>
      </c>
      <c r="E687" s="47">
        <f t="shared" si="207"/>
        <v>1900</v>
      </c>
      <c r="F687" s="47" t="str">
        <f t="shared" si="203"/>
        <v>сб</v>
      </c>
      <c r="G687" s="92"/>
      <c r="H687" s="71"/>
      <c r="I687" s="70"/>
      <c r="J687" s="94"/>
      <c r="K687" s="94"/>
      <c r="L687" s="48"/>
      <c r="M687" s="71"/>
      <c r="N687" s="64"/>
      <c r="O687" s="65"/>
      <c r="P687" s="65"/>
      <c r="Q687" s="65"/>
      <c r="R687" s="105"/>
      <c r="S687" s="66">
        <f t="shared" si="196"/>
        <v>100854.89999999998</v>
      </c>
      <c r="T687" s="67">
        <f t="shared" si="191"/>
        <v>0</v>
      </c>
      <c r="U687" s="53">
        <f t="shared" si="198"/>
        <v>0</v>
      </c>
      <c r="V687" s="54">
        <f t="shared" si="199"/>
        <v>0</v>
      </c>
      <c r="W687" s="67">
        <f t="shared" si="192"/>
        <v>0</v>
      </c>
      <c r="X687" s="53">
        <f t="shared" si="200"/>
        <v>0</v>
      </c>
      <c r="Y687" s="54">
        <f t="shared" si="201"/>
        <v>0</v>
      </c>
      <c r="Z687" s="68" t="str">
        <f t="shared" si="204"/>
        <v>0</v>
      </c>
      <c r="AA687" s="56">
        <f t="shared" si="202"/>
        <v>1</v>
      </c>
      <c r="AB687" s="124">
        <f t="shared" si="193"/>
        <v>1</v>
      </c>
      <c r="AC687" s="69">
        <f t="shared" si="194"/>
        <v>0</v>
      </c>
      <c r="AD687" s="54">
        <f t="shared" si="197"/>
        <v>0</v>
      </c>
      <c r="AE687" s="59">
        <f t="shared" si="195"/>
        <v>0</v>
      </c>
      <c r="AF687" s="149"/>
      <c r="AG687" s="60"/>
      <c r="AH687" s="61"/>
      <c r="AI687" s="126"/>
      <c r="AJ687" s="212"/>
      <c r="AK687" s="215"/>
    </row>
    <row r="688" spans="2:37">
      <c r="B688" s="136"/>
      <c r="C688" s="47">
        <f t="shared" si="205"/>
        <v>0</v>
      </c>
      <c r="D688" s="47">
        <f t="shared" si="206"/>
        <v>1</v>
      </c>
      <c r="E688" s="47">
        <f t="shared" si="207"/>
        <v>1900</v>
      </c>
      <c r="F688" s="47" t="str">
        <f t="shared" si="203"/>
        <v>сб</v>
      </c>
      <c r="G688" s="92"/>
      <c r="H688" s="71"/>
      <c r="I688" s="70"/>
      <c r="J688" s="94"/>
      <c r="K688" s="94"/>
      <c r="L688" s="48"/>
      <c r="M688" s="71"/>
      <c r="N688" s="64"/>
      <c r="O688" s="65"/>
      <c r="P688" s="65"/>
      <c r="Q688" s="65"/>
      <c r="R688" s="105"/>
      <c r="S688" s="66">
        <f t="shared" si="196"/>
        <v>100854.89999999998</v>
      </c>
      <c r="T688" s="67">
        <f t="shared" si="191"/>
        <v>0</v>
      </c>
      <c r="U688" s="53">
        <f t="shared" si="198"/>
        <v>0</v>
      </c>
      <c r="V688" s="54">
        <f t="shared" si="199"/>
        <v>0</v>
      </c>
      <c r="W688" s="67">
        <f t="shared" si="192"/>
        <v>0</v>
      </c>
      <c r="X688" s="53">
        <f t="shared" si="200"/>
        <v>0</v>
      </c>
      <c r="Y688" s="54">
        <f t="shared" si="201"/>
        <v>0</v>
      </c>
      <c r="Z688" s="68" t="str">
        <f t="shared" si="204"/>
        <v>0</v>
      </c>
      <c r="AA688" s="56">
        <f t="shared" si="202"/>
        <v>1</v>
      </c>
      <c r="AB688" s="124">
        <f t="shared" si="193"/>
        <v>1</v>
      </c>
      <c r="AC688" s="69">
        <f t="shared" si="194"/>
        <v>0</v>
      </c>
      <c r="AD688" s="54">
        <f t="shared" si="197"/>
        <v>0</v>
      </c>
      <c r="AE688" s="59">
        <f t="shared" si="195"/>
        <v>0</v>
      </c>
      <c r="AF688" s="149"/>
      <c r="AG688" s="60"/>
      <c r="AH688" s="61"/>
      <c r="AI688" s="126"/>
      <c r="AJ688" s="212"/>
      <c r="AK688" s="215"/>
    </row>
    <row r="689" spans="2:37">
      <c r="B689" s="136"/>
      <c r="C689" s="47">
        <f t="shared" si="205"/>
        <v>0</v>
      </c>
      <c r="D689" s="47">
        <f t="shared" si="206"/>
        <v>1</v>
      </c>
      <c r="E689" s="47">
        <f t="shared" si="207"/>
        <v>1900</v>
      </c>
      <c r="F689" s="47" t="str">
        <f t="shared" si="203"/>
        <v>сб</v>
      </c>
      <c r="G689" s="92"/>
      <c r="H689" s="71"/>
      <c r="I689" s="70"/>
      <c r="J689" s="94"/>
      <c r="K689" s="94"/>
      <c r="L689" s="48"/>
      <c r="M689" s="71"/>
      <c r="N689" s="64"/>
      <c r="O689" s="65"/>
      <c r="P689" s="65"/>
      <c r="Q689" s="65"/>
      <c r="R689" s="105"/>
      <c r="S689" s="66">
        <f t="shared" si="196"/>
        <v>100854.89999999998</v>
      </c>
      <c r="T689" s="67">
        <f t="shared" si="191"/>
        <v>0</v>
      </c>
      <c r="U689" s="53">
        <f t="shared" si="198"/>
        <v>0</v>
      </c>
      <c r="V689" s="54">
        <f t="shared" si="199"/>
        <v>0</v>
      </c>
      <c r="W689" s="67">
        <f t="shared" si="192"/>
        <v>0</v>
      </c>
      <c r="X689" s="53">
        <f t="shared" si="200"/>
        <v>0</v>
      </c>
      <c r="Y689" s="54">
        <f t="shared" si="201"/>
        <v>0</v>
      </c>
      <c r="Z689" s="68" t="str">
        <f t="shared" si="204"/>
        <v>0</v>
      </c>
      <c r="AA689" s="56">
        <f t="shared" si="202"/>
        <v>1</v>
      </c>
      <c r="AB689" s="124">
        <f t="shared" si="193"/>
        <v>1</v>
      </c>
      <c r="AC689" s="69">
        <f t="shared" si="194"/>
        <v>0</v>
      </c>
      <c r="AD689" s="54">
        <f t="shared" si="197"/>
        <v>0</v>
      </c>
      <c r="AE689" s="59">
        <f t="shared" si="195"/>
        <v>0</v>
      </c>
      <c r="AF689" s="149"/>
      <c r="AG689" s="60"/>
      <c r="AH689" s="61"/>
      <c r="AI689" s="126"/>
      <c r="AJ689" s="212"/>
      <c r="AK689" s="215"/>
    </row>
    <row r="690" spans="2:37">
      <c r="B690" s="136"/>
      <c r="C690" s="47">
        <f t="shared" si="205"/>
        <v>0</v>
      </c>
      <c r="D690" s="47">
        <f t="shared" si="206"/>
        <v>1</v>
      </c>
      <c r="E690" s="47">
        <f t="shared" si="207"/>
        <v>1900</v>
      </c>
      <c r="F690" s="47" t="str">
        <f t="shared" si="203"/>
        <v>сб</v>
      </c>
      <c r="G690" s="92"/>
      <c r="H690" s="71"/>
      <c r="I690" s="70"/>
      <c r="J690" s="94"/>
      <c r="K690" s="94"/>
      <c r="L690" s="48"/>
      <c r="M690" s="71"/>
      <c r="N690" s="64"/>
      <c r="O690" s="65"/>
      <c r="P690" s="65"/>
      <c r="Q690" s="65"/>
      <c r="R690" s="105"/>
      <c r="S690" s="66">
        <f t="shared" si="196"/>
        <v>100854.89999999998</v>
      </c>
      <c r="T690" s="67">
        <f t="shared" si="191"/>
        <v>0</v>
      </c>
      <c r="U690" s="53">
        <f t="shared" si="198"/>
        <v>0</v>
      </c>
      <c r="V690" s="54">
        <f t="shared" si="199"/>
        <v>0</v>
      </c>
      <c r="W690" s="67">
        <f t="shared" si="192"/>
        <v>0</v>
      </c>
      <c r="X690" s="53">
        <f t="shared" si="200"/>
        <v>0</v>
      </c>
      <c r="Y690" s="54">
        <f t="shared" si="201"/>
        <v>0</v>
      </c>
      <c r="Z690" s="68" t="str">
        <f t="shared" si="204"/>
        <v>0</v>
      </c>
      <c r="AA690" s="56">
        <f t="shared" si="202"/>
        <v>1</v>
      </c>
      <c r="AB690" s="124">
        <f t="shared" si="193"/>
        <v>1</v>
      </c>
      <c r="AC690" s="69">
        <f t="shared" si="194"/>
        <v>0</v>
      </c>
      <c r="AD690" s="54">
        <f t="shared" si="197"/>
        <v>0</v>
      </c>
      <c r="AE690" s="59">
        <f t="shared" si="195"/>
        <v>0</v>
      </c>
      <c r="AF690" s="149"/>
      <c r="AG690" s="60"/>
      <c r="AH690" s="61"/>
      <c r="AI690" s="126"/>
      <c r="AJ690" s="212"/>
      <c r="AK690" s="215"/>
    </row>
    <row r="691" spans="2:37">
      <c r="B691" s="136"/>
      <c r="C691" s="47">
        <f t="shared" si="205"/>
        <v>0</v>
      </c>
      <c r="D691" s="47">
        <f t="shared" si="206"/>
        <v>1</v>
      </c>
      <c r="E691" s="47">
        <f t="shared" si="207"/>
        <v>1900</v>
      </c>
      <c r="F691" s="47" t="str">
        <f t="shared" si="203"/>
        <v>сб</v>
      </c>
      <c r="G691" s="92"/>
      <c r="H691" s="71"/>
      <c r="I691" s="70"/>
      <c r="J691" s="94"/>
      <c r="K691" s="94"/>
      <c r="L691" s="48"/>
      <c r="M691" s="71"/>
      <c r="N691" s="64"/>
      <c r="O691" s="65"/>
      <c r="P691" s="65"/>
      <c r="Q691" s="65"/>
      <c r="R691" s="105"/>
      <c r="S691" s="66">
        <f t="shared" si="196"/>
        <v>100854.89999999998</v>
      </c>
      <c r="T691" s="67">
        <f t="shared" si="191"/>
        <v>0</v>
      </c>
      <c r="U691" s="53">
        <f t="shared" si="198"/>
        <v>0</v>
      </c>
      <c r="V691" s="54">
        <f t="shared" si="199"/>
        <v>0</v>
      </c>
      <c r="W691" s="67">
        <f t="shared" si="192"/>
        <v>0</v>
      </c>
      <c r="X691" s="53">
        <f t="shared" si="200"/>
        <v>0</v>
      </c>
      <c r="Y691" s="54">
        <f t="shared" si="201"/>
        <v>0</v>
      </c>
      <c r="Z691" s="68" t="str">
        <f t="shared" si="204"/>
        <v>0</v>
      </c>
      <c r="AA691" s="56">
        <f t="shared" si="202"/>
        <v>1</v>
      </c>
      <c r="AB691" s="124">
        <f t="shared" si="193"/>
        <v>1</v>
      </c>
      <c r="AC691" s="69">
        <f t="shared" si="194"/>
        <v>0</v>
      </c>
      <c r="AD691" s="54">
        <f t="shared" si="197"/>
        <v>0</v>
      </c>
      <c r="AE691" s="59">
        <f t="shared" si="195"/>
        <v>0</v>
      </c>
      <c r="AF691" s="149"/>
      <c r="AG691" s="60"/>
      <c r="AH691" s="61"/>
      <c r="AI691" s="126"/>
      <c r="AJ691" s="212"/>
      <c r="AK691" s="215"/>
    </row>
    <row r="692" spans="2:37">
      <c r="B692" s="136"/>
      <c r="C692" s="47">
        <f t="shared" si="205"/>
        <v>0</v>
      </c>
      <c r="D692" s="47">
        <f t="shared" si="206"/>
        <v>1</v>
      </c>
      <c r="E692" s="47">
        <f t="shared" si="207"/>
        <v>1900</v>
      </c>
      <c r="F692" s="47" t="str">
        <f t="shared" si="203"/>
        <v>сб</v>
      </c>
      <c r="G692" s="92"/>
      <c r="H692" s="71"/>
      <c r="I692" s="70"/>
      <c r="J692" s="94"/>
      <c r="K692" s="94"/>
      <c r="L692" s="48"/>
      <c r="M692" s="71"/>
      <c r="N692" s="64"/>
      <c r="O692" s="65"/>
      <c r="P692" s="65"/>
      <c r="Q692" s="65"/>
      <c r="R692" s="105"/>
      <c r="S692" s="66">
        <f t="shared" si="196"/>
        <v>100854.89999999998</v>
      </c>
      <c r="T692" s="67">
        <f t="shared" si="191"/>
        <v>0</v>
      </c>
      <c r="U692" s="53">
        <f t="shared" si="198"/>
        <v>0</v>
      </c>
      <c r="V692" s="54">
        <f t="shared" si="199"/>
        <v>0</v>
      </c>
      <c r="W692" s="67">
        <f t="shared" si="192"/>
        <v>0</v>
      </c>
      <c r="X692" s="53">
        <f t="shared" si="200"/>
        <v>0</v>
      </c>
      <c r="Y692" s="54">
        <f t="shared" si="201"/>
        <v>0</v>
      </c>
      <c r="Z692" s="68" t="str">
        <f t="shared" si="204"/>
        <v>0</v>
      </c>
      <c r="AA692" s="56">
        <f t="shared" si="202"/>
        <v>1</v>
      </c>
      <c r="AB692" s="124">
        <f t="shared" si="193"/>
        <v>1</v>
      </c>
      <c r="AC692" s="69">
        <f t="shared" si="194"/>
        <v>0</v>
      </c>
      <c r="AD692" s="54">
        <f t="shared" si="197"/>
        <v>0</v>
      </c>
      <c r="AE692" s="59">
        <f t="shared" si="195"/>
        <v>0</v>
      </c>
      <c r="AF692" s="149"/>
      <c r="AG692" s="60"/>
      <c r="AH692" s="61"/>
      <c r="AI692" s="126"/>
      <c r="AJ692" s="212"/>
      <c r="AK692" s="215"/>
    </row>
    <row r="693" spans="2:37">
      <c r="B693" s="136"/>
      <c r="C693" s="47">
        <f t="shared" si="205"/>
        <v>0</v>
      </c>
      <c r="D693" s="47">
        <f t="shared" si="206"/>
        <v>1</v>
      </c>
      <c r="E693" s="47">
        <f t="shared" si="207"/>
        <v>1900</v>
      </c>
      <c r="F693" s="47" t="str">
        <f t="shared" si="203"/>
        <v>сб</v>
      </c>
      <c r="G693" s="92"/>
      <c r="H693" s="71"/>
      <c r="I693" s="70"/>
      <c r="J693" s="94"/>
      <c r="K693" s="94"/>
      <c r="L693" s="48"/>
      <c r="M693" s="71"/>
      <c r="N693" s="64"/>
      <c r="O693" s="65"/>
      <c r="P693" s="65"/>
      <c r="Q693" s="65"/>
      <c r="R693" s="105"/>
      <c r="S693" s="66">
        <f t="shared" si="196"/>
        <v>100854.89999999998</v>
      </c>
      <c r="T693" s="67">
        <f t="shared" si="191"/>
        <v>0</v>
      </c>
      <c r="U693" s="53">
        <f t="shared" si="198"/>
        <v>0</v>
      </c>
      <c r="V693" s="54">
        <f t="shared" si="199"/>
        <v>0</v>
      </c>
      <c r="W693" s="67">
        <f t="shared" si="192"/>
        <v>0</v>
      </c>
      <c r="X693" s="53">
        <f t="shared" si="200"/>
        <v>0</v>
      </c>
      <c r="Y693" s="54">
        <f t="shared" si="201"/>
        <v>0</v>
      </c>
      <c r="Z693" s="68" t="str">
        <f t="shared" si="204"/>
        <v>0</v>
      </c>
      <c r="AA693" s="56">
        <f t="shared" si="202"/>
        <v>1</v>
      </c>
      <c r="AB693" s="124">
        <f t="shared" si="193"/>
        <v>1</v>
      </c>
      <c r="AC693" s="69">
        <f t="shared" si="194"/>
        <v>0</v>
      </c>
      <c r="AD693" s="54">
        <f t="shared" si="197"/>
        <v>0</v>
      </c>
      <c r="AE693" s="59">
        <f t="shared" si="195"/>
        <v>0</v>
      </c>
      <c r="AF693" s="149"/>
      <c r="AG693" s="60"/>
      <c r="AH693" s="61"/>
      <c r="AI693" s="126"/>
      <c r="AJ693" s="212"/>
      <c r="AK693" s="215"/>
    </row>
    <row r="694" spans="2:37">
      <c r="B694" s="136"/>
      <c r="C694" s="47">
        <f t="shared" si="205"/>
        <v>0</v>
      </c>
      <c r="D694" s="47">
        <f t="shared" si="206"/>
        <v>1</v>
      </c>
      <c r="E694" s="47">
        <f t="shared" si="207"/>
        <v>1900</v>
      </c>
      <c r="F694" s="47" t="str">
        <f t="shared" si="203"/>
        <v>сб</v>
      </c>
      <c r="G694" s="92"/>
      <c r="H694" s="71"/>
      <c r="I694" s="70"/>
      <c r="J694" s="94"/>
      <c r="K694" s="94"/>
      <c r="L694" s="48"/>
      <c r="M694" s="71"/>
      <c r="N694" s="64"/>
      <c r="O694" s="65"/>
      <c r="P694" s="65"/>
      <c r="Q694" s="65"/>
      <c r="R694" s="105"/>
      <c r="S694" s="66">
        <f t="shared" si="196"/>
        <v>100854.89999999998</v>
      </c>
      <c r="T694" s="67">
        <f t="shared" si="191"/>
        <v>0</v>
      </c>
      <c r="U694" s="53">
        <f t="shared" si="198"/>
        <v>0</v>
      </c>
      <c r="V694" s="54">
        <f t="shared" si="199"/>
        <v>0</v>
      </c>
      <c r="W694" s="67">
        <f t="shared" si="192"/>
        <v>0</v>
      </c>
      <c r="X694" s="53">
        <f t="shared" si="200"/>
        <v>0</v>
      </c>
      <c r="Y694" s="54">
        <f t="shared" si="201"/>
        <v>0</v>
      </c>
      <c r="Z694" s="68" t="str">
        <f t="shared" si="204"/>
        <v>0</v>
      </c>
      <c r="AA694" s="56">
        <f t="shared" si="202"/>
        <v>1</v>
      </c>
      <c r="AB694" s="124">
        <f t="shared" si="193"/>
        <v>1</v>
      </c>
      <c r="AC694" s="69">
        <f t="shared" si="194"/>
        <v>0</v>
      </c>
      <c r="AD694" s="54">
        <f t="shared" si="197"/>
        <v>0</v>
      </c>
      <c r="AE694" s="59">
        <f t="shared" si="195"/>
        <v>0</v>
      </c>
      <c r="AF694" s="149"/>
      <c r="AG694" s="60"/>
      <c r="AH694" s="61"/>
      <c r="AI694" s="126"/>
      <c r="AJ694" s="212"/>
      <c r="AK694" s="215"/>
    </row>
    <row r="695" spans="2:37">
      <c r="B695" s="136"/>
      <c r="C695" s="47">
        <f t="shared" si="205"/>
        <v>0</v>
      </c>
      <c r="D695" s="47">
        <f t="shared" si="206"/>
        <v>1</v>
      </c>
      <c r="E695" s="47">
        <f t="shared" si="207"/>
        <v>1900</v>
      </c>
      <c r="F695" s="47" t="str">
        <f t="shared" si="203"/>
        <v>сб</v>
      </c>
      <c r="G695" s="92"/>
      <c r="H695" s="71"/>
      <c r="I695" s="70"/>
      <c r="J695" s="94"/>
      <c r="K695" s="94"/>
      <c r="L695" s="48"/>
      <c r="M695" s="71"/>
      <c r="N695" s="64"/>
      <c r="O695" s="65"/>
      <c r="P695" s="65"/>
      <c r="Q695" s="65"/>
      <c r="R695" s="105"/>
      <c r="S695" s="66">
        <f t="shared" si="196"/>
        <v>100854.89999999998</v>
      </c>
      <c r="T695" s="67">
        <f t="shared" si="191"/>
        <v>0</v>
      </c>
      <c r="U695" s="53">
        <f t="shared" si="198"/>
        <v>0</v>
      </c>
      <c r="V695" s="54">
        <f t="shared" si="199"/>
        <v>0</v>
      </c>
      <c r="W695" s="67">
        <f t="shared" si="192"/>
        <v>0</v>
      </c>
      <c r="X695" s="53">
        <f t="shared" si="200"/>
        <v>0</v>
      </c>
      <c r="Y695" s="54">
        <f t="shared" si="201"/>
        <v>0</v>
      </c>
      <c r="Z695" s="68" t="str">
        <f t="shared" si="204"/>
        <v>0</v>
      </c>
      <c r="AA695" s="56">
        <f t="shared" si="202"/>
        <v>1</v>
      </c>
      <c r="AB695" s="124">
        <f t="shared" si="193"/>
        <v>1</v>
      </c>
      <c r="AC695" s="69">
        <f t="shared" si="194"/>
        <v>0</v>
      </c>
      <c r="AD695" s="54">
        <f t="shared" si="197"/>
        <v>0</v>
      </c>
      <c r="AE695" s="59">
        <f t="shared" si="195"/>
        <v>0</v>
      </c>
      <c r="AF695" s="149"/>
      <c r="AG695" s="60"/>
      <c r="AH695" s="61"/>
      <c r="AI695" s="126"/>
      <c r="AJ695" s="212"/>
      <c r="AK695" s="215"/>
    </row>
    <row r="696" spans="2:37">
      <c r="B696" s="136"/>
      <c r="C696" s="47">
        <f t="shared" si="205"/>
        <v>0</v>
      </c>
      <c r="D696" s="47">
        <f t="shared" si="206"/>
        <v>1</v>
      </c>
      <c r="E696" s="47">
        <f t="shared" si="207"/>
        <v>1900</v>
      </c>
      <c r="F696" s="47" t="str">
        <f t="shared" si="203"/>
        <v>сб</v>
      </c>
      <c r="G696" s="92"/>
      <c r="H696" s="71"/>
      <c r="I696" s="70"/>
      <c r="J696" s="94"/>
      <c r="K696" s="94"/>
      <c r="L696" s="48"/>
      <c r="M696" s="71"/>
      <c r="N696" s="64"/>
      <c r="O696" s="65"/>
      <c r="P696" s="65"/>
      <c r="Q696" s="65"/>
      <c r="R696" s="105"/>
      <c r="S696" s="66">
        <f t="shared" si="196"/>
        <v>100854.89999999998</v>
      </c>
      <c r="T696" s="67">
        <f t="shared" si="191"/>
        <v>0</v>
      </c>
      <c r="U696" s="53">
        <f t="shared" si="198"/>
        <v>0</v>
      </c>
      <c r="V696" s="54">
        <f t="shared" si="199"/>
        <v>0</v>
      </c>
      <c r="W696" s="67">
        <f t="shared" si="192"/>
        <v>0</v>
      </c>
      <c r="X696" s="53">
        <f t="shared" si="200"/>
        <v>0</v>
      </c>
      <c r="Y696" s="54">
        <f t="shared" si="201"/>
        <v>0</v>
      </c>
      <c r="Z696" s="68" t="str">
        <f t="shared" si="204"/>
        <v>0</v>
      </c>
      <c r="AA696" s="56">
        <f t="shared" si="202"/>
        <v>1</v>
      </c>
      <c r="AB696" s="124">
        <f t="shared" si="193"/>
        <v>1</v>
      </c>
      <c r="AC696" s="69">
        <f t="shared" si="194"/>
        <v>0</v>
      </c>
      <c r="AD696" s="54">
        <f t="shared" si="197"/>
        <v>0</v>
      </c>
      <c r="AE696" s="59">
        <f t="shared" si="195"/>
        <v>0</v>
      </c>
      <c r="AF696" s="149"/>
      <c r="AG696" s="60"/>
      <c r="AH696" s="61"/>
      <c r="AI696" s="126"/>
      <c r="AJ696" s="212"/>
      <c r="AK696" s="215"/>
    </row>
    <row r="697" spans="2:37">
      <c r="B697" s="136"/>
      <c r="C697" s="47">
        <f t="shared" si="205"/>
        <v>0</v>
      </c>
      <c r="D697" s="47">
        <f t="shared" si="206"/>
        <v>1</v>
      </c>
      <c r="E697" s="47">
        <f t="shared" si="207"/>
        <v>1900</v>
      </c>
      <c r="F697" s="47" t="str">
        <f t="shared" si="203"/>
        <v>сб</v>
      </c>
      <c r="G697" s="92"/>
      <c r="H697" s="71"/>
      <c r="I697" s="70"/>
      <c r="J697" s="94"/>
      <c r="K697" s="94"/>
      <c r="L697" s="48"/>
      <c r="M697" s="71"/>
      <c r="N697" s="64"/>
      <c r="O697" s="65"/>
      <c r="P697" s="65"/>
      <c r="Q697" s="65"/>
      <c r="R697" s="105"/>
      <c r="S697" s="66">
        <f t="shared" si="196"/>
        <v>100854.89999999998</v>
      </c>
      <c r="T697" s="67">
        <f t="shared" si="191"/>
        <v>0</v>
      </c>
      <c r="U697" s="53">
        <f t="shared" si="198"/>
        <v>0</v>
      </c>
      <c r="V697" s="54">
        <f t="shared" si="199"/>
        <v>0</v>
      </c>
      <c r="W697" s="67">
        <f t="shared" si="192"/>
        <v>0</v>
      </c>
      <c r="X697" s="53">
        <f t="shared" si="200"/>
        <v>0</v>
      </c>
      <c r="Y697" s="54">
        <f t="shared" si="201"/>
        <v>0</v>
      </c>
      <c r="Z697" s="68" t="str">
        <f t="shared" si="204"/>
        <v>0</v>
      </c>
      <c r="AA697" s="56">
        <f t="shared" si="202"/>
        <v>1</v>
      </c>
      <c r="AB697" s="124">
        <f t="shared" si="193"/>
        <v>1</v>
      </c>
      <c r="AC697" s="69">
        <f t="shared" si="194"/>
        <v>0</v>
      </c>
      <c r="AD697" s="54">
        <f t="shared" si="197"/>
        <v>0</v>
      </c>
      <c r="AE697" s="59">
        <f t="shared" si="195"/>
        <v>0</v>
      </c>
      <c r="AF697" s="149"/>
      <c r="AG697" s="60"/>
      <c r="AH697" s="61"/>
      <c r="AI697" s="126"/>
      <c r="AJ697" s="212"/>
      <c r="AK697" s="215"/>
    </row>
    <row r="698" spans="2:37">
      <c r="B698" s="136"/>
      <c r="C698" s="47">
        <f t="shared" si="205"/>
        <v>0</v>
      </c>
      <c r="D698" s="47">
        <f t="shared" si="206"/>
        <v>1</v>
      </c>
      <c r="E698" s="47">
        <f t="shared" si="207"/>
        <v>1900</v>
      </c>
      <c r="F698" s="47" t="str">
        <f t="shared" si="203"/>
        <v>сб</v>
      </c>
      <c r="G698" s="92"/>
      <c r="H698" s="71"/>
      <c r="I698" s="70"/>
      <c r="J698" s="94"/>
      <c r="K698" s="94"/>
      <c r="L698" s="48"/>
      <c r="M698" s="71"/>
      <c r="N698" s="64"/>
      <c r="O698" s="65"/>
      <c r="P698" s="65"/>
      <c r="Q698" s="65"/>
      <c r="R698" s="105"/>
      <c r="S698" s="66">
        <f t="shared" si="196"/>
        <v>100854.89999999998</v>
      </c>
      <c r="T698" s="67">
        <f t="shared" si="191"/>
        <v>0</v>
      </c>
      <c r="U698" s="53">
        <f t="shared" si="198"/>
        <v>0</v>
      </c>
      <c r="V698" s="54">
        <f t="shared" si="199"/>
        <v>0</v>
      </c>
      <c r="W698" s="67">
        <f t="shared" si="192"/>
        <v>0</v>
      </c>
      <c r="X698" s="53">
        <f t="shared" si="200"/>
        <v>0</v>
      </c>
      <c r="Y698" s="54">
        <f t="shared" si="201"/>
        <v>0</v>
      </c>
      <c r="Z698" s="68" t="str">
        <f t="shared" si="204"/>
        <v>0</v>
      </c>
      <c r="AA698" s="56">
        <f t="shared" si="202"/>
        <v>1</v>
      </c>
      <c r="AB698" s="124">
        <f t="shared" si="193"/>
        <v>1</v>
      </c>
      <c r="AC698" s="69">
        <f t="shared" si="194"/>
        <v>0</v>
      </c>
      <c r="AD698" s="54">
        <f t="shared" si="197"/>
        <v>0</v>
      </c>
      <c r="AE698" s="59">
        <f t="shared" si="195"/>
        <v>0</v>
      </c>
      <c r="AF698" s="149"/>
      <c r="AG698" s="60"/>
      <c r="AH698" s="61"/>
      <c r="AI698" s="126"/>
      <c r="AJ698" s="212"/>
      <c r="AK698" s="215"/>
    </row>
    <row r="699" spans="2:37">
      <c r="B699" s="136"/>
      <c r="C699" s="47">
        <f t="shared" si="205"/>
        <v>0</v>
      </c>
      <c r="D699" s="47">
        <f t="shared" si="206"/>
        <v>1</v>
      </c>
      <c r="E699" s="47">
        <f t="shared" si="207"/>
        <v>1900</v>
      </c>
      <c r="F699" s="47" t="str">
        <f t="shared" si="203"/>
        <v>сб</v>
      </c>
      <c r="G699" s="92"/>
      <c r="H699" s="71"/>
      <c r="I699" s="70"/>
      <c r="J699" s="94"/>
      <c r="K699" s="94"/>
      <c r="L699" s="48"/>
      <c r="M699" s="71"/>
      <c r="N699" s="64"/>
      <c r="O699" s="65"/>
      <c r="P699" s="65"/>
      <c r="Q699" s="65"/>
      <c r="R699" s="105"/>
      <c r="S699" s="66">
        <f t="shared" si="196"/>
        <v>100854.89999999998</v>
      </c>
      <c r="T699" s="67">
        <f t="shared" si="191"/>
        <v>0</v>
      </c>
      <c r="U699" s="53">
        <f t="shared" si="198"/>
        <v>0</v>
      </c>
      <c r="V699" s="54">
        <f t="shared" si="199"/>
        <v>0</v>
      </c>
      <c r="W699" s="67">
        <f t="shared" si="192"/>
        <v>0</v>
      </c>
      <c r="X699" s="53">
        <f t="shared" si="200"/>
        <v>0</v>
      </c>
      <c r="Y699" s="54">
        <f t="shared" si="201"/>
        <v>0</v>
      </c>
      <c r="Z699" s="68" t="str">
        <f t="shared" si="204"/>
        <v>0</v>
      </c>
      <c r="AA699" s="56">
        <f t="shared" si="202"/>
        <v>1</v>
      </c>
      <c r="AB699" s="124">
        <f t="shared" si="193"/>
        <v>1</v>
      </c>
      <c r="AC699" s="69">
        <f t="shared" si="194"/>
        <v>0</v>
      </c>
      <c r="AD699" s="54">
        <f t="shared" si="197"/>
        <v>0</v>
      </c>
      <c r="AE699" s="59">
        <f t="shared" si="195"/>
        <v>0</v>
      </c>
      <c r="AF699" s="149"/>
      <c r="AG699" s="60"/>
      <c r="AH699" s="61"/>
      <c r="AI699" s="126"/>
      <c r="AJ699" s="212"/>
      <c r="AK699" s="215"/>
    </row>
    <row r="700" spans="2:37">
      <c r="B700" s="136"/>
      <c r="C700" s="47">
        <f t="shared" si="205"/>
        <v>0</v>
      </c>
      <c r="D700" s="47">
        <f t="shared" si="206"/>
        <v>1</v>
      </c>
      <c r="E700" s="47">
        <f t="shared" si="207"/>
        <v>1900</v>
      </c>
      <c r="F700" s="47" t="str">
        <f t="shared" si="203"/>
        <v>сб</v>
      </c>
      <c r="G700" s="92"/>
      <c r="H700" s="71"/>
      <c r="I700" s="70"/>
      <c r="J700" s="94"/>
      <c r="K700" s="94"/>
      <c r="L700" s="48"/>
      <c r="M700" s="71"/>
      <c r="N700" s="64"/>
      <c r="O700" s="65"/>
      <c r="P700" s="65"/>
      <c r="Q700" s="65"/>
      <c r="R700" s="105"/>
      <c r="S700" s="66">
        <f t="shared" si="196"/>
        <v>100854.89999999998</v>
      </c>
      <c r="T700" s="67">
        <f t="shared" si="191"/>
        <v>0</v>
      </c>
      <c r="U700" s="53">
        <f t="shared" si="198"/>
        <v>0</v>
      </c>
      <c r="V700" s="54">
        <f t="shared" si="199"/>
        <v>0</v>
      </c>
      <c r="W700" s="67">
        <f t="shared" si="192"/>
        <v>0</v>
      </c>
      <c r="X700" s="53">
        <f t="shared" si="200"/>
        <v>0</v>
      </c>
      <c r="Y700" s="54">
        <f t="shared" si="201"/>
        <v>0</v>
      </c>
      <c r="Z700" s="68" t="str">
        <f t="shared" si="204"/>
        <v>0</v>
      </c>
      <c r="AA700" s="56">
        <f t="shared" si="202"/>
        <v>1</v>
      </c>
      <c r="AB700" s="124">
        <f t="shared" si="193"/>
        <v>1</v>
      </c>
      <c r="AC700" s="69">
        <f t="shared" si="194"/>
        <v>0</v>
      </c>
      <c r="AD700" s="54">
        <f t="shared" si="197"/>
        <v>0</v>
      </c>
      <c r="AE700" s="59">
        <f t="shared" si="195"/>
        <v>0</v>
      </c>
      <c r="AF700" s="149"/>
      <c r="AG700" s="60"/>
      <c r="AH700" s="61"/>
      <c r="AI700" s="126"/>
      <c r="AJ700" s="212"/>
      <c r="AK700" s="215"/>
    </row>
    <row r="701" spans="2:37">
      <c r="B701" s="136"/>
      <c r="C701" s="47">
        <f t="shared" si="205"/>
        <v>0</v>
      </c>
      <c r="D701" s="47">
        <f t="shared" si="206"/>
        <v>1</v>
      </c>
      <c r="E701" s="47">
        <f t="shared" si="207"/>
        <v>1900</v>
      </c>
      <c r="F701" s="47" t="str">
        <f t="shared" si="203"/>
        <v>сб</v>
      </c>
      <c r="G701" s="92"/>
      <c r="H701" s="71"/>
      <c r="I701" s="70"/>
      <c r="J701" s="94"/>
      <c r="K701" s="94"/>
      <c r="L701" s="48"/>
      <c r="M701" s="71"/>
      <c r="N701" s="64"/>
      <c r="O701" s="65"/>
      <c r="P701" s="65"/>
      <c r="Q701" s="65"/>
      <c r="R701" s="105"/>
      <c r="S701" s="66">
        <f t="shared" si="196"/>
        <v>100854.89999999998</v>
      </c>
      <c r="T701" s="67">
        <f t="shared" si="191"/>
        <v>0</v>
      </c>
      <c r="U701" s="53">
        <f t="shared" si="198"/>
        <v>0</v>
      </c>
      <c r="V701" s="54">
        <f t="shared" si="199"/>
        <v>0</v>
      </c>
      <c r="W701" s="67">
        <f t="shared" si="192"/>
        <v>0</v>
      </c>
      <c r="X701" s="53">
        <f t="shared" si="200"/>
        <v>0</v>
      </c>
      <c r="Y701" s="54">
        <f t="shared" si="201"/>
        <v>0</v>
      </c>
      <c r="Z701" s="68" t="str">
        <f t="shared" si="204"/>
        <v>0</v>
      </c>
      <c r="AA701" s="56">
        <f t="shared" si="202"/>
        <v>1</v>
      </c>
      <c r="AB701" s="124">
        <f t="shared" si="193"/>
        <v>1</v>
      </c>
      <c r="AC701" s="69">
        <f t="shared" si="194"/>
        <v>0</v>
      </c>
      <c r="AD701" s="54">
        <f t="shared" si="197"/>
        <v>0</v>
      </c>
      <c r="AE701" s="59">
        <f t="shared" si="195"/>
        <v>0</v>
      </c>
      <c r="AF701" s="149"/>
      <c r="AG701" s="60"/>
      <c r="AH701" s="61"/>
      <c r="AI701" s="126"/>
      <c r="AJ701" s="212"/>
      <c r="AK701" s="215"/>
    </row>
    <row r="702" spans="2:37">
      <c r="B702" s="136"/>
      <c r="C702" s="47">
        <f t="shared" si="205"/>
        <v>0</v>
      </c>
      <c r="D702" s="47">
        <f t="shared" si="206"/>
        <v>1</v>
      </c>
      <c r="E702" s="47">
        <f t="shared" si="207"/>
        <v>1900</v>
      </c>
      <c r="F702" s="47" t="str">
        <f t="shared" si="203"/>
        <v>сб</v>
      </c>
      <c r="G702" s="92"/>
      <c r="H702" s="71"/>
      <c r="I702" s="70"/>
      <c r="J702" s="94"/>
      <c r="K702" s="94"/>
      <c r="L702" s="48"/>
      <c r="M702" s="71"/>
      <c r="N702" s="64"/>
      <c r="O702" s="65"/>
      <c r="P702" s="65"/>
      <c r="Q702" s="65"/>
      <c r="R702" s="105"/>
      <c r="S702" s="66">
        <f t="shared" si="196"/>
        <v>100854.89999999998</v>
      </c>
      <c r="T702" s="67">
        <f t="shared" si="191"/>
        <v>0</v>
      </c>
      <c r="U702" s="53">
        <f t="shared" si="198"/>
        <v>0</v>
      </c>
      <c r="V702" s="54">
        <f t="shared" si="199"/>
        <v>0</v>
      </c>
      <c r="W702" s="67">
        <f t="shared" si="192"/>
        <v>0</v>
      </c>
      <c r="X702" s="53">
        <f t="shared" si="200"/>
        <v>0</v>
      </c>
      <c r="Y702" s="54">
        <f t="shared" si="201"/>
        <v>0</v>
      </c>
      <c r="Z702" s="68" t="str">
        <f t="shared" si="204"/>
        <v>0</v>
      </c>
      <c r="AA702" s="56">
        <f t="shared" si="202"/>
        <v>1</v>
      </c>
      <c r="AB702" s="124">
        <f t="shared" si="193"/>
        <v>1</v>
      </c>
      <c r="AC702" s="69">
        <f t="shared" si="194"/>
        <v>0</v>
      </c>
      <c r="AD702" s="54">
        <f t="shared" si="197"/>
        <v>0</v>
      </c>
      <c r="AE702" s="59">
        <f t="shared" si="195"/>
        <v>0</v>
      </c>
      <c r="AF702" s="149"/>
      <c r="AG702" s="60"/>
      <c r="AH702" s="61"/>
      <c r="AI702" s="126"/>
      <c r="AJ702" s="212"/>
      <c r="AK702" s="215"/>
    </row>
    <row r="703" spans="2:37">
      <c r="B703" s="136"/>
      <c r="C703" s="47">
        <f t="shared" si="205"/>
        <v>0</v>
      </c>
      <c r="D703" s="47">
        <f t="shared" si="206"/>
        <v>1</v>
      </c>
      <c r="E703" s="47">
        <f t="shared" si="207"/>
        <v>1900</v>
      </c>
      <c r="F703" s="47" t="str">
        <f t="shared" si="203"/>
        <v>сб</v>
      </c>
      <c r="G703" s="92"/>
      <c r="H703" s="71"/>
      <c r="I703" s="70"/>
      <c r="J703" s="94"/>
      <c r="K703" s="94"/>
      <c r="L703" s="48"/>
      <c r="M703" s="71"/>
      <c r="N703" s="64"/>
      <c r="O703" s="65"/>
      <c r="P703" s="65"/>
      <c r="Q703" s="65"/>
      <c r="R703" s="105"/>
      <c r="S703" s="66">
        <f t="shared" si="196"/>
        <v>100854.89999999998</v>
      </c>
      <c r="T703" s="67">
        <f t="shared" si="191"/>
        <v>0</v>
      </c>
      <c r="U703" s="53">
        <f t="shared" si="198"/>
        <v>0</v>
      </c>
      <c r="V703" s="54">
        <f t="shared" si="199"/>
        <v>0</v>
      </c>
      <c r="W703" s="67">
        <f t="shared" si="192"/>
        <v>0</v>
      </c>
      <c r="X703" s="53">
        <f t="shared" si="200"/>
        <v>0</v>
      </c>
      <c r="Y703" s="54">
        <f t="shared" si="201"/>
        <v>0</v>
      </c>
      <c r="Z703" s="68" t="str">
        <f t="shared" si="204"/>
        <v>0</v>
      </c>
      <c r="AA703" s="56">
        <f t="shared" si="202"/>
        <v>1</v>
      </c>
      <c r="AB703" s="124">
        <f t="shared" si="193"/>
        <v>1</v>
      </c>
      <c r="AC703" s="69">
        <f t="shared" si="194"/>
        <v>0</v>
      </c>
      <c r="AD703" s="54">
        <f t="shared" si="197"/>
        <v>0</v>
      </c>
      <c r="AE703" s="59">
        <f t="shared" si="195"/>
        <v>0</v>
      </c>
      <c r="AF703" s="149"/>
      <c r="AG703" s="60"/>
      <c r="AH703" s="61"/>
      <c r="AI703" s="126"/>
      <c r="AJ703" s="212"/>
      <c r="AK703" s="215"/>
    </row>
    <row r="704" spans="2:37">
      <c r="B704" s="136"/>
      <c r="C704" s="47">
        <f t="shared" si="205"/>
        <v>0</v>
      </c>
      <c r="D704" s="47">
        <f t="shared" si="206"/>
        <v>1</v>
      </c>
      <c r="E704" s="47">
        <f t="shared" si="207"/>
        <v>1900</v>
      </c>
      <c r="F704" s="47" t="str">
        <f t="shared" si="203"/>
        <v>сб</v>
      </c>
      <c r="G704" s="92"/>
      <c r="H704" s="71"/>
      <c r="I704" s="70"/>
      <c r="J704" s="94"/>
      <c r="K704" s="94"/>
      <c r="L704" s="48"/>
      <c r="M704" s="71"/>
      <c r="N704" s="64"/>
      <c r="O704" s="65"/>
      <c r="P704" s="65"/>
      <c r="Q704" s="65"/>
      <c r="R704" s="105"/>
      <c r="S704" s="66">
        <f t="shared" si="196"/>
        <v>100854.89999999998</v>
      </c>
      <c r="T704" s="67">
        <f t="shared" si="191"/>
        <v>0</v>
      </c>
      <c r="U704" s="53">
        <f t="shared" si="198"/>
        <v>0</v>
      </c>
      <c r="V704" s="54">
        <f t="shared" si="199"/>
        <v>0</v>
      </c>
      <c r="W704" s="67">
        <f t="shared" si="192"/>
        <v>0</v>
      </c>
      <c r="X704" s="53">
        <f t="shared" si="200"/>
        <v>0</v>
      </c>
      <c r="Y704" s="54">
        <f t="shared" si="201"/>
        <v>0</v>
      </c>
      <c r="Z704" s="68" t="str">
        <f t="shared" si="204"/>
        <v>0</v>
      </c>
      <c r="AA704" s="56">
        <f t="shared" si="202"/>
        <v>1</v>
      </c>
      <c r="AB704" s="124">
        <f t="shared" si="193"/>
        <v>1</v>
      </c>
      <c r="AC704" s="69">
        <f t="shared" si="194"/>
        <v>0</v>
      </c>
      <c r="AD704" s="54">
        <f t="shared" si="197"/>
        <v>0</v>
      </c>
      <c r="AE704" s="59">
        <f t="shared" si="195"/>
        <v>0</v>
      </c>
      <c r="AF704" s="149"/>
      <c r="AG704" s="60"/>
      <c r="AH704" s="61"/>
      <c r="AI704" s="126"/>
      <c r="AJ704" s="212"/>
      <c r="AK704" s="215"/>
    </row>
    <row r="705" spans="2:37">
      <c r="B705" s="136"/>
      <c r="C705" s="47">
        <f t="shared" si="205"/>
        <v>0</v>
      </c>
      <c r="D705" s="47">
        <f t="shared" si="206"/>
        <v>1</v>
      </c>
      <c r="E705" s="47">
        <f t="shared" si="207"/>
        <v>1900</v>
      </c>
      <c r="F705" s="47" t="str">
        <f t="shared" si="203"/>
        <v>сб</v>
      </c>
      <c r="G705" s="92"/>
      <c r="H705" s="71"/>
      <c r="I705" s="70"/>
      <c r="J705" s="94"/>
      <c r="K705" s="94"/>
      <c r="L705" s="48"/>
      <c r="M705" s="71"/>
      <c r="N705" s="64"/>
      <c r="O705" s="65"/>
      <c r="P705" s="65"/>
      <c r="Q705" s="65"/>
      <c r="R705" s="105"/>
      <c r="S705" s="66">
        <f t="shared" si="196"/>
        <v>100854.89999999998</v>
      </c>
      <c r="T705" s="67">
        <f t="shared" si="191"/>
        <v>0</v>
      </c>
      <c r="U705" s="53">
        <f t="shared" si="198"/>
        <v>0</v>
      </c>
      <c r="V705" s="54">
        <f t="shared" si="199"/>
        <v>0</v>
      </c>
      <c r="W705" s="67">
        <f t="shared" si="192"/>
        <v>0</v>
      </c>
      <c r="X705" s="53">
        <f t="shared" si="200"/>
        <v>0</v>
      </c>
      <c r="Y705" s="54">
        <f t="shared" si="201"/>
        <v>0</v>
      </c>
      <c r="Z705" s="68" t="str">
        <f t="shared" si="204"/>
        <v>0</v>
      </c>
      <c r="AA705" s="56">
        <f t="shared" si="202"/>
        <v>1</v>
      </c>
      <c r="AB705" s="124">
        <f t="shared" si="193"/>
        <v>1</v>
      </c>
      <c r="AC705" s="69">
        <f t="shared" si="194"/>
        <v>0</v>
      </c>
      <c r="AD705" s="54">
        <f t="shared" si="197"/>
        <v>0</v>
      </c>
      <c r="AE705" s="59">
        <f t="shared" si="195"/>
        <v>0</v>
      </c>
      <c r="AF705" s="149"/>
      <c r="AG705" s="60"/>
      <c r="AH705" s="61"/>
      <c r="AI705" s="126"/>
      <c r="AJ705" s="212"/>
      <c r="AK705" s="215"/>
    </row>
    <row r="706" spans="2:37">
      <c r="B706" s="136"/>
      <c r="C706" s="47">
        <f t="shared" si="205"/>
        <v>0</v>
      </c>
      <c r="D706" s="47">
        <f t="shared" si="206"/>
        <v>1</v>
      </c>
      <c r="E706" s="47">
        <f t="shared" si="207"/>
        <v>1900</v>
      </c>
      <c r="F706" s="47" t="str">
        <f t="shared" si="203"/>
        <v>сб</v>
      </c>
      <c r="G706" s="92"/>
      <c r="H706" s="71"/>
      <c r="I706" s="70"/>
      <c r="J706" s="94"/>
      <c r="K706" s="94"/>
      <c r="L706" s="48"/>
      <c r="M706" s="71"/>
      <c r="N706" s="64"/>
      <c r="O706" s="65"/>
      <c r="P706" s="65"/>
      <c r="Q706" s="65"/>
      <c r="R706" s="105"/>
      <c r="S706" s="66">
        <f t="shared" si="196"/>
        <v>100854.89999999998</v>
      </c>
      <c r="T706" s="67">
        <f t="shared" si="191"/>
        <v>0</v>
      </c>
      <c r="U706" s="53">
        <f t="shared" si="198"/>
        <v>0</v>
      </c>
      <c r="V706" s="54">
        <f t="shared" si="199"/>
        <v>0</v>
      </c>
      <c r="W706" s="67">
        <f t="shared" si="192"/>
        <v>0</v>
      </c>
      <c r="X706" s="53">
        <f t="shared" si="200"/>
        <v>0</v>
      </c>
      <c r="Y706" s="54">
        <f t="shared" si="201"/>
        <v>0</v>
      </c>
      <c r="Z706" s="68" t="str">
        <f t="shared" si="204"/>
        <v>0</v>
      </c>
      <c r="AA706" s="56">
        <f t="shared" si="202"/>
        <v>1</v>
      </c>
      <c r="AB706" s="124">
        <f t="shared" si="193"/>
        <v>1</v>
      </c>
      <c r="AC706" s="69">
        <f t="shared" si="194"/>
        <v>0</v>
      </c>
      <c r="AD706" s="54">
        <f t="shared" si="197"/>
        <v>0</v>
      </c>
      <c r="AE706" s="59">
        <f t="shared" si="195"/>
        <v>0</v>
      </c>
      <c r="AF706" s="149"/>
      <c r="AG706" s="60"/>
      <c r="AH706" s="61"/>
      <c r="AI706" s="126"/>
      <c r="AJ706" s="212"/>
      <c r="AK706" s="215"/>
    </row>
    <row r="707" spans="2:37">
      <c r="B707" s="136"/>
      <c r="C707" s="47">
        <f t="shared" si="205"/>
        <v>0</v>
      </c>
      <c r="D707" s="47">
        <f t="shared" si="206"/>
        <v>1</v>
      </c>
      <c r="E707" s="47">
        <f t="shared" si="207"/>
        <v>1900</v>
      </c>
      <c r="F707" s="47" t="str">
        <f t="shared" si="203"/>
        <v>сб</v>
      </c>
      <c r="G707" s="92"/>
      <c r="H707" s="71"/>
      <c r="I707" s="70"/>
      <c r="J707" s="94"/>
      <c r="K707" s="94"/>
      <c r="L707" s="48"/>
      <c r="M707" s="71"/>
      <c r="N707" s="64"/>
      <c r="O707" s="65"/>
      <c r="P707" s="65"/>
      <c r="Q707" s="65"/>
      <c r="R707" s="105"/>
      <c r="S707" s="66">
        <f t="shared" si="196"/>
        <v>100854.89999999998</v>
      </c>
      <c r="T707" s="67">
        <f t="shared" si="191"/>
        <v>0</v>
      </c>
      <c r="U707" s="53">
        <f t="shared" si="198"/>
        <v>0</v>
      </c>
      <c r="V707" s="54">
        <f t="shared" si="199"/>
        <v>0</v>
      </c>
      <c r="W707" s="67">
        <f t="shared" si="192"/>
        <v>0</v>
      </c>
      <c r="X707" s="53">
        <f t="shared" si="200"/>
        <v>0</v>
      </c>
      <c r="Y707" s="54">
        <f t="shared" si="201"/>
        <v>0</v>
      </c>
      <c r="Z707" s="68" t="str">
        <f t="shared" si="204"/>
        <v>0</v>
      </c>
      <c r="AA707" s="56">
        <f t="shared" si="202"/>
        <v>1</v>
      </c>
      <c r="AB707" s="124">
        <f t="shared" si="193"/>
        <v>1</v>
      </c>
      <c r="AC707" s="69">
        <f t="shared" si="194"/>
        <v>0</v>
      </c>
      <c r="AD707" s="54">
        <f t="shared" si="197"/>
        <v>0</v>
      </c>
      <c r="AE707" s="59">
        <f t="shared" si="195"/>
        <v>0</v>
      </c>
      <c r="AF707" s="149"/>
      <c r="AG707" s="60"/>
      <c r="AH707" s="61"/>
      <c r="AI707" s="126"/>
      <c r="AJ707" s="212"/>
      <c r="AK707" s="215"/>
    </row>
    <row r="708" spans="2:37">
      <c r="B708" s="136"/>
      <c r="C708" s="47">
        <f t="shared" si="205"/>
        <v>0</v>
      </c>
      <c r="D708" s="47">
        <f t="shared" si="206"/>
        <v>1</v>
      </c>
      <c r="E708" s="47">
        <f t="shared" si="207"/>
        <v>1900</v>
      </c>
      <c r="F708" s="47" t="str">
        <f t="shared" si="203"/>
        <v>сб</v>
      </c>
      <c r="G708" s="92"/>
      <c r="H708" s="71"/>
      <c r="I708" s="70"/>
      <c r="J708" s="94"/>
      <c r="K708" s="94"/>
      <c r="L708" s="48"/>
      <c r="M708" s="71"/>
      <c r="N708" s="64"/>
      <c r="O708" s="65"/>
      <c r="P708" s="65"/>
      <c r="Q708" s="65"/>
      <c r="R708" s="105"/>
      <c r="S708" s="66">
        <f t="shared" si="196"/>
        <v>100854.89999999998</v>
      </c>
      <c r="T708" s="67">
        <f t="shared" si="191"/>
        <v>0</v>
      </c>
      <c r="U708" s="53">
        <f t="shared" si="198"/>
        <v>0</v>
      </c>
      <c r="V708" s="54">
        <f t="shared" si="199"/>
        <v>0</v>
      </c>
      <c r="W708" s="67">
        <f t="shared" si="192"/>
        <v>0</v>
      </c>
      <c r="X708" s="53">
        <f t="shared" si="200"/>
        <v>0</v>
      </c>
      <c r="Y708" s="54">
        <f t="shared" si="201"/>
        <v>0</v>
      </c>
      <c r="Z708" s="68" t="str">
        <f t="shared" si="204"/>
        <v>0</v>
      </c>
      <c r="AA708" s="56">
        <f t="shared" si="202"/>
        <v>1</v>
      </c>
      <c r="AB708" s="124">
        <f t="shared" si="193"/>
        <v>1</v>
      </c>
      <c r="AC708" s="69">
        <f t="shared" si="194"/>
        <v>0</v>
      </c>
      <c r="AD708" s="54">
        <f t="shared" si="197"/>
        <v>0</v>
      </c>
      <c r="AE708" s="59">
        <f t="shared" si="195"/>
        <v>0</v>
      </c>
      <c r="AF708" s="149"/>
      <c r="AG708" s="60"/>
      <c r="AH708" s="61"/>
      <c r="AI708" s="126"/>
      <c r="AJ708" s="212"/>
      <c r="AK708" s="215"/>
    </row>
    <row r="709" spans="2:37">
      <c r="B709" s="136"/>
      <c r="C709" s="47">
        <f t="shared" si="205"/>
        <v>0</v>
      </c>
      <c r="D709" s="47">
        <f t="shared" si="206"/>
        <v>1</v>
      </c>
      <c r="E709" s="47">
        <f t="shared" si="207"/>
        <v>1900</v>
      </c>
      <c r="F709" s="47" t="str">
        <f t="shared" si="203"/>
        <v>сб</v>
      </c>
      <c r="G709" s="92"/>
      <c r="H709" s="71"/>
      <c r="I709" s="70"/>
      <c r="J709" s="94"/>
      <c r="K709" s="94"/>
      <c r="L709" s="48"/>
      <c r="M709" s="71"/>
      <c r="N709" s="64"/>
      <c r="O709" s="65"/>
      <c r="P709" s="65"/>
      <c r="Q709" s="65"/>
      <c r="R709" s="105"/>
      <c r="S709" s="66">
        <f t="shared" si="196"/>
        <v>100854.89999999998</v>
      </c>
      <c r="T709" s="67">
        <f t="shared" si="191"/>
        <v>0</v>
      </c>
      <c r="U709" s="53">
        <f t="shared" si="198"/>
        <v>0</v>
      </c>
      <c r="V709" s="54">
        <f t="shared" si="199"/>
        <v>0</v>
      </c>
      <c r="W709" s="67">
        <f t="shared" si="192"/>
        <v>0</v>
      </c>
      <c r="X709" s="53">
        <f t="shared" si="200"/>
        <v>0</v>
      </c>
      <c r="Y709" s="54">
        <f t="shared" si="201"/>
        <v>0</v>
      </c>
      <c r="Z709" s="68" t="str">
        <f t="shared" si="204"/>
        <v>0</v>
      </c>
      <c r="AA709" s="56">
        <f t="shared" si="202"/>
        <v>1</v>
      </c>
      <c r="AB709" s="124">
        <f t="shared" si="193"/>
        <v>1</v>
      </c>
      <c r="AC709" s="69">
        <f t="shared" si="194"/>
        <v>0</v>
      </c>
      <c r="AD709" s="54">
        <f t="shared" si="197"/>
        <v>0</v>
      </c>
      <c r="AE709" s="59">
        <f t="shared" si="195"/>
        <v>0</v>
      </c>
      <c r="AF709" s="149"/>
      <c r="AG709" s="60"/>
      <c r="AH709" s="61"/>
      <c r="AI709" s="126"/>
      <c r="AJ709" s="212"/>
      <c r="AK709" s="215"/>
    </row>
    <row r="710" spans="2:37">
      <c r="B710" s="136"/>
      <c r="C710" s="47">
        <f t="shared" si="205"/>
        <v>0</v>
      </c>
      <c r="D710" s="47">
        <f t="shared" si="206"/>
        <v>1</v>
      </c>
      <c r="E710" s="47">
        <f t="shared" si="207"/>
        <v>1900</v>
      </c>
      <c r="F710" s="47" t="str">
        <f t="shared" si="203"/>
        <v>сб</v>
      </c>
      <c r="G710" s="92"/>
      <c r="H710" s="71"/>
      <c r="I710" s="70"/>
      <c r="J710" s="94"/>
      <c r="K710" s="94"/>
      <c r="L710" s="48"/>
      <c r="M710" s="71"/>
      <c r="N710" s="64"/>
      <c r="O710" s="65"/>
      <c r="P710" s="65"/>
      <c r="Q710" s="65"/>
      <c r="R710" s="105"/>
      <c r="S710" s="66">
        <f t="shared" si="196"/>
        <v>100854.89999999998</v>
      </c>
      <c r="T710" s="67">
        <f t="shared" si="191"/>
        <v>0</v>
      </c>
      <c r="U710" s="53">
        <f t="shared" si="198"/>
        <v>0</v>
      </c>
      <c r="V710" s="54">
        <f t="shared" si="199"/>
        <v>0</v>
      </c>
      <c r="W710" s="67">
        <f t="shared" si="192"/>
        <v>0</v>
      </c>
      <c r="X710" s="53">
        <f t="shared" si="200"/>
        <v>0</v>
      </c>
      <c r="Y710" s="54">
        <f t="shared" si="201"/>
        <v>0</v>
      </c>
      <c r="Z710" s="68" t="str">
        <f t="shared" si="204"/>
        <v>0</v>
      </c>
      <c r="AA710" s="56">
        <f t="shared" si="202"/>
        <v>1</v>
      </c>
      <c r="AB710" s="124">
        <f t="shared" si="193"/>
        <v>1</v>
      </c>
      <c r="AC710" s="69">
        <f t="shared" si="194"/>
        <v>0</v>
      </c>
      <c r="AD710" s="54">
        <f t="shared" si="197"/>
        <v>0</v>
      </c>
      <c r="AE710" s="59">
        <f t="shared" si="195"/>
        <v>0</v>
      </c>
      <c r="AF710" s="149"/>
      <c r="AG710" s="60"/>
      <c r="AH710" s="61"/>
      <c r="AI710" s="126"/>
      <c r="AJ710" s="212"/>
      <c r="AK710" s="215"/>
    </row>
    <row r="711" spans="2:37">
      <c r="B711" s="136"/>
      <c r="C711" s="47">
        <f t="shared" si="205"/>
        <v>0</v>
      </c>
      <c r="D711" s="47">
        <f t="shared" si="206"/>
        <v>1</v>
      </c>
      <c r="E711" s="47">
        <f t="shared" si="207"/>
        <v>1900</v>
      </c>
      <c r="F711" s="47" t="str">
        <f t="shared" si="203"/>
        <v>сб</v>
      </c>
      <c r="G711" s="92"/>
      <c r="H711" s="71"/>
      <c r="I711" s="70"/>
      <c r="J711" s="94"/>
      <c r="K711" s="94"/>
      <c r="L711" s="48"/>
      <c r="M711" s="71"/>
      <c r="N711" s="64"/>
      <c r="O711" s="65"/>
      <c r="P711" s="65"/>
      <c r="Q711" s="65"/>
      <c r="R711" s="105"/>
      <c r="S711" s="66">
        <f t="shared" si="196"/>
        <v>100854.89999999998</v>
      </c>
      <c r="T711" s="67">
        <f t="shared" si="191"/>
        <v>0</v>
      </c>
      <c r="U711" s="53">
        <f t="shared" si="198"/>
        <v>0</v>
      </c>
      <c r="V711" s="54">
        <f t="shared" si="199"/>
        <v>0</v>
      </c>
      <c r="W711" s="67">
        <f t="shared" si="192"/>
        <v>0</v>
      </c>
      <c r="X711" s="53">
        <f t="shared" si="200"/>
        <v>0</v>
      </c>
      <c r="Y711" s="54">
        <f t="shared" si="201"/>
        <v>0</v>
      </c>
      <c r="Z711" s="68" t="str">
        <f t="shared" si="204"/>
        <v>0</v>
      </c>
      <c r="AA711" s="56">
        <f t="shared" si="202"/>
        <v>1</v>
      </c>
      <c r="AB711" s="124">
        <f t="shared" si="193"/>
        <v>1</v>
      </c>
      <c r="AC711" s="69">
        <f t="shared" si="194"/>
        <v>0</v>
      </c>
      <c r="AD711" s="54">
        <f t="shared" si="197"/>
        <v>0</v>
      </c>
      <c r="AE711" s="59">
        <f t="shared" si="195"/>
        <v>0</v>
      </c>
      <c r="AF711" s="149"/>
      <c r="AG711" s="60"/>
      <c r="AH711" s="61"/>
      <c r="AI711" s="126"/>
      <c r="AJ711" s="212"/>
      <c r="AK711" s="215"/>
    </row>
    <row r="712" spans="2:37">
      <c r="B712" s="136"/>
      <c r="C712" s="47">
        <f t="shared" si="205"/>
        <v>0</v>
      </c>
      <c r="D712" s="47">
        <f t="shared" si="206"/>
        <v>1</v>
      </c>
      <c r="E712" s="47">
        <f t="shared" si="207"/>
        <v>1900</v>
      </c>
      <c r="F712" s="47" t="str">
        <f t="shared" si="203"/>
        <v>сб</v>
      </c>
      <c r="G712" s="92"/>
      <c r="H712" s="71"/>
      <c r="I712" s="70"/>
      <c r="J712" s="94"/>
      <c r="K712" s="94"/>
      <c r="L712" s="48"/>
      <c r="M712" s="71"/>
      <c r="N712" s="64"/>
      <c r="O712" s="65"/>
      <c r="P712" s="65"/>
      <c r="Q712" s="65"/>
      <c r="R712" s="105"/>
      <c r="S712" s="66">
        <f t="shared" si="196"/>
        <v>100854.89999999998</v>
      </c>
      <c r="T712" s="67">
        <f t="shared" si="191"/>
        <v>0</v>
      </c>
      <c r="U712" s="53">
        <f t="shared" si="198"/>
        <v>0</v>
      </c>
      <c r="V712" s="54">
        <f t="shared" si="199"/>
        <v>0</v>
      </c>
      <c r="W712" s="67">
        <f t="shared" si="192"/>
        <v>0</v>
      </c>
      <c r="X712" s="53">
        <f t="shared" si="200"/>
        <v>0</v>
      </c>
      <c r="Y712" s="54">
        <f t="shared" si="201"/>
        <v>0</v>
      </c>
      <c r="Z712" s="68" t="str">
        <f t="shared" si="204"/>
        <v>0</v>
      </c>
      <c r="AA712" s="56">
        <f t="shared" si="202"/>
        <v>1</v>
      </c>
      <c r="AB712" s="124">
        <f t="shared" si="193"/>
        <v>1</v>
      </c>
      <c r="AC712" s="69">
        <f t="shared" si="194"/>
        <v>0</v>
      </c>
      <c r="AD712" s="54">
        <f t="shared" si="197"/>
        <v>0</v>
      </c>
      <c r="AE712" s="59">
        <f t="shared" si="195"/>
        <v>0</v>
      </c>
      <c r="AF712" s="149"/>
      <c r="AG712" s="60"/>
      <c r="AH712" s="61"/>
      <c r="AI712" s="126"/>
      <c r="AJ712" s="212"/>
      <c r="AK712" s="215"/>
    </row>
    <row r="713" spans="2:37">
      <c r="B713" s="136"/>
      <c r="C713" s="47">
        <f t="shared" si="205"/>
        <v>0</v>
      </c>
      <c r="D713" s="47">
        <f t="shared" si="206"/>
        <v>1</v>
      </c>
      <c r="E713" s="47">
        <f t="shared" si="207"/>
        <v>1900</v>
      </c>
      <c r="F713" s="47" t="str">
        <f t="shared" si="203"/>
        <v>сб</v>
      </c>
      <c r="G713" s="92"/>
      <c r="H713" s="71"/>
      <c r="I713" s="70"/>
      <c r="J713" s="94"/>
      <c r="K713" s="94"/>
      <c r="L713" s="48"/>
      <c r="M713" s="71"/>
      <c r="N713" s="64"/>
      <c r="O713" s="65"/>
      <c r="P713" s="65"/>
      <c r="Q713" s="65"/>
      <c r="R713" s="105"/>
      <c r="S713" s="66">
        <f t="shared" si="196"/>
        <v>100854.89999999998</v>
      </c>
      <c r="T713" s="67">
        <f t="shared" si="191"/>
        <v>0</v>
      </c>
      <c r="U713" s="53">
        <f t="shared" si="198"/>
        <v>0</v>
      </c>
      <c r="V713" s="54">
        <f t="shared" si="199"/>
        <v>0</v>
      </c>
      <c r="W713" s="67">
        <f t="shared" si="192"/>
        <v>0</v>
      </c>
      <c r="X713" s="53">
        <f t="shared" si="200"/>
        <v>0</v>
      </c>
      <c r="Y713" s="54">
        <f t="shared" si="201"/>
        <v>0</v>
      </c>
      <c r="Z713" s="68" t="str">
        <f t="shared" si="204"/>
        <v>0</v>
      </c>
      <c r="AA713" s="56">
        <f t="shared" si="202"/>
        <v>1</v>
      </c>
      <c r="AB713" s="124">
        <f t="shared" si="193"/>
        <v>1</v>
      </c>
      <c r="AC713" s="69">
        <f t="shared" si="194"/>
        <v>0</v>
      </c>
      <c r="AD713" s="54">
        <f t="shared" si="197"/>
        <v>0</v>
      </c>
      <c r="AE713" s="59">
        <f t="shared" si="195"/>
        <v>0</v>
      </c>
      <c r="AF713" s="149"/>
      <c r="AG713" s="60"/>
      <c r="AH713" s="61"/>
      <c r="AI713" s="126"/>
      <c r="AJ713" s="212"/>
      <c r="AK713" s="215"/>
    </row>
    <row r="714" spans="2:37">
      <c r="B714" s="136"/>
      <c r="C714" s="47">
        <f t="shared" si="205"/>
        <v>0</v>
      </c>
      <c r="D714" s="47">
        <f t="shared" si="206"/>
        <v>1</v>
      </c>
      <c r="E714" s="47">
        <f t="shared" si="207"/>
        <v>1900</v>
      </c>
      <c r="F714" s="47" t="str">
        <f t="shared" si="203"/>
        <v>сб</v>
      </c>
      <c r="G714" s="92"/>
      <c r="H714" s="71"/>
      <c r="I714" s="70"/>
      <c r="J714" s="94"/>
      <c r="K714" s="94"/>
      <c r="L714" s="48"/>
      <c r="M714" s="71"/>
      <c r="N714" s="64"/>
      <c r="O714" s="65"/>
      <c r="P714" s="65"/>
      <c r="Q714" s="65"/>
      <c r="R714" s="105"/>
      <c r="S714" s="66">
        <f t="shared" si="196"/>
        <v>100854.89999999998</v>
      </c>
      <c r="T714" s="67">
        <f t="shared" ref="T714:T777" si="208">IF(Q714&lt;&gt;0,IF(K714="Long",(Q714-N714)*100000*AB714,((Q714-N714)*-100000*AB714)),0)</f>
        <v>0</v>
      </c>
      <c r="U714" s="53">
        <f t="shared" si="198"/>
        <v>0</v>
      </c>
      <c r="V714" s="54">
        <f t="shared" si="199"/>
        <v>0</v>
      </c>
      <c r="W714" s="67">
        <f t="shared" ref="W714:W777" si="209">IF(P714&lt;&gt;0,IF(K714="Long",(N714-P714)*100000*AB714,((N714-P714)*-100000*AB714)),0)</f>
        <v>0</v>
      </c>
      <c r="X714" s="53">
        <f t="shared" si="200"/>
        <v>0</v>
      </c>
      <c r="Y714" s="54">
        <f t="shared" si="201"/>
        <v>0</v>
      </c>
      <c r="Z714" s="68" t="str">
        <f t="shared" si="204"/>
        <v>0</v>
      </c>
      <c r="AA714" s="56">
        <f t="shared" si="202"/>
        <v>1</v>
      </c>
      <c r="AB714" s="124">
        <f t="shared" ref="AB714:AB777" si="210">IF(TRUNC(N714/10,0)=0,1,IF(AND(TRUNC(N714/10,0)&gt;0,TRUNC(N714/10,0)&lt;10),0.1,IF(AND(TRUNC(N714/10,0)&gt;=10,TRUNC(N714/10,0)&lt;100),0.01,IF(AND(TRUNC(N714/10,0)&gt;=100,TRUNC(N714/10,0)&lt;1000),0.001,IF(AND(TRUNC(N714/10,0)&gt;=1000,TRUNC(N714/10,0)&lt;10000),0.0001,IF(AND(TRUNC(N714/10,0)&gt;=10000,TRUNC(N714/10,0)&lt;100000),0.00001))))))</f>
        <v>1</v>
      </c>
      <c r="AC714" s="69">
        <f t="shared" ref="AC714:AC777" si="211">IF(O714&lt;&gt;0, IF(K714="Long",(O714-N714)*100000*AB714,((O714-N714)*-100000*AB714)),0)</f>
        <v>0</v>
      </c>
      <c r="AD714" s="54">
        <f t="shared" si="197"/>
        <v>0</v>
      </c>
      <c r="AE714" s="59">
        <f t="shared" ref="AE714:AE777" si="212">(AA714*AC714*M714)+R714</f>
        <v>0</v>
      </c>
      <c r="AF714" s="149"/>
      <c r="AG714" s="60"/>
      <c r="AH714" s="61"/>
      <c r="AI714" s="126"/>
      <c r="AJ714" s="212"/>
      <c r="AK714" s="215"/>
    </row>
    <row r="715" spans="2:37">
      <c r="B715" s="136"/>
      <c r="C715" s="47">
        <f t="shared" si="205"/>
        <v>0</v>
      </c>
      <c r="D715" s="47">
        <f t="shared" si="206"/>
        <v>1</v>
      </c>
      <c r="E715" s="47">
        <f t="shared" si="207"/>
        <v>1900</v>
      </c>
      <c r="F715" s="47" t="str">
        <f t="shared" si="203"/>
        <v>сб</v>
      </c>
      <c r="G715" s="92"/>
      <c r="H715" s="71"/>
      <c r="I715" s="70"/>
      <c r="J715" s="94"/>
      <c r="K715" s="94"/>
      <c r="L715" s="48"/>
      <c r="M715" s="71"/>
      <c r="N715" s="64"/>
      <c r="O715" s="65"/>
      <c r="P715" s="65"/>
      <c r="Q715" s="65"/>
      <c r="R715" s="105"/>
      <c r="S715" s="66">
        <f t="shared" ref="S715:S778" si="213">IF(AE715="","",S714+AE715)</f>
        <v>100854.89999999998</v>
      </c>
      <c r="T715" s="67">
        <f t="shared" si="208"/>
        <v>0</v>
      </c>
      <c r="U715" s="53">
        <f t="shared" si="198"/>
        <v>0</v>
      </c>
      <c r="V715" s="54">
        <f t="shared" si="199"/>
        <v>0</v>
      </c>
      <c r="W715" s="67">
        <f t="shared" si="209"/>
        <v>0</v>
      </c>
      <c r="X715" s="53">
        <f t="shared" si="200"/>
        <v>0</v>
      </c>
      <c r="Y715" s="54">
        <f t="shared" si="201"/>
        <v>0</v>
      </c>
      <c r="Z715" s="68" t="str">
        <f t="shared" si="204"/>
        <v>0</v>
      </c>
      <c r="AA715" s="56">
        <f t="shared" si="202"/>
        <v>1</v>
      </c>
      <c r="AB715" s="124">
        <f t="shared" si="210"/>
        <v>1</v>
      </c>
      <c r="AC715" s="69">
        <f t="shared" si="211"/>
        <v>0</v>
      </c>
      <c r="AD715" s="54">
        <f t="shared" ref="AD715:AD778" si="214">IF(S714=0,"0.00%",AE715/S714)</f>
        <v>0</v>
      </c>
      <c r="AE715" s="59">
        <f t="shared" si="212"/>
        <v>0</v>
      </c>
      <c r="AF715" s="149"/>
      <c r="AG715" s="60"/>
      <c r="AH715" s="61"/>
      <c r="AI715" s="126"/>
      <c r="AJ715" s="212"/>
      <c r="AK715" s="215"/>
    </row>
    <row r="716" spans="2:37">
      <c r="B716" s="136"/>
      <c r="C716" s="47">
        <f t="shared" si="205"/>
        <v>0</v>
      </c>
      <c r="D716" s="47">
        <f t="shared" si="206"/>
        <v>1</v>
      </c>
      <c r="E716" s="47">
        <f t="shared" si="207"/>
        <v>1900</v>
      </c>
      <c r="F716" s="47" t="str">
        <f t="shared" si="203"/>
        <v>сб</v>
      </c>
      <c r="G716" s="92"/>
      <c r="H716" s="71"/>
      <c r="I716" s="70"/>
      <c r="J716" s="94"/>
      <c r="K716" s="94"/>
      <c r="L716" s="48"/>
      <c r="M716" s="71"/>
      <c r="N716" s="64"/>
      <c r="O716" s="65"/>
      <c r="P716" s="65"/>
      <c r="Q716" s="65"/>
      <c r="R716" s="105"/>
      <c r="S716" s="66">
        <f t="shared" si="213"/>
        <v>100854.89999999998</v>
      </c>
      <c r="T716" s="67">
        <f t="shared" si="208"/>
        <v>0</v>
      </c>
      <c r="U716" s="53">
        <f t="shared" si="198"/>
        <v>0</v>
      </c>
      <c r="V716" s="54">
        <f t="shared" si="199"/>
        <v>0</v>
      </c>
      <c r="W716" s="67">
        <f t="shared" si="209"/>
        <v>0</v>
      </c>
      <c r="X716" s="53">
        <f t="shared" si="200"/>
        <v>0</v>
      </c>
      <c r="Y716" s="54">
        <f t="shared" si="201"/>
        <v>0</v>
      </c>
      <c r="Z716" s="68" t="str">
        <f t="shared" si="204"/>
        <v>0</v>
      </c>
      <c r="AA716" s="56">
        <f t="shared" si="202"/>
        <v>1</v>
      </c>
      <c r="AB716" s="124">
        <f t="shared" si="210"/>
        <v>1</v>
      </c>
      <c r="AC716" s="69">
        <f t="shared" si="211"/>
        <v>0</v>
      </c>
      <c r="AD716" s="54">
        <f t="shared" si="214"/>
        <v>0</v>
      </c>
      <c r="AE716" s="59">
        <f t="shared" si="212"/>
        <v>0</v>
      </c>
      <c r="AF716" s="149"/>
      <c r="AG716" s="60"/>
      <c r="AH716" s="61"/>
      <c r="AI716" s="126"/>
      <c r="AJ716" s="212"/>
      <c r="AK716" s="215"/>
    </row>
    <row r="717" spans="2:37">
      <c r="B717" s="136"/>
      <c r="C717" s="47">
        <f t="shared" si="205"/>
        <v>0</v>
      </c>
      <c r="D717" s="47">
        <f t="shared" si="206"/>
        <v>1</v>
      </c>
      <c r="E717" s="47">
        <f t="shared" si="207"/>
        <v>1900</v>
      </c>
      <c r="F717" s="47" t="str">
        <f t="shared" si="203"/>
        <v>сб</v>
      </c>
      <c r="G717" s="92"/>
      <c r="H717" s="71"/>
      <c r="I717" s="70"/>
      <c r="J717" s="94"/>
      <c r="K717" s="94"/>
      <c r="L717" s="48"/>
      <c r="M717" s="71"/>
      <c r="N717" s="64"/>
      <c r="O717" s="65"/>
      <c r="P717" s="65"/>
      <c r="Q717" s="65"/>
      <c r="R717" s="105"/>
      <c r="S717" s="66">
        <f t="shared" si="213"/>
        <v>100854.89999999998</v>
      </c>
      <c r="T717" s="67">
        <f t="shared" si="208"/>
        <v>0</v>
      </c>
      <c r="U717" s="53">
        <f t="shared" si="198"/>
        <v>0</v>
      </c>
      <c r="V717" s="54">
        <f t="shared" si="199"/>
        <v>0</v>
      </c>
      <c r="W717" s="67">
        <f t="shared" si="209"/>
        <v>0</v>
      </c>
      <c r="X717" s="53">
        <f t="shared" si="200"/>
        <v>0</v>
      </c>
      <c r="Y717" s="54">
        <f t="shared" si="201"/>
        <v>0</v>
      </c>
      <c r="Z717" s="68" t="str">
        <f t="shared" si="204"/>
        <v>0</v>
      </c>
      <c r="AA717" s="56">
        <f t="shared" si="202"/>
        <v>1</v>
      </c>
      <c r="AB717" s="124">
        <f t="shared" si="210"/>
        <v>1</v>
      </c>
      <c r="AC717" s="69">
        <f t="shared" si="211"/>
        <v>0</v>
      </c>
      <c r="AD717" s="54">
        <f t="shared" si="214"/>
        <v>0</v>
      </c>
      <c r="AE717" s="59">
        <f t="shared" si="212"/>
        <v>0</v>
      </c>
      <c r="AF717" s="149"/>
      <c r="AG717" s="60"/>
      <c r="AH717" s="61"/>
      <c r="AI717" s="126"/>
      <c r="AJ717" s="212"/>
      <c r="AK717" s="215"/>
    </row>
    <row r="718" spans="2:37">
      <c r="B718" s="136"/>
      <c r="C718" s="47">
        <f t="shared" si="205"/>
        <v>0</v>
      </c>
      <c r="D718" s="47">
        <f t="shared" si="206"/>
        <v>1</v>
      </c>
      <c r="E718" s="47">
        <f t="shared" si="207"/>
        <v>1900</v>
      </c>
      <c r="F718" s="47" t="str">
        <f t="shared" si="203"/>
        <v>сб</v>
      </c>
      <c r="G718" s="92"/>
      <c r="H718" s="71"/>
      <c r="I718" s="70"/>
      <c r="J718" s="94"/>
      <c r="K718" s="94"/>
      <c r="L718" s="48"/>
      <c r="M718" s="71"/>
      <c r="N718" s="64"/>
      <c r="O718" s="65"/>
      <c r="P718" s="65"/>
      <c r="Q718" s="65"/>
      <c r="R718" s="105"/>
      <c r="S718" s="66">
        <f t="shared" si="213"/>
        <v>100854.89999999998</v>
      </c>
      <c r="T718" s="67">
        <f t="shared" si="208"/>
        <v>0</v>
      </c>
      <c r="U718" s="53">
        <f t="shared" si="198"/>
        <v>0</v>
      </c>
      <c r="V718" s="54">
        <f t="shared" si="199"/>
        <v>0</v>
      </c>
      <c r="W718" s="67">
        <f t="shared" si="209"/>
        <v>0</v>
      </c>
      <c r="X718" s="53">
        <f t="shared" si="200"/>
        <v>0</v>
      </c>
      <c r="Y718" s="54">
        <f t="shared" si="201"/>
        <v>0</v>
      </c>
      <c r="Z718" s="68" t="str">
        <f t="shared" si="204"/>
        <v>0</v>
      </c>
      <c r="AA718" s="56">
        <f t="shared" si="202"/>
        <v>1</v>
      </c>
      <c r="AB718" s="124">
        <f t="shared" si="210"/>
        <v>1</v>
      </c>
      <c r="AC718" s="69">
        <f t="shared" si="211"/>
        <v>0</v>
      </c>
      <c r="AD718" s="54">
        <f t="shared" si="214"/>
        <v>0</v>
      </c>
      <c r="AE718" s="59">
        <f t="shared" si="212"/>
        <v>0</v>
      </c>
      <c r="AF718" s="149"/>
      <c r="AG718" s="60"/>
      <c r="AH718" s="61"/>
      <c r="AI718" s="126"/>
      <c r="AJ718" s="212"/>
      <c r="AK718" s="215"/>
    </row>
    <row r="719" spans="2:37">
      <c r="B719" s="136"/>
      <c r="C719" s="47">
        <f t="shared" si="205"/>
        <v>0</v>
      </c>
      <c r="D719" s="47">
        <f t="shared" si="206"/>
        <v>1</v>
      </c>
      <c r="E719" s="47">
        <f t="shared" si="207"/>
        <v>1900</v>
      </c>
      <c r="F719" s="47" t="str">
        <f t="shared" si="203"/>
        <v>сб</v>
      </c>
      <c r="G719" s="92"/>
      <c r="H719" s="71"/>
      <c r="I719" s="70"/>
      <c r="J719" s="94"/>
      <c r="K719" s="94"/>
      <c r="L719" s="48"/>
      <c r="M719" s="71"/>
      <c r="N719" s="64"/>
      <c r="O719" s="65"/>
      <c r="P719" s="65"/>
      <c r="Q719" s="65"/>
      <c r="R719" s="105"/>
      <c r="S719" s="66">
        <f t="shared" si="213"/>
        <v>100854.89999999998</v>
      </c>
      <c r="T719" s="67">
        <f t="shared" si="208"/>
        <v>0</v>
      </c>
      <c r="U719" s="53">
        <f t="shared" si="198"/>
        <v>0</v>
      </c>
      <c r="V719" s="54">
        <f t="shared" si="199"/>
        <v>0</v>
      </c>
      <c r="W719" s="67">
        <f t="shared" si="209"/>
        <v>0</v>
      </c>
      <c r="X719" s="53">
        <f t="shared" si="200"/>
        <v>0</v>
      </c>
      <c r="Y719" s="54">
        <f t="shared" si="201"/>
        <v>0</v>
      </c>
      <c r="Z719" s="68" t="str">
        <f t="shared" si="204"/>
        <v>0</v>
      </c>
      <c r="AA719" s="56">
        <f t="shared" si="202"/>
        <v>1</v>
      </c>
      <c r="AB719" s="124">
        <f t="shared" si="210"/>
        <v>1</v>
      </c>
      <c r="AC719" s="69">
        <f t="shared" si="211"/>
        <v>0</v>
      </c>
      <c r="AD719" s="54">
        <f t="shared" si="214"/>
        <v>0</v>
      </c>
      <c r="AE719" s="59">
        <f t="shared" si="212"/>
        <v>0</v>
      </c>
      <c r="AF719" s="149"/>
      <c r="AG719" s="60"/>
      <c r="AH719" s="61"/>
      <c r="AI719" s="126"/>
      <c r="AJ719" s="212"/>
      <c r="AK719" s="215"/>
    </row>
    <row r="720" spans="2:37">
      <c r="B720" s="136"/>
      <c r="C720" s="47">
        <f t="shared" si="205"/>
        <v>0</v>
      </c>
      <c r="D720" s="47">
        <f t="shared" si="206"/>
        <v>1</v>
      </c>
      <c r="E720" s="47">
        <f t="shared" si="207"/>
        <v>1900</v>
      </c>
      <c r="F720" s="47" t="str">
        <f t="shared" si="203"/>
        <v>сб</v>
      </c>
      <c r="G720" s="92"/>
      <c r="H720" s="71"/>
      <c r="I720" s="70"/>
      <c r="J720" s="94"/>
      <c r="K720" s="94"/>
      <c r="L720" s="48"/>
      <c r="M720" s="71"/>
      <c r="N720" s="64"/>
      <c r="O720" s="65"/>
      <c r="P720" s="65"/>
      <c r="Q720" s="65"/>
      <c r="R720" s="105"/>
      <c r="S720" s="66">
        <f t="shared" si="213"/>
        <v>100854.89999999998</v>
      </c>
      <c r="T720" s="67">
        <f t="shared" si="208"/>
        <v>0</v>
      </c>
      <c r="U720" s="53">
        <f t="shared" si="198"/>
        <v>0</v>
      </c>
      <c r="V720" s="54">
        <f t="shared" si="199"/>
        <v>0</v>
      </c>
      <c r="W720" s="67">
        <f t="shared" si="209"/>
        <v>0</v>
      </c>
      <c r="X720" s="53">
        <f t="shared" si="200"/>
        <v>0</v>
      </c>
      <c r="Y720" s="54">
        <f t="shared" si="201"/>
        <v>0</v>
      </c>
      <c r="Z720" s="68" t="str">
        <f t="shared" si="204"/>
        <v>0</v>
      </c>
      <c r="AA720" s="56">
        <f t="shared" si="202"/>
        <v>1</v>
      </c>
      <c r="AB720" s="124">
        <f t="shared" si="210"/>
        <v>1</v>
      </c>
      <c r="AC720" s="69">
        <f t="shared" si="211"/>
        <v>0</v>
      </c>
      <c r="AD720" s="54">
        <f t="shared" si="214"/>
        <v>0</v>
      </c>
      <c r="AE720" s="59">
        <f t="shared" si="212"/>
        <v>0</v>
      </c>
      <c r="AF720" s="149"/>
      <c r="AG720" s="60"/>
      <c r="AH720" s="61"/>
      <c r="AI720" s="126"/>
      <c r="AJ720" s="212"/>
      <c r="AK720" s="215"/>
    </row>
    <row r="721" spans="2:37">
      <c r="B721" s="136"/>
      <c r="C721" s="47">
        <f t="shared" si="205"/>
        <v>0</v>
      </c>
      <c r="D721" s="47">
        <f t="shared" si="206"/>
        <v>1</v>
      </c>
      <c r="E721" s="47">
        <f t="shared" si="207"/>
        <v>1900</v>
      </c>
      <c r="F721" s="47" t="str">
        <f t="shared" si="203"/>
        <v>сб</v>
      </c>
      <c r="G721" s="92"/>
      <c r="H721" s="71"/>
      <c r="I721" s="70"/>
      <c r="J721" s="94"/>
      <c r="K721" s="94"/>
      <c r="L721" s="48"/>
      <c r="M721" s="71"/>
      <c r="N721" s="64"/>
      <c r="O721" s="65"/>
      <c r="P721" s="65"/>
      <c r="Q721" s="65"/>
      <c r="R721" s="105"/>
      <c r="S721" s="66">
        <f t="shared" si="213"/>
        <v>100854.89999999998</v>
      </c>
      <c r="T721" s="67">
        <f t="shared" si="208"/>
        <v>0</v>
      </c>
      <c r="U721" s="53">
        <f t="shared" si="198"/>
        <v>0</v>
      </c>
      <c r="V721" s="54">
        <f t="shared" si="199"/>
        <v>0</v>
      </c>
      <c r="W721" s="67">
        <f t="shared" si="209"/>
        <v>0</v>
      </c>
      <c r="X721" s="53">
        <f t="shared" si="200"/>
        <v>0</v>
      </c>
      <c r="Y721" s="54">
        <f t="shared" si="201"/>
        <v>0</v>
      </c>
      <c r="Z721" s="68" t="str">
        <f t="shared" si="204"/>
        <v>0</v>
      </c>
      <c r="AA721" s="56">
        <f t="shared" si="202"/>
        <v>1</v>
      </c>
      <c r="AB721" s="124">
        <f t="shared" si="210"/>
        <v>1</v>
      </c>
      <c r="AC721" s="69">
        <f t="shared" si="211"/>
        <v>0</v>
      </c>
      <c r="AD721" s="54">
        <f t="shared" si="214"/>
        <v>0</v>
      </c>
      <c r="AE721" s="59">
        <f t="shared" si="212"/>
        <v>0</v>
      </c>
      <c r="AF721" s="149"/>
      <c r="AG721" s="60"/>
      <c r="AH721" s="61"/>
      <c r="AI721" s="126"/>
      <c r="AJ721" s="212"/>
      <c r="AK721" s="215"/>
    </row>
    <row r="722" spans="2:37">
      <c r="B722" s="136"/>
      <c r="C722" s="47">
        <f t="shared" si="205"/>
        <v>0</v>
      </c>
      <c r="D722" s="47">
        <f t="shared" si="206"/>
        <v>1</v>
      </c>
      <c r="E722" s="47">
        <f t="shared" si="207"/>
        <v>1900</v>
      </c>
      <c r="F722" s="47" t="str">
        <f t="shared" si="203"/>
        <v>сб</v>
      </c>
      <c r="G722" s="92"/>
      <c r="H722" s="71"/>
      <c r="I722" s="70"/>
      <c r="J722" s="94"/>
      <c r="K722" s="94"/>
      <c r="L722" s="48"/>
      <c r="M722" s="71"/>
      <c r="N722" s="64"/>
      <c r="O722" s="65"/>
      <c r="P722" s="65"/>
      <c r="Q722" s="65"/>
      <c r="R722" s="105"/>
      <c r="S722" s="66">
        <f t="shared" si="213"/>
        <v>100854.89999999998</v>
      </c>
      <c r="T722" s="67">
        <f t="shared" si="208"/>
        <v>0</v>
      </c>
      <c r="U722" s="53">
        <f t="shared" si="198"/>
        <v>0</v>
      </c>
      <c r="V722" s="54">
        <f t="shared" si="199"/>
        <v>0</v>
      </c>
      <c r="W722" s="67">
        <f t="shared" si="209"/>
        <v>0</v>
      </c>
      <c r="X722" s="53">
        <f t="shared" si="200"/>
        <v>0</v>
      </c>
      <c r="Y722" s="54">
        <f t="shared" si="201"/>
        <v>0</v>
      </c>
      <c r="Z722" s="68" t="str">
        <f t="shared" si="204"/>
        <v>0</v>
      </c>
      <c r="AA722" s="56">
        <f t="shared" si="202"/>
        <v>1</v>
      </c>
      <c r="AB722" s="124">
        <f t="shared" si="210"/>
        <v>1</v>
      </c>
      <c r="AC722" s="69">
        <f t="shared" si="211"/>
        <v>0</v>
      </c>
      <c r="AD722" s="54">
        <f t="shared" si="214"/>
        <v>0</v>
      </c>
      <c r="AE722" s="59">
        <f t="shared" si="212"/>
        <v>0</v>
      </c>
      <c r="AF722" s="149"/>
      <c r="AG722" s="60"/>
      <c r="AH722" s="61"/>
      <c r="AI722" s="126"/>
      <c r="AJ722" s="212"/>
      <c r="AK722" s="215"/>
    </row>
    <row r="723" spans="2:37">
      <c r="B723" s="136"/>
      <c r="C723" s="47">
        <f t="shared" si="205"/>
        <v>0</v>
      </c>
      <c r="D723" s="47">
        <f t="shared" si="206"/>
        <v>1</v>
      </c>
      <c r="E723" s="47">
        <f t="shared" si="207"/>
        <v>1900</v>
      </c>
      <c r="F723" s="47" t="str">
        <f t="shared" si="203"/>
        <v>сб</v>
      </c>
      <c r="G723" s="92"/>
      <c r="H723" s="71"/>
      <c r="I723" s="70"/>
      <c r="J723" s="94"/>
      <c r="K723" s="94"/>
      <c r="L723" s="48"/>
      <c r="M723" s="71"/>
      <c r="N723" s="64"/>
      <c r="O723" s="65"/>
      <c r="P723" s="65"/>
      <c r="Q723" s="65"/>
      <c r="R723" s="105"/>
      <c r="S723" s="66">
        <f t="shared" si="213"/>
        <v>100854.89999999998</v>
      </c>
      <c r="T723" s="67">
        <f t="shared" si="208"/>
        <v>0</v>
      </c>
      <c r="U723" s="53">
        <f t="shared" si="198"/>
        <v>0</v>
      </c>
      <c r="V723" s="54">
        <f t="shared" si="199"/>
        <v>0</v>
      </c>
      <c r="W723" s="67">
        <f t="shared" si="209"/>
        <v>0</v>
      </c>
      <c r="X723" s="53">
        <f t="shared" si="200"/>
        <v>0</v>
      </c>
      <c r="Y723" s="54">
        <f t="shared" si="201"/>
        <v>0</v>
      </c>
      <c r="Z723" s="68" t="str">
        <f t="shared" si="204"/>
        <v>0</v>
      </c>
      <c r="AA723" s="56">
        <f t="shared" si="202"/>
        <v>1</v>
      </c>
      <c r="AB723" s="124">
        <f t="shared" si="210"/>
        <v>1</v>
      </c>
      <c r="AC723" s="69">
        <f t="shared" si="211"/>
        <v>0</v>
      </c>
      <c r="AD723" s="54">
        <f t="shared" si="214"/>
        <v>0</v>
      </c>
      <c r="AE723" s="59">
        <f t="shared" si="212"/>
        <v>0</v>
      </c>
      <c r="AF723" s="149"/>
      <c r="AG723" s="60"/>
      <c r="AH723" s="61"/>
      <c r="AI723" s="126"/>
      <c r="AJ723" s="212"/>
      <c r="AK723" s="215"/>
    </row>
    <row r="724" spans="2:37">
      <c r="B724" s="136"/>
      <c r="C724" s="47">
        <f t="shared" si="205"/>
        <v>0</v>
      </c>
      <c r="D724" s="47">
        <f t="shared" si="206"/>
        <v>1</v>
      </c>
      <c r="E724" s="47">
        <f t="shared" si="207"/>
        <v>1900</v>
      </c>
      <c r="F724" s="47" t="str">
        <f t="shared" si="203"/>
        <v>сб</v>
      </c>
      <c r="G724" s="92"/>
      <c r="H724" s="71"/>
      <c r="I724" s="70"/>
      <c r="J724" s="94"/>
      <c r="K724" s="94"/>
      <c r="L724" s="48"/>
      <c r="M724" s="71"/>
      <c r="N724" s="64"/>
      <c r="O724" s="65"/>
      <c r="P724" s="65"/>
      <c r="Q724" s="65"/>
      <c r="R724" s="105"/>
      <c r="S724" s="66">
        <f t="shared" si="213"/>
        <v>100854.89999999998</v>
      </c>
      <c r="T724" s="67">
        <f t="shared" si="208"/>
        <v>0</v>
      </c>
      <c r="U724" s="53">
        <f t="shared" si="198"/>
        <v>0</v>
      </c>
      <c r="V724" s="54">
        <f t="shared" si="199"/>
        <v>0</v>
      </c>
      <c r="W724" s="67">
        <f t="shared" si="209"/>
        <v>0</v>
      </c>
      <c r="X724" s="53">
        <f t="shared" si="200"/>
        <v>0</v>
      </c>
      <c r="Y724" s="54">
        <f t="shared" si="201"/>
        <v>0</v>
      </c>
      <c r="Z724" s="68" t="str">
        <f t="shared" si="204"/>
        <v>0</v>
      </c>
      <c r="AA724" s="56">
        <f t="shared" si="202"/>
        <v>1</v>
      </c>
      <c r="AB724" s="124">
        <f t="shared" si="210"/>
        <v>1</v>
      </c>
      <c r="AC724" s="69">
        <f t="shared" si="211"/>
        <v>0</v>
      </c>
      <c r="AD724" s="54">
        <f t="shared" si="214"/>
        <v>0</v>
      </c>
      <c r="AE724" s="59">
        <f t="shared" si="212"/>
        <v>0</v>
      </c>
      <c r="AF724" s="149"/>
      <c r="AG724" s="60"/>
      <c r="AH724" s="61"/>
      <c r="AI724" s="126"/>
      <c r="AJ724" s="212"/>
      <c r="AK724" s="215"/>
    </row>
    <row r="725" spans="2:37">
      <c r="B725" s="136"/>
      <c r="C725" s="47">
        <f t="shared" si="205"/>
        <v>0</v>
      </c>
      <c r="D725" s="47">
        <f t="shared" si="206"/>
        <v>1</v>
      </c>
      <c r="E725" s="47">
        <f t="shared" si="207"/>
        <v>1900</v>
      </c>
      <c r="F725" s="47" t="str">
        <f t="shared" si="203"/>
        <v>сб</v>
      </c>
      <c r="G725" s="92"/>
      <c r="H725" s="71"/>
      <c r="I725" s="70"/>
      <c r="J725" s="94"/>
      <c r="K725" s="94"/>
      <c r="L725" s="48"/>
      <c r="M725" s="71"/>
      <c r="N725" s="64"/>
      <c r="O725" s="65"/>
      <c r="P725" s="65"/>
      <c r="Q725" s="65"/>
      <c r="R725" s="105"/>
      <c r="S725" s="66">
        <f t="shared" si="213"/>
        <v>100854.89999999998</v>
      </c>
      <c r="T725" s="67">
        <f t="shared" si="208"/>
        <v>0</v>
      </c>
      <c r="U725" s="53">
        <f t="shared" si="198"/>
        <v>0</v>
      </c>
      <c r="V725" s="54">
        <f t="shared" si="199"/>
        <v>0</v>
      </c>
      <c r="W725" s="67">
        <f t="shared" si="209"/>
        <v>0</v>
      </c>
      <c r="X725" s="53">
        <f t="shared" si="200"/>
        <v>0</v>
      </c>
      <c r="Y725" s="54">
        <f t="shared" si="201"/>
        <v>0</v>
      </c>
      <c r="Z725" s="68" t="str">
        <f t="shared" si="204"/>
        <v>0</v>
      </c>
      <c r="AA725" s="56">
        <f t="shared" si="202"/>
        <v>1</v>
      </c>
      <c r="AB725" s="124">
        <f t="shared" si="210"/>
        <v>1</v>
      </c>
      <c r="AC725" s="69">
        <f t="shared" si="211"/>
        <v>0</v>
      </c>
      <c r="AD725" s="54">
        <f t="shared" si="214"/>
        <v>0</v>
      </c>
      <c r="AE725" s="59">
        <f t="shared" si="212"/>
        <v>0</v>
      </c>
      <c r="AF725" s="149"/>
      <c r="AG725" s="60"/>
      <c r="AH725" s="61"/>
      <c r="AI725" s="126"/>
      <c r="AJ725" s="212"/>
      <c r="AK725" s="215"/>
    </row>
    <row r="726" spans="2:37">
      <c r="B726" s="136"/>
      <c r="C726" s="47">
        <f t="shared" si="205"/>
        <v>0</v>
      </c>
      <c r="D726" s="47">
        <f t="shared" si="206"/>
        <v>1</v>
      </c>
      <c r="E726" s="47">
        <f t="shared" si="207"/>
        <v>1900</v>
      </c>
      <c r="F726" s="47" t="str">
        <f t="shared" si="203"/>
        <v>сб</v>
      </c>
      <c r="G726" s="92"/>
      <c r="H726" s="71"/>
      <c r="I726" s="70"/>
      <c r="J726" s="94"/>
      <c r="K726" s="94"/>
      <c r="L726" s="48"/>
      <c r="M726" s="71"/>
      <c r="N726" s="64"/>
      <c r="O726" s="65"/>
      <c r="P726" s="65"/>
      <c r="Q726" s="65"/>
      <c r="R726" s="105"/>
      <c r="S726" s="66">
        <f t="shared" si="213"/>
        <v>100854.89999999998</v>
      </c>
      <c r="T726" s="67">
        <f t="shared" si="208"/>
        <v>0</v>
      </c>
      <c r="U726" s="53">
        <f t="shared" si="198"/>
        <v>0</v>
      </c>
      <c r="V726" s="54">
        <f t="shared" si="199"/>
        <v>0</v>
      </c>
      <c r="W726" s="67">
        <f t="shared" si="209"/>
        <v>0</v>
      </c>
      <c r="X726" s="53">
        <f t="shared" si="200"/>
        <v>0</v>
      </c>
      <c r="Y726" s="54">
        <f t="shared" si="201"/>
        <v>0</v>
      </c>
      <c r="Z726" s="68" t="str">
        <f t="shared" si="204"/>
        <v>0</v>
      </c>
      <c r="AA726" s="56">
        <f t="shared" si="202"/>
        <v>1</v>
      </c>
      <c r="AB726" s="124">
        <f t="shared" si="210"/>
        <v>1</v>
      </c>
      <c r="AC726" s="69">
        <f t="shared" si="211"/>
        <v>0</v>
      </c>
      <c r="AD726" s="54">
        <f t="shared" si="214"/>
        <v>0</v>
      </c>
      <c r="AE726" s="59">
        <f t="shared" si="212"/>
        <v>0</v>
      </c>
      <c r="AF726" s="149"/>
      <c r="AG726" s="60"/>
      <c r="AH726" s="61"/>
      <c r="AI726" s="126"/>
      <c r="AJ726" s="212"/>
      <c r="AK726" s="215"/>
    </row>
    <row r="727" spans="2:37">
      <c r="B727" s="136"/>
      <c r="C727" s="47">
        <f t="shared" si="205"/>
        <v>0</v>
      </c>
      <c r="D727" s="47">
        <f t="shared" si="206"/>
        <v>1</v>
      </c>
      <c r="E727" s="47">
        <f t="shared" si="207"/>
        <v>1900</v>
      </c>
      <c r="F727" s="47" t="str">
        <f t="shared" si="203"/>
        <v>сб</v>
      </c>
      <c r="G727" s="92"/>
      <c r="H727" s="71"/>
      <c r="I727" s="70"/>
      <c r="J727" s="94"/>
      <c r="K727" s="94"/>
      <c r="L727" s="48"/>
      <c r="M727" s="71"/>
      <c r="N727" s="64"/>
      <c r="O727" s="65"/>
      <c r="P727" s="65"/>
      <c r="Q727" s="65"/>
      <c r="R727" s="105"/>
      <c r="S727" s="66">
        <f t="shared" si="213"/>
        <v>100854.89999999998</v>
      </c>
      <c r="T727" s="67">
        <f t="shared" si="208"/>
        <v>0</v>
      </c>
      <c r="U727" s="53">
        <f t="shared" si="198"/>
        <v>0</v>
      </c>
      <c r="V727" s="54">
        <f t="shared" si="199"/>
        <v>0</v>
      </c>
      <c r="W727" s="67">
        <f t="shared" si="209"/>
        <v>0</v>
      </c>
      <c r="X727" s="53">
        <f t="shared" si="200"/>
        <v>0</v>
      </c>
      <c r="Y727" s="54">
        <f t="shared" si="201"/>
        <v>0</v>
      </c>
      <c r="Z727" s="68" t="str">
        <f t="shared" si="204"/>
        <v>0</v>
      </c>
      <c r="AA727" s="56">
        <f t="shared" si="202"/>
        <v>1</v>
      </c>
      <c r="AB727" s="124">
        <f t="shared" si="210"/>
        <v>1</v>
      </c>
      <c r="AC727" s="69">
        <f t="shared" si="211"/>
        <v>0</v>
      </c>
      <c r="AD727" s="54">
        <f t="shared" si="214"/>
        <v>0</v>
      </c>
      <c r="AE727" s="59">
        <f t="shared" si="212"/>
        <v>0</v>
      </c>
      <c r="AF727" s="149"/>
      <c r="AG727" s="60"/>
      <c r="AH727" s="61"/>
      <c r="AI727" s="126"/>
      <c r="AJ727" s="212"/>
      <c r="AK727" s="215"/>
    </row>
    <row r="728" spans="2:37">
      <c r="B728" s="136"/>
      <c r="C728" s="47">
        <f t="shared" si="205"/>
        <v>0</v>
      </c>
      <c r="D728" s="47">
        <f t="shared" si="206"/>
        <v>1</v>
      </c>
      <c r="E728" s="47">
        <f t="shared" si="207"/>
        <v>1900</v>
      </c>
      <c r="F728" s="47" t="str">
        <f t="shared" si="203"/>
        <v>сб</v>
      </c>
      <c r="G728" s="92"/>
      <c r="H728" s="71"/>
      <c r="I728" s="70"/>
      <c r="J728" s="94"/>
      <c r="K728" s="94"/>
      <c r="L728" s="48"/>
      <c r="M728" s="71"/>
      <c r="N728" s="64"/>
      <c r="O728" s="65"/>
      <c r="P728" s="65"/>
      <c r="Q728" s="65"/>
      <c r="R728" s="105"/>
      <c r="S728" s="66">
        <f t="shared" si="213"/>
        <v>100854.89999999998</v>
      </c>
      <c r="T728" s="67">
        <f t="shared" si="208"/>
        <v>0</v>
      </c>
      <c r="U728" s="53">
        <f t="shared" si="198"/>
        <v>0</v>
      </c>
      <c r="V728" s="54">
        <f t="shared" si="199"/>
        <v>0</v>
      </c>
      <c r="W728" s="67">
        <f t="shared" si="209"/>
        <v>0</v>
      </c>
      <c r="X728" s="53">
        <f t="shared" si="200"/>
        <v>0</v>
      </c>
      <c r="Y728" s="54">
        <f t="shared" si="201"/>
        <v>0</v>
      </c>
      <c r="Z728" s="68" t="str">
        <f t="shared" si="204"/>
        <v>0</v>
      </c>
      <c r="AA728" s="56">
        <f t="shared" si="202"/>
        <v>1</v>
      </c>
      <c r="AB728" s="124">
        <f t="shared" si="210"/>
        <v>1</v>
      </c>
      <c r="AC728" s="69">
        <f t="shared" si="211"/>
        <v>0</v>
      </c>
      <c r="AD728" s="54">
        <f t="shared" si="214"/>
        <v>0</v>
      </c>
      <c r="AE728" s="59">
        <f t="shared" si="212"/>
        <v>0</v>
      </c>
      <c r="AF728" s="149"/>
      <c r="AG728" s="60"/>
      <c r="AH728" s="61"/>
      <c r="AI728" s="126"/>
      <c r="AJ728" s="212"/>
      <c r="AK728" s="215"/>
    </row>
    <row r="729" spans="2:37">
      <c r="B729" s="136"/>
      <c r="C729" s="47">
        <f t="shared" si="205"/>
        <v>0</v>
      </c>
      <c r="D729" s="47">
        <f t="shared" si="206"/>
        <v>1</v>
      </c>
      <c r="E729" s="47">
        <f t="shared" si="207"/>
        <v>1900</v>
      </c>
      <c r="F729" s="47" t="str">
        <f t="shared" si="203"/>
        <v>сб</v>
      </c>
      <c r="G729" s="92"/>
      <c r="H729" s="71"/>
      <c r="I729" s="70"/>
      <c r="J729" s="94"/>
      <c r="K729" s="94"/>
      <c r="L729" s="48"/>
      <c r="M729" s="71"/>
      <c r="N729" s="64"/>
      <c r="O729" s="65"/>
      <c r="P729" s="65"/>
      <c r="Q729" s="65"/>
      <c r="R729" s="105"/>
      <c r="S729" s="66">
        <f t="shared" si="213"/>
        <v>100854.89999999998</v>
      </c>
      <c r="T729" s="67">
        <f t="shared" si="208"/>
        <v>0</v>
      </c>
      <c r="U729" s="53">
        <f t="shared" si="198"/>
        <v>0</v>
      </c>
      <c r="V729" s="54">
        <f t="shared" si="199"/>
        <v>0</v>
      </c>
      <c r="W729" s="67">
        <f t="shared" si="209"/>
        <v>0</v>
      </c>
      <c r="X729" s="53">
        <f t="shared" si="200"/>
        <v>0</v>
      </c>
      <c r="Y729" s="54">
        <f t="shared" si="201"/>
        <v>0</v>
      </c>
      <c r="Z729" s="68" t="str">
        <f t="shared" si="204"/>
        <v>0</v>
      </c>
      <c r="AA729" s="56">
        <f t="shared" si="202"/>
        <v>1</v>
      </c>
      <c r="AB729" s="124">
        <f t="shared" si="210"/>
        <v>1</v>
      </c>
      <c r="AC729" s="69">
        <f t="shared" si="211"/>
        <v>0</v>
      </c>
      <c r="AD729" s="54">
        <f t="shared" si="214"/>
        <v>0</v>
      </c>
      <c r="AE729" s="59">
        <f t="shared" si="212"/>
        <v>0</v>
      </c>
      <c r="AF729" s="149"/>
      <c r="AG729" s="60"/>
      <c r="AH729" s="61"/>
      <c r="AI729" s="126"/>
      <c r="AJ729" s="212"/>
      <c r="AK729" s="215"/>
    </row>
    <row r="730" spans="2:37">
      <c r="B730" s="136"/>
      <c r="C730" s="47">
        <f t="shared" si="205"/>
        <v>0</v>
      </c>
      <c r="D730" s="47">
        <f t="shared" si="206"/>
        <v>1</v>
      </c>
      <c r="E730" s="47">
        <f t="shared" si="207"/>
        <v>1900</v>
      </c>
      <c r="F730" s="47" t="str">
        <f t="shared" si="203"/>
        <v>сб</v>
      </c>
      <c r="G730" s="92"/>
      <c r="H730" s="71"/>
      <c r="I730" s="70"/>
      <c r="J730" s="94"/>
      <c r="K730" s="94"/>
      <c r="L730" s="48"/>
      <c r="M730" s="71"/>
      <c r="N730" s="64"/>
      <c r="O730" s="65"/>
      <c r="P730" s="65"/>
      <c r="Q730" s="65"/>
      <c r="R730" s="105"/>
      <c r="S730" s="66">
        <f t="shared" si="213"/>
        <v>100854.89999999998</v>
      </c>
      <c r="T730" s="67">
        <f t="shared" si="208"/>
        <v>0</v>
      </c>
      <c r="U730" s="53">
        <f t="shared" si="198"/>
        <v>0</v>
      </c>
      <c r="V730" s="54">
        <f t="shared" si="199"/>
        <v>0</v>
      </c>
      <c r="W730" s="67">
        <f t="shared" si="209"/>
        <v>0</v>
      </c>
      <c r="X730" s="53">
        <f t="shared" si="200"/>
        <v>0</v>
      </c>
      <c r="Y730" s="54">
        <f t="shared" si="201"/>
        <v>0</v>
      </c>
      <c r="Z730" s="68" t="str">
        <f t="shared" si="204"/>
        <v>0</v>
      </c>
      <c r="AA730" s="56">
        <f t="shared" si="202"/>
        <v>1</v>
      </c>
      <c r="AB730" s="124">
        <f t="shared" si="210"/>
        <v>1</v>
      </c>
      <c r="AC730" s="69">
        <f t="shared" si="211"/>
        <v>0</v>
      </c>
      <c r="AD730" s="54">
        <f t="shared" si="214"/>
        <v>0</v>
      </c>
      <c r="AE730" s="59">
        <f t="shared" si="212"/>
        <v>0</v>
      </c>
      <c r="AF730" s="149"/>
      <c r="AG730" s="60"/>
      <c r="AH730" s="61"/>
      <c r="AI730" s="126"/>
      <c r="AJ730" s="212"/>
      <c r="AK730" s="215"/>
    </row>
    <row r="731" spans="2:37">
      <c r="B731" s="136"/>
      <c r="C731" s="47">
        <f t="shared" si="205"/>
        <v>0</v>
      </c>
      <c r="D731" s="47">
        <f t="shared" si="206"/>
        <v>1</v>
      </c>
      <c r="E731" s="47">
        <f t="shared" si="207"/>
        <v>1900</v>
      </c>
      <c r="F731" s="47" t="str">
        <f t="shared" si="203"/>
        <v>сб</v>
      </c>
      <c r="G731" s="92"/>
      <c r="H731" s="71"/>
      <c r="I731" s="70"/>
      <c r="J731" s="94"/>
      <c r="K731" s="94"/>
      <c r="L731" s="48"/>
      <c r="M731" s="71"/>
      <c r="N731" s="64"/>
      <c r="O731" s="65"/>
      <c r="P731" s="65"/>
      <c r="Q731" s="65"/>
      <c r="R731" s="105"/>
      <c r="S731" s="66">
        <f t="shared" si="213"/>
        <v>100854.89999999998</v>
      </c>
      <c r="T731" s="67">
        <f t="shared" si="208"/>
        <v>0</v>
      </c>
      <c r="U731" s="53">
        <f t="shared" si="198"/>
        <v>0</v>
      </c>
      <c r="V731" s="54">
        <f t="shared" si="199"/>
        <v>0</v>
      </c>
      <c r="W731" s="67">
        <f t="shared" si="209"/>
        <v>0</v>
      </c>
      <c r="X731" s="53">
        <f t="shared" si="200"/>
        <v>0</v>
      </c>
      <c r="Y731" s="54">
        <f t="shared" si="201"/>
        <v>0</v>
      </c>
      <c r="Z731" s="68" t="str">
        <f t="shared" si="204"/>
        <v>0</v>
      </c>
      <c r="AA731" s="56">
        <f t="shared" si="202"/>
        <v>1</v>
      </c>
      <c r="AB731" s="124">
        <f t="shared" si="210"/>
        <v>1</v>
      </c>
      <c r="AC731" s="69">
        <f t="shared" si="211"/>
        <v>0</v>
      </c>
      <c r="AD731" s="54">
        <f t="shared" si="214"/>
        <v>0</v>
      </c>
      <c r="AE731" s="59">
        <f t="shared" si="212"/>
        <v>0</v>
      </c>
      <c r="AF731" s="149"/>
      <c r="AG731" s="60"/>
      <c r="AH731" s="61"/>
      <c r="AI731" s="126"/>
      <c r="AJ731" s="212"/>
      <c r="AK731" s="215"/>
    </row>
    <row r="732" spans="2:37">
      <c r="B732" s="136"/>
      <c r="C732" s="47">
        <f t="shared" si="205"/>
        <v>0</v>
      </c>
      <c r="D732" s="47">
        <f t="shared" si="206"/>
        <v>1</v>
      </c>
      <c r="E732" s="47">
        <f t="shared" si="207"/>
        <v>1900</v>
      </c>
      <c r="F732" s="47" t="str">
        <f t="shared" si="203"/>
        <v>сб</v>
      </c>
      <c r="G732" s="92"/>
      <c r="H732" s="71"/>
      <c r="I732" s="70"/>
      <c r="J732" s="94"/>
      <c r="K732" s="94"/>
      <c r="L732" s="48"/>
      <c r="M732" s="71"/>
      <c r="N732" s="64"/>
      <c r="O732" s="65"/>
      <c r="P732" s="65"/>
      <c r="Q732" s="65"/>
      <c r="R732" s="105"/>
      <c r="S732" s="66">
        <f t="shared" si="213"/>
        <v>100854.89999999998</v>
      </c>
      <c r="T732" s="67">
        <f t="shared" si="208"/>
        <v>0</v>
      </c>
      <c r="U732" s="53">
        <f t="shared" si="198"/>
        <v>0</v>
      </c>
      <c r="V732" s="54">
        <f t="shared" si="199"/>
        <v>0</v>
      </c>
      <c r="W732" s="67">
        <f t="shared" si="209"/>
        <v>0</v>
      </c>
      <c r="X732" s="53">
        <f t="shared" si="200"/>
        <v>0</v>
      </c>
      <c r="Y732" s="54">
        <f t="shared" si="201"/>
        <v>0</v>
      </c>
      <c r="Z732" s="68" t="str">
        <f t="shared" si="204"/>
        <v>0</v>
      </c>
      <c r="AA732" s="56">
        <f t="shared" si="202"/>
        <v>1</v>
      </c>
      <c r="AB732" s="124">
        <f t="shared" si="210"/>
        <v>1</v>
      </c>
      <c r="AC732" s="69">
        <f t="shared" si="211"/>
        <v>0</v>
      </c>
      <c r="AD732" s="54">
        <f t="shared" si="214"/>
        <v>0</v>
      </c>
      <c r="AE732" s="59">
        <f t="shared" si="212"/>
        <v>0</v>
      </c>
      <c r="AF732" s="149"/>
      <c r="AG732" s="60"/>
      <c r="AH732" s="61"/>
      <c r="AI732" s="126"/>
      <c r="AJ732" s="212"/>
      <c r="AK732" s="215"/>
    </row>
    <row r="733" spans="2:37">
      <c r="B733" s="136"/>
      <c r="C733" s="47">
        <f t="shared" si="205"/>
        <v>0</v>
      </c>
      <c r="D733" s="47">
        <f t="shared" si="206"/>
        <v>1</v>
      </c>
      <c r="E733" s="47">
        <f t="shared" si="207"/>
        <v>1900</v>
      </c>
      <c r="F733" s="47" t="str">
        <f t="shared" si="203"/>
        <v>сб</v>
      </c>
      <c r="G733" s="92"/>
      <c r="H733" s="71"/>
      <c r="I733" s="70"/>
      <c r="J733" s="94"/>
      <c r="K733" s="94"/>
      <c r="L733" s="48"/>
      <c r="M733" s="71"/>
      <c r="N733" s="64"/>
      <c r="O733" s="65"/>
      <c r="P733" s="65"/>
      <c r="Q733" s="65"/>
      <c r="R733" s="105"/>
      <c r="S733" s="66">
        <f t="shared" si="213"/>
        <v>100854.89999999998</v>
      </c>
      <c r="T733" s="67">
        <f t="shared" si="208"/>
        <v>0</v>
      </c>
      <c r="U733" s="53">
        <f t="shared" si="198"/>
        <v>0</v>
      </c>
      <c r="V733" s="54">
        <f t="shared" si="199"/>
        <v>0</v>
      </c>
      <c r="W733" s="67">
        <f t="shared" si="209"/>
        <v>0</v>
      </c>
      <c r="X733" s="53">
        <f t="shared" si="200"/>
        <v>0</v>
      </c>
      <c r="Y733" s="54">
        <f t="shared" si="201"/>
        <v>0</v>
      </c>
      <c r="Z733" s="68" t="str">
        <f t="shared" si="204"/>
        <v>0</v>
      </c>
      <c r="AA733" s="56">
        <f t="shared" si="202"/>
        <v>1</v>
      </c>
      <c r="AB733" s="124">
        <f t="shared" si="210"/>
        <v>1</v>
      </c>
      <c r="AC733" s="69">
        <f t="shared" si="211"/>
        <v>0</v>
      </c>
      <c r="AD733" s="54">
        <f t="shared" si="214"/>
        <v>0</v>
      </c>
      <c r="AE733" s="59">
        <f t="shared" si="212"/>
        <v>0</v>
      </c>
      <c r="AF733" s="149"/>
      <c r="AG733" s="60"/>
      <c r="AH733" s="61"/>
      <c r="AI733" s="126"/>
      <c r="AJ733" s="212"/>
      <c r="AK733" s="215"/>
    </row>
    <row r="734" spans="2:37">
      <c r="B734" s="136"/>
      <c r="C734" s="47">
        <f t="shared" si="205"/>
        <v>0</v>
      </c>
      <c r="D734" s="47">
        <f t="shared" si="206"/>
        <v>1</v>
      </c>
      <c r="E734" s="47">
        <f t="shared" si="207"/>
        <v>1900</v>
      </c>
      <c r="F734" s="47" t="str">
        <f t="shared" si="203"/>
        <v>сб</v>
      </c>
      <c r="G734" s="92"/>
      <c r="H734" s="71"/>
      <c r="I734" s="70"/>
      <c r="J734" s="94"/>
      <c r="K734" s="94"/>
      <c r="L734" s="48"/>
      <c r="M734" s="71"/>
      <c r="N734" s="64"/>
      <c r="O734" s="65"/>
      <c r="P734" s="65"/>
      <c r="Q734" s="65"/>
      <c r="R734" s="105"/>
      <c r="S734" s="66">
        <f t="shared" si="213"/>
        <v>100854.89999999998</v>
      </c>
      <c r="T734" s="67">
        <f t="shared" si="208"/>
        <v>0</v>
      </c>
      <c r="U734" s="53">
        <f t="shared" si="198"/>
        <v>0</v>
      </c>
      <c r="V734" s="54">
        <f t="shared" si="199"/>
        <v>0</v>
      </c>
      <c r="W734" s="67">
        <f t="shared" si="209"/>
        <v>0</v>
      </c>
      <c r="X734" s="53">
        <f t="shared" si="200"/>
        <v>0</v>
      </c>
      <c r="Y734" s="54">
        <f t="shared" si="201"/>
        <v>0</v>
      </c>
      <c r="Z734" s="68" t="str">
        <f t="shared" si="204"/>
        <v>0</v>
      </c>
      <c r="AA734" s="56">
        <f t="shared" si="202"/>
        <v>1</v>
      </c>
      <c r="AB734" s="124">
        <f t="shared" si="210"/>
        <v>1</v>
      </c>
      <c r="AC734" s="69">
        <f t="shared" si="211"/>
        <v>0</v>
      </c>
      <c r="AD734" s="54">
        <f t="shared" si="214"/>
        <v>0</v>
      </c>
      <c r="AE734" s="59">
        <f t="shared" si="212"/>
        <v>0</v>
      </c>
      <c r="AF734" s="149"/>
      <c r="AG734" s="60"/>
      <c r="AH734" s="61"/>
      <c r="AI734" s="126"/>
      <c r="AJ734" s="212"/>
      <c r="AK734" s="215"/>
    </row>
    <row r="735" spans="2:37">
      <c r="B735" s="136"/>
      <c r="C735" s="47">
        <f t="shared" si="205"/>
        <v>0</v>
      </c>
      <c r="D735" s="47">
        <f t="shared" si="206"/>
        <v>1</v>
      </c>
      <c r="E735" s="47">
        <f t="shared" si="207"/>
        <v>1900</v>
      </c>
      <c r="F735" s="47" t="str">
        <f t="shared" si="203"/>
        <v>сб</v>
      </c>
      <c r="G735" s="92"/>
      <c r="H735" s="71"/>
      <c r="I735" s="70"/>
      <c r="J735" s="94"/>
      <c r="K735" s="94"/>
      <c r="L735" s="48"/>
      <c r="M735" s="71"/>
      <c r="N735" s="64"/>
      <c r="O735" s="65"/>
      <c r="P735" s="65"/>
      <c r="Q735" s="65"/>
      <c r="R735" s="105"/>
      <c r="S735" s="66">
        <f t="shared" si="213"/>
        <v>100854.89999999998</v>
      </c>
      <c r="T735" s="67">
        <f t="shared" si="208"/>
        <v>0</v>
      </c>
      <c r="U735" s="53">
        <f t="shared" si="198"/>
        <v>0</v>
      </c>
      <c r="V735" s="54">
        <f t="shared" si="199"/>
        <v>0</v>
      </c>
      <c r="W735" s="67">
        <f t="shared" si="209"/>
        <v>0</v>
      </c>
      <c r="X735" s="53">
        <f t="shared" si="200"/>
        <v>0</v>
      </c>
      <c r="Y735" s="54">
        <f t="shared" si="201"/>
        <v>0</v>
      </c>
      <c r="Z735" s="68" t="str">
        <f t="shared" si="204"/>
        <v>0</v>
      </c>
      <c r="AA735" s="56">
        <f t="shared" si="202"/>
        <v>1</v>
      </c>
      <c r="AB735" s="124">
        <f t="shared" si="210"/>
        <v>1</v>
      </c>
      <c r="AC735" s="69">
        <f t="shared" si="211"/>
        <v>0</v>
      </c>
      <c r="AD735" s="54">
        <f t="shared" si="214"/>
        <v>0</v>
      </c>
      <c r="AE735" s="59">
        <f t="shared" si="212"/>
        <v>0</v>
      </c>
      <c r="AF735" s="149"/>
      <c r="AG735" s="60"/>
      <c r="AH735" s="61"/>
      <c r="AI735" s="126"/>
      <c r="AJ735" s="212"/>
      <c r="AK735" s="215"/>
    </row>
    <row r="736" spans="2:37">
      <c r="B736" s="136"/>
      <c r="C736" s="47">
        <f t="shared" si="205"/>
        <v>0</v>
      </c>
      <c r="D736" s="47">
        <f t="shared" si="206"/>
        <v>1</v>
      </c>
      <c r="E736" s="47">
        <f t="shared" si="207"/>
        <v>1900</v>
      </c>
      <c r="F736" s="47" t="str">
        <f t="shared" si="203"/>
        <v>сб</v>
      </c>
      <c r="G736" s="92"/>
      <c r="H736" s="71"/>
      <c r="I736" s="70"/>
      <c r="J736" s="94"/>
      <c r="K736" s="94"/>
      <c r="L736" s="48"/>
      <c r="M736" s="71"/>
      <c r="N736" s="64"/>
      <c r="O736" s="65"/>
      <c r="P736" s="65"/>
      <c r="Q736" s="65"/>
      <c r="R736" s="105"/>
      <c r="S736" s="66">
        <f t="shared" si="213"/>
        <v>100854.89999999998</v>
      </c>
      <c r="T736" s="67">
        <f t="shared" si="208"/>
        <v>0</v>
      </c>
      <c r="U736" s="53">
        <f t="shared" si="198"/>
        <v>0</v>
      </c>
      <c r="V736" s="54">
        <f t="shared" si="199"/>
        <v>0</v>
      </c>
      <c r="W736" s="67">
        <f t="shared" si="209"/>
        <v>0</v>
      </c>
      <c r="X736" s="53">
        <f t="shared" si="200"/>
        <v>0</v>
      </c>
      <c r="Y736" s="54">
        <f t="shared" si="201"/>
        <v>0</v>
      </c>
      <c r="Z736" s="68" t="str">
        <f t="shared" si="204"/>
        <v>0</v>
      </c>
      <c r="AA736" s="56">
        <f t="shared" si="202"/>
        <v>1</v>
      </c>
      <c r="AB736" s="124">
        <f t="shared" si="210"/>
        <v>1</v>
      </c>
      <c r="AC736" s="69">
        <f t="shared" si="211"/>
        <v>0</v>
      </c>
      <c r="AD736" s="54">
        <f t="shared" si="214"/>
        <v>0</v>
      </c>
      <c r="AE736" s="59">
        <f t="shared" si="212"/>
        <v>0</v>
      </c>
      <c r="AF736" s="149"/>
      <c r="AG736" s="60"/>
      <c r="AH736" s="61"/>
      <c r="AI736" s="126"/>
      <c r="AJ736" s="212"/>
      <c r="AK736" s="215"/>
    </row>
    <row r="737" spans="2:37">
      <c r="B737" s="136"/>
      <c r="C737" s="47">
        <f t="shared" si="205"/>
        <v>0</v>
      </c>
      <c r="D737" s="47">
        <f t="shared" si="206"/>
        <v>1</v>
      </c>
      <c r="E737" s="47">
        <f t="shared" si="207"/>
        <v>1900</v>
      </c>
      <c r="F737" s="47" t="str">
        <f t="shared" si="203"/>
        <v>сб</v>
      </c>
      <c r="G737" s="92"/>
      <c r="H737" s="71"/>
      <c r="I737" s="70"/>
      <c r="J737" s="94"/>
      <c r="K737" s="94"/>
      <c r="L737" s="48"/>
      <c r="M737" s="71"/>
      <c r="N737" s="64"/>
      <c r="O737" s="65"/>
      <c r="P737" s="65"/>
      <c r="Q737" s="65"/>
      <c r="R737" s="105"/>
      <c r="S737" s="66">
        <f t="shared" si="213"/>
        <v>100854.89999999998</v>
      </c>
      <c r="T737" s="67">
        <f t="shared" si="208"/>
        <v>0</v>
      </c>
      <c r="U737" s="53">
        <f t="shared" ref="U737:U800" si="215">T737*M737*AA737</f>
        <v>0</v>
      </c>
      <c r="V737" s="54">
        <f t="shared" ref="V737:V800" si="216">T737*M737*AA737/S737</f>
        <v>0</v>
      </c>
      <c r="W737" s="67">
        <f t="shared" si="209"/>
        <v>0</v>
      </c>
      <c r="X737" s="53">
        <f t="shared" ref="X737:X800" si="217">W737*M737*AA737</f>
        <v>0</v>
      </c>
      <c r="Y737" s="54">
        <f t="shared" ref="Y737:Y800" si="218">W737*M737*AA737/S737</f>
        <v>0</v>
      </c>
      <c r="Z737" s="68" t="str">
        <f t="shared" si="204"/>
        <v>0</v>
      </c>
      <c r="AA737" s="56">
        <f t="shared" ref="AA737:AA800" si="219">IF(I737=0,1,I737)</f>
        <v>1</v>
      </c>
      <c r="AB737" s="124">
        <f t="shared" si="210"/>
        <v>1</v>
      </c>
      <c r="AC737" s="69">
        <f t="shared" si="211"/>
        <v>0</v>
      </c>
      <c r="AD737" s="54">
        <f t="shared" si="214"/>
        <v>0</v>
      </c>
      <c r="AE737" s="59">
        <f t="shared" si="212"/>
        <v>0</v>
      </c>
      <c r="AF737" s="149"/>
      <c r="AG737" s="60"/>
      <c r="AH737" s="61"/>
      <c r="AI737" s="126"/>
      <c r="AJ737" s="212"/>
      <c r="AK737" s="215"/>
    </row>
    <row r="738" spans="2:37">
      <c r="B738" s="136"/>
      <c r="C738" s="47">
        <f t="shared" si="205"/>
        <v>0</v>
      </c>
      <c r="D738" s="47">
        <f t="shared" si="206"/>
        <v>1</v>
      </c>
      <c r="E738" s="47">
        <f t="shared" si="207"/>
        <v>1900</v>
      </c>
      <c r="F738" s="47" t="str">
        <f t="shared" si="203"/>
        <v>сб</v>
      </c>
      <c r="G738" s="92"/>
      <c r="H738" s="71"/>
      <c r="I738" s="70"/>
      <c r="J738" s="94"/>
      <c r="K738" s="94"/>
      <c r="L738" s="48"/>
      <c r="M738" s="71"/>
      <c r="N738" s="64"/>
      <c r="O738" s="65"/>
      <c r="P738" s="65"/>
      <c r="Q738" s="65"/>
      <c r="R738" s="105"/>
      <c r="S738" s="66">
        <f t="shared" si="213"/>
        <v>100854.89999999998</v>
      </c>
      <c r="T738" s="67">
        <f t="shared" si="208"/>
        <v>0</v>
      </c>
      <c r="U738" s="53">
        <f t="shared" si="215"/>
        <v>0</v>
      </c>
      <c r="V738" s="54">
        <f t="shared" si="216"/>
        <v>0</v>
      </c>
      <c r="W738" s="67">
        <f t="shared" si="209"/>
        <v>0</v>
      </c>
      <c r="X738" s="53">
        <f t="shared" si="217"/>
        <v>0</v>
      </c>
      <c r="Y738" s="54">
        <f t="shared" si="218"/>
        <v>0</v>
      </c>
      <c r="Z738" s="68" t="str">
        <f t="shared" si="204"/>
        <v>0</v>
      </c>
      <c r="AA738" s="56">
        <f t="shared" si="219"/>
        <v>1</v>
      </c>
      <c r="AB738" s="124">
        <f t="shared" si="210"/>
        <v>1</v>
      </c>
      <c r="AC738" s="69">
        <f t="shared" si="211"/>
        <v>0</v>
      </c>
      <c r="AD738" s="54">
        <f t="shared" si="214"/>
        <v>0</v>
      </c>
      <c r="AE738" s="59">
        <f t="shared" si="212"/>
        <v>0</v>
      </c>
      <c r="AF738" s="149"/>
      <c r="AG738" s="60"/>
      <c r="AH738" s="61"/>
      <c r="AI738" s="126"/>
      <c r="AJ738" s="212"/>
      <c r="AK738" s="215"/>
    </row>
    <row r="739" spans="2:37">
      <c r="B739" s="136"/>
      <c r="C739" s="47">
        <f t="shared" si="205"/>
        <v>0</v>
      </c>
      <c r="D739" s="47">
        <f t="shared" si="206"/>
        <v>1</v>
      </c>
      <c r="E739" s="47">
        <f t="shared" si="207"/>
        <v>1900</v>
      </c>
      <c r="F739" s="47" t="str">
        <f t="shared" si="203"/>
        <v>сб</v>
      </c>
      <c r="G739" s="92"/>
      <c r="H739" s="71"/>
      <c r="I739" s="70"/>
      <c r="J739" s="94"/>
      <c r="K739" s="94"/>
      <c r="L739" s="48"/>
      <c r="M739" s="71"/>
      <c r="N739" s="64"/>
      <c r="O739" s="65"/>
      <c r="P739" s="65"/>
      <c r="Q739" s="65"/>
      <c r="R739" s="105"/>
      <c r="S739" s="66">
        <f t="shared" si="213"/>
        <v>100854.89999999998</v>
      </c>
      <c r="T739" s="67">
        <f t="shared" si="208"/>
        <v>0</v>
      </c>
      <c r="U739" s="53">
        <f t="shared" si="215"/>
        <v>0</v>
      </c>
      <c r="V739" s="54">
        <f t="shared" si="216"/>
        <v>0</v>
      </c>
      <c r="W739" s="67">
        <f t="shared" si="209"/>
        <v>0</v>
      </c>
      <c r="X739" s="53">
        <f t="shared" si="217"/>
        <v>0</v>
      </c>
      <c r="Y739" s="54">
        <f t="shared" si="218"/>
        <v>0</v>
      </c>
      <c r="Z739" s="68" t="str">
        <f t="shared" si="204"/>
        <v>0</v>
      </c>
      <c r="AA739" s="56">
        <f t="shared" si="219"/>
        <v>1</v>
      </c>
      <c r="AB739" s="124">
        <f t="shared" si="210"/>
        <v>1</v>
      </c>
      <c r="AC739" s="69">
        <f t="shared" si="211"/>
        <v>0</v>
      </c>
      <c r="AD739" s="54">
        <f t="shared" si="214"/>
        <v>0</v>
      </c>
      <c r="AE739" s="59">
        <f t="shared" si="212"/>
        <v>0</v>
      </c>
      <c r="AF739" s="149"/>
      <c r="AG739" s="60"/>
      <c r="AH739" s="61"/>
      <c r="AI739" s="126"/>
      <c r="AJ739" s="212"/>
      <c r="AK739" s="215"/>
    </row>
    <row r="740" spans="2:37">
      <c r="B740" s="136"/>
      <c r="C740" s="47">
        <f t="shared" si="205"/>
        <v>0</v>
      </c>
      <c r="D740" s="47">
        <f t="shared" si="206"/>
        <v>1</v>
      </c>
      <c r="E740" s="47">
        <f t="shared" si="207"/>
        <v>1900</v>
      </c>
      <c r="F740" s="47" t="str">
        <f t="shared" ref="F740:F803" si="220">CHOOSE(WEEKDAY(B740,2),"пн","вт","ср","чт","пт","сб","вс")</f>
        <v>сб</v>
      </c>
      <c r="G740" s="92"/>
      <c r="H740" s="71"/>
      <c r="I740" s="70"/>
      <c r="J740" s="94"/>
      <c r="K740" s="94"/>
      <c r="L740" s="48"/>
      <c r="M740" s="71"/>
      <c r="N740" s="64"/>
      <c r="O740" s="65"/>
      <c r="P740" s="65"/>
      <c r="Q740" s="65"/>
      <c r="R740" s="105"/>
      <c r="S740" s="66">
        <f t="shared" si="213"/>
        <v>100854.89999999998</v>
      </c>
      <c r="T740" s="67">
        <f t="shared" si="208"/>
        <v>0</v>
      </c>
      <c r="U740" s="53">
        <f t="shared" si="215"/>
        <v>0</v>
      </c>
      <c r="V740" s="54">
        <f t="shared" si="216"/>
        <v>0</v>
      </c>
      <c r="W740" s="67">
        <f t="shared" si="209"/>
        <v>0</v>
      </c>
      <c r="X740" s="53">
        <f t="shared" si="217"/>
        <v>0</v>
      </c>
      <c r="Y740" s="54">
        <f t="shared" si="218"/>
        <v>0</v>
      </c>
      <c r="Z740" s="68" t="str">
        <f t="shared" ref="Z740:Z803" si="221">IF(W740=0,"0",T740/W740)</f>
        <v>0</v>
      </c>
      <c r="AA740" s="56">
        <f t="shared" si="219"/>
        <v>1</v>
      </c>
      <c r="AB740" s="124">
        <f t="shared" si="210"/>
        <v>1</v>
      </c>
      <c r="AC740" s="69">
        <f t="shared" si="211"/>
        <v>0</v>
      </c>
      <c r="AD740" s="54">
        <f t="shared" si="214"/>
        <v>0</v>
      </c>
      <c r="AE740" s="59">
        <f t="shared" si="212"/>
        <v>0</v>
      </c>
      <c r="AF740" s="149"/>
      <c r="AG740" s="60"/>
      <c r="AH740" s="61"/>
      <c r="AI740" s="126"/>
      <c r="AJ740" s="212"/>
      <c r="AK740" s="215"/>
    </row>
    <row r="741" spans="2:37">
      <c r="B741" s="136"/>
      <c r="C741" s="47">
        <f t="shared" ref="C741:C804" si="222">WEEKNUM(B741)</f>
        <v>0</v>
      </c>
      <c r="D741" s="47">
        <f t="shared" ref="D741:D804" si="223">MONTH(B741)</f>
        <v>1</v>
      </c>
      <c r="E741" s="47">
        <f t="shared" ref="E741:E804" si="224">YEAR(B741)</f>
        <v>1900</v>
      </c>
      <c r="F741" s="47" t="str">
        <f t="shared" si="220"/>
        <v>сб</v>
      </c>
      <c r="G741" s="92"/>
      <c r="H741" s="71"/>
      <c r="I741" s="70"/>
      <c r="J741" s="94"/>
      <c r="K741" s="94"/>
      <c r="L741" s="48"/>
      <c r="M741" s="71"/>
      <c r="N741" s="64"/>
      <c r="O741" s="65"/>
      <c r="P741" s="65"/>
      <c r="Q741" s="65"/>
      <c r="R741" s="105"/>
      <c r="S741" s="66">
        <f t="shared" si="213"/>
        <v>100854.89999999998</v>
      </c>
      <c r="T741" s="67">
        <f t="shared" si="208"/>
        <v>0</v>
      </c>
      <c r="U741" s="53">
        <f t="shared" si="215"/>
        <v>0</v>
      </c>
      <c r="V741" s="54">
        <f t="shared" si="216"/>
        <v>0</v>
      </c>
      <c r="W741" s="67">
        <f t="shared" si="209"/>
        <v>0</v>
      </c>
      <c r="X741" s="53">
        <f t="shared" si="217"/>
        <v>0</v>
      </c>
      <c r="Y741" s="54">
        <f t="shared" si="218"/>
        <v>0</v>
      </c>
      <c r="Z741" s="68" t="str">
        <f t="shared" si="221"/>
        <v>0</v>
      </c>
      <c r="AA741" s="56">
        <f t="shared" si="219"/>
        <v>1</v>
      </c>
      <c r="AB741" s="124">
        <f t="shared" si="210"/>
        <v>1</v>
      </c>
      <c r="AC741" s="69">
        <f t="shared" si="211"/>
        <v>0</v>
      </c>
      <c r="AD741" s="54">
        <f t="shared" si="214"/>
        <v>0</v>
      </c>
      <c r="AE741" s="59">
        <f t="shared" si="212"/>
        <v>0</v>
      </c>
      <c r="AF741" s="149"/>
      <c r="AG741" s="60"/>
      <c r="AH741" s="61"/>
      <c r="AI741" s="126"/>
      <c r="AJ741" s="212"/>
      <c r="AK741" s="215"/>
    </row>
    <row r="742" spans="2:37">
      <c r="B742" s="136"/>
      <c r="C742" s="47">
        <f t="shared" si="222"/>
        <v>0</v>
      </c>
      <c r="D742" s="47">
        <f t="shared" si="223"/>
        <v>1</v>
      </c>
      <c r="E742" s="47">
        <f t="shared" si="224"/>
        <v>1900</v>
      </c>
      <c r="F742" s="47" t="str">
        <f t="shared" si="220"/>
        <v>сб</v>
      </c>
      <c r="G742" s="92"/>
      <c r="H742" s="71"/>
      <c r="I742" s="70"/>
      <c r="J742" s="94"/>
      <c r="K742" s="94"/>
      <c r="L742" s="48"/>
      <c r="M742" s="71"/>
      <c r="N742" s="64"/>
      <c r="O742" s="65"/>
      <c r="P742" s="65"/>
      <c r="Q742" s="65"/>
      <c r="R742" s="105"/>
      <c r="S742" s="66">
        <f t="shared" si="213"/>
        <v>100854.89999999998</v>
      </c>
      <c r="T742" s="67">
        <f t="shared" si="208"/>
        <v>0</v>
      </c>
      <c r="U742" s="53">
        <f t="shared" si="215"/>
        <v>0</v>
      </c>
      <c r="V742" s="54">
        <f t="shared" si="216"/>
        <v>0</v>
      </c>
      <c r="W742" s="67">
        <f t="shared" si="209"/>
        <v>0</v>
      </c>
      <c r="X742" s="53">
        <f t="shared" si="217"/>
        <v>0</v>
      </c>
      <c r="Y742" s="54">
        <f t="shared" si="218"/>
        <v>0</v>
      </c>
      <c r="Z742" s="68" t="str">
        <f t="shared" si="221"/>
        <v>0</v>
      </c>
      <c r="AA742" s="56">
        <f t="shared" si="219"/>
        <v>1</v>
      </c>
      <c r="AB742" s="124">
        <f t="shared" si="210"/>
        <v>1</v>
      </c>
      <c r="AC742" s="69">
        <f t="shared" si="211"/>
        <v>0</v>
      </c>
      <c r="AD742" s="54">
        <f t="shared" si="214"/>
        <v>0</v>
      </c>
      <c r="AE742" s="59">
        <f t="shared" si="212"/>
        <v>0</v>
      </c>
      <c r="AF742" s="149"/>
      <c r="AG742" s="60"/>
      <c r="AH742" s="61"/>
      <c r="AI742" s="126"/>
      <c r="AJ742" s="212"/>
      <c r="AK742" s="215"/>
    </row>
    <row r="743" spans="2:37">
      <c r="B743" s="136"/>
      <c r="C743" s="47">
        <f t="shared" si="222"/>
        <v>0</v>
      </c>
      <c r="D743" s="47">
        <f t="shared" si="223"/>
        <v>1</v>
      </c>
      <c r="E743" s="47">
        <f t="shared" si="224"/>
        <v>1900</v>
      </c>
      <c r="F743" s="47" t="str">
        <f t="shared" si="220"/>
        <v>сб</v>
      </c>
      <c r="G743" s="92"/>
      <c r="H743" s="71"/>
      <c r="I743" s="70"/>
      <c r="J743" s="94"/>
      <c r="K743" s="94"/>
      <c r="L743" s="48"/>
      <c r="M743" s="71"/>
      <c r="N743" s="64"/>
      <c r="O743" s="65"/>
      <c r="P743" s="65"/>
      <c r="Q743" s="65"/>
      <c r="R743" s="105"/>
      <c r="S743" s="66">
        <f t="shared" si="213"/>
        <v>100854.89999999998</v>
      </c>
      <c r="T743" s="67">
        <f t="shared" si="208"/>
        <v>0</v>
      </c>
      <c r="U743" s="53">
        <f t="shared" si="215"/>
        <v>0</v>
      </c>
      <c r="V743" s="54">
        <f t="shared" si="216"/>
        <v>0</v>
      </c>
      <c r="W743" s="67">
        <f t="shared" si="209"/>
        <v>0</v>
      </c>
      <c r="X743" s="53">
        <f t="shared" si="217"/>
        <v>0</v>
      </c>
      <c r="Y743" s="54">
        <f t="shared" si="218"/>
        <v>0</v>
      </c>
      <c r="Z743" s="68" t="str">
        <f t="shared" si="221"/>
        <v>0</v>
      </c>
      <c r="AA743" s="56">
        <f t="shared" si="219"/>
        <v>1</v>
      </c>
      <c r="AB743" s="124">
        <f t="shared" si="210"/>
        <v>1</v>
      </c>
      <c r="AC743" s="69">
        <f t="shared" si="211"/>
        <v>0</v>
      </c>
      <c r="AD743" s="54">
        <f t="shared" si="214"/>
        <v>0</v>
      </c>
      <c r="AE743" s="59">
        <f t="shared" si="212"/>
        <v>0</v>
      </c>
      <c r="AF743" s="149"/>
      <c r="AG743" s="60"/>
      <c r="AH743" s="61"/>
      <c r="AI743" s="126"/>
      <c r="AJ743" s="212"/>
      <c r="AK743" s="215"/>
    </row>
    <row r="744" spans="2:37">
      <c r="B744" s="136"/>
      <c r="C744" s="47">
        <f t="shared" si="222"/>
        <v>0</v>
      </c>
      <c r="D744" s="47">
        <f t="shared" si="223"/>
        <v>1</v>
      </c>
      <c r="E744" s="47">
        <f t="shared" si="224"/>
        <v>1900</v>
      </c>
      <c r="F744" s="47" t="str">
        <f t="shared" si="220"/>
        <v>сб</v>
      </c>
      <c r="G744" s="92"/>
      <c r="H744" s="71"/>
      <c r="I744" s="70"/>
      <c r="J744" s="94"/>
      <c r="K744" s="94"/>
      <c r="L744" s="48"/>
      <c r="M744" s="71"/>
      <c r="N744" s="64"/>
      <c r="O744" s="65"/>
      <c r="P744" s="65"/>
      <c r="Q744" s="65"/>
      <c r="R744" s="105"/>
      <c r="S744" s="66">
        <f t="shared" si="213"/>
        <v>100854.89999999998</v>
      </c>
      <c r="T744" s="67">
        <f t="shared" si="208"/>
        <v>0</v>
      </c>
      <c r="U744" s="53">
        <f t="shared" si="215"/>
        <v>0</v>
      </c>
      <c r="V744" s="54">
        <f t="shared" si="216"/>
        <v>0</v>
      </c>
      <c r="W744" s="67">
        <f t="shared" si="209"/>
        <v>0</v>
      </c>
      <c r="X744" s="53">
        <f t="shared" si="217"/>
        <v>0</v>
      </c>
      <c r="Y744" s="54">
        <f t="shared" si="218"/>
        <v>0</v>
      </c>
      <c r="Z744" s="68" t="str">
        <f t="shared" si="221"/>
        <v>0</v>
      </c>
      <c r="AA744" s="56">
        <f t="shared" si="219"/>
        <v>1</v>
      </c>
      <c r="AB744" s="124">
        <f t="shared" si="210"/>
        <v>1</v>
      </c>
      <c r="AC744" s="69">
        <f t="shared" si="211"/>
        <v>0</v>
      </c>
      <c r="AD744" s="54">
        <f t="shared" si="214"/>
        <v>0</v>
      </c>
      <c r="AE744" s="59">
        <f t="shared" si="212"/>
        <v>0</v>
      </c>
      <c r="AF744" s="149"/>
      <c r="AG744" s="60"/>
      <c r="AH744" s="61"/>
      <c r="AI744" s="126"/>
      <c r="AJ744" s="212"/>
      <c r="AK744" s="215"/>
    </row>
    <row r="745" spans="2:37">
      <c r="B745" s="136"/>
      <c r="C745" s="47">
        <f t="shared" si="222"/>
        <v>0</v>
      </c>
      <c r="D745" s="47">
        <f t="shared" si="223"/>
        <v>1</v>
      </c>
      <c r="E745" s="47">
        <f t="shared" si="224"/>
        <v>1900</v>
      </c>
      <c r="F745" s="47" t="str">
        <f t="shared" si="220"/>
        <v>сб</v>
      </c>
      <c r="G745" s="92"/>
      <c r="H745" s="71"/>
      <c r="I745" s="70"/>
      <c r="J745" s="94"/>
      <c r="K745" s="94"/>
      <c r="L745" s="48"/>
      <c r="M745" s="71"/>
      <c r="N745" s="64"/>
      <c r="O745" s="65"/>
      <c r="P745" s="65"/>
      <c r="Q745" s="65"/>
      <c r="R745" s="105"/>
      <c r="S745" s="66">
        <f t="shared" si="213"/>
        <v>100854.89999999998</v>
      </c>
      <c r="T745" s="67">
        <f t="shared" si="208"/>
        <v>0</v>
      </c>
      <c r="U745" s="53">
        <f t="shared" si="215"/>
        <v>0</v>
      </c>
      <c r="V745" s="54">
        <f t="shared" si="216"/>
        <v>0</v>
      </c>
      <c r="W745" s="67">
        <f t="shared" si="209"/>
        <v>0</v>
      </c>
      <c r="X745" s="53">
        <f t="shared" si="217"/>
        <v>0</v>
      </c>
      <c r="Y745" s="54">
        <f t="shared" si="218"/>
        <v>0</v>
      </c>
      <c r="Z745" s="68" t="str">
        <f t="shared" si="221"/>
        <v>0</v>
      </c>
      <c r="AA745" s="56">
        <f t="shared" si="219"/>
        <v>1</v>
      </c>
      <c r="AB745" s="124">
        <f t="shared" si="210"/>
        <v>1</v>
      </c>
      <c r="AC745" s="69">
        <f t="shared" si="211"/>
        <v>0</v>
      </c>
      <c r="AD745" s="54">
        <f t="shared" si="214"/>
        <v>0</v>
      </c>
      <c r="AE745" s="59">
        <f t="shared" si="212"/>
        <v>0</v>
      </c>
      <c r="AF745" s="149"/>
      <c r="AG745" s="60"/>
      <c r="AH745" s="61"/>
      <c r="AI745" s="126"/>
      <c r="AJ745" s="212"/>
      <c r="AK745" s="215"/>
    </row>
    <row r="746" spans="2:37">
      <c r="B746" s="136"/>
      <c r="C746" s="47">
        <f t="shared" si="222"/>
        <v>0</v>
      </c>
      <c r="D746" s="47">
        <f t="shared" si="223"/>
        <v>1</v>
      </c>
      <c r="E746" s="47">
        <f t="shared" si="224"/>
        <v>1900</v>
      </c>
      <c r="F746" s="47" t="str">
        <f t="shared" si="220"/>
        <v>сб</v>
      </c>
      <c r="G746" s="92"/>
      <c r="H746" s="71"/>
      <c r="I746" s="70"/>
      <c r="J746" s="94"/>
      <c r="K746" s="94"/>
      <c r="L746" s="48"/>
      <c r="M746" s="71"/>
      <c r="N746" s="64"/>
      <c r="O746" s="65"/>
      <c r="P746" s="65"/>
      <c r="Q746" s="65"/>
      <c r="R746" s="105"/>
      <c r="S746" s="66">
        <f t="shared" si="213"/>
        <v>100854.89999999998</v>
      </c>
      <c r="T746" s="67">
        <f t="shared" si="208"/>
        <v>0</v>
      </c>
      <c r="U746" s="53">
        <f t="shared" si="215"/>
        <v>0</v>
      </c>
      <c r="V746" s="54">
        <f t="shared" si="216"/>
        <v>0</v>
      </c>
      <c r="W746" s="67">
        <f t="shared" si="209"/>
        <v>0</v>
      </c>
      <c r="X746" s="53">
        <f t="shared" si="217"/>
        <v>0</v>
      </c>
      <c r="Y746" s="54">
        <f t="shared" si="218"/>
        <v>0</v>
      </c>
      <c r="Z746" s="68" t="str">
        <f t="shared" si="221"/>
        <v>0</v>
      </c>
      <c r="AA746" s="56">
        <f t="shared" si="219"/>
        <v>1</v>
      </c>
      <c r="AB746" s="124">
        <f t="shared" si="210"/>
        <v>1</v>
      </c>
      <c r="AC746" s="69">
        <f t="shared" si="211"/>
        <v>0</v>
      </c>
      <c r="AD746" s="54">
        <f t="shared" si="214"/>
        <v>0</v>
      </c>
      <c r="AE746" s="59">
        <f t="shared" si="212"/>
        <v>0</v>
      </c>
      <c r="AF746" s="149"/>
      <c r="AG746" s="60"/>
      <c r="AH746" s="61"/>
      <c r="AI746" s="126"/>
      <c r="AJ746" s="212"/>
      <c r="AK746" s="215"/>
    </row>
    <row r="747" spans="2:37">
      <c r="B747" s="136"/>
      <c r="C747" s="47">
        <f t="shared" si="222"/>
        <v>0</v>
      </c>
      <c r="D747" s="47">
        <f t="shared" si="223"/>
        <v>1</v>
      </c>
      <c r="E747" s="47">
        <f t="shared" si="224"/>
        <v>1900</v>
      </c>
      <c r="F747" s="47" t="str">
        <f t="shared" si="220"/>
        <v>сб</v>
      </c>
      <c r="G747" s="92"/>
      <c r="H747" s="71"/>
      <c r="I747" s="70"/>
      <c r="J747" s="94"/>
      <c r="K747" s="94"/>
      <c r="L747" s="48"/>
      <c r="M747" s="71"/>
      <c r="N747" s="64"/>
      <c r="O747" s="65"/>
      <c r="P747" s="65"/>
      <c r="Q747" s="65"/>
      <c r="R747" s="105"/>
      <c r="S747" s="66">
        <f t="shared" si="213"/>
        <v>100854.89999999998</v>
      </c>
      <c r="T747" s="67">
        <f t="shared" si="208"/>
        <v>0</v>
      </c>
      <c r="U747" s="53">
        <f t="shared" si="215"/>
        <v>0</v>
      </c>
      <c r="V747" s="54">
        <f t="shared" si="216"/>
        <v>0</v>
      </c>
      <c r="W747" s="67">
        <f t="shared" si="209"/>
        <v>0</v>
      </c>
      <c r="X747" s="53">
        <f t="shared" si="217"/>
        <v>0</v>
      </c>
      <c r="Y747" s="54">
        <f t="shared" si="218"/>
        <v>0</v>
      </c>
      <c r="Z747" s="68" t="str">
        <f t="shared" si="221"/>
        <v>0</v>
      </c>
      <c r="AA747" s="56">
        <f t="shared" si="219"/>
        <v>1</v>
      </c>
      <c r="AB747" s="124">
        <f t="shared" si="210"/>
        <v>1</v>
      </c>
      <c r="AC747" s="69">
        <f t="shared" si="211"/>
        <v>0</v>
      </c>
      <c r="AD747" s="54">
        <f t="shared" si="214"/>
        <v>0</v>
      </c>
      <c r="AE747" s="59">
        <f t="shared" si="212"/>
        <v>0</v>
      </c>
      <c r="AF747" s="149"/>
      <c r="AG747" s="60"/>
      <c r="AH747" s="61"/>
      <c r="AI747" s="126"/>
      <c r="AJ747" s="212"/>
      <c r="AK747" s="215"/>
    </row>
    <row r="748" spans="2:37">
      <c r="B748" s="136"/>
      <c r="C748" s="47">
        <f t="shared" si="222"/>
        <v>0</v>
      </c>
      <c r="D748" s="47">
        <f t="shared" si="223"/>
        <v>1</v>
      </c>
      <c r="E748" s="47">
        <f t="shared" si="224"/>
        <v>1900</v>
      </c>
      <c r="F748" s="47" t="str">
        <f t="shared" si="220"/>
        <v>сб</v>
      </c>
      <c r="G748" s="92"/>
      <c r="H748" s="71"/>
      <c r="I748" s="70"/>
      <c r="J748" s="94"/>
      <c r="K748" s="94"/>
      <c r="L748" s="48"/>
      <c r="M748" s="71"/>
      <c r="N748" s="64"/>
      <c r="O748" s="65"/>
      <c r="P748" s="65"/>
      <c r="Q748" s="65"/>
      <c r="R748" s="105"/>
      <c r="S748" s="66">
        <f t="shared" si="213"/>
        <v>100854.89999999998</v>
      </c>
      <c r="T748" s="67">
        <f t="shared" si="208"/>
        <v>0</v>
      </c>
      <c r="U748" s="53">
        <f t="shared" si="215"/>
        <v>0</v>
      </c>
      <c r="V748" s="54">
        <f t="shared" si="216"/>
        <v>0</v>
      </c>
      <c r="W748" s="67">
        <f t="shared" si="209"/>
        <v>0</v>
      </c>
      <c r="X748" s="53">
        <f t="shared" si="217"/>
        <v>0</v>
      </c>
      <c r="Y748" s="54">
        <f t="shared" si="218"/>
        <v>0</v>
      </c>
      <c r="Z748" s="68" t="str">
        <f t="shared" si="221"/>
        <v>0</v>
      </c>
      <c r="AA748" s="56">
        <f t="shared" si="219"/>
        <v>1</v>
      </c>
      <c r="AB748" s="124">
        <f t="shared" si="210"/>
        <v>1</v>
      </c>
      <c r="AC748" s="69">
        <f t="shared" si="211"/>
        <v>0</v>
      </c>
      <c r="AD748" s="54">
        <f t="shared" si="214"/>
        <v>0</v>
      </c>
      <c r="AE748" s="59">
        <f t="shared" si="212"/>
        <v>0</v>
      </c>
      <c r="AF748" s="149"/>
      <c r="AG748" s="60"/>
      <c r="AH748" s="61"/>
      <c r="AI748" s="126"/>
      <c r="AJ748" s="212"/>
      <c r="AK748" s="215"/>
    </row>
    <row r="749" spans="2:37">
      <c r="B749" s="136"/>
      <c r="C749" s="47">
        <f t="shared" si="222"/>
        <v>0</v>
      </c>
      <c r="D749" s="47">
        <f t="shared" si="223"/>
        <v>1</v>
      </c>
      <c r="E749" s="47">
        <f t="shared" si="224"/>
        <v>1900</v>
      </c>
      <c r="F749" s="47" t="str">
        <f t="shared" si="220"/>
        <v>сб</v>
      </c>
      <c r="G749" s="92"/>
      <c r="H749" s="71"/>
      <c r="I749" s="70"/>
      <c r="J749" s="94"/>
      <c r="K749" s="94"/>
      <c r="L749" s="48"/>
      <c r="M749" s="71"/>
      <c r="N749" s="64"/>
      <c r="O749" s="65"/>
      <c r="P749" s="65"/>
      <c r="Q749" s="65"/>
      <c r="R749" s="105"/>
      <c r="S749" s="66">
        <f t="shared" si="213"/>
        <v>100854.89999999998</v>
      </c>
      <c r="T749" s="67">
        <f t="shared" si="208"/>
        <v>0</v>
      </c>
      <c r="U749" s="53">
        <f t="shared" si="215"/>
        <v>0</v>
      </c>
      <c r="V749" s="54">
        <f t="shared" si="216"/>
        <v>0</v>
      </c>
      <c r="W749" s="67">
        <f t="shared" si="209"/>
        <v>0</v>
      </c>
      <c r="X749" s="53">
        <f t="shared" si="217"/>
        <v>0</v>
      </c>
      <c r="Y749" s="54">
        <f t="shared" si="218"/>
        <v>0</v>
      </c>
      <c r="Z749" s="68" t="str">
        <f t="shared" si="221"/>
        <v>0</v>
      </c>
      <c r="AA749" s="56">
        <f t="shared" si="219"/>
        <v>1</v>
      </c>
      <c r="AB749" s="124">
        <f t="shared" si="210"/>
        <v>1</v>
      </c>
      <c r="AC749" s="69">
        <f t="shared" si="211"/>
        <v>0</v>
      </c>
      <c r="AD749" s="54">
        <f t="shared" si="214"/>
        <v>0</v>
      </c>
      <c r="AE749" s="59">
        <f t="shared" si="212"/>
        <v>0</v>
      </c>
      <c r="AF749" s="149"/>
      <c r="AG749" s="60"/>
      <c r="AH749" s="61"/>
      <c r="AI749" s="126"/>
      <c r="AJ749" s="212"/>
      <c r="AK749" s="215"/>
    </row>
    <row r="750" spans="2:37">
      <c r="B750" s="136"/>
      <c r="C750" s="47">
        <f t="shared" si="222"/>
        <v>0</v>
      </c>
      <c r="D750" s="47">
        <f t="shared" si="223"/>
        <v>1</v>
      </c>
      <c r="E750" s="47">
        <f t="shared" si="224"/>
        <v>1900</v>
      </c>
      <c r="F750" s="47" t="str">
        <f t="shared" si="220"/>
        <v>сб</v>
      </c>
      <c r="G750" s="92"/>
      <c r="H750" s="71"/>
      <c r="I750" s="70"/>
      <c r="J750" s="94"/>
      <c r="K750" s="94"/>
      <c r="L750" s="48"/>
      <c r="M750" s="71"/>
      <c r="N750" s="64"/>
      <c r="O750" s="65"/>
      <c r="P750" s="65"/>
      <c r="Q750" s="65"/>
      <c r="R750" s="105"/>
      <c r="S750" s="66">
        <f t="shared" si="213"/>
        <v>100854.89999999998</v>
      </c>
      <c r="T750" s="67">
        <f t="shared" si="208"/>
        <v>0</v>
      </c>
      <c r="U750" s="53">
        <f t="shared" si="215"/>
        <v>0</v>
      </c>
      <c r="V750" s="54">
        <f t="shared" si="216"/>
        <v>0</v>
      </c>
      <c r="W750" s="67">
        <f t="shared" si="209"/>
        <v>0</v>
      </c>
      <c r="X750" s="53">
        <f t="shared" si="217"/>
        <v>0</v>
      </c>
      <c r="Y750" s="54">
        <f t="shared" si="218"/>
        <v>0</v>
      </c>
      <c r="Z750" s="68" t="str">
        <f t="shared" si="221"/>
        <v>0</v>
      </c>
      <c r="AA750" s="56">
        <f t="shared" si="219"/>
        <v>1</v>
      </c>
      <c r="AB750" s="124">
        <f t="shared" si="210"/>
        <v>1</v>
      </c>
      <c r="AC750" s="69">
        <f t="shared" si="211"/>
        <v>0</v>
      </c>
      <c r="AD750" s="54">
        <f t="shared" si="214"/>
        <v>0</v>
      </c>
      <c r="AE750" s="59">
        <f t="shared" si="212"/>
        <v>0</v>
      </c>
      <c r="AF750" s="149"/>
      <c r="AG750" s="60"/>
      <c r="AH750" s="61"/>
      <c r="AI750" s="126"/>
      <c r="AJ750" s="212"/>
      <c r="AK750" s="215"/>
    </row>
    <row r="751" spans="2:37">
      <c r="B751" s="136"/>
      <c r="C751" s="47">
        <f t="shared" si="222"/>
        <v>0</v>
      </c>
      <c r="D751" s="47">
        <f t="shared" si="223"/>
        <v>1</v>
      </c>
      <c r="E751" s="47">
        <f t="shared" si="224"/>
        <v>1900</v>
      </c>
      <c r="F751" s="47" t="str">
        <f t="shared" si="220"/>
        <v>сб</v>
      </c>
      <c r="G751" s="92"/>
      <c r="H751" s="71"/>
      <c r="I751" s="70"/>
      <c r="J751" s="94"/>
      <c r="K751" s="94"/>
      <c r="L751" s="48"/>
      <c r="M751" s="71"/>
      <c r="N751" s="64"/>
      <c r="O751" s="65"/>
      <c r="P751" s="65"/>
      <c r="Q751" s="65"/>
      <c r="R751" s="105"/>
      <c r="S751" s="66">
        <f t="shared" si="213"/>
        <v>100854.89999999998</v>
      </c>
      <c r="T751" s="67">
        <f t="shared" si="208"/>
        <v>0</v>
      </c>
      <c r="U751" s="53">
        <f t="shared" si="215"/>
        <v>0</v>
      </c>
      <c r="V751" s="54">
        <f t="shared" si="216"/>
        <v>0</v>
      </c>
      <c r="W751" s="67">
        <f t="shared" si="209"/>
        <v>0</v>
      </c>
      <c r="X751" s="53">
        <f t="shared" si="217"/>
        <v>0</v>
      </c>
      <c r="Y751" s="54">
        <f t="shared" si="218"/>
        <v>0</v>
      </c>
      <c r="Z751" s="68" t="str">
        <f t="shared" si="221"/>
        <v>0</v>
      </c>
      <c r="AA751" s="56">
        <f t="shared" si="219"/>
        <v>1</v>
      </c>
      <c r="AB751" s="124">
        <f t="shared" si="210"/>
        <v>1</v>
      </c>
      <c r="AC751" s="69">
        <f t="shared" si="211"/>
        <v>0</v>
      </c>
      <c r="AD751" s="54">
        <f t="shared" si="214"/>
        <v>0</v>
      </c>
      <c r="AE751" s="59">
        <f t="shared" si="212"/>
        <v>0</v>
      </c>
      <c r="AF751" s="149"/>
      <c r="AG751" s="60"/>
      <c r="AH751" s="61"/>
      <c r="AI751" s="126"/>
      <c r="AJ751" s="212"/>
      <c r="AK751" s="215"/>
    </row>
    <row r="752" spans="2:37">
      <c r="B752" s="136"/>
      <c r="C752" s="47">
        <f t="shared" si="222"/>
        <v>0</v>
      </c>
      <c r="D752" s="47">
        <f t="shared" si="223"/>
        <v>1</v>
      </c>
      <c r="E752" s="47">
        <f t="shared" si="224"/>
        <v>1900</v>
      </c>
      <c r="F752" s="47" t="str">
        <f t="shared" si="220"/>
        <v>сб</v>
      </c>
      <c r="G752" s="92"/>
      <c r="H752" s="71"/>
      <c r="I752" s="70"/>
      <c r="J752" s="94"/>
      <c r="K752" s="94"/>
      <c r="L752" s="48"/>
      <c r="M752" s="71"/>
      <c r="N752" s="64"/>
      <c r="O752" s="65"/>
      <c r="P752" s="65"/>
      <c r="Q752" s="65"/>
      <c r="R752" s="105"/>
      <c r="S752" s="66">
        <f t="shared" si="213"/>
        <v>100854.89999999998</v>
      </c>
      <c r="T752" s="67">
        <f t="shared" si="208"/>
        <v>0</v>
      </c>
      <c r="U752" s="53">
        <f t="shared" si="215"/>
        <v>0</v>
      </c>
      <c r="V752" s="54">
        <f t="shared" si="216"/>
        <v>0</v>
      </c>
      <c r="W752" s="67">
        <f t="shared" si="209"/>
        <v>0</v>
      </c>
      <c r="X752" s="53">
        <f t="shared" si="217"/>
        <v>0</v>
      </c>
      <c r="Y752" s="54">
        <f t="shared" si="218"/>
        <v>0</v>
      </c>
      <c r="Z752" s="68" t="str">
        <f t="shared" si="221"/>
        <v>0</v>
      </c>
      <c r="AA752" s="56">
        <f t="shared" si="219"/>
        <v>1</v>
      </c>
      <c r="AB752" s="124">
        <f t="shared" si="210"/>
        <v>1</v>
      </c>
      <c r="AC752" s="69">
        <f t="shared" si="211"/>
        <v>0</v>
      </c>
      <c r="AD752" s="54">
        <f t="shared" si="214"/>
        <v>0</v>
      </c>
      <c r="AE752" s="59">
        <f t="shared" si="212"/>
        <v>0</v>
      </c>
      <c r="AF752" s="149"/>
      <c r="AG752" s="60"/>
      <c r="AH752" s="61"/>
      <c r="AI752" s="126"/>
      <c r="AJ752" s="212"/>
      <c r="AK752" s="215"/>
    </row>
    <row r="753" spans="2:37">
      <c r="B753" s="136"/>
      <c r="C753" s="47">
        <f t="shared" si="222"/>
        <v>0</v>
      </c>
      <c r="D753" s="47">
        <f t="shared" si="223"/>
        <v>1</v>
      </c>
      <c r="E753" s="47">
        <f t="shared" si="224"/>
        <v>1900</v>
      </c>
      <c r="F753" s="47" t="str">
        <f t="shared" si="220"/>
        <v>сб</v>
      </c>
      <c r="G753" s="92"/>
      <c r="H753" s="71"/>
      <c r="I753" s="70"/>
      <c r="J753" s="94"/>
      <c r="K753" s="94"/>
      <c r="L753" s="48"/>
      <c r="M753" s="71"/>
      <c r="N753" s="64"/>
      <c r="O753" s="65"/>
      <c r="P753" s="65"/>
      <c r="Q753" s="65"/>
      <c r="R753" s="105"/>
      <c r="S753" s="66">
        <f t="shared" si="213"/>
        <v>100854.89999999998</v>
      </c>
      <c r="T753" s="67">
        <f t="shared" si="208"/>
        <v>0</v>
      </c>
      <c r="U753" s="53">
        <f t="shared" si="215"/>
        <v>0</v>
      </c>
      <c r="V753" s="54">
        <f t="shared" si="216"/>
        <v>0</v>
      </c>
      <c r="W753" s="67">
        <f t="shared" si="209"/>
        <v>0</v>
      </c>
      <c r="X753" s="53">
        <f t="shared" si="217"/>
        <v>0</v>
      </c>
      <c r="Y753" s="54">
        <f t="shared" si="218"/>
        <v>0</v>
      </c>
      <c r="Z753" s="68" t="str">
        <f t="shared" si="221"/>
        <v>0</v>
      </c>
      <c r="AA753" s="56">
        <f t="shared" si="219"/>
        <v>1</v>
      </c>
      <c r="AB753" s="124">
        <f t="shared" si="210"/>
        <v>1</v>
      </c>
      <c r="AC753" s="69">
        <f t="shared" si="211"/>
        <v>0</v>
      </c>
      <c r="AD753" s="54">
        <f t="shared" si="214"/>
        <v>0</v>
      </c>
      <c r="AE753" s="59">
        <f t="shared" si="212"/>
        <v>0</v>
      </c>
      <c r="AF753" s="149"/>
      <c r="AG753" s="60"/>
      <c r="AH753" s="61"/>
      <c r="AI753" s="126"/>
      <c r="AJ753" s="212"/>
      <c r="AK753" s="215"/>
    </row>
    <row r="754" spans="2:37">
      <c r="B754" s="136"/>
      <c r="C754" s="47">
        <f t="shared" si="222"/>
        <v>0</v>
      </c>
      <c r="D754" s="47">
        <f t="shared" si="223"/>
        <v>1</v>
      </c>
      <c r="E754" s="47">
        <f t="shared" si="224"/>
        <v>1900</v>
      </c>
      <c r="F754" s="47" t="str">
        <f t="shared" si="220"/>
        <v>сб</v>
      </c>
      <c r="G754" s="92"/>
      <c r="H754" s="71"/>
      <c r="I754" s="70"/>
      <c r="J754" s="94"/>
      <c r="K754" s="94"/>
      <c r="L754" s="48"/>
      <c r="M754" s="71"/>
      <c r="N754" s="64"/>
      <c r="O754" s="65"/>
      <c r="P754" s="65"/>
      <c r="Q754" s="65"/>
      <c r="R754" s="105"/>
      <c r="S754" s="66">
        <f t="shared" si="213"/>
        <v>100854.89999999998</v>
      </c>
      <c r="T754" s="67">
        <f t="shared" si="208"/>
        <v>0</v>
      </c>
      <c r="U754" s="53">
        <f t="shared" si="215"/>
        <v>0</v>
      </c>
      <c r="V754" s="54">
        <f t="shared" si="216"/>
        <v>0</v>
      </c>
      <c r="W754" s="67">
        <f t="shared" si="209"/>
        <v>0</v>
      </c>
      <c r="X754" s="53">
        <f t="shared" si="217"/>
        <v>0</v>
      </c>
      <c r="Y754" s="54">
        <f t="shared" si="218"/>
        <v>0</v>
      </c>
      <c r="Z754" s="68" t="str">
        <f t="shared" si="221"/>
        <v>0</v>
      </c>
      <c r="AA754" s="56">
        <f t="shared" si="219"/>
        <v>1</v>
      </c>
      <c r="AB754" s="124">
        <f t="shared" si="210"/>
        <v>1</v>
      </c>
      <c r="AC754" s="69">
        <f t="shared" si="211"/>
        <v>0</v>
      </c>
      <c r="AD754" s="54">
        <f t="shared" si="214"/>
        <v>0</v>
      </c>
      <c r="AE754" s="59">
        <f t="shared" si="212"/>
        <v>0</v>
      </c>
      <c r="AF754" s="149"/>
      <c r="AG754" s="60"/>
      <c r="AH754" s="61"/>
      <c r="AI754" s="126"/>
      <c r="AJ754" s="212"/>
      <c r="AK754" s="215"/>
    </row>
    <row r="755" spans="2:37">
      <c r="B755" s="136"/>
      <c r="C755" s="47">
        <f t="shared" si="222"/>
        <v>0</v>
      </c>
      <c r="D755" s="47">
        <f t="shared" si="223"/>
        <v>1</v>
      </c>
      <c r="E755" s="47">
        <f t="shared" si="224"/>
        <v>1900</v>
      </c>
      <c r="F755" s="47" t="str">
        <f t="shared" si="220"/>
        <v>сб</v>
      </c>
      <c r="G755" s="92"/>
      <c r="H755" s="71"/>
      <c r="I755" s="70"/>
      <c r="J755" s="94"/>
      <c r="K755" s="94"/>
      <c r="L755" s="48"/>
      <c r="M755" s="71"/>
      <c r="N755" s="64"/>
      <c r="O755" s="65"/>
      <c r="P755" s="65"/>
      <c r="Q755" s="65"/>
      <c r="R755" s="105"/>
      <c r="S755" s="66">
        <f t="shared" si="213"/>
        <v>100854.89999999998</v>
      </c>
      <c r="T755" s="67">
        <f t="shared" si="208"/>
        <v>0</v>
      </c>
      <c r="U755" s="53">
        <f t="shared" si="215"/>
        <v>0</v>
      </c>
      <c r="V755" s="54">
        <f t="shared" si="216"/>
        <v>0</v>
      </c>
      <c r="W755" s="67">
        <f t="shared" si="209"/>
        <v>0</v>
      </c>
      <c r="X755" s="53">
        <f t="shared" si="217"/>
        <v>0</v>
      </c>
      <c r="Y755" s="54">
        <f t="shared" si="218"/>
        <v>0</v>
      </c>
      <c r="Z755" s="68" t="str">
        <f t="shared" si="221"/>
        <v>0</v>
      </c>
      <c r="AA755" s="56">
        <f t="shared" si="219"/>
        <v>1</v>
      </c>
      <c r="AB755" s="124">
        <f t="shared" si="210"/>
        <v>1</v>
      </c>
      <c r="AC755" s="69">
        <f t="shared" si="211"/>
        <v>0</v>
      </c>
      <c r="AD755" s="54">
        <f t="shared" si="214"/>
        <v>0</v>
      </c>
      <c r="AE755" s="59">
        <f t="shared" si="212"/>
        <v>0</v>
      </c>
      <c r="AF755" s="149"/>
      <c r="AG755" s="60"/>
      <c r="AH755" s="61"/>
      <c r="AI755" s="126"/>
      <c r="AJ755" s="212"/>
      <c r="AK755" s="215"/>
    </row>
    <row r="756" spans="2:37">
      <c r="B756" s="136"/>
      <c r="C756" s="47">
        <f t="shared" si="222"/>
        <v>0</v>
      </c>
      <c r="D756" s="47">
        <f t="shared" si="223"/>
        <v>1</v>
      </c>
      <c r="E756" s="47">
        <f t="shared" si="224"/>
        <v>1900</v>
      </c>
      <c r="F756" s="47" t="str">
        <f t="shared" si="220"/>
        <v>сб</v>
      </c>
      <c r="G756" s="92"/>
      <c r="H756" s="71"/>
      <c r="I756" s="70"/>
      <c r="J756" s="94"/>
      <c r="K756" s="94"/>
      <c r="L756" s="48"/>
      <c r="M756" s="71"/>
      <c r="N756" s="64"/>
      <c r="O756" s="65"/>
      <c r="P756" s="65"/>
      <c r="Q756" s="65"/>
      <c r="R756" s="105"/>
      <c r="S756" s="66">
        <f t="shared" si="213"/>
        <v>100854.89999999998</v>
      </c>
      <c r="T756" s="67">
        <f t="shared" si="208"/>
        <v>0</v>
      </c>
      <c r="U756" s="53">
        <f t="shared" si="215"/>
        <v>0</v>
      </c>
      <c r="V756" s="54">
        <f t="shared" si="216"/>
        <v>0</v>
      </c>
      <c r="W756" s="67">
        <f t="shared" si="209"/>
        <v>0</v>
      </c>
      <c r="X756" s="53">
        <f t="shared" si="217"/>
        <v>0</v>
      </c>
      <c r="Y756" s="54">
        <f t="shared" si="218"/>
        <v>0</v>
      </c>
      <c r="Z756" s="68" t="str">
        <f t="shared" si="221"/>
        <v>0</v>
      </c>
      <c r="AA756" s="56">
        <f t="shared" si="219"/>
        <v>1</v>
      </c>
      <c r="AB756" s="124">
        <f t="shared" si="210"/>
        <v>1</v>
      </c>
      <c r="AC756" s="69">
        <f t="shared" si="211"/>
        <v>0</v>
      </c>
      <c r="AD756" s="54">
        <f t="shared" si="214"/>
        <v>0</v>
      </c>
      <c r="AE756" s="59">
        <f t="shared" si="212"/>
        <v>0</v>
      </c>
      <c r="AF756" s="149"/>
      <c r="AG756" s="60"/>
      <c r="AH756" s="61"/>
      <c r="AI756" s="126"/>
      <c r="AJ756" s="212"/>
      <c r="AK756" s="215"/>
    </row>
    <row r="757" spans="2:37">
      <c r="B757" s="136"/>
      <c r="C757" s="47">
        <f t="shared" si="222"/>
        <v>0</v>
      </c>
      <c r="D757" s="47">
        <f t="shared" si="223"/>
        <v>1</v>
      </c>
      <c r="E757" s="47">
        <f t="shared" si="224"/>
        <v>1900</v>
      </c>
      <c r="F757" s="47" t="str">
        <f t="shared" si="220"/>
        <v>сб</v>
      </c>
      <c r="G757" s="92"/>
      <c r="H757" s="71"/>
      <c r="I757" s="70"/>
      <c r="J757" s="94"/>
      <c r="K757" s="94"/>
      <c r="L757" s="48"/>
      <c r="M757" s="71"/>
      <c r="N757" s="64"/>
      <c r="O757" s="65"/>
      <c r="P757" s="65"/>
      <c r="Q757" s="65"/>
      <c r="R757" s="105"/>
      <c r="S757" s="66">
        <f t="shared" si="213"/>
        <v>100854.89999999998</v>
      </c>
      <c r="T757" s="67">
        <f t="shared" si="208"/>
        <v>0</v>
      </c>
      <c r="U757" s="53">
        <f t="shared" si="215"/>
        <v>0</v>
      </c>
      <c r="V757" s="54">
        <f t="shared" si="216"/>
        <v>0</v>
      </c>
      <c r="W757" s="67">
        <f t="shared" si="209"/>
        <v>0</v>
      </c>
      <c r="X757" s="53">
        <f t="shared" si="217"/>
        <v>0</v>
      </c>
      <c r="Y757" s="54">
        <f t="shared" si="218"/>
        <v>0</v>
      </c>
      <c r="Z757" s="68" t="str">
        <f t="shared" si="221"/>
        <v>0</v>
      </c>
      <c r="AA757" s="56">
        <f t="shared" si="219"/>
        <v>1</v>
      </c>
      <c r="AB757" s="124">
        <f t="shared" si="210"/>
        <v>1</v>
      </c>
      <c r="AC757" s="69">
        <f t="shared" si="211"/>
        <v>0</v>
      </c>
      <c r="AD757" s="54">
        <f t="shared" si="214"/>
        <v>0</v>
      </c>
      <c r="AE757" s="59">
        <f t="shared" si="212"/>
        <v>0</v>
      </c>
      <c r="AF757" s="149"/>
      <c r="AG757" s="60"/>
      <c r="AH757" s="61"/>
      <c r="AI757" s="126"/>
      <c r="AJ757" s="212"/>
      <c r="AK757" s="215"/>
    </row>
    <row r="758" spans="2:37">
      <c r="B758" s="136"/>
      <c r="C758" s="47">
        <f t="shared" si="222"/>
        <v>0</v>
      </c>
      <c r="D758" s="47">
        <f t="shared" si="223"/>
        <v>1</v>
      </c>
      <c r="E758" s="47">
        <f t="shared" si="224"/>
        <v>1900</v>
      </c>
      <c r="F758" s="47" t="str">
        <f t="shared" si="220"/>
        <v>сб</v>
      </c>
      <c r="G758" s="92"/>
      <c r="H758" s="71"/>
      <c r="I758" s="70"/>
      <c r="J758" s="94"/>
      <c r="K758" s="94"/>
      <c r="L758" s="48"/>
      <c r="M758" s="71"/>
      <c r="N758" s="64"/>
      <c r="O758" s="65"/>
      <c r="P758" s="65"/>
      <c r="Q758" s="65"/>
      <c r="R758" s="105"/>
      <c r="S758" s="66">
        <f t="shared" si="213"/>
        <v>100854.89999999998</v>
      </c>
      <c r="T758" s="67">
        <f t="shared" si="208"/>
        <v>0</v>
      </c>
      <c r="U758" s="53">
        <f t="shared" si="215"/>
        <v>0</v>
      </c>
      <c r="V758" s="54">
        <f t="shared" si="216"/>
        <v>0</v>
      </c>
      <c r="W758" s="67">
        <f t="shared" si="209"/>
        <v>0</v>
      </c>
      <c r="X758" s="53">
        <f t="shared" si="217"/>
        <v>0</v>
      </c>
      <c r="Y758" s="54">
        <f t="shared" si="218"/>
        <v>0</v>
      </c>
      <c r="Z758" s="68" t="str">
        <f t="shared" si="221"/>
        <v>0</v>
      </c>
      <c r="AA758" s="56">
        <f t="shared" si="219"/>
        <v>1</v>
      </c>
      <c r="AB758" s="124">
        <f t="shared" si="210"/>
        <v>1</v>
      </c>
      <c r="AC758" s="69">
        <f t="shared" si="211"/>
        <v>0</v>
      </c>
      <c r="AD758" s="54">
        <f t="shared" si="214"/>
        <v>0</v>
      </c>
      <c r="AE758" s="59">
        <f t="shared" si="212"/>
        <v>0</v>
      </c>
      <c r="AF758" s="149"/>
      <c r="AG758" s="60"/>
      <c r="AH758" s="61"/>
      <c r="AI758" s="126"/>
      <c r="AJ758" s="212"/>
      <c r="AK758" s="215"/>
    </row>
    <row r="759" spans="2:37">
      <c r="B759" s="136"/>
      <c r="C759" s="47">
        <f t="shared" si="222"/>
        <v>0</v>
      </c>
      <c r="D759" s="47">
        <f t="shared" si="223"/>
        <v>1</v>
      </c>
      <c r="E759" s="47">
        <f t="shared" si="224"/>
        <v>1900</v>
      </c>
      <c r="F759" s="47" t="str">
        <f t="shared" si="220"/>
        <v>сб</v>
      </c>
      <c r="G759" s="92"/>
      <c r="H759" s="71"/>
      <c r="I759" s="70"/>
      <c r="J759" s="94"/>
      <c r="K759" s="94"/>
      <c r="L759" s="48"/>
      <c r="M759" s="71"/>
      <c r="N759" s="64"/>
      <c r="O759" s="65"/>
      <c r="P759" s="65"/>
      <c r="Q759" s="65"/>
      <c r="R759" s="105"/>
      <c r="S759" s="66">
        <f t="shared" si="213"/>
        <v>100854.89999999998</v>
      </c>
      <c r="T759" s="67">
        <f t="shared" si="208"/>
        <v>0</v>
      </c>
      <c r="U759" s="53">
        <f t="shared" si="215"/>
        <v>0</v>
      </c>
      <c r="V759" s="54">
        <f t="shared" si="216"/>
        <v>0</v>
      </c>
      <c r="W759" s="67">
        <f t="shared" si="209"/>
        <v>0</v>
      </c>
      <c r="X759" s="53">
        <f t="shared" si="217"/>
        <v>0</v>
      </c>
      <c r="Y759" s="54">
        <f t="shared" si="218"/>
        <v>0</v>
      </c>
      <c r="Z759" s="68" t="str">
        <f t="shared" si="221"/>
        <v>0</v>
      </c>
      <c r="AA759" s="56">
        <f t="shared" si="219"/>
        <v>1</v>
      </c>
      <c r="AB759" s="124">
        <f t="shared" si="210"/>
        <v>1</v>
      </c>
      <c r="AC759" s="69">
        <f t="shared" si="211"/>
        <v>0</v>
      </c>
      <c r="AD759" s="54">
        <f t="shared" si="214"/>
        <v>0</v>
      </c>
      <c r="AE759" s="59">
        <f t="shared" si="212"/>
        <v>0</v>
      </c>
      <c r="AF759" s="149"/>
      <c r="AG759" s="60"/>
      <c r="AH759" s="61"/>
      <c r="AI759" s="126"/>
      <c r="AJ759" s="212"/>
      <c r="AK759" s="215"/>
    </row>
    <row r="760" spans="2:37">
      <c r="B760" s="136"/>
      <c r="C760" s="47">
        <f t="shared" si="222"/>
        <v>0</v>
      </c>
      <c r="D760" s="47">
        <f t="shared" si="223"/>
        <v>1</v>
      </c>
      <c r="E760" s="47">
        <f t="shared" si="224"/>
        <v>1900</v>
      </c>
      <c r="F760" s="47" t="str">
        <f t="shared" si="220"/>
        <v>сб</v>
      </c>
      <c r="G760" s="92"/>
      <c r="H760" s="71"/>
      <c r="I760" s="70"/>
      <c r="J760" s="94"/>
      <c r="K760" s="94"/>
      <c r="L760" s="48"/>
      <c r="M760" s="71"/>
      <c r="N760" s="64"/>
      <c r="O760" s="65"/>
      <c r="P760" s="65"/>
      <c r="Q760" s="65"/>
      <c r="R760" s="105"/>
      <c r="S760" s="66">
        <f t="shared" si="213"/>
        <v>100854.89999999998</v>
      </c>
      <c r="T760" s="67">
        <f t="shared" si="208"/>
        <v>0</v>
      </c>
      <c r="U760" s="53">
        <f t="shared" si="215"/>
        <v>0</v>
      </c>
      <c r="V760" s="54">
        <f t="shared" si="216"/>
        <v>0</v>
      </c>
      <c r="W760" s="67">
        <f t="shared" si="209"/>
        <v>0</v>
      </c>
      <c r="X760" s="53">
        <f t="shared" si="217"/>
        <v>0</v>
      </c>
      <c r="Y760" s="54">
        <f t="shared" si="218"/>
        <v>0</v>
      </c>
      <c r="Z760" s="68" t="str">
        <f t="shared" si="221"/>
        <v>0</v>
      </c>
      <c r="AA760" s="56">
        <f t="shared" si="219"/>
        <v>1</v>
      </c>
      <c r="AB760" s="124">
        <f t="shared" si="210"/>
        <v>1</v>
      </c>
      <c r="AC760" s="69">
        <f t="shared" si="211"/>
        <v>0</v>
      </c>
      <c r="AD760" s="54">
        <f t="shared" si="214"/>
        <v>0</v>
      </c>
      <c r="AE760" s="59">
        <f t="shared" si="212"/>
        <v>0</v>
      </c>
      <c r="AF760" s="149"/>
      <c r="AG760" s="60"/>
      <c r="AH760" s="61"/>
      <c r="AI760" s="126"/>
      <c r="AJ760" s="212"/>
      <c r="AK760" s="215"/>
    </row>
    <row r="761" spans="2:37">
      <c r="B761" s="136"/>
      <c r="C761" s="47">
        <f t="shared" si="222"/>
        <v>0</v>
      </c>
      <c r="D761" s="47">
        <f t="shared" si="223"/>
        <v>1</v>
      </c>
      <c r="E761" s="47">
        <f t="shared" si="224"/>
        <v>1900</v>
      </c>
      <c r="F761" s="47" t="str">
        <f t="shared" si="220"/>
        <v>сб</v>
      </c>
      <c r="G761" s="92"/>
      <c r="H761" s="71"/>
      <c r="I761" s="70"/>
      <c r="J761" s="94"/>
      <c r="K761" s="94"/>
      <c r="L761" s="48"/>
      <c r="M761" s="71"/>
      <c r="N761" s="64"/>
      <c r="O761" s="65"/>
      <c r="P761" s="65"/>
      <c r="Q761" s="65"/>
      <c r="R761" s="105"/>
      <c r="S761" s="66">
        <f t="shared" si="213"/>
        <v>100854.89999999998</v>
      </c>
      <c r="T761" s="67">
        <f t="shared" si="208"/>
        <v>0</v>
      </c>
      <c r="U761" s="53">
        <f t="shared" si="215"/>
        <v>0</v>
      </c>
      <c r="V761" s="54">
        <f t="shared" si="216"/>
        <v>0</v>
      </c>
      <c r="W761" s="67">
        <f t="shared" si="209"/>
        <v>0</v>
      </c>
      <c r="X761" s="53">
        <f t="shared" si="217"/>
        <v>0</v>
      </c>
      <c r="Y761" s="54">
        <f t="shared" si="218"/>
        <v>0</v>
      </c>
      <c r="Z761" s="68" t="str">
        <f t="shared" si="221"/>
        <v>0</v>
      </c>
      <c r="AA761" s="56">
        <f t="shared" si="219"/>
        <v>1</v>
      </c>
      <c r="AB761" s="124">
        <f t="shared" si="210"/>
        <v>1</v>
      </c>
      <c r="AC761" s="69">
        <f t="shared" si="211"/>
        <v>0</v>
      </c>
      <c r="AD761" s="54">
        <f t="shared" si="214"/>
        <v>0</v>
      </c>
      <c r="AE761" s="59">
        <f t="shared" si="212"/>
        <v>0</v>
      </c>
      <c r="AF761" s="149"/>
      <c r="AG761" s="60"/>
      <c r="AH761" s="61"/>
      <c r="AI761" s="126"/>
      <c r="AJ761" s="212"/>
      <c r="AK761" s="215"/>
    </row>
    <row r="762" spans="2:37">
      <c r="B762" s="136"/>
      <c r="C762" s="47">
        <f t="shared" si="222"/>
        <v>0</v>
      </c>
      <c r="D762" s="47">
        <f t="shared" si="223"/>
        <v>1</v>
      </c>
      <c r="E762" s="47">
        <f t="shared" si="224"/>
        <v>1900</v>
      </c>
      <c r="F762" s="47" t="str">
        <f t="shared" si="220"/>
        <v>сб</v>
      </c>
      <c r="G762" s="92"/>
      <c r="H762" s="71"/>
      <c r="I762" s="70"/>
      <c r="J762" s="94"/>
      <c r="K762" s="94"/>
      <c r="L762" s="48"/>
      <c r="M762" s="71"/>
      <c r="N762" s="64"/>
      <c r="O762" s="65"/>
      <c r="P762" s="65"/>
      <c r="Q762" s="65"/>
      <c r="R762" s="105"/>
      <c r="S762" s="66">
        <f t="shared" si="213"/>
        <v>100854.89999999998</v>
      </c>
      <c r="T762" s="67">
        <f t="shared" si="208"/>
        <v>0</v>
      </c>
      <c r="U762" s="53">
        <f t="shared" si="215"/>
        <v>0</v>
      </c>
      <c r="V762" s="54">
        <f t="shared" si="216"/>
        <v>0</v>
      </c>
      <c r="W762" s="67">
        <f t="shared" si="209"/>
        <v>0</v>
      </c>
      <c r="X762" s="53">
        <f t="shared" si="217"/>
        <v>0</v>
      </c>
      <c r="Y762" s="54">
        <f t="shared" si="218"/>
        <v>0</v>
      </c>
      <c r="Z762" s="68" t="str">
        <f t="shared" si="221"/>
        <v>0</v>
      </c>
      <c r="AA762" s="56">
        <f t="shared" si="219"/>
        <v>1</v>
      </c>
      <c r="AB762" s="124">
        <f t="shared" si="210"/>
        <v>1</v>
      </c>
      <c r="AC762" s="69">
        <f t="shared" si="211"/>
        <v>0</v>
      </c>
      <c r="AD762" s="54">
        <f t="shared" si="214"/>
        <v>0</v>
      </c>
      <c r="AE762" s="59">
        <f t="shared" si="212"/>
        <v>0</v>
      </c>
      <c r="AF762" s="149"/>
      <c r="AG762" s="60"/>
      <c r="AH762" s="61"/>
      <c r="AI762" s="126"/>
      <c r="AJ762" s="212"/>
      <c r="AK762" s="215"/>
    </row>
    <row r="763" spans="2:37">
      <c r="B763" s="136"/>
      <c r="C763" s="47">
        <f t="shared" si="222"/>
        <v>0</v>
      </c>
      <c r="D763" s="47">
        <f t="shared" si="223"/>
        <v>1</v>
      </c>
      <c r="E763" s="47">
        <f t="shared" si="224"/>
        <v>1900</v>
      </c>
      <c r="F763" s="47" t="str">
        <f t="shared" si="220"/>
        <v>сб</v>
      </c>
      <c r="G763" s="92"/>
      <c r="H763" s="71"/>
      <c r="I763" s="70"/>
      <c r="J763" s="94"/>
      <c r="K763" s="94"/>
      <c r="L763" s="48"/>
      <c r="M763" s="71"/>
      <c r="N763" s="64"/>
      <c r="O763" s="65"/>
      <c r="P763" s="65"/>
      <c r="Q763" s="65"/>
      <c r="R763" s="105"/>
      <c r="S763" s="66">
        <f t="shared" si="213"/>
        <v>100854.89999999998</v>
      </c>
      <c r="T763" s="67">
        <f t="shared" si="208"/>
        <v>0</v>
      </c>
      <c r="U763" s="53">
        <f t="shared" si="215"/>
        <v>0</v>
      </c>
      <c r="V763" s="54">
        <f t="shared" si="216"/>
        <v>0</v>
      </c>
      <c r="W763" s="67">
        <f t="shared" si="209"/>
        <v>0</v>
      </c>
      <c r="X763" s="53">
        <f t="shared" si="217"/>
        <v>0</v>
      </c>
      <c r="Y763" s="54">
        <f t="shared" si="218"/>
        <v>0</v>
      </c>
      <c r="Z763" s="68" t="str">
        <f t="shared" si="221"/>
        <v>0</v>
      </c>
      <c r="AA763" s="56">
        <f t="shared" si="219"/>
        <v>1</v>
      </c>
      <c r="AB763" s="124">
        <f t="shared" si="210"/>
        <v>1</v>
      </c>
      <c r="AC763" s="69">
        <f t="shared" si="211"/>
        <v>0</v>
      </c>
      <c r="AD763" s="54">
        <f t="shared" si="214"/>
        <v>0</v>
      </c>
      <c r="AE763" s="59">
        <f t="shared" si="212"/>
        <v>0</v>
      </c>
      <c r="AF763" s="149"/>
      <c r="AG763" s="60"/>
      <c r="AH763" s="61"/>
      <c r="AI763" s="126"/>
      <c r="AJ763" s="212"/>
      <c r="AK763" s="215"/>
    </row>
    <row r="764" spans="2:37">
      <c r="B764" s="136"/>
      <c r="C764" s="47">
        <f t="shared" si="222"/>
        <v>0</v>
      </c>
      <c r="D764" s="47">
        <f t="shared" si="223"/>
        <v>1</v>
      </c>
      <c r="E764" s="47">
        <f t="shared" si="224"/>
        <v>1900</v>
      </c>
      <c r="F764" s="47" t="str">
        <f t="shared" si="220"/>
        <v>сб</v>
      </c>
      <c r="G764" s="92"/>
      <c r="H764" s="71"/>
      <c r="I764" s="70"/>
      <c r="J764" s="94"/>
      <c r="K764" s="94"/>
      <c r="L764" s="48"/>
      <c r="M764" s="71"/>
      <c r="N764" s="64"/>
      <c r="O764" s="65"/>
      <c r="P764" s="65"/>
      <c r="Q764" s="65"/>
      <c r="R764" s="105"/>
      <c r="S764" s="66">
        <f t="shared" si="213"/>
        <v>100854.89999999998</v>
      </c>
      <c r="T764" s="67">
        <f t="shared" si="208"/>
        <v>0</v>
      </c>
      <c r="U764" s="53">
        <f t="shared" si="215"/>
        <v>0</v>
      </c>
      <c r="V764" s="54">
        <f t="shared" si="216"/>
        <v>0</v>
      </c>
      <c r="W764" s="67">
        <f t="shared" si="209"/>
        <v>0</v>
      </c>
      <c r="X764" s="53">
        <f t="shared" si="217"/>
        <v>0</v>
      </c>
      <c r="Y764" s="54">
        <f t="shared" si="218"/>
        <v>0</v>
      </c>
      <c r="Z764" s="68" t="str">
        <f t="shared" si="221"/>
        <v>0</v>
      </c>
      <c r="AA764" s="56">
        <f t="shared" si="219"/>
        <v>1</v>
      </c>
      <c r="AB764" s="124">
        <f t="shared" si="210"/>
        <v>1</v>
      </c>
      <c r="AC764" s="69">
        <f t="shared" si="211"/>
        <v>0</v>
      </c>
      <c r="AD764" s="54">
        <f t="shared" si="214"/>
        <v>0</v>
      </c>
      <c r="AE764" s="59">
        <f t="shared" si="212"/>
        <v>0</v>
      </c>
      <c r="AF764" s="149"/>
      <c r="AG764" s="60"/>
      <c r="AH764" s="61"/>
      <c r="AI764" s="126"/>
      <c r="AJ764" s="212"/>
      <c r="AK764" s="215"/>
    </row>
    <row r="765" spans="2:37">
      <c r="B765" s="136"/>
      <c r="C765" s="47">
        <f t="shared" si="222"/>
        <v>0</v>
      </c>
      <c r="D765" s="47">
        <f t="shared" si="223"/>
        <v>1</v>
      </c>
      <c r="E765" s="47">
        <f t="shared" si="224"/>
        <v>1900</v>
      </c>
      <c r="F765" s="47" t="str">
        <f t="shared" si="220"/>
        <v>сб</v>
      </c>
      <c r="G765" s="92"/>
      <c r="H765" s="71"/>
      <c r="I765" s="70"/>
      <c r="J765" s="94"/>
      <c r="K765" s="94"/>
      <c r="L765" s="48"/>
      <c r="M765" s="71"/>
      <c r="N765" s="64"/>
      <c r="O765" s="65"/>
      <c r="P765" s="65"/>
      <c r="Q765" s="65"/>
      <c r="R765" s="105"/>
      <c r="S765" s="66">
        <f t="shared" si="213"/>
        <v>100854.89999999998</v>
      </c>
      <c r="T765" s="67">
        <f t="shared" si="208"/>
        <v>0</v>
      </c>
      <c r="U765" s="53">
        <f t="shared" si="215"/>
        <v>0</v>
      </c>
      <c r="V765" s="54">
        <f t="shared" si="216"/>
        <v>0</v>
      </c>
      <c r="W765" s="67">
        <f t="shared" si="209"/>
        <v>0</v>
      </c>
      <c r="X765" s="53">
        <f t="shared" si="217"/>
        <v>0</v>
      </c>
      <c r="Y765" s="54">
        <f t="shared" si="218"/>
        <v>0</v>
      </c>
      <c r="Z765" s="68" t="str">
        <f t="shared" si="221"/>
        <v>0</v>
      </c>
      <c r="AA765" s="56">
        <f t="shared" si="219"/>
        <v>1</v>
      </c>
      <c r="AB765" s="124">
        <f t="shared" si="210"/>
        <v>1</v>
      </c>
      <c r="AC765" s="69">
        <f t="shared" si="211"/>
        <v>0</v>
      </c>
      <c r="AD765" s="54">
        <f t="shared" si="214"/>
        <v>0</v>
      </c>
      <c r="AE765" s="59">
        <f t="shared" si="212"/>
        <v>0</v>
      </c>
      <c r="AF765" s="149"/>
      <c r="AG765" s="60"/>
      <c r="AH765" s="61"/>
      <c r="AI765" s="126"/>
      <c r="AJ765" s="212"/>
      <c r="AK765" s="215"/>
    </row>
    <row r="766" spans="2:37">
      <c r="B766" s="136"/>
      <c r="C766" s="47">
        <f t="shared" si="222"/>
        <v>0</v>
      </c>
      <c r="D766" s="47">
        <f t="shared" si="223"/>
        <v>1</v>
      </c>
      <c r="E766" s="47">
        <f t="shared" si="224"/>
        <v>1900</v>
      </c>
      <c r="F766" s="47" t="str">
        <f t="shared" si="220"/>
        <v>сб</v>
      </c>
      <c r="G766" s="92"/>
      <c r="H766" s="71"/>
      <c r="I766" s="70"/>
      <c r="J766" s="94"/>
      <c r="K766" s="94"/>
      <c r="L766" s="48"/>
      <c r="M766" s="71"/>
      <c r="N766" s="64"/>
      <c r="O766" s="65"/>
      <c r="P766" s="65"/>
      <c r="Q766" s="65"/>
      <c r="R766" s="105"/>
      <c r="S766" s="66">
        <f t="shared" si="213"/>
        <v>100854.89999999998</v>
      </c>
      <c r="T766" s="67">
        <f t="shared" si="208"/>
        <v>0</v>
      </c>
      <c r="U766" s="53">
        <f t="shared" si="215"/>
        <v>0</v>
      </c>
      <c r="V766" s="54">
        <f t="shared" si="216"/>
        <v>0</v>
      </c>
      <c r="W766" s="67">
        <f t="shared" si="209"/>
        <v>0</v>
      </c>
      <c r="X766" s="53">
        <f t="shared" si="217"/>
        <v>0</v>
      </c>
      <c r="Y766" s="54">
        <f t="shared" si="218"/>
        <v>0</v>
      </c>
      <c r="Z766" s="68" t="str">
        <f t="shared" si="221"/>
        <v>0</v>
      </c>
      <c r="AA766" s="56">
        <f t="shared" si="219"/>
        <v>1</v>
      </c>
      <c r="AB766" s="124">
        <f t="shared" si="210"/>
        <v>1</v>
      </c>
      <c r="AC766" s="69">
        <f t="shared" si="211"/>
        <v>0</v>
      </c>
      <c r="AD766" s="54">
        <f t="shared" si="214"/>
        <v>0</v>
      </c>
      <c r="AE766" s="59">
        <f t="shared" si="212"/>
        <v>0</v>
      </c>
      <c r="AF766" s="149"/>
      <c r="AG766" s="60"/>
      <c r="AH766" s="61"/>
      <c r="AI766" s="126"/>
      <c r="AJ766" s="212"/>
      <c r="AK766" s="215"/>
    </row>
    <row r="767" spans="2:37">
      <c r="B767" s="136"/>
      <c r="C767" s="47">
        <f t="shared" si="222"/>
        <v>0</v>
      </c>
      <c r="D767" s="47">
        <f t="shared" si="223"/>
        <v>1</v>
      </c>
      <c r="E767" s="47">
        <f t="shared" si="224"/>
        <v>1900</v>
      </c>
      <c r="F767" s="47" t="str">
        <f t="shared" si="220"/>
        <v>сб</v>
      </c>
      <c r="G767" s="92"/>
      <c r="H767" s="71"/>
      <c r="I767" s="70"/>
      <c r="J767" s="94"/>
      <c r="K767" s="94"/>
      <c r="L767" s="48"/>
      <c r="M767" s="71"/>
      <c r="N767" s="64"/>
      <c r="O767" s="65"/>
      <c r="P767" s="65"/>
      <c r="Q767" s="65"/>
      <c r="R767" s="105"/>
      <c r="S767" s="66">
        <f t="shared" si="213"/>
        <v>100854.89999999998</v>
      </c>
      <c r="T767" s="67">
        <f t="shared" si="208"/>
        <v>0</v>
      </c>
      <c r="U767" s="53">
        <f t="shared" si="215"/>
        <v>0</v>
      </c>
      <c r="V767" s="54">
        <f t="shared" si="216"/>
        <v>0</v>
      </c>
      <c r="W767" s="67">
        <f t="shared" si="209"/>
        <v>0</v>
      </c>
      <c r="X767" s="53">
        <f t="shared" si="217"/>
        <v>0</v>
      </c>
      <c r="Y767" s="54">
        <f t="shared" si="218"/>
        <v>0</v>
      </c>
      <c r="Z767" s="68" t="str">
        <f t="shared" si="221"/>
        <v>0</v>
      </c>
      <c r="AA767" s="56">
        <f t="shared" si="219"/>
        <v>1</v>
      </c>
      <c r="AB767" s="124">
        <f t="shared" si="210"/>
        <v>1</v>
      </c>
      <c r="AC767" s="69">
        <f t="shared" si="211"/>
        <v>0</v>
      </c>
      <c r="AD767" s="54">
        <f t="shared" si="214"/>
        <v>0</v>
      </c>
      <c r="AE767" s="59">
        <f t="shared" si="212"/>
        <v>0</v>
      </c>
      <c r="AF767" s="149"/>
      <c r="AG767" s="60"/>
      <c r="AH767" s="61"/>
      <c r="AI767" s="126"/>
      <c r="AJ767" s="212"/>
      <c r="AK767" s="215"/>
    </row>
    <row r="768" spans="2:37">
      <c r="B768" s="136"/>
      <c r="C768" s="47">
        <f t="shared" si="222"/>
        <v>0</v>
      </c>
      <c r="D768" s="47">
        <f t="shared" si="223"/>
        <v>1</v>
      </c>
      <c r="E768" s="47">
        <f t="shared" si="224"/>
        <v>1900</v>
      </c>
      <c r="F768" s="47" t="str">
        <f t="shared" si="220"/>
        <v>сб</v>
      </c>
      <c r="G768" s="92"/>
      <c r="H768" s="71"/>
      <c r="I768" s="70"/>
      <c r="J768" s="94"/>
      <c r="K768" s="94"/>
      <c r="L768" s="48"/>
      <c r="M768" s="71"/>
      <c r="N768" s="64"/>
      <c r="O768" s="65"/>
      <c r="P768" s="65"/>
      <c r="Q768" s="65"/>
      <c r="R768" s="105"/>
      <c r="S768" s="66">
        <f t="shared" si="213"/>
        <v>100854.89999999998</v>
      </c>
      <c r="T768" s="67">
        <f t="shared" si="208"/>
        <v>0</v>
      </c>
      <c r="U768" s="53">
        <f t="shared" si="215"/>
        <v>0</v>
      </c>
      <c r="V768" s="54">
        <f t="shared" si="216"/>
        <v>0</v>
      </c>
      <c r="W768" s="67">
        <f t="shared" si="209"/>
        <v>0</v>
      </c>
      <c r="X768" s="53">
        <f t="shared" si="217"/>
        <v>0</v>
      </c>
      <c r="Y768" s="54">
        <f t="shared" si="218"/>
        <v>0</v>
      </c>
      <c r="Z768" s="68" t="str">
        <f t="shared" si="221"/>
        <v>0</v>
      </c>
      <c r="AA768" s="56">
        <f t="shared" si="219"/>
        <v>1</v>
      </c>
      <c r="AB768" s="124">
        <f t="shared" si="210"/>
        <v>1</v>
      </c>
      <c r="AC768" s="69">
        <f t="shared" si="211"/>
        <v>0</v>
      </c>
      <c r="AD768" s="54">
        <f t="shared" si="214"/>
        <v>0</v>
      </c>
      <c r="AE768" s="59">
        <f t="shared" si="212"/>
        <v>0</v>
      </c>
      <c r="AF768" s="149"/>
      <c r="AG768" s="60"/>
      <c r="AH768" s="61"/>
      <c r="AI768" s="126"/>
      <c r="AJ768" s="212"/>
      <c r="AK768" s="215"/>
    </row>
    <row r="769" spans="2:37">
      <c r="B769" s="136"/>
      <c r="C769" s="47">
        <f t="shared" si="222"/>
        <v>0</v>
      </c>
      <c r="D769" s="47">
        <f t="shared" si="223"/>
        <v>1</v>
      </c>
      <c r="E769" s="47">
        <f t="shared" si="224"/>
        <v>1900</v>
      </c>
      <c r="F769" s="47" t="str">
        <f t="shared" si="220"/>
        <v>сб</v>
      </c>
      <c r="G769" s="92"/>
      <c r="H769" s="71"/>
      <c r="I769" s="70"/>
      <c r="J769" s="94"/>
      <c r="K769" s="94"/>
      <c r="L769" s="48"/>
      <c r="M769" s="71"/>
      <c r="N769" s="64"/>
      <c r="O769" s="65"/>
      <c r="P769" s="65"/>
      <c r="Q769" s="65"/>
      <c r="R769" s="105"/>
      <c r="S769" s="66">
        <f t="shared" si="213"/>
        <v>100854.89999999998</v>
      </c>
      <c r="T769" s="67">
        <f t="shared" si="208"/>
        <v>0</v>
      </c>
      <c r="U769" s="53">
        <f t="shared" si="215"/>
        <v>0</v>
      </c>
      <c r="V769" s="54">
        <f t="shared" si="216"/>
        <v>0</v>
      </c>
      <c r="W769" s="67">
        <f t="shared" si="209"/>
        <v>0</v>
      </c>
      <c r="X769" s="53">
        <f t="shared" si="217"/>
        <v>0</v>
      </c>
      <c r="Y769" s="54">
        <f t="shared" si="218"/>
        <v>0</v>
      </c>
      <c r="Z769" s="68" t="str">
        <f t="shared" si="221"/>
        <v>0</v>
      </c>
      <c r="AA769" s="56">
        <f t="shared" si="219"/>
        <v>1</v>
      </c>
      <c r="AB769" s="124">
        <f t="shared" si="210"/>
        <v>1</v>
      </c>
      <c r="AC769" s="69">
        <f t="shared" si="211"/>
        <v>0</v>
      </c>
      <c r="AD769" s="54">
        <f t="shared" si="214"/>
        <v>0</v>
      </c>
      <c r="AE769" s="59">
        <f t="shared" si="212"/>
        <v>0</v>
      </c>
      <c r="AF769" s="149"/>
      <c r="AG769" s="60"/>
      <c r="AH769" s="61"/>
      <c r="AI769" s="126"/>
      <c r="AJ769" s="212"/>
      <c r="AK769" s="215"/>
    </row>
    <row r="770" spans="2:37">
      <c r="B770" s="136"/>
      <c r="C770" s="47">
        <f t="shared" si="222"/>
        <v>0</v>
      </c>
      <c r="D770" s="47">
        <f t="shared" si="223"/>
        <v>1</v>
      </c>
      <c r="E770" s="47">
        <f t="shared" si="224"/>
        <v>1900</v>
      </c>
      <c r="F770" s="47" t="str">
        <f t="shared" si="220"/>
        <v>сб</v>
      </c>
      <c r="G770" s="92"/>
      <c r="H770" s="71"/>
      <c r="I770" s="70"/>
      <c r="J770" s="94"/>
      <c r="K770" s="94"/>
      <c r="L770" s="48"/>
      <c r="M770" s="71"/>
      <c r="N770" s="64"/>
      <c r="O770" s="65"/>
      <c r="P770" s="65"/>
      <c r="Q770" s="65"/>
      <c r="R770" s="105"/>
      <c r="S770" s="66">
        <f t="shared" si="213"/>
        <v>100854.89999999998</v>
      </c>
      <c r="T770" s="67">
        <f t="shared" si="208"/>
        <v>0</v>
      </c>
      <c r="U770" s="53">
        <f t="shared" si="215"/>
        <v>0</v>
      </c>
      <c r="V770" s="54">
        <f t="shared" si="216"/>
        <v>0</v>
      </c>
      <c r="W770" s="67">
        <f t="shared" si="209"/>
        <v>0</v>
      </c>
      <c r="X770" s="53">
        <f t="shared" si="217"/>
        <v>0</v>
      </c>
      <c r="Y770" s="54">
        <f t="shared" si="218"/>
        <v>0</v>
      </c>
      <c r="Z770" s="68" t="str">
        <f t="shared" si="221"/>
        <v>0</v>
      </c>
      <c r="AA770" s="56">
        <f t="shared" si="219"/>
        <v>1</v>
      </c>
      <c r="AB770" s="124">
        <f t="shared" si="210"/>
        <v>1</v>
      </c>
      <c r="AC770" s="69">
        <f t="shared" si="211"/>
        <v>0</v>
      </c>
      <c r="AD770" s="54">
        <f t="shared" si="214"/>
        <v>0</v>
      </c>
      <c r="AE770" s="59">
        <f t="shared" si="212"/>
        <v>0</v>
      </c>
      <c r="AF770" s="149"/>
      <c r="AG770" s="60"/>
      <c r="AH770" s="61"/>
      <c r="AI770" s="126"/>
      <c r="AJ770" s="212"/>
      <c r="AK770" s="215"/>
    </row>
    <row r="771" spans="2:37">
      <c r="B771" s="136"/>
      <c r="C771" s="47">
        <f t="shared" si="222"/>
        <v>0</v>
      </c>
      <c r="D771" s="47">
        <f t="shared" si="223"/>
        <v>1</v>
      </c>
      <c r="E771" s="47">
        <f t="shared" si="224"/>
        <v>1900</v>
      </c>
      <c r="F771" s="47" t="str">
        <f t="shared" si="220"/>
        <v>сб</v>
      </c>
      <c r="G771" s="92"/>
      <c r="H771" s="71"/>
      <c r="I771" s="70"/>
      <c r="J771" s="94"/>
      <c r="K771" s="94"/>
      <c r="L771" s="48"/>
      <c r="M771" s="71"/>
      <c r="N771" s="64"/>
      <c r="O771" s="65"/>
      <c r="P771" s="65"/>
      <c r="Q771" s="65"/>
      <c r="R771" s="105"/>
      <c r="S771" s="66">
        <f t="shared" si="213"/>
        <v>100854.89999999998</v>
      </c>
      <c r="T771" s="67">
        <f t="shared" si="208"/>
        <v>0</v>
      </c>
      <c r="U771" s="53">
        <f t="shared" si="215"/>
        <v>0</v>
      </c>
      <c r="V771" s="54">
        <f t="shared" si="216"/>
        <v>0</v>
      </c>
      <c r="W771" s="67">
        <f t="shared" si="209"/>
        <v>0</v>
      </c>
      <c r="X771" s="53">
        <f t="shared" si="217"/>
        <v>0</v>
      </c>
      <c r="Y771" s="54">
        <f t="shared" si="218"/>
        <v>0</v>
      </c>
      <c r="Z771" s="68" t="str">
        <f t="shared" si="221"/>
        <v>0</v>
      </c>
      <c r="AA771" s="56">
        <f t="shared" si="219"/>
        <v>1</v>
      </c>
      <c r="AB771" s="124">
        <f t="shared" si="210"/>
        <v>1</v>
      </c>
      <c r="AC771" s="69">
        <f t="shared" si="211"/>
        <v>0</v>
      </c>
      <c r="AD771" s="54">
        <f t="shared" si="214"/>
        <v>0</v>
      </c>
      <c r="AE771" s="59">
        <f t="shared" si="212"/>
        <v>0</v>
      </c>
      <c r="AF771" s="149"/>
      <c r="AG771" s="60"/>
      <c r="AH771" s="61"/>
      <c r="AI771" s="126"/>
      <c r="AJ771" s="212"/>
      <c r="AK771" s="215"/>
    </row>
    <row r="772" spans="2:37">
      <c r="B772" s="136"/>
      <c r="C772" s="47">
        <f t="shared" si="222"/>
        <v>0</v>
      </c>
      <c r="D772" s="47">
        <f t="shared" si="223"/>
        <v>1</v>
      </c>
      <c r="E772" s="47">
        <f t="shared" si="224"/>
        <v>1900</v>
      </c>
      <c r="F772" s="47" t="str">
        <f t="shared" si="220"/>
        <v>сб</v>
      </c>
      <c r="G772" s="92"/>
      <c r="H772" s="71"/>
      <c r="I772" s="70"/>
      <c r="J772" s="94"/>
      <c r="K772" s="94"/>
      <c r="L772" s="48"/>
      <c r="M772" s="71"/>
      <c r="N772" s="64"/>
      <c r="O772" s="65"/>
      <c r="P772" s="65"/>
      <c r="Q772" s="65"/>
      <c r="R772" s="105"/>
      <c r="S772" s="66">
        <f t="shared" si="213"/>
        <v>100854.89999999998</v>
      </c>
      <c r="T772" s="67">
        <f t="shared" si="208"/>
        <v>0</v>
      </c>
      <c r="U772" s="53">
        <f t="shared" si="215"/>
        <v>0</v>
      </c>
      <c r="V772" s="54">
        <f t="shared" si="216"/>
        <v>0</v>
      </c>
      <c r="W772" s="67">
        <f t="shared" si="209"/>
        <v>0</v>
      </c>
      <c r="X772" s="53">
        <f t="shared" si="217"/>
        <v>0</v>
      </c>
      <c r="Y772" s="54">
        <f t="shared" si="218"/>
        <v>0</v>
      </c>
      <c r="Z772" s="68" t="str">
        <f t="shared" si="221"/>
        <v>0</v>
      </c>
      <c r="AA772" s="56">
        <f t="shared" si="219"/>
        <v>1</v>
      </c>
      <c r="AB772" s="124">
        <f t="shared" si="210"/>
        <v>1</v>
      </c>
      <c r="AC772" s="69">
        <f t="shared" si="211"/>
        <v>0</v>
      </c>
      <c r="AD772" s="54">
        <f t="shared" si="214"/>
        <v>0</v>
      </c>
      <c r="AE772" s="59">
        <f t="shared" si="212"/>
        <v>0</v>
      </c>
      <c r="AF772" s="149"/>
      <c r="AG772" s="60"/>
      <c r="AH772" s="61"/>
      <c r="AI772" s="126"/>
      <c r="AJ772" s="212"/>
      <c r="AK772" s="215"/>
    </row>
    <row r="773" spans="2:37">
      <c r="B773" s="136"/>
      <c r="C773" s="47">
        <f t="shared" si="222"/>
        <v>0</v>
      </c>
      <c r="D773" s="47">
        <f t="shared" si="223"/>
        <v>1</v>
      </c>
      <c r="E773" s="47">
        <f t="shared" si="224"/>
        <v>1900</v>
      </c>
      <c r="F773" s="47" t="str">
        <f t="shared" si="220"/>
        <v>сб</v>
      </c>
      <c r="G773" s="92"/>
      <c r="H773" s="71"/>
      <c r="I773" s="70"/>
      <c r="J773" s="94"/>
      <c r="K773" s="94"/>
      <c r="L773" s="48"/>
      <c r="M773" s="71"/>
      <c r="N773" s="64"/>
      <c r="O773" s="65"/>
      <c r="P773" s="65"/>
      <c r="Q773" s="65"/>
      <c r="R773" s="105"/>
      <c r="S773" s="66">
        <f t="shared" si="213"/>
        <v>100854.89999999998</v>
      </c>
      <c r="T773" s="67">
        <f t="shared" si="208"/>
        <v>0</v>
      </c>
      <c r="U773" s="53">
        <f t="shared" si="215"/>
        <v>0</v>
      </c>
      <c r="V773" s="54">
        <f t="shared" si="216"/>
        <v>0</v>
      </c>
      <c r="W773" s="67">
        <f t="shared" si="209"/>
        <v>0</v>
      </c>
      <c r="X773" s="53">
        <f t="shared" si="217"/>
        <v>0</v>
      </c>
      <c r="Y773" s="54">
        <f t="shared" si="218"/>
        <v>0</v>
      </c>
      <c r="Z773" s="68" t="str">
        <f t="shared" si="221"/>
        <v>0</v>
      </c>
      <c r="AA773" s="56">
        <f t="shared" si="219"/>
        <v>1</v>
      </c>
      <c r="AB773" s="124">
        <f t="shared" si="210"/>
        <v>1</v>
      </c>
      <c r="AC773" s="69">
        <f t="shared" si="211"/>
        <v>0</v>
      </c>
      <c r="AD773" s="54">
        <f t="shared" si="214"/>
        <v>0</v>
      </c>
      <c r="AE773" s="59">
        <f t="shared" si="212"/>
        <v>0</v>
      </c>
      <c r="AF773" s="149"/>
      <c r="AG773" s="60"/>
      <c r="AH773" s="61"/>
      <c r="AI773" s="126"/>
      <c r="AJ773" s="212"/>
      <c r="AK773" s="215"/>
    </row>
    <row r="774" spans="2:37">
      <c r="B774" s="136"/>
      <c r="C774" s="47">
        <f t="shared" si="222"/>
        <v>0</v>
      </c>
      <c r="D774" s="47">
        <f t="shared" si="223"/>
        <v>1</v>
      </c>
      <c r="E774" s="47">
        <f t="shared" si="224"/>
        <v>1900</v>
      </c>
      <c r="F774" s="47" t="str">
        <f t="shared" si="220"/>
        <v>сб</v>
      </c>
      <c r="G774" s="92"/>
      <c r="H774" s="71"/>
      <c r="I774" s="70"/>
      <c r="J774" s="94"/>
      <c r="K774" s="94"/>
      <c r="L774" s="48"/>
      <c r="M774" s="71"/>
      <c r="N774" s="64"/>
      <c r="O774" s="65"/>
      <c r="P774" s="65"/>
      <c r="Q774" s="65"/>
      <c r="R774" s="105"/>
      <c r="S774" s="66">
        <f t="shared" si="213"/>
        <v>100854.89999999998</v>
      </c>
      <c r="T774" s="67">
        <f t="shared" si="208"/>
        <v>0</v>
      </c>
      <c r="U774" s="53">
        <f t="shared" si="215"/>
        <v>0</v>
      </c>
      <c r="V774" s="54">
        <f t="shared" si="216"/>
        <v>0</v>
      </c>
      <c r="W774" s="67">
        <f t="shared" si="209"/>
        <v>0</v>
      </c>
      <c r="X774" s="53">
        <f t="shared" si="217"/>
        <v>0</v>
      </c>
      <c r="Y774" s="54">
        <f t="shared" si="218"/>
        <v>0</v>
      </c>
      <c r="Z774" s="68" t="str">
        <f t="shared" si="221"/>
        <v>0</v>
      </c>
      <c r="AA774" s="56">
        <f t="shared" si="219"/>
        <v>1</v>
      </c>
      <c r="AB774" s="124">
        <f t="shared" si="210"/>
        <v>1</v>
      </c>
      <c r="AC774" s="69">
        <f t="shared" si="211"/>
        <v>0</v>
      </c>
      <c r="AD774" s="54">
        <f t="shared" si="214"/>
        <v>0</v>
      </c>
      <c r="AE774" s="59">
        <f t="shared" si="212"/>
        <v>0</v>
      </c>
      <c r="AF774" s="149"/>
      <c r="AG774" s="60"/>
      <c r="AH774" s="61"/>
      <c r="AI774" s="126"/>
      <c r="AJ774" s="212"/>
      <c r="AK774" s="215"/>
    </row>
    <row r="775" spans="2:37">
      <c r="B775" s="136"/>
      <c r="C775" s="47">
        <f t="shared" si="222"/>
        <v>0</v>
      </c>
      <c r="D775" s="47">
        <f t="shared" si="223"/>
        <v>1</v>
      </c>
      <c r="E775" s="47">
        <f t="shared" si="224"/>
        <v>1900</v>
      </c>
      <c r="F775" s="47" t="str">
        <f t="shared" si="220"/>
        <v>сб</v>
      </c>
      <c r="G775" s="92"/>
      <c r="H775" s="71"/>
      <c r="I775" s="70"/>
      <c r="J775" s="94"/>
      <c r="K775" s="94"/>
      <c r="L775" s="48"/>
      <c r="M775" s="71"/>
      <c r="N775" s="64"/>
      <c r="O775" s="65"/>
      <c r="P775" s="65"/>
      <c r="Q775" s="65"/>
      <c r="R775" s="105"/>
      <c r="S775" s="66">
        <f t="shared" si="213"/>
        <v>100854.89999999998</v>
      </c>
      <c r="T775" s="67">
        <f t="shared" si="208"/>
        <v>0</v>
      </c>
      <c r="U775" s="53">
        <f t="shared" si="215"/>
        <v>0</v>
      </c>
      <c r="V775" s="54">
        <f t="shared" si="216"/>
        <v>0</v>
      </c>
      <c r="W775" s="67">
        <f t="shared" si="209"/>
        <v>0</v>
      </c>
      <c r="X775" s="53">
        <f t="shared" si="217"/>
        <v>0</v>
      </c>
      <c r="Y775" s="54">
        <f t="shared" si="218"/>
        <v>0</v>
      </c>
      <c r="Z775" s="68" t="str">
        <f t="shared" si="221"/>
        <v>0</v>
      </c>
      <c r="AA775" s="56">
        <f t="shared" si="219"/>
        <v>1</v>
      </c>
      <c r="AB775" s="124">
        <f t="shared" si="210"/>
        <v>1</v>
      </c>
      <c r="AC775" s="69">
        <f t="shared" si="211"/>
        <v>0</v>
      </c>
      <c r="AD775" s="54">
        <f t="shared" si="214"/>
        <v>0</v>
      </c>
      <c r="AE775" s="59">
        <f t="shared" si="212"/>
        <v>0</v>
      </c>
      <c r="AF775" s="149"/>
      <c r="AG775" s="60"/>
      <c r="AH775" s="61"/>
      <c r="AI775" s="126"/>
      <c r="AJ775" s="212"/>
      <c r="AK775" s="215"/>
    </row>
    <row r="776" spans="2:37">
      <c r="B776" s="136"/>
      <c r="C776" s="47">
        <f t="shared" si="222"/>
        <v>0</v>
      </c>
      <c r="D776" s="47">
        <f t="shared" si="223"/>
        <v>1</v>
      </c>
      <c r="E776" s="47">
        <f t="shared" si="224"/>
        <v>1900</v>
      </c>
      <c r="F776" s="47" t="str">
        <f t="shared" si="220"/>
        <v>сб</v>
      </c>
      <c r="G776" s="92"/>
      <c r="H776" s="71"/>
      <c r="I776" s="70"/>
      <c r="J776" s="94"/>
      <c r="K776" s="94"/>
      <c r="L776" s="48"/>
      <c r="M776" s="71"/>
      <c r="N776" s="64"/>
      <c r="O776" s="65"/>
      <c r="P776" s="65"/>
      <c r="Q776" s="65"/>
      <c r="R776" s="105"/>
      <c r="S776" s="66">
        <f t="shared" si="213"/>
        <v>100854.89999999998</v>
      </c>
      <c r="T776" s="67">
        <f t="shared" si="208"/>
        <v>0</v>
      </c>
      <c r="U776" s="53">
        <f t="shared" si="215"/>
        <v>0</v>
      </c>
      <c r="V776" s="54">
        <f t="shared" si="216"/>
        <v>0</v>
      </c>
      <c r="W776" s="67">
        <f t="shared" si="209"/>
        <v>0</v>
      </c>
      <c r="X776" s="53">
        <f t="shared" si="217"/>
        <v>0</v>
      </c>
      <c r="Y776" s="54">
        <f t="shared" si="218"/>
        <v>0</v>
      </c>
      <c r="Z776" s="68" t="str">
        <f t="shared" si="221"/>
        <v>0</v>
      </c>
      <c r="AA776" s="56">
        <f t="shared" si="219"/>
        <v>1</v>
      </c>
      <c r="AB776" s="124">
        <f t="shared" si="210"/>
        <v>1</v>
      </c>
      <c r="AC776" s="69">
        <f t="shared" si="211"/>
        <v>0</v>
      </c>
      <c r="AD776" s="54">
        <f t="shared" si="214"/>
        <v>0</v>
      </c>
      <c r="AE776" s="59">
        <f t="shared" si="212"/>
        <v>0</v>
      </c>
      <c r="AF776" s="149"/>
      <c r="AG776" s="60"/>
      <c r="AH776" s="61"/>
      <c r="AI776" s="126"/>
      <c r="AJ776" s="212"/>
      <c r="AK776" s="215"/>
    </row>
    <row r="777" spans="2:37">
      <c r="B777" s="136"/>
      <c r="C777" s="47">
        <f t="shared" si="222"/>
        <v>0</v>
      </c>
      <c r="D777" s="47">
        <f t="shared" si="223"/>
        <v>1</v>
      </c>
      <c r="E777" s="47">
        <f t="shared" si="224"/>
        <v>1900</v>
      </c>
      <c r="F777" s="47" t="str">
        <f t="shared" si="220"/>
        <v>сб</v>
      </c>
      <c r="G777" s="92"/>
      <c r="H777" s="71"/>
      <c r="I777" s="70"/>
      <c r="J777" s="94"/>
      <c r="K777" s="94"/>
      <c r="L777" s="48"/>
      <c r="M777" s="71"/>
      <c r="N777" s="64"/>
      <c r="O777" s="65"/>
      <c r="P777" s="65"/>
      <c r="Q777" s="65"/>
      <c r="R777" s="105"/>
      <c r="S777" s="66">
        <f t="shared" si="213"/>
        <v>100854.89999999998</v>
      </c>
      <c r="T777" s="67">
        <f t="shared" si="208"/>
        <v>0</v>
      </c>
      <c r="U777" s="53">
        <f t="shared" si="215"/>
        <v>0</v>
      </c>
      <c r="V777" s="54">
        <f t="shared" si="216"/>
        <v>0</v>
      </c>
      <c r="W777" s="67">
        <f t="shared" si="209"/>
        <v>0</v>
      </c>
      <c r="X777" s="53">
        <f t="shared" si="217"/>
        <v>0</v>
      </c>
      <c r="Y777" s="54">
        <f t="shared" si="218"/>
        <v>0</v>
      </c>
      <c r="Z777" s="68" t="str">
        <f t="shared" si="221"/>
        <v>0</v>
      </c>
      <c r="AA777" s="56">
        <f t="shared" si="219"/>
        <v>1</v>
      </c>
      <c r="AB777" s="124">
        <f t="shared" si="210"/>
        <v>1</v>
      </c>
      <c r="AC777" s="69">
        <f t="shared" si="211"/>
        <v>0</v>
      </c>
      <c r="AD777" s="54">
        <f t="shared" si="214"/>
        <v>0</v>
      </c>
      <c r="AE777" s="59">
        <f t="shared" si="212"/>
        <v>0</v>
      </c>
      <c r="AF777" s="149"/>
      <c r="AG777" s="60"/>
      <c r="AH777" s="61"/>
      <c r="AI777" s="126"/>
      <c r="AJ777" s="212"/>
      <c r="AK777" s="215"/>
    </row>
    <row r="778" spans="2:37">
      <c r="B778" s="136"/>
      <c r="C778" s="47">
        <f t="shared" si="222"/>
        <v>0</v>
      </c>
      <c r="D778" s="47">
        <f t="shared" si="223"/>
        <v>1</v>
      </c>
      <c r="E778" s="47">
        <f t="shared" si="224"/>
        <v>1900</v>
      </c>
      <c r="F778" s="47" t="str">
        <f t="shared" si="220"/>
        <v>сб</v>
      </c>
      <c r="G778" s="92"/>
      <c r="H778" s="71"/>
      <c r="I778" s="70"/>
      <c r="J778" s="94"/>
      <c r="K778" s="94"/>
      <c r="L778" s="48"/>
      <c r="M778" s="71"/>
      <c r="N778" s="64"/>
      <c r="O778" s="65"/>
      <c r="P778" s="65"/>
      <c r="Q778" s="65"/>
      <c r="R778" s="105"/>
      <c r="S778" s="66">
        <f t="shared" si="213"/>
        <v>100854.89999999998</v>
      </c>
      <c r="T778" s="67">
        <f t="shared" ref="T778:T841" si="225">IF(Q778&lt;&gt;0,IF(K778="Long",(Q778-N778)*100000*AB778,((Q778-N778)*-100000*AB778)),0)</f>
        <v>0</v>
      </c>
      <c r="U778" s="53">
        <f t="shared" si="215"/>
        <v>0</v>
      </c>
      <c r="V778" s="54">
        <f t="shared" si="216"/>
        <v>0</v>
      </c>
      <c r="W778" s="67">
        <f t="shared" ref="W778:W841" si="226">IF(P778&lt;&gt;0,IF(K778="Long",(N778-P778)*100000*AB778,((N778-P778)*-100000*AB778)),0)</f>
        <v>0</v>
      </c>
      <c r="X778" s="53">
        <f t="shared" si="217"/>
        <v>0</v>
      </c>
      <c r="Y778" s="54">
        <f t="shared" si="218"/>
        <v>0</v>
      </c>
      <c r="Z778" s="68" t="str">
        <f t="shared" si="221"/>
        <v>0</v>
      </c>
      <c r="AA778" s="56">
        <f t="shared" si="219"/>
        <v>1</v>
      </c>
      <c r="AB778" s="124">
        <f t="shared" ref="AB778:AB841" si="227">IF(TRUNC(N778/10,0)=0,1,IF(AND(TRUNC(N778/10,0)&gt;0,TRUNC(N778/10,0)&lt;10),0.1,IF(AND(TRUNC(N778/10,0)&gt;=10,TRUNC(N778/10,0)&lt;100),0.01,IF(AND(TRUNC(N778/10,0)&gt;=100,TRUNC(N778/10,0)&lt;1000),0.001,IF(AND(TRUNC(N778/10,0)&gt;=1000,TRUNC(N778/10,0)&lt;10000),0.0001,IF(AND(TRUNC(N778/10,0)&gt;=10000,TRUNC(N778/10,0)&lt;100000),0.00001))))))</f>
        <v>1</v>
      </c>
      <c r="AC778" s="69">
        <f t="shared" ref="AC778:AC841" si="228">IF(O778&lt;&gt;0, IF(K778="Long",(O778-N778)*100000*AB778,((O778-N778)*-100000*AB778)),0)</f>
        <v>0</v>
      </c>
      <c r="AD778" s="54">
        <f t="shared" si="214"/>
        <v>0</v>
      </c>
      <c r="AE778" s="59">
        <f t="shared" ref="AE778:AE841" si="229">(AA778*AC778*M778)+R778</f>
        <v>0</v>
      </c>
      <c r="AF778" s="149"/>
      <c r="AG778" s="60"/>
      <c r="AH778" s="61"/>
      <c r="AI778" s="126"/>
      <c r="AJ778" s="212"/>
      <c r="AK778" s="215"/>
    </row>
    <row r="779" spans="2:37">
      <c r="B779" s="136"/>
      <c r="C779" s="47">
        <f t="shared" si="222"/>
        <v>0</v>
      </c>
      <c r="D779" s="47">
        <f t="shared" si="223"/>
        <v>1</v>
      </c>
      <c r="E779" s="47">
        <f t="shared" si="224"/>
        <v>1900</v>
      </c>
      <c r="F779" s="47" t="str">
        <f t="shared" si="220"/>
        <v>сб</v>
      </c>
      <c r="G779" s="92"/>
      <c r="H779" s="71"/>
      <c r="I779" s="70"/>
      <c r="J779" s="94"/>
      <c r="K779" s="94"/>
      <c r="L779" s="48"/>
      <c r="M779" s="71"/>
      <c r="N779" s="64"/>
      <c r="O779" s="65"/>
      <c r="P779" s="65"/>
      <c r="Q779" s="65"/>
      <c r="R779" s="105"/>
      <c r="S779" s="66">
        <f t="shared" ref="S779:S842" si="230">IF(AE779="","",S778+AE779)</f>
        <v>100854.89999999998</v>
      </c>
      <c r="T779" s="67">
        <f t="shared" si="225"/>
        <v>0</v>
      </c>
      <c r="U779" s="53">
        <f t="shared" si="215"/>
        <v>0</v>
      </c>
      <c r="V779" s="54">
        <f t="shared" si="216"/>
        <v>0</v>
      </c>
      <c r="W779" s="67">
        <f t="shared" si="226"/>
        <v>0</v>
      </c>
      <c r="X779" s="53">
        <f t="shared" si="217"/>
        <v>0</v>
      </c>
      <c r="Y779" s="54">
        <f t="shared" si="218"/>
        <v>0</v>
      </c>
      <c r="Z779" s="68" t="str">
        <f t="shared" si="221"/>
        <v>0</v>
      </c>
      <c r="AA779" s="56">
        <f t="shared" si="219"/>
        <v>1</v>
      </c>
      <c r="AB779" s="124">
        <f t="shared" si="227"/>
        <v>1</v>
      </c>
      <c r="AC779" s="69">
        <f t="shared" si="228"/>
        <v>0</v>
      </c>
      <c r="AD779" s="54">
        <f t="shared" ref="AD779:AD842" si="231">IF(S778=0,"0.00%",AE779/S778)</f>
        <v>0</v>
      </c>
      <c r="AE779" s="59">
        <f t="shared" si="229"/>
        <v>0</v>
      </c>
      <c r="AF779" s="149"/>
      <c r="AG779" s="60"/>
      <c r="AH779" s="61"/>
      <c r="AI779" s="126"/>
      <c r="AJ779" s="212"/>
      <c r="AK779" s="215"/>
    </row>
    <row r="780" spans="2:37">
      <c r="B780" s="136"/>
      <c r="C780" s="47">
        <f t="shared" si="222"/>
        <v>0</v>
      </c>
      <c r="D780" s="47">
        <f t="shared" si="223"/>
        <v>1</v>
      </c>
      <c r="E780" s="47">
        <f t="shared" si="224"/>
        <v>1900</v>
      </c>
      <c r="F780" s="47" t="str">
        <f t="shared" si="220"/>
        <v>сб</v>
      </c>
      <c r="G780" s="92"/>
      <c r="H780" s="71"/>
      <c r="I780" s="70"/>
      <c r="J780" s="94"/>
      <c r="K780" s="94"/>
      <c r="L780" s="48"/>
      <c r="M780" s="71"/>
      <c r="N780" s="64"/>
      <c r="O780" s="65"/>
      <c r="P780" s="65"/>
      <c r="Q780" s="65"/>
      <c r="R780" s="105"/>
      <c r="S780" s="66">
        <f t="shared" si="230"/>
        <v>100854.89999999998</v>
      </c>
      <c r="T780" s="67">
        <f t="shared" si="225"/>
        <v>0</v>
      </c>
      <c r="U780" s="53">
        <f t="shared" si="215"/>
        <v>0</v>
      </c>
      <c r="V780" s="54">
        <f t="shared" si="216"/>
        <v>0</v>
      </c>
      <c r="W780" s="67">
        <f t="shared" si="226"/>
        <v>0</v>
      </c>
      <c r="X780" s="53">
        <f t="shared" si="217"/>
        <v>0</v>
      </c>
      <c r="Y780" s="54">
        <f t="shared" si="218"/>
        <v>0</v>
      </c>
      <c r="Z780" s="68" t="str">
        <f t="shared" si="221"/>
        <v>0</v>
      </c>
      <c r="AA780" s="56">
        <f t="shared" si="219"/>
        <v>1</v>
      </c>
      <c r="AB780" s="124">
        <f t="shared" si="227"/>
        <v>1</v>
      </c>
      <c r="AC780" s="69">
        <f t="shared" si="228"/>
        <v>0</v>
      </c>
      <c r="AD780" s="54">
        <f t="shared" si="231"/>
        <v>0</v>
      </c>
      <c r="AE780" s="59">
        <f t="shared" si="229"/>
        <v>0</v>
      </c>
      <c r="AF780" s="149"/>
      <c r="AG780" s="60"/>
      <c r="AH780" s="61"/>
      <c r="AI780" s="126"/>
      <c r="AJ780" s="212"/>
      <c r="AK780" s="215"/>
    </row>
    <row r="781" spans="2:37">
      <c r="B781" s="136"/>
      <c r="C781" s="47">
        <f t="shared" si="222"/>
        <v>0</v>
      </c>
      <c r="D781" s="47">
        <f t="shared" si="223"/>
        <v>1</v>
      </c>
      <c r="E781" s="47">
        <f t="shared" si="224"/>
        <v>1900</v>
      </c>
      <c r="F781" s="47" t="str">
        <f t="shared" si="220"/>
        <v>сб</v>
      </c>
      <c r="G781" s="92"/>
      <c r="H781" s="71"/>
      <c r="I781" s="70"/>
      <c r="J781" s="94"/>
      <c r="K781" s="94"/>
      <c r="L781" s="48"/>
      <c r="M781" s="71"/>
      <c r="N781" s="64"/>
      <c r="O781" s="65"/>
      <c r="P781" s="65"/>
      <c r="Q781" s="65"/>
      <c r="R781" s="105"/>
      <c r="S781" s="66">
        <f t="shared" si="230"/>
        <v>100854.89999999998</v>
      </c>
      <c r="T781" s="67">
        <f t="shared" si="225"/>
        <v>0</v>
      </c>
      <c r="U781" s="53">
        <f t="shared" si="215"/>
        <v>0</v>
      </c>
      <c r="V781" s="54">
        <f t="shared" si="216"/>
        <v>0</v>
      </c>
      <c r="W781" s="67">
        <f t="shared" si="226"/>
        <v>0</v>
      </c>
      <c r="X781" s="53">
        <f t="shared" si="217"/>
        <v>0</v>
      </c>
      <c r="Y781" s="54">
        <f t="shared" si="218"/>
        <v>0</v>
      </c>
      <c r="Z781" s="68" t="str">
        <f t="shared" si="221"/>
        <v>0</v>
      </c>
      <c r="AA781" s="56">
        <f t="shared" si="219"/>
        <v>1</v>
      </c>
      <c r="AB781" s="124">
        <f t="shared" si="227"/>
        <v>1</v>
      </c>
      <c r="AC781" s="69">
        <f t="shared" si="228"/>
        <v>0</v>
      </c>
      <c r="AD781" s="54">
        <f t="shared" si="231"/>
        <v>0</v>
      </c>
      <c r="AE781" s="59">
        <f t="shared" si="229"/>
        <v>0</v>
      </c>
      <c r="AF781" s="149"/>
      <c r="AG781" s="60"/>
      <c r="AH781" s="61"/>
      <c r="AI781" s="126"/>
      <c r="AJ781" s="212"/>
      <c r="AK781" s="215"/>
    </row>
    <row r="782" spans="2:37">
      <c r="B782" s="136"/>
      <c r="C782" s="47">
        <f t="shared" si="222"/>
        <v>0</v>
      </c>
      <c r="D782" s="47">
        <f t="shared" si="223"/>
        <v>1</v>
      </c>
      <c r="E782" s="47">
        <f t="shared" si="224"/>
        <v>1900</v>
      </c>
      <c r="F782" s="47" t="str">
        <f t="shared" si="220"/>
        <v>сб</v>
      </c>
      <c r="G782" s="92"/>
      <c r="H782" s="71"/>
      <c r="I782" s="70"/>
      <c r="J782" s="94"/>
      <c r="K782" s="94"/>
      <c r="L782" s="48"/>
      <c r="M782" s="71"/>
      <c r="N782" s="64"/>
      <c r="O782" s="65"/>
      <c r="P782" s="65"/>
      <c r="Q782" s="65"/>
      <c r="R782" s="105"/>
      <c r="S782" s="66">
        <f t="shared" si="230"/>
        <v>100854.89999999998</v>
      </c>
      <c r="T782" s="67">
        <f t="shared" si="225"/>
        <v>0</v>
      </c>
      <c r="U782" s="53">
        <f t="shared" si="215"/>
        <v>0</v>
      </c>
      <c r="V782" s="54">
        <f t="shared" si="216"/>
        <v>0</v>
      </c>
      <c r="W782" s="67">
        <f t="shared" si="226"/>
        <v>0</v>
      </c>
      <c r="X782" s="53">
        <f t="shared" si="217"/>
        <v>0</v>
      </c>
      <c r="Y782" s="54">
        <f t="shared" si="218"/>
        <v>0</v>
      </c>
      <c r="Z782" s="68" t="str">
        <f t="shared" si="221"/>
        <v>0</v>
      </c>
      <c r="AA782" s="56">
        <f t="shared" si="219"/>
        <v>1</v>
      </c>
      <c r="AB782" s="124">
        <f t="shared" si="227"/>
        <v>1</v>
      </c>
      <c r="AC782" s="69">
        <f t="shared" si="228"/>
        <v>0</v>
      </c>
      <c r="AD782" s="54">
        <f t="shared" si="231"/>
        <v>0</v>
      </c>
      <c r="AE782" s="59">
        <f t="shared" si="229"/>
        <v>0</v>
      </c>
      <c r="AF782" s="149"/>
      <c r="AG782" s="60"/>
      <c r="AH782" s="61"/>
      <c r="AI782" s="126"/>
      <c r="AJ782" s="212"/>
      <c r="AK782" s="215"/>
    </row>
    <row r="783" spans="2:37">
      <c r="B783" s="136"/>
      <c r="C783" s="47">
        <f t="shared" si="222"/>
        <v>0</v>
      </c>
      <c r="D783" s="47">
        <f t="shared" si="223"/>
        <v>1</v>
      </c>
      <c r="E783" s="47">
        <f t="shared" si="224"/>
        <v>1900</v>
      </c>
      <c r="F783" s="47" t="str">
        <f t="shared" si="220"/>
        <v>сб</v>
      </c>
      <c r="G783" s="92"/>
      <c r="H783" s="71"/>
      <c r="I783" s="70"/>
      <c r="J783" s="94"/>
      <c r="K783" s="94"/>
      <c r="L783" s="48"/>
      <c r="M783" s="71"/>
      <c r="N783" s="64"/>
      <c r="O783" s="65"/>
      <c r="P783" s="65"/>
      <c r="Q783" s="65"/>
      <c r="R783" s="105"/>
      <c r="S783" s="66">
        <f t="shared" si="230"/>
        <v>100854.89999999998</v>
      </c>
      <c r="T783" s="67">
        <f t="shared" si="225"/>
        <v>0</v>
      </c>
      <c r="U783" s="53">
        <f t="shared" si="215"/>
        <v>0</v>
      </c>
      <c r="V783" s="54">
        <f t="shared" si="216"/>
        <v>0</v>
      </c>
      <c r="W783" s="67">
        <f t="shared" si="226"/>
        <v>0</v>
      </c>
      <c r="X783" s="53">
        <f t="shared" si="217"/>
        <v>0</v>
      </c>
      <c r="Y783" s="54">
        <f t="shared" si="218"/>
        <v>0</v>
      </c>
      <c r="Z783" s="68" t="str">
        <f t="shared" si="221"/>
        <v>0</v>
      </c>
      <c r="AA783" s="56">
        <f t="shared" si="219"/>
        <v>1</v>
      </c>
      <c r="AB783" s="124">
        <f t="shared" si="227"/>
        <v>1</v>
      </c>
      <c r="AC783" s="69">
        <f t="shared" si="228"/>
        <v>0</v>
      </c>
      <c r="AD783" s="54">
        <f t="shared" si="231"/>
        <v>0</v>
      </c>
      <c r="AE783" s="59">
        <f t="shared" si="229"/>
        <v>0</v>
      </c>
      <c r="AF783" s="149"/>
      <c r="AG783" s="60"/>
      <c r="AH783" s="61"/>
      <c r="AI783" s="126"/>
      <c r="AJ783" s="212"/>
      <c r="AK783" s="215"/>
    </row>
    <row r="784" spans="2:37">
      <c r="B784" s="136"/>
      <c r="C784" s="47">
        <f t="shared" si="222"/>
        <v>0</v>
      </c>
      <c r="D784" s="47">
        <f t="shared" si="223"/>
        <v>1</v>
      </c>
      <c r="E784" s="47">
        <f t="shared" si="224"/>
        <v>1900</v>
      </c>
      <c r="F784" s="47" t="str">
        <f t="shared" si="220"/>
        <v>сб</v>
      </c>
      <c r="G784" s="92"/>
      <c r="H784" s="71"/>
      <c r="I784" s="70"/>
      <c r="J784" s="94"/>
      <c r="K784" s="94"/>
      <c r="L784" s="48"/>
      <c r="M784" s="71"/>
      <c r="N784" s="64"/>
      <c r="O784" s="65"/>
      <c r="P784" s="65"/>
      <c r="Q784" s="65"/>
      <c r="R784" s="105"/>
      <c r="S784" s="66">
        <f t="shared" si="230"/>
        <v>100854.89999999998</v>
      </c>
      <c r="T784" s="67">
        <f t="shared" si="225"/>
        <v>0</v>
      </c>
      <c r="U784" s="53">
        <f t="shared" si="215"/>
        <v>0</v>
      </c>
      <c r="V784" s="54">
        <f t="shared" si="216"/>
        <v>0</v>
      </c>
      <c r="W784" s="67">
        <f t="shared" si="226"/>
        <v>0</v>
      </c>
      <c r="X784" s="53">
        <f t="shared" si="217"/>
        <v>0</v>
      </c>
      <c r="Y784" s="54">
        <f t="shared" si="218"/>
        <v>0</v>
      </c>
      <c r="Z784" s="68" t="str">
        <f t="shared" si="221"/>
        <v>0</v>
      </c>
      <c r="AA784" s="56">
        <f t="shared" si="219"/>
        <v>1</v>
      </c>
      <c r="AB784" s="124">
        <f t="shared" si="227"/>
        <v>1</v>
      </c>
      <c r="AC784" s="69">
        <f t="shared" si="228"/>
        <v>0</v>
      </c>
      <c r="AD784" s="54">
        <f t="shared" si="231"/>
        <v>0</v>
      </c>
      <c r="AE784" s="59">
        <f t="shared" si="229"/>
        <v>0</v>
      </c>
      <c r="AF784" s="149"/>
      <c r="AG784" s="60"/>
      <c r="AH784" s="61"/>
      <c r="AI784" s="126"/>
      <c r="AJ784" s="212"/>
      <c r="AK784" s="215"/>
    </row>
    <row r="785" spans="2:37">
      <c r="B785" s="136"/>
      <c r="C785" s="47">
        <f t="shared" si="222"/>
        <v>0</v>
      </c>
      <c r="D785" s="47">
        <f t="shared" si="223"/>
        <v>1</v>
      </c>
      <c r="E785" s="47">
        <f t="shared" si="224"/>
        <v>1900</v>
      </c>
      <c r="F785" s="47" t="str">
        <f t="shared" si="220"/>
        <v>сб</v>
      </c>
      <c r="G785" s="92"/>
      <c r="H785" s="71"/>
      <c r="I785" s="70"/>
      <c r="J785" s="94"/>
      <c r="K785" s="94"/>
      <c r="L785" s="48"/>
      <c r="M785" s="71"/>
      <c r="N785" s="64"/>
      <c r="O785" s="65"/>
      <c r="P785" s="65"/>
      <c r="Q785" s="65"/>
      <c r="R785" s="105"/>
      <c r="S785" s="66">
        <f t="shared" si="230"/>
        <v>100854.89999999998</v>
      </c>
      <c r="T785" s="67">
        <f t="shared" si="225"/>
        <v>0</v>
      </c>
      <c r="U785" s="53">
        <f t="shared" si="215"/>
        <v>0</v>
      </c>
      <c r="V785" s="54">
        <f t="shared" si="216"/>
        <v>0</v>
      </c>
      <c r="W785" s="67">
        <f t="shared" si="226"/>
        <v>0</v>
      </c>
      <c r="X785" s="53">
        <f t="shared" si="217"/>
        <v>0</v>
      </c>
      <c r="Y785" s="54">
        <f t="shared" si="218"/>
        <v>0</v>
      </c>
      <c r="Z785" s="68" t="str">
        <f t="shared" si="221"/>
        <v>0</v>
      </c>
      <c r="AA785" s="56">
        <f t="shared" si="219"/>
        <v>1</v>
      </c>
      <c r="AB785" s="124">
        <f t="shared" si="227"/>
        <v>1</v>
      </c>
      <c r="AC785" s="69">
        <f t="shared" si="228"/>
        <v>0</v>
      </c>
      <c r="AD785" s="54">
        <f t="shared" si="231"/>
        <v>0</v>
      </c>
      <c r="AE785" s="59">
        <f t="shared" si="229"/>
        <v>0</v>
      </c>
      <c r="AF785" s="149"/>
      <c r="AG785" s="60"/>
      <c r="AH785" s="61"/>
      <c r="AI785" s="126"/>
      <c r="AJ785" s="212"/>
      <c r="AK785" s="215"/>
    </row>
    <row r="786" spans="2:37">
      <c r="B786" s="136"/>
      <c r="C786" s="47">
        <f t="shared" si="222"/>
        <v>0</v>
      </c>
      <c r="D786" s="47">
        <f t="shared" si="223"/>
        <v>1</v>
      </c>
      <c r="E786" s="47">
        <f t="shared" si="224"/>
        <v>1900</v>
      </c>
      <c r="F786" s="47" t="str">
        <f t="shared" si="220"/>
        <v>сб</v>
      </c>
      <c r="G786" s="92"/>
      <c r="H786" s="71"/>
      <c r="I786" s="70"/>
      <c r="J786" s="94"/>
      <c r="K786" s="94"/>
      <c r="L786" s="48"/>
      <c r="M786" s="71"/>
      <c r="N786" s="64"/>
      <c r="O786" s="65"/>
      <c r="P786" s="65"/>
      <c r="Q786" s="65"/>
      <c r="R786" s="105"/>
      <c r="S786" s="66">
        <f t="shared" si="230"/>
        <v>100854.89999999998</v>
      </c>
      <c r="T786" s="67">
        <f t="shared" si="225"/>
        <v>0</v>
      </c>
      <c r="U786" s="53">
        <f t="shared" si="215"/>
        <v>0</v>
      </c>
      <c r="V786" s="54">
        <f t="shared" si="216"/>
        <v>0</v>
      </c>
      <c r="W786" s="67">
        <f t="shared" si="226"/>
        <v>0</v>
      </c>
      <c r="X786" s="53">
        <f t="shared" si="217"/>
        <v>0</v>
      </c>
      <c r="Y786" s="54">
        <f t="shared" si="218"/>
        <v>0</v>
      </c>
      <c r="Z786" s="68" t="str">
        <f t="shared" si="221"/>
        <v>0</v>
      </c>
      <c r="AA786" s="56">
        <f t="shared" si="219"/>
        <v>1</v>
      </c>
      <c r="AB786" s="124">
        <f t="shared" si="227"/>
        <v>1</v>
      </c>
      <c r="AC786" s="69">
        <f t="shared" si="228"/>
        <v>0</v>
      </c>
      <c r="AD786" s="54">
        <f t="shared" si="231"/>
        <v>0</v>
      </c>
      <c r="AE786" s="59">
        <f t="shared" si="229"/>
        <v>0</v>
      </c>
      <c r="AF786" s="149"/>
      <c r="AG786" s="60"/>
      <c r="AH786" s="61"/>
      <c r="AI786" s="126"/>
      <c r="AJ786" s="212"/>
      <c r="AK786" s="215"/>
    </row>
    <row r="787" spans="2:37">
      <c r="B787" s="136"/>
      <c r="C787" s="47">
        <f t="shared" si="222"/>
        <v>0</v>
      </c>
      <c r="D787" s="47">
        <f t="shared" si="223"/>
        <v>1</v>
      </c>
      <c r="E787" s="47">
        <f t="shared" si="224"/>
        <v>1900</v>
      </c>
      <c r="F787" s="47" t="str">
        <f t="shared" si="220"/>
        <v>сб</v>
      </c>
      <c r="G787" s="92"/>
      <c r="H787" s="71"/>
      <c r="I787" s="70"/>
      <c r="J787" s="94"/>
      <c r="K787" s="94"/>
      <c r="L787" s="48"/>
      <c r="M787" s="71"/>
      <c r="N787" s="64"/>
      <c r="O787" s="65"/>
      <c r="P787" s="65"/>
      <c r="Q787" s="65"/>
      <c r="R787" s="105"/>
      <c r="S787" s="66">
        <f t="shared" si="230"/>
        <v>100854.89999999998</v>
      </c>
      <c r="T787" s="67">
        <f t="shared" si="225"/>
        <v>0</v>
      </c>
      <c r="U787" s="53">
        <f t="shared" si="215"/>
        <v>0</v>
      </c>
      <c r="V787" s="54">
        <f t="shared" si="216"/>
        <v>0</v>
      </c>
      <c r="W787" s="67">
        <f t="shared" si="226"/>
        <v>0</v>
      </c>
      <c r="X787" s="53">
        <f t="shared" si="217"/>
        <v>0</v>
      </c>
      <c r="Y787" s="54">
        <f t="shared" si="218"/>
        <v>0</v>
      </c>
      <c r="Z787" s="68" t="str">
        <f t="shared" si="221"/>
        <v>0</v>
      </c>
      <c r="AA787" s="56">
        <f t="shared" si="219"/>
        <v>1</v>
      </c>
      <c r="AB787" s="124">
        <f t="shared" si="227"/>
        <v>1</v>
      </c>
      <c r="AC787" s="69">
        <f t="shared" si="228"/>
        <v>0</v>
      </c>
      <c r="AD787" s="54">
        <f t="shared" si="231"/>
        <v>0</v>
      </c>
      <c r="AE787" s="59">
        <f t="shared" si="229"/>
        <v>0</v>
      </c>
      <c r="AF787" s="149"/>
      <c r="AG787" s="60"/>
      <c r="AH787" s="61"/>
      <c r="AI787" s="126"/>
      <c r="AJ787" s="212"/>
      <c r="AK787" s="215"/>
    </row>
    <row r="788" spans="2:37">
      <c r="B788" s="136"/>
      <c r="C788" s="47">
        <f t="shared" si="222"/>
        <v>0</v>
      </c>
      <c r="D788" s="47">
        <f t="shared" si="223"/>
        <v>1</v>
      </c>
      <c r="E788" s="47">
        <f t="shared" si="224"/>
        <v>1900</v>
      </c>
      <c r="F788" s="47" t="str">
        <f t="shared" si="220"/>
        <v>сб</v>
      </c>
      <c r="G788" s="92"/>
      <c r="H788" s="71"/>
      <c r="I788" s="70"/>
      <c r="J788" s="94"/>
      <c r="K788" s="94"/>
      <c r="L788" s="48"/>
      <c r="M788" s="71"/>
      <c r="N788" s="64"/>
      <c r="O788" s="65"/>
      <c r="P788" s="65"/>
      <c r="Q788" s="65"/>
      <c r="R788" s="105"/>
      <c r="S788" s="66">
        <f t="shared" si="230"/>
        <v>100854.89999999998</v>
      </c>
      <c r="T788" s="67">
        <f t="shared" si="225"/>
        <v>0</v>
      </c>
      <c r="U788" s="53">
        <f t="shared" si="215"/>
        <v>0</v>
      </c>
      <c r="V788" s="54">
        <f t="shared" si="216"/>
        <v>0</v>
      </c>
      <c r="W788" s="67">
        <f t="shared" si="226"/>
        <v>0</v>
      </c>
      <c r="X788" s="53">
        <f t="shared" si="217"/>
        <v>0</v>
      </c>
      <c r="Y788" s="54">
        <f t="shared" si="218"/>
        <v>0</v>
      </c>
      <c r="Z788" s="68" t="str">
        <f t="shared" si="221"/>
        <v>0</v>
      </c>
      <c r="AA788" s="56">
        <f t="shared" si="219"/>
        <v>1</v>
      </c>
      <c r="AB788" s="124">
        <f t="shared" si="227"/>
        <v>1</v>
      </c>
      <c r="AC788" s="69">
        <f t="shared" si="228"/>
        <v>0</v>
      </c>
      <c r="AD788" s="54">
        <f t="shared" si="231"/>
        <v>0</v>
      </c>
      <c r="AE788" s="59">
        <f t="shared" si="229"/>
        <v>0</v>
      </c>
      <c r="AF788" s="149"/>
      <c r="AG788" s="60"/>
      <c r="AH788" s="61"/>
      <c r="AI788" s="126"/>
      <c r="AJ788" s="212"/>
      <c r="AK788" s="215"/>
    </row>
    <row r="789" spans="2:37">
      <c r="B789" s="136"/>
      <c r="C789" s="47">
        <f t="shared" si="222"/>
        <v>0</v>
      </c>
      <c r="D789" s="47">
        <f t="shared" si="223"/>
        <v>1</v>
      </c>
      <c r="E789" s="47">
        <f t="shared" si="224"/>
        <v>1900</v>
      </c>
      <c r="F789" s="47" t="str">
        <f t="shared" si="220"/>
        <v>сб</v>
      </c>
      <c r="G789" s="92"/>
      <c r="H789" s="71"/>
      <c r="I789" s="70"/>
      <c r="J789" s="94"/>
      <c r="K789" s="94"/>
      <c r="L789" s="48"/>
      <c r="M789" s="71"/>
      <c r="N789" s="64"/>
      <c r="O789" s="65"/>
      <c r="P789" s="65"/>
      <c r="Q789" s="65"/>
      <c r="R789" s="105"/>
      <c r="S789" s="66">
        <f t="shared" si="230"/>
        <v>100854.89999999998</v>
      </c>
      <c r="T789" s="67">
        <f t="shared" si="225"/>
        <v>0</v>
      </c>
      <c r="U789" s="53">
        <f t="shared" si="215"/>
        <v>0</v>
      </c>
      <c r="V789" s="54">
        <f t="shared" si="216"/>
        <v>0</v>
      </c>
      <c r="W789" s="67">
        <f t="shared" si="226"/>
        <v>0</v>
      </c>
      <c r="X789" s="53">
        <f t="shared" si="217"/>
        <v>0</v>
      </c>
      <c r="Y789" s="54">
        <f t="shared" si="218"/>
        <v>0</v>
      </c>
      <c r="Z789" s="68" t="str">
        <f t="shared" si="221"/>
        <v>0</v>
      </c>
      <c r="AA789" s="56">
        <f t="shared" si="219"/>
        <v>1</v>
      </c>
      <c r="AB789" s="124">
        <f t="shared" si="227"/>
        <v>1</v>
      </c>
      <c r="AC789" s="69">
        <f t="shared" si="228"/>
        <v>0</v>
      </c>
      <c r="AD789" s="54">
        <f t="shared" si="231"/>
        <v>0</v>
      </c>
      <c r="AE789" s="59">
        <f t="shared" si="229"/>
        <v>0</v>
      </c>
      <c r="AF789" s="149"/>
      <c r="AG789" s="60"/>
      <c r="AH789" s="61"/>
      <c r="AI789" s="126"/>
      <c r="AJ789" s="212"/>
      <c r="AK789" s="215"/>
    </row>
    <row r="790" spans="2:37">
      <c r="B790" s="136"/>
      <c r="C790" s="47">
        <f t="shared" si="222"/>
        <v>0</v>
      </c>
      <c r="D790" s="47">
        <f t="shared" si="223"/>
        <v>1</v>
      </c>
      <c r="E790" s="47">
        <f t="shared" si="224"/>
        <v>1900</v>
      </c>
      <c r="F790" s="47" t="str">
        <f t="shared" si="220"/>
        <v>сб</v>
      </c>
      <c r="G790" s="92"/>
      <c r="H790" s="71"/>
      <c r="I790" s="70"/>
      <c r="J790" s="94"/>
      <c r="K790" s="94"/>
      <c r="L790" s="48"/>
      <c r="M790" s="71"/>
      <c r="N790" s="64"/>
      <c r="O790" s="65"/>
      <c r="P790" s="65"/>
      <c r="Q790" s="65"/>
      <c r="R790" s="105"/>
      <c r="S790" s="66">
        <f t="shared" si="230"/>
        <v>100854.89999999998</v>
      </c>
      <c r="T790" s="67">
        <f t="shared" si="225"/>
        <v>0</v>
      </c>
      <c r="U790" s="53">
        <f t="shared" si="215"/>
        <v>0</v>
      </c>
      <c r="V790" s="54">
        <f t="shared" si="216"/>
        <v>0</v>
      </c>
      <c r="W790" s="67">
        <f t="shared" si="226"/>
        <v>0</v>
      </c>
      <c r="X790" s="53">
        <f t="shared" si="217"/>
        <v>0</v>
      </c>
      <c r="Y790" s="54">
        <f t="shared" si="218"/>
        <v>0</v>
      </c>
      <c r="Z790" s="68" t="str">
        <f t="shared" si="221"/>
        <v>0</v>
      </c>
      <c r="AA790" s="56">
        <f t="shared" si="219"/>
        <v>1</v>
      </c>
      <c r="AB790" s="124">
        <f t="shared" si="227"/>
        <v>1</v>
      </c>
      <c r="AC790" s="69">
        <f t="shared" si="228"/>
        <v>0</v>
      </c>
      <c r="AD790" s="54">
        <f t="shared" si="231"/>
        <v>0</v>
      </c>
      <c r="AE790" s="59">
        <f t="shared" si="229"/>
        <v>0</v>
      </c>
      <c r="AF790" s="149"/>
      <c r="AG790" s="60"/>
      <c r="AH790" s="61"/>
      <c r="AI790" s="126"/>
      <c r="AJ790" s="212"/>
      <c r="AK790" s="215"/>
    </row>
    <row r="791" spans="2:37">
      <c r="B791" s="136"/>
      <c r="C791" s="47">
        <f t="shared" si="222"/>
        <v>0</v>
      </c>
      <c r="D791" s="47">
        <f t="shared" si="223"/>
        <v>1</v>
      </c>
      <c r="E791" s="47">
        <f t="shared" si="224"/>
        <v>1900</v>
      </c>
      <c r="F791" s="47" t="str">
        <f t="shared" si="220"/>
        <v>сб</v>
      </c>
      <c r="G791" s="92"/>
      <c r="H791" s="71"/>
      <c r="I791" s="70"/>
      <c r="J791" s="94"/>
      <c r="K791" s="94"/>
      <c r="L791" s="48"/>
      <c r="M791" s="71"/>
      <c r="N791" s="64"/>
      <c r="O791" s="65"/>
      <c r="P791" s="65"/>
      <c r="Q791" s="65"/>
      <c r="R791" s="105"/>
      <c r="S791" s="66">
        <f t="shared" si="230"/>
        <v>100854.89999999998</v>
      </c>
      <c r="T791" s="67">
        <f t="shared" si="225"/>
        <v>0</v>
      </c>
      <c r="U791" s="53">
        <f t="shared" si="215"/>
        <v>0</v>
      </c>
      <c r="V791" s="54">
        <f t="shared" si="216"/>
        <v>0</v>
      </c>
      <c r="W791" s="67">
        <f t="shared" si="226"/>
        <v>0</v>
      </c>
      <c r="X791" s="53">
        <f t="shared" si="217"/>
        <v>0</v>
      </c>
      <c r="Y791" s="54">
        <f t="shared" si="218"/>
        <v>0</v>
      </c>
      <c r="Z791" s="68" t="str">
        <f t="shared" si="221"/>
        <v>0</v>
      </c>
      <c r="AA791" s="56">
        <f t="shared" si="219"/>
        <v>1</v>
      </c>
      <c r="AB791" s="124">
        <f t="shared" si="227"/>
        <v>1</v>
      </c>
      <c r="AC791" s="69">
        <f t="shared" si="228"/>
        <v>0</v>
      </c>
      <c r="AD791" s="54">
        <f t="shared" si="231"/>
        <v>0</v>
      </c>
      <c r="AE791" s="59">
        <f t="shared" si="229"/>
        <v>0</v>
      </c>
      <c r="AF791" s="149"/>
      <c r="AG791" s="60"/>
      <c r="AH791" s="61"/>
      <c r="AI791" s="126"/>
      <c r="AJ791" s="212"/>
      <c r="AK791" s="215"/>
    </row>
    <row r="792" spans="2:37">
      <c r="B792" s="136"/>
      <c r="C792" s="47">
        <f t="shared" si="222"/>
        <v>0</v>
      </c>
      <c r="D792" s="47">
        <f t="shared" si="223"/>
        <v>1</v>
      </c>
      <c r="E792" s="47">
        <f t="shared" si="224"/>
        <v>1900</v>
      </c>
      <c r="F792" s="47" t="str">
        <f t="shared" si="220"/>
        <v>сб</v>
      </c>
      <c r="G792" s="92"/>
      <c r="H792" s="71"/>
      <c r="I792" s="70"/>
      <c r="J792" s="94"/>
      <c r="K792" s="94"/>
      <c r="L792" s="48"/>
      <c r="M792" s="71"/>
      <c r="N792" s="64"/>
      <c r="O792" s="65"/>
      <c r="P792" s="65"/>
      <c r="Q792" s="65"/>
      <c r="R792" s="105"/>
      <c r="S792" s="66">
        <f t="shared" si="230"/>
        <v>100854.89999999998</v>
      </c>
      <c r="T792" s="67">
        <f t="shared" si="225"/>
        <v>0</v>
      </c>
      <c r="U792" s="53">
        <f t="shared" si="215"/>
        <v>0</v>
      </c>
      <c r="V792" s="54">
        <f t="shared" si="216"/>
        <v>0</v>
      </c>
      <c r="W792" s="67">
        <f t="shared" si="226"/>
        <v>0</v>
      </c>
      <c r="X792" s="53">
        <f t="shared" si="217"/>
        <v>0</v>
      </c>
      <c r="Y792" s="54">
        <f t="shared" si="218"/>
        <v>0</v>
      </c>
      <c r="Z792" s="68" t="str">
        <f t="shared" si="221"/>
        <v>0</v>
      </c>
      <c r="AA792" s="56">
        <f t="shared" si="219"/>
        <v>1</v>
      </c>
      <c r="AB792" s="124">
        <f t="shared" si="227"/>
        <v>1</v>
      </c>
      <c r="AC792" s="69">
        <f t="shared" si="228"/>
        <v>0</v>
      </c>
      <c r="AD792" s="54">
        <f t="shared" si="231"/>
        <v>0</v>
      </c>
      <c r="AE792" s="59">
        <f t="shared" si="229"/>
        <v>0</v>
      </c>
      <c r="AF792" s="149"/>
      <c r="AG792" s="60"/>
      <c r="AH792" s="61"/>
      <c r="AI792" s="126"/>
      <c r="AJ792" s="212"/>
      <c r="AK792" s="215"/>
    </row>
    <row r="793" spans="2:37">
      <c r="B793" s="136"/>
      <c r="C793" s="47">
        <f t="shared" si="222"/>
        <v>0</v>
      </c>
      <c r="D793" s="47">
        <f t="shared" si="223"/>
        <v>1</v>
      </c>
      <c r="E793" s="47">
        <f t="shared" si="224"/>
        <v>1900</v>
      </c>
      <c r="F793" s="47" t="str">
        <f t="shared" si="220"/>
        <v>сб</v>
      </c>
      <c r="G793" s="92"/>
      <c r="H793" s="71"/>
      <c r="I793" s="70"/>
      <c r="J793" s="94"/>
      <c r="K793" s="94"/>
      <c r="L793" s="48"/>
      <c r="M793" s="71"/>
      <c r="N793" s="64"/>
      <c r="O793" s="65"/>
      <c r="P793" s="65"/>
      <c r="Q793" s="65"/>
      <c r="R793" s="105"/>
      <c r="S793" s="66">
        <f t="shared" si="230"/>
        <v>100854.89999999998</v>
      </c>
      <c r="T793" s="67">
        <f t="shared" si="225"/>
        <v>0</v>
      </c>
      <c r="U793" s="53">
        <f t="shared" si="215"/>
        <v>0</v>
      </c>
      <c r="V793" s="54">
        <f t="shared" si="216"/>
        <v>0</v>
      </c>
      <c r="W793" s="67">
        <f t="shared" si="226"/>
        <v>0</v>
      </c>
      <c r="X793" s="53">
        <f t="shared" si="217"/>
        <v>0</v>
      </c>
      <c r="Y793" s="54">
        <f t="shared" si="218"/>
        <v>0</v>
      </c>
      <c r="Z793" s="68" t="str">
        <f t="shared" si="221"/>
        <v>0</v>
      </c>
      <c r="AA793" s="56">
        <f t="shared" si="219"/>
        <v>1</v>
      </c>
      <c r="AB793" s="124">
        <f t="shared" si="227"/>
        <v>1</v>
      </c>
      <c r="AC793" s="69">
        <f t="shared" si="228"/>
        <v>0</v>
      </c>
      <c r="AD793" s="54">
        <f t="shared" si="231"/>
        <v>0</v>
      </c>
      <c r="AE793" s="59">
        <f t="shared" si="229"/>
        <v>0</v>
      </c>
      <c r="AF793" s="149"/>
      <c r="AG793" s="60"/>
      <c r="AH793" s="61"/>
      <c r="AI793" s="126"/>
      <c r="AJ793" s="212"/>
      <c r="AK793" s="215"/>
    </row>
    <row r="794" spans="2:37">
      <c r="B794" s="136"/>
      <c r="C794" s="47">
        <f t="shared" si="222"/>
        <v>0</v>
      </c>
      <c r="D794" s="47">
        <f t="shared" si="223"/>
        <v>1</v>
      </c>
      <c r="E794" s="47">
        <f t="shared" si="224"/>
        <v>1900</v>
      </c>
      <c r="F794" s="47" t="str">
        <f t="shared" si="220"/>
        <v>сб</v>
      </c>
      <c r="G794" s="92"/>
      <c r="H794" s="71"/>
      <c r="I794" s="70"/>
      <c r="J794" s="94"/>
      <c r="K794" s="94"/>
      <c r="L794" s="48"/>
      <c r="M794" s="71"/>
      <c r="N794" s="64"/>
      <c r="O794" s="65"/>
      <c r="P794" s="65"/>
      <c r="Q794" s="65"/>
      <c r="R794" s="105"/>
      <c r="S794" s="66">
        <f t="shared" si="230"/>
        <v>100854.89999999998</v>
      </c>
      <c r="T794" s="67">
        <f t="shared" si="225"/>
        <v>0</v>
      </c>
      <c r="U794" s="53">
        <f t="shared" si="215"/>
        <v>0</v>
      </c>
      <c r="V794" s="54">
        <f t="shared" si="216"/>
        <v>0</v>
      </c>
      <c r="W794" s="67">
        <f t="shared" si="226"/>
        <v>0</v>
      </c>
      <c r="X794" s="53">
        <f t="shared" si="217"/>
        <v>0</v>
      </c>
      <c r="Y794" s="54">
        <f t="shared" si="218"/>
        <v>0</v>
      </c>
      <c r="Z794" s="68" t="str">
        <f t="shared" si="221"/>
        <v>0</v>
      </c>
      <c r="AA794" s="56">
        <f t="shared" si="219"/>
        <v>1</v>
      </c>
      <c r="AB794" s="124">
        <f t="shared" si="227"/>
        <v>1</v>
      </c>
      <c r="AC794" s="69">
        <f t="shared" si="228"/>
        <v>0</v>
      </c>
      <c r="AD794" s="54">
        <f t="shared" si="231"/>
        <v>0</v>
      </c>
      <c r="AE794" s="59">
        <f t="shared" si="229"/>
        <v>0</v>
      </c>
      <c r="AF794" s="149"/>
      <c r="AG794" s="60"/>
      <c r="AH794" s="61"/>
      <c r="AI794" s="126"/>
      <c r="AJ794" s="212"/>
      <c r="AK794" s="215"/>
    </row>
    <row r="795" spans="2:37">
      <c r="B795" s="136"/>
      <c r="C795" s="47">
        <f t="shared" si="222"/>
        <v>0</v>
      </c>
      <c r="D795" s="47">
        <f t="shared" si="223"/>
        <v>1</v>
      </c>
      <c r="E795" s="47">
        <f t="shared" si="224"/>
        <v>1900</v>
      </c>
      <c r="F795" s="47" t="str">
        <f t="shared" si="220"/>
        <v>сб</v>
      </c>
      <c r="G795" s="92"/>
      <c r="H795" s="71"/>
      <c r="I795" s="70"/>
      <c r="J795" s="94"/>
      <c r="K795" s="94"/>
      <c r="L795" s="48"/>
      <c r="M795" s="71"/>
      <c r="N795" s="64"/>
      <c r="O795" s="65"/>
      <c r="P795" s="65"/>
      <c r="Q795" s="65"/>
      <c r="R795" s="105"/>
      <c r="S795" s="66">
        <f t="shared" si="230"/>
        <v>100854.89999999998</v>
      </c>
      <c r="T795" s="67">
        <f t="shared" si="225"/>
        <v>0</v>
      </c>
      <c r="U795" s="53">
        <f t="shared" si="215"/>
        <v>0</v>
      </c>
      <c r="V795" s="54">
        <f t="shared" si="216"/>
        <v>0</v>
      </c>
      <c r="W795" s="67">
        <f t="shared" si="226"/>
        <v>0</v>
      </c>
      <c r="X795" s="53">
        <f t="shared" si="217"/>
        <v>0</v>
      </c>
      <c r="Y795" s="54">
        <f t="shared" si="218"/>
        <v>0</v>
      </c>
      <c r="Z795" s="68" t="str">
        <f t="shared" si="221"/>
        <v>0</v>
      </c>
      <c r="AA795" s="56">
        <f t="shared" si="219"/>
        <v>1</v>
      </c>
      <c r="AB795" s="124">
        <f t="shared" si="227"/>
        <v>1</v>
      </c>
      <c r="AC795" s="69">
        <f t="shared" si="228"/>
        <v>0</v>
      </c>
      <c r="AD795" s="54">
        <f t="shared" si="231"/>
        <v>0</v>
      </c>
      <c r="AE795" s="59">
        <f t="shared" si="229"/>
        <v>0</v>
      </c>
      <c r="AF795" s="149"/>
      <c r="AG795" s="60"/>
      <c r="AH795" s="61"/>
      <c r="AI795" s="126"/>
      <c r="AJ795" s="212"/>
      <c r="AK795" s="215"/>
    </row>
    <row r="796" spans="2:37">
      <c r="B796" s="136"/>
      <c r="C796" s="47">
        <f t="shared" si="222"/>
        <v>0</v>
      </c>
      <c r="D796" s="47">
        <f t="shared" si="223"/>
        <v>1</v>
      </c>
      <c r="E796" s="47">
        <f t="shared" si="224"/>
        <v>1900</v>
      </c>
      <c r="F796" s="47" t="str">
        <f t="shared" si="220"/>
        <v>сб</v>
      </c>
      <c r="G796" s="92"/>
      <c r="H796" s="71"/>
      <c r="I796" s="70"/>
      <c r="J796" s="94"/>
      <c r="K796" s="94"/>
      <c r="L796" s="48"/>
      <c r="M796" s="71"/>
      <c r="N796" s="64"/>
      <c r="O796" s="65"/>
      <c r="P796" s="65"/>
      <c r="Q796" s="65"/>
      <c r="R796" s="105"/>
      <c r="S796" s="66">
        <f t="shared" si="230"/>
        <v>100854.89999999998</v>
      </c>
      <c r="T796" s="67">
        <f t="shared" si="225"/>
        <v>0</v>
      </c>
      <c r="U796" s="53">
        <f t="shared" si="215"/>
        <v>0</v>
      </c>
      <c r="V796" s="54">
        <f t="shared" si="216"/>
        <v>0</v>
      </c>
      <c r="W796" s="67">
        <f t="shared" si="226"/>
        <v>0</v>
      </c>
      <c r="X796" s="53">
        <f t="shared" si="217"/>
        <v>0</v>
      </c>
      <c r="Y796" s="54">
        <f t="shared" si="218"/>
        <v>0</v>
      </c>
      <c r="Z796" s="68" t="str">
        <f t="shared" si="221"/>
        <v>0</v>
      </c>
      <c r="AA796" s="56">
        <f t="shared" si="219"/>
        <v>1</v>
      </c>
      <c r="AB796" s="124">
        <f t="shared" si="227"/>
        <v>1</v>
      </c>
      <c r="AC796" s="69">
        <f t="shared" si="228"/>
        <v>0</v>
      </c>
      <c r="AD796" s="54">
        <f t="shared" si="231"/>
        <v>0</v>
      </c>
      <c r="AE796" s="59">
        <f t="shared" si="229"/>
        <v>0</v>
      </c>
      <c r="AF796" s="149"/>
      <c r="AG796" s="60"/>
      <c r="AH796" s="61"/>
      <c r="AI796" s="126"/>
      <c r="AJ796" s="212"/>
      <c r="AK796" s="215"/>
    </row>
    <row r="797" spans="2:37">
      <c r="B797" s="136"/>
      <c r="C797" s="47">
        <f t="shared" si="222"/>
        <v>0</v>
      </c>
      <c r="D797" s="47">
        <f t="shared" si="223"/>
        <v>1</v>
      </c>
      <c r="E797" s="47">
        <f t="shared" si="224"/>
        <v>1900</v>
      </c>
      <c r="F797" s="47" t="str">
        <f t="shared" si="220"/>
        <v>сб</v>
      </c>
      <c r="G797" s="92"/>
      <c r="H797" s="71"/>
      <c r="I797" s="70"/>
      <c r="J797" s="94"/>
      <c r="K797" s="94"/>
      <c r="L797" s="48"/>
      <c r="M797" s="71"/>
      <c r="N797" s="64"/>
      <c r="O797" s="65"/>
      <c r="P797" s="65"/>
      <c r="Q797" s="65"/>
      <c r="R797" s="105"/>
      <c r="S797" s="66">
        <f t="shared" si="230"/>
        <v>100854.89999999998</v>
      </c>
      <c r="T797" s="67">
        <f t="shared" si="225"/>
        <v>0</v>
      </c>
      <c r="U797" s="53">
        <f t="shared" si="215"/>
        <v>0</v>
      </c>
      <c r="V797" s="54">
        <f t="shared" si="216"/>
        <v>0</v>
      </c>
      <c r="W797" s="67">
        <f t="shared" si="226"/>
        <v>0</v>
      </c>
      <c r="X797" s="53">
        <f t="shared" si="217"/>
        <v>0</v>
      </c>
      <c r="Y797" s="54">
        <f t="shared" si="218"/>
        <v>0</v>
      </c>
      <c r="Z797" s="68" t="str">
        <f t="shared" si="221"/>
        <v>0</v>
      </c>
      <c r="AA797" s="56">
        <f t="shared" si="219"/>
        <v>1</v>
      </c>
      <c r="AB797" s="124">
        <f t="shared" si="227"/>
        <v>1</v>
      </c>
      <c r="AC797" s="69">
        <f t="shared" si="228"/>
        <v>0</v>
      </c>
      <c r="AD797" s="54">
        <f t="shared" si="231"/>
        <v>0</v>
      </c>
      <c r="AE797" s="59">
        <f t="shared" si="229"/>
        <v>0</v>
      </c>
      <c r="AF797" s="149"/>
      <c r="AG797" s="60"/>
      <c r="AH797" s="61"/>
      <c r="AI797" s="126"/>
      <c r="AJ797" s="212"/>
      <c r="AK797" s="215"/>
    </row>
    <row r="798" spans="2:37">
      <c r="B798" s="136"/>
      <c r="C798" s="47">
        <f t="shared" si="222"/>
        <v>0</v>
      </c>
      <c r="D798" s="47">
        <f t="shared" si="223"/>
        <v>1</v>
      </c>
      <c r="E798" s="47">
        <f t="shared" si="224"/>
        <v>1900</v>
      </c>
      <c r="F798" s="47" t="str">
        <f t="shared" si="220"/>
        <v>сб</v>
      </c>
      <c r="G798" s="92"/>
      <c r="H798" s="71"/>
      <c r="I798" s="70"/>
      <c r="J798" s="94"/>
      <c r="K798" s="94"/>
      <c r="L798" s="48"/>
      <c r="M798" s="71"/>
      <c r="N798" s="64"/>
      <c r="O798" s="65"/>
      <c r="P798" s="65"/>
      <c r="Q798" s="65"/>
      <c r="R798" s="105"/>
      <c r="S798" s="66">
        <f t="shared" si="230"/>
        <v>100854.89999999998</v>
      </c>
      <c r="T798" s="67">
        <f t="shared" si="225"/>
        <v>0</v>
      </c>
      <c r="U798" s="53">
        <f t="shared" si="215"/>
        <v>0</v>
      </c>
      <c r="V798" s="54">
        <f t="shared" si="216"/>
        <v>0</v>
      </c>
      <c r="W798" s="67">
        <f t="shared" si="226"/>
        <v>0</v>
      </c>
      <c r="X798" s="53">
        <f t="shared" si="217"/>
        <v>0</v>
      </c>
      <c r="Y798" s="54">
        <f t="shared" si="218"/>
        <v>0</v>
      </c>
      <c r="Z798" s="68" t="str">
        <f t="shared" si="221"/>
        <v>0</v>
      </c>
      <c r="AA798" s="56">
        <f t="shared" si="219"/>
        <v>1</v>
      </c>
      <c r="AB798" s="124">
        <f t="shared" si="227"/>
        <v>1</v>
      </c>
      <c r="AC798" s="69">
        <f t="shared" si="228"/>
        <v>0</v>
      </c>
      <c r="AD798" s="54">
        <f t="shared" si="231"/>
        <v>0</v>
      </c>
      <c r="AE798" s="59">
        <f t="shared" si="229"/>
        <v>0</v>
      </c>
      <c r="AF798" s="149"/>
      <c r="AG798" s="60"/>
      <c r="AH798" s="61"/>
      <c r="AI798" s="126"/>
      <c r="AJ798" s="212"/>
      <c r="AK798" s="215"/>
    </row>
    <row r="799" spans="2:37">
      <c r="B799" s="136"/>
      <c r="C799" s="47">
        <f t="shared" si="222"/>
        <v>0</v>
      </c>
      <c r="D799" s="47">
        <f t="shared" si="223"/>
        <v>1</v>
      </c>
      <c r="E799" s="47">
        <f t="shared" si="224"/>
        <v>1900</v>
      </c>
      <c r="F799" s="47" t="str">
        <f t="shared" si="220"/>
        <v>сб</v>
      </c>
      <c r="G799" s="92"/>
      <c r="H799" s="71"/>
      <c r="I799" s="70"/>
      <c r="J799" s="94"/>
      <c r="K799" s="94"/>
      <c r="L799" s="48"/>
      <c r="M799" s="71"/>
      <c r="N799" s="64"/>
      <c r="O799" s="65"/>
      <c r="P799" s="65"/>
      <c r="Q799" s="65"/>
      <c r="R799" s="105"/>
      <c r="S799" s="66">
        <f t="shared" si="230"/>
        <v>100854.89999999998</v>
      </c>
      <c r="T799" s="67">
        <f t="shared" si="225"/>
        <v>0</v>
      </c>
      <c r="U799" s="53">
        <f t="shared" si="215"/>
        <v>0</v>
      </c>
      <c r="V799" s="54">
        <f t="shared" si="216"/>
        <v>0</v>
      </c>
      <c r="W799" s="67">
        <f t="shared" si="226"/>
        <v>0</v>
      </c>
      <c r="X799" s="53">
        <f t="shared" si="217"/>
        <v>0</v>
      </c>
      <c r="Y799" s="54">
        <f t="shared" si="218"/>
        <v>0</v>
      </c>
      <c r="Z799" s="68" t="str">
        <f t="shared" si="221"/>
        <v>0</v>
      </c>
      <c r="AA799" s="56">
        <f t="shared" si="219"/>
        <v>1</v>
      </c>
      <c r="AB799" s="124">
        <f t="shared" si="227"/>
        <v>1</v>
      </c>
      <c r="AC799" s="69">
        <f t="shared" si="228"/>
        <v>0</v>
      </c>
      <c r="AD799" s="54">
        <f t="shared" si="231"/>
        <v>0</v>
      </c>
      <c r="AE799" s="59">
        <f t="shared" si="229"/>
        <v>0</v>
      </c>
      <c r="AF799" s="149"/>
      <c r="AG799" s="60"/>
      <c r="AH799" s="61"/>
      <c r="AI799" s="126"/>
      <c r="AJ799" s="212"/>
      <c r="AK799" s="215"/>
    </row>
    <row r="800" spans="2:37">
      <c r="B800" s="136"/>
      <c r="C800" s="47">
        <f t="shared" si="222"/>
        <v>0</v>
      </c>
      <c r="D800" s="47">
        <f t="shared" si="223"/>
        <v>1</v>
      </c>
      <c r="E800" s="47">
        <f t="shared" si="224"/>
        <v>1900</v>
      </c>
      <c r="F800" s="47" t="str">
        <f t="shared" si="220"/>
        <v>сб</v>
      </c>
      <c r="G800" s="92"/>
      <c r="H800" s="71"/>
      <c r="I800" s="70"/>
      <c r="J800" s="94"/>
      <c r="K800" s="94"/>
      <c r="L800" s="48"/>
      <c r="M800" s="71"/>
      <c r="N800" s="64"/>
      <c r="O800" s="65"/>
      <c r="P800" s="65"/>
      <c r="Q800" s="65"/>
      <c r="R800" s="105"/>
      <c r="S800" s="66">
        <f t="shared" si="230"/>
        <v>100854.89999999998</v>
      </c>
      <c r="T800" s="67">
        <f t="shared" si="225"/>
        <v>0</v>
      </c>
      <c r="U800" s="53">
        <f t="shared" si="215"/>
        <v>0</v>
      </c>
      <c r="V800" s="54">
        <f t="shared" si="216"/>
        <v>0</v>
      </c>
      <c r="W800" s="67">
        <f t="shared" si="226"/>
        <v>0</v>
      </c>
      <c r="X800" s="53">
        <f t="shared" si="217"/>
        <v>0</v>
      </c>
      <c r="Y800" s="54">
        <f t="shared" si="218"/>
        <v>0</v>
      </c>
      <c r="Z800" s="68" t="str">
        <f t="shared" si="221"/>
        <v>0</v>
      </c>
      <c r="AA800" s="56">
        <f t="shared" si="219"/>
        <v>1</v>
      </c>
      <c r="AB800" s="124">
        <f t="shared" si="227"/>
        <v>1</v>
      </c>
      <c r="AC800" s="69">
        <f t="shared" si="228"/>
        <v>0</v>
      </c>
      <c r="AD800" s="54">
        <f t="shared" si="231"/>
        <v>0</v>
      </c>
      <c r="AE800" s="59">
        <f t="shared" si="229"/>
        <v>0</v>
      </c>
      <c r="AF800" s="149"/>
      <c r="AG800" s="60"/>
      <c r="AH800" s="61"/>
      <c r="AI800" s="126"/>
      <c r="AJ800" s="212"/>
      <c r="AK800" s="215"/>
    </row>
    <row r="801" spans="2:37">
      <c r="B801" s="136"/>
      <c r="C801" s="47">
        <f t="shared" si="222"/>
        <v>0</v>
      </c>
      <c r="D801" s="47">
        <f t="shared" si="223"/>
        <v>1</v>
      </c>
      <c r="E801" s="47">
        <f t="shared" si="224"/>
        <v>1900</v>
      </c>
      <c r="F801" s="47" t="str">
        <f t="shared" si="220"/>
        <v>сб</v>
      </c>
      <c r="G801" s="92"/>
      <c r="H801" s="71"/>
      <c r="I801" s="70"/>
      <c r="J801" s="94"/>
      <c r="K801" s="94"/>
      <c r="L801" s="48"/>
      <c r="M801" s="71"/>
      <c r="N801" s="64"/>
      <c r="O801" s="65"/>
      <c r="P801" s="65"/>
      <c r="Q801" s="65"/>
      <c r="R801" s="105"/>
      <c r="S801" s="66">
        <f t="shared" si="230"/>
        <v>100854.89999999998</v>
      </c>
      <c r="T801" s="67">
        <f t="shared" si="225"/>
        <v>0</v>
      </c>
      <c r="U801" s="53">
        <f t="shared" ref="U801:U864" si="232">T801*M801*AA801</f>
        <v>0</v>
      </c>
      <c r="V801" s="54">
        <f t="shared" ref="V801:V864" si="233">T801*M801*AA801/S801</f>
        <v>0</v>
      </c>
      <c r="W801" s="67">
        <f t="shared" si="226"/>
        <v>0</v>
      </c>
      <c r="X801" s="53">
        <f t="shared" ref="X801:X864" si="234">W801*M801*AA801</f>
        <v>0</v>
      </c>
      <c r="Y801" s="54">
        <f t="shared" ref="Y801:Y864" si="235">W801*M801*AA801/S801</f>
        <v>0</v>
      </c>
      <c r="Z801" s="68" t="str">
        <f t="shared" si="221"/>
        <v>0</v>
      </c>
      <c r="AA801" s="56">
        <f t="shared" ref="AA801:AA864" si="236">IF(I801=0,1,I801)</f>
        <v>1</v>
      </c>
      <c r="AB801" s="124">
        <f t="shared" si="227"/>
        <v>1</v>
      </c>
      <c r="AC801" s="69">
        <f t="shared" si="228"/>
        <v>0</v>
      </c>
      <c r="AD801" s="54">
        <f t="shared" si="231"/>
        <v>0</v>
      </c>
      <c r="AE801" s="59">
        <f t="shared" si="229"/>
        <v>0</v>
      </c>
      <c r="AF801" s="149"/>
      <c r="AG801" s="60"/>
      <c r="AH801" s="61"/>
      <c r="AI801" s="126"/>
      <c r="AJ801" s="212"/>
      <c r="AK801" s="215"/>
    </row>
    <row r="802" spans="2:37">
      <c r="B802" s="136"/>
      <c r="C802" s="47">
        <f t="shared" si="222"/>
        <v>0</v>
      </c>
      <c r="D802" s="47">
        <f t="shared" si="223"/>
        <v>1</v>
      </c>
      <c r="E802" s="47">
        <f t="shared" si="224"/>
        <v>1900</v>
      </c>
      <c r="F802" s="47" t="str">
        <f t="shared" si="220"/>
        <v>сб</v>
      </c>
      <c r="G802" s="92"/>
      <c r="H802" s="71"/>
      <c r="I802" s="70"/>
      <c r="J802" s="94"/>
      <c r="K802" s="94"/>
      <c r="L802" s="48"/>
      <c r="M802" s="71"/>
      <c r="N802" s="64"/>
      <c r="O802" s="65"/>
      <c r="P802" s="65"/>
      <c r="Q802" s="65"/>
      <c r="R802" s="105"/>
      <c r="S802" s="66">
        <f t="shared" si="230"/>
        <v>100854.89999999998</v>
      </c>
      <c r="T802" s="67">
        <f t="shared" si="225"/>
        <v>0</v>
      </c>
      <c r="U802" s="53">
        <f t="shared" si="232"/>
        <v>0</v>
      </c>
      <c r="V802" s="54">
        <f t="shared" si="233"/>
        <v>0</v>
      </c>
      <c r="W802" s="67">
        <f t="shared" si="226"/>
        <v>0</v>
      </c>
      <c r="X802" s="53">
        <f t="shared" si="234"/>
        <v>0</v>
      </c>
      <c r="Y802" s="54">
        <f t="shared" si="235"/>
        <v>0</v>
      </c>
      <c r="Z802" s="68" t="str">
        <f t="shared" si="221"/>
        <v>0</v>
      </c>
      <c r="AA802" s="56">
        <f t="shared" si="236"/>
        <v>1</v>
      </c>
      <c r="AB802" s="124">
        <f t="shared" si="227"/>
        <v>1</v>
      </c>
      <c r="AC802" s="69">
        <f t="shared" si="228"/>
        <v>0</v>
      </c>
      <c r="AD802" s="54">
        <f t="shared" si="231"/>
        <v>0</v>
      </c>
      <c r="AE802" s="59">
        <f t="shared" si="229"/>
        <v>0</v>
      </c>
      <c r="AF802" s="149"/>
      <c r="AG802" s="60"/>
      <c r="AH802" s="61"/>
      <c r="AI802" s="126"/>
      <c r="AJ802" s="212"/>
      <c r="AK802" s="215"/>
    </row>
    <row r="803" spans="2:37">
      <c r="B803" s="136"/>
      <c r="C803" s="47">
        <f t="shared" si="222"/>
        <v>0</v>
      </c>
      <c r="D803" s="47">
        <f t="shared" si="223"/>
        <v>1</v>
      </c>
      <c r="E803" s="47">
        <f t="shared" si="224"/>
        <v>1900</v>
      </c>
      <c r="F803" s="47" t="str">
        <f t="shared" si="220"/>
        <v>сб</v>
      </c>
      <c r="G803" s="92"/>
      <c r="H803" s="71"/>
      <c r="I803" s="70"/>
      <c r="J803" s="94"/>
      <c r="K803" s="94"/>
      <c r="L803" s="48"/>
      <c r="M803" s="71"/>
      <c r="N803" s="64"/>
      <c r="O803" s="65"/>
      <c r="P803" s="65"/>
      <c r="Q803" s="65"/>
      <c r="R803" s="105"/>
      <c r="S803" s="66">
        <f t="shared" si="230"/>
        <v>100854.89999999998</v>
      </c>
      <c r="T803" s="67">
        <f t="shared" si="225"/>
        <v>0</v>
      </c>
      <c r="U803" s="53">
        <f t="shared" si="232"/>
        <v>0</v>
      </c>
      <c r="V803" s="54">
        <f t="shared" si="233"/>
        <v>0</v>
      </c>
      <c r="W803" s="67">
        <f t="shared" si="226"/>
        <v>0</v>
      </c>
      <c r="X803" s="53">
        <f t="shared" si="234"/>
        <v>0</v>
      </c>
      <c r="Y803" s="54">
        <f t="shared" si="235"/>
        <v>0</v>
      </c>
      <c r="Z803" s="68" t="str">
        <f t="shared" si="221"/>
        <v>0</v>
      </c>
      <c r="AA803" s="56">
        <f t="shared" si="236"/>
        <v>1</v>
      </c>
      <c r="AB803" s="124">
        <f t="shared" si="227"/>
        <v>1</v>
      </c>
      <c r="AC803" s="69">
        <f t="shared" si="228"/>
        <v>0</v>
      </c>
      <c r="AD803" s="54">
        <f t="shared" si="231"/>
        <v>0</v>
      </c>
      <c r="AE803" s="59">
        <f t="shared" si="229"/>
        <v>0</v>
      </c>
      <c r="AF803" s="149"/>
      <c r="AG803" s="60"/>
      <c r="AH803" s="61"/>
      <c r="AI803" s="126"/>
      <c r="AJ803" s="212"/>
      <c r="AK803" s="215"/>
    </row>
    <row r="804" spans="2:37">
      <c r="B804" s="136"/>
      <c r="C804" s="47">
        <f t="shared" si="222"/>
        <v>0</v>
      </c>
      <c r="D804" s="47">
        <f t="shared" si="223"/>
        <v>1</v>
      </c>
      <c r="E804" s="47">
        <f t="shared" si="224"/>
        <v>1900</v>
      </c>
      <c r="F804" s="47" t="str">
        <f t="shared" ref="F804:F867" si="237">CHOOSE(WEEKDAY(B804,2),"пн","вт","ср","чт","пт","сб","вс")</f>
        <v>сб</v>
      </c>
      <c r="G804" s="92"/>
      <c r="H804" s="71"/>
      <c r="I804" s="70"/>
      <c r="J804" s="94"/>
      <c r="K804" s="94"/>
      <c r="L804" s="48"/>
      <c r="M804" s="71"/>
      <c r="N804" s="64"/>
      <c r="O804" s="65"/>
      <c r="P804" s="65"/>
      <c r="Q804" s="65"/>
      <c r="R804" s="105"/>
      <c r="S804" s="66">
        <f t="shared" si="230"/>
        <v>100854.89999999998</v>
      </c>
      <c r="T804" s="67">
        <f t="shared" si="225"/>
        <v>0</v>
      </c>
      <c r="U804" s="53">
        <f t="shared" si="232"/>
        <v>0</v>
      </c>
      <c r="V804" s="54">
        <f t="shared" si="233"/>
        <v>0</v>
      </c>
      <c r="W804" s="67">
        <f t="shared" si="226"/>
        <v>0</v>
      </c>
      <c r="X804" s="53">
        <f t="shared" si="234"/>
        <v>0</v>
      </c>
      <c r="Y804" s="54">
        <f t="shared" si="235"/>
        <v>0</v>
      </c>
      <c r="Z804" s="68" t="str">
        <f t="shared" ref="Z804:Z867" si="238">IF(W804=0,"0",T804/W804)</f>
        <v>0</v>
      </c>
      <c r="AA804" s="56">
        <f t="shared" si="236"/>
        <v>1</v>
      </c>
      <c r="AB804" s="124">
        <f t="shared" si="227"/>
        <v>1</v>
      </c>
      <c r="AC804" s="69">
        <f t="shared" si="228"/>
        <v>0</v>
      </c>
      <c r="AD804" s="54">
        <f t="shared" si="231"/>
        <v>0</v>
      </c>
      <c r="AE804" s="59">
        <f t="shared" si="229"/>
        <v>0</v>
      </c>
      <c r="AF804" s="149"/>
      <c r="AG804" s="60"/>
      <c r="AH804" s="61"/>
      <c r="AI804" s="126"/>
      <c r="AJ804" s="212"/>
      <c r="AK804" s="215"/>
    </row>
    <row r="805" spans="2:37">
      <c r="B805" s="136"/>
      <c r="C805" s="47">
        <f t="shared" ref="C805:C868" si="239">WEEKNUM(B805)</f>
        <v>0</v>
      </c>
      <c r="D805" s="47">
        <f t="shared" ref="D805:D868" si="240">MONTH(B805)</f>
        <v>1</v>
      </c>
      <c r="E805" s="47">
        <f t="shared" ref="E805:E868" si="241">YEAR(B805)</f>
        <v>1900</v>
      </c>
      <c r="F805" s="47" t="str">
        <f t="shared" si="237"/>
        <v>сб</v>
      </c>
      <c r="G805" s="92"/>
      <c r="H805" s="71"/>
      <c r="I805" s="70"/>
      <c r="J805" s="94"/>
      <c r="K805" s="94"/>
      <c r="L805" s="48"/>
      <c r="M805" s="71"/>
      <c r="N805" s="64"/>
      <c r="O805" s="65"/>
      <c r="P805" s="65"/>
      <c r="Q805" s="65"/>
      <c r="R805" s="105"/>
      <c r="S805" s="66">
        <f t="shared" si="230"/>
        <v>100854.89999999998</v>
      </c>
      <c r="T805" s="67">
        <f t="shared" si="225"/>
        <v>0</v>
      </c>
      <c r="U805" s="53">
        <f t="shared" si="232"/>
        <v>0</v>
      </c>
      <c r="V805" s="54">
        <f t="shared" si="233"/>
        <v>0</v>
      </c>
      <c r="W805" s="67">
        <f t="shared" si="226"/>
        <v>0</v>
      </c>
      <c r="X805" s="53">
        <f t="shared" si="234"/>
        <v>0</v>
      </c>
      <c r="Y805" s="54">
        <f t="shared" si="235"/>
        <v>0</v>
      </c>
      <c r="Z805" s="68" t="str">
        <f t="shared" si="238"/>
        <v>0</v>
      </c>
      <c r="AA805" s="56">
        <f t="shared" si="236"/>
        <v>1</v>
      </c>
      <c r="AB805" s="124">
        <f t="shared" si="227"/>
        <v>1</v>
      </c>
      <c r="AC805" s="69">
        <f t="shared" si="228"/>
        <v>0</v>
      </c>
      <c r="AD805" s="54">
        <f t="shared" si="231"/>
        <v>0</v>
      </c>
      <c r="AE805" s="59">
        <f t="shared" si="229"/>
        <v>0</v>
      </c>
      <c r="AF805" s="149"/>
      <c r="AG805" s="60"/>
      <c r="AH805" s="61"/>
      <c r="AI805" s="126"/>
      <c r="AJ805" s="212"/>
      <c r="AK805" s="215"/>
    </row>
    <row r="806" spans="2:37">
      <c r="B806" s="136"/>
      <c r="C806" s="47">
        <f t="shared" si="239"/>
        <v>0</v>
      </c>
      <c r="D806" s="47">
        <f t="shared" si="240"/>
        <v>1</v>
      </c>
      <c r="E806" s="47">
        <f t="shared" si="241"/>
        <v>1900</v>
      </c>
      <c r="F806" s="47" t="str">
        <f t="shared" si="237"/>
        <v>сб</v>
      </c>
      <c r="G806" s="92"/>
      <c r="H806" s="71"/>
      <c r="I806" s="70"/>
      <c r="J806" s="94"/>
      <c r="K806" s="94"/>
      <c r="L806" s="48"/>
      <c r="M806" s="71"/>
      <c r="N806" s="64"/>
      <c r="O806" s="65"/>
      <c r="P806" s="65"/>
      <c r="Q806" s="65"/>
      <c r="R806" s="105"/>
      <c r="S806" s="66">
        <f t="shared" si="230"/>
        <v>100854.89999999998</v>
      </c>
      <c r="T806" s="67">
        <f t="shared" si="225"/>
        <v>0</v>
      </c>
      <c r="U806" s="53">
        <f t="shared" si="232"/>
        <v>0</v>
      </c>
      <c r="V806" s="54">
        <f t="shared" si="233"/>
        <v>0</v>
      </c>
      <c r="W806" s="67">
        <f t="shared" si="226"/>
        <v>0</v>
      </c>
      <c r="X806" s="53">
        <f t="shared" si="234"/>
        <v>0</v>
      </c>
      <c r="Y806" s="54">
        <f t="shared" si="235"/>
        <v>0</v>
      </c>
      <c r="Z806" s="68" t="str">
        <f t="shared" si="238"/>
        <v>0</v>
      </c>
      <c r="AA806" s="56">
        <f t="shared" si="236"/>
        <v>1</v>
      </c>
      <c r="AB806" s="124">
        <f t="shared" si="227"/>
        <v>1</v>
      </c>
      <c r="AC806" s="69">
        <f t="shared" si="228"/>
        <v>0</v>
      </c>
      <c r="AD806" s="54">
        <f t="shared" si="231"/>
        <v>0</v>
      </c>
      <c r="AE806" s="59">
        <f t="shared" si="229"/>
        <v>0</v>
      </c>
      <c r="AF806" s="149"/>
      <c r="AG806" s="60"/>
      <c r="AH806" s="61"/>
      <c r="AI806" s="126"/>
      <c r="AJ806" s="212"/>
      <c r="AK806" s="215"/>
    </row>
    <row r="807" spans="2:37">
      <c r="B807" s="136"/>
      <c r="C807" s="47">
        <f t="shared" si="239"/>
        <v>0</v>
      </c>
      <c r="D807" s="47">
        <f t="shared" si="240"/>
        <v>1</v>
      </c>
      <c r="E807" s="47">
        <f t="shared" si="241"/>
        <v>1900</v>
      </c>
      <c r="F807" s="47" t="str">
        <f t="shared" si="237"/>
        <v>сб</v>
      </c>
      <c r="G807" s="92"/>
      <c r="H807" s="71"/>
      <c r="I807" s="70"/>
      <c r="J807" s="94"/>
      <c r="K807" s="94"/>
      <c r="L807" s="48"/>
      <c r="M807" s="71"/>
      <c r="N807" s="64"/>
      <c r="O807" s="65"/>
      <c r="P807" s="65"/>
      <c r="Q807" s="65"/>
      <c r="R807" s="105"/>
      <c r="S807" s="66">
        <f t="shared" si="230"/>
        <v>100854.89999999998</v>
      </c>
      <c r="T807" s="67">
        <f t="shared" si="225"/>
        <v>0</v>
      </c>
      <c r="U807" s="53">
        <f t="shared" si="232"/>
        <v>0</v>
      </c>
      <c r="V807" s="54">
        <f t="shared" si="233"/>
        <v>0</v>
      </c>
      <c r="W807" s="67">
        <f t="shared" si="226"/>
        <v>0</v>
      </c>
      <c r="X807" s="53">
        <f t="shared" si="234"/>
        <v>0</v>
      </c>
      <c r="Y807" s="54">
        <f t="shared" si="235"/>
        <v>0</v>
      </c>
      <c r="Z807" s="68" t="str">
        <f t="shared" si="238"/>
        <v>0</v>
      </c>
      <c r="AA807" s="56">
        <f t="shared" si="236"/>
        <v>1</v>
      </c>
      <c r="AB807" s="124">
        <f t="shared" si="227"/>
        <v>1</v>
      </c>
      <c r="AC807" s="69">
        <f t="shared" si="228"/>
        <v>0</v>
      </c>
      <c r="AD807" s="54">
        <f t="shared" si="231"/>
        <v>0</v>
      </c>
      <c r="AE807" s="59">
        <f t="shared" si="229"/>
        <v>0</v>
      </c>
      <c r="AF807" s="149"/>
      <c r="AG807" s="60"/>
      <c r="AH807" s="61"/>
      <c r="AI807" s="126"/>
      <c r="AJ807" s="212"/>
      <c r="AK807" s="215"/>
    </row>
    <row r="808" spans="2:37">
      <c r="B808" s="136"/>
      <c r="C808" s="47">
        <f t="shared" si="239"/>
        <v>0</v>
      </c>
      <c r="D808" s="47">
        <f t="shared" si="240"/>
        <v>1</v>
      </c>
      <c r="E808" s="47">
        <f t="shared" si="241"/>
        <v>1900</v>
      </c>
      <c r="F808" s="47" t="str">
        <f t="shared" si="237"/>
        <v>сб</v>
      </c>
      <c r="G808" s="92"/>
      <c r="H808" s="71"/>
      <c r="I808" s="70"/>
      <c r="J808" s="94"/>
      <c r="K808" s="94"/>
      <c r="L808" s="48"/>
      <c r="M808" s="71"/>
      <c r="N808" s="64"/>
      <c r="O808" s="65"/>
      <c r="P808" s="65"/>
      <c r="Q808" s="65"/>
      <c r="R808" s="105"/>
      <c r="S808" s="66">
        <f t="shared" si="230"/>
        <v>100854.89999999998</v>
      </c>
      <c r="T808" s="67">
        <f t="shared" si="225"/>
        <v>0</v>
      </c>
      <c r="U808" s="53">
        <f t="shared" si="232"/>
        <v>0</v>
      </c>
      <c r="V808" s="54">
        <f t="shared" si="233"/>
        <v>0</v>
      </c>
      <c r="W808" s="67">
        <f t="shared" si="226"/>
        <v>0</v>
      </c>
      <c r="X808" s="53">
        <f t="shared" si="234"/>
        <v>0</v>
      </c>
      <c r="Y808" s="54">
        <f t="shared" si="235"/>
        <v>0</v>
      </c>
      <c r="Z808" s="68" t="str">
        <f t="shared" si="238"/>
        <v>0</v>
      </c>
      <c r="AA808" s="56">
        <f t="shared" si="236"/>
        <v>1</v>
      </c>
      <c r="AB808" s="124">
        <f t="shared" si="227"/>
        <v>1</v>
      </c>
      <c r="AC808" s="69">
        <f t="shared" si="228"/>
        <v>0</v>
      </c>
      <c r="AD808" s="54">
        <f t="shared" si="231"/>
        <v>0</v>
      </c>
      <c r="AE808" s="59">
        <f t="shared" si="229"/>
        <v>0</v>
      </c>
      <c r="AF808" s="149"/>
      <c r="AG808" s="60"/>
      <c r="AH808" s="61"/>
      <c r="AI808" s="126"/>
      <c r="AJ808" s="212"/>
      <c r="AK808" s="215"/>
    </row>
    <row r="809" spans="2:37">
      <c r="B809" s="136"/>
      <c r="C809" s="47">
        <f t="shared" si="239"/>
        <v>0</v>
      </c>
      <c r="D809" s="47">
        <f t="shared" si="240"/>
        <v>1</v>
      </c>
      <c r="E809" s="47">
        <f t="shared" si="241"/>
        <v>1900</v>
      </c>
      <c r="F809" s="47" t="str">
        <f t="shared" si="237"/>
        <v>сб</v>
      </c>
      <c r="G809" s="92"/>
      <c r="H809" s="71"/>
      <c r="I809" s="70"/>
      <c r="J809" s="94"/>
      <c r="K809" s="94"/>
      <c r="L809" s="48"/>
      <c r="M809" s="71"/>
      <c r="N809" s="64"/>
      <c r="O809" s="65"/>
      <c r="P809" s="65"/>
      <c r="Q809" s="65"/>
      <c r="R809" s="105"/>
      <c r="S809" s="66">
        <f t="shared" si="230"/>
        <v>100854.89999999998</v>
      </c>
      <c r="T809" s="67">
        <f t="shared" si="225"/>
        <v>0</v>
      </c>
      <c r="U809" s="53">
        <f t="shared" si="232"/>
        <v>0</v>
      </c>
      <c r="V809" s="54">
        <f t="shared" si="233"/>
        <v>0</v>
      </c>
      <c r="W809" s="67">
        <f t="shared" si="226"/>
        <v>0</v>
      </c>
      <c r="X809" s="53">
        <f t="shared" si="234"/>
        <v>0</v>
      </c>
      <c r="Y809" s="54">
        <f t="shared" si="235"/>
        <v>0</v>
      </c>
      <c r="Z809" s="68" t="str">
        <f t="shared" si="238"/>
        <v>0</v>
      </c>
      <c r="AA809" s="56">
        <f t="shared" si="236"/>
        <v>1</v>
      </c>
      <c r="AB809" s="124">
        <f t="shared" si="227"/>
        <v>1</v>
      </c>
      <c r="AC809" s="69">
        <f t="shared" si="228"/>
        <v>0</v>
      </c>
      <c r="AD809" s="54">
        <f t="shared" si="231"/>
        <v>0</v>
      </c>
      <c r="AE809" s="59">
        <f t="shared" si="229"/>
        <v>0</v>
      </c>
      <c r="AF809" s="149"/>
      <c r="AG809" s="60"/>
      <c r="AH809" s="61"/>
      <c r="AI809" s="126"/>
      <c r="AJ809" s="212"/>
      <c r="AK809" s="215"/>
    </row>
    <row r="810" spans="2:37">
      <c r="B810" s="136"/>
      <c r="C810" s="47">
        <f t="shared" si="239"/>
        <v>0</v>
      </c>
      <c r="D810" s="47">
        <f t="shared" si="240"/>
        <v>1</v>
      </c>
      <c r="E810" s="47">
        <f t="shared" si="241"/>
        <v>1900</v>
      </c>
      <c r="F810" s="47" t="str">
        <f t="shared" si="237"/>
        <v>сб</v>
      </c>
      <c r="G810" s="92"/>
      <c r="H810" s="71"/>
      <c r="I810" s="70"/>
      <c r="J810" s="94"/>
      <c r="K810" s="94"/>
      <c r="L810" s="48"/>
      <c r="M810" s="71"/>
      <c r="N810" s="64"/>
      <c r="O810" s="65"/>
      <c r="P810" s="65"/>
      <c r="Q810" s="65"/>
      <c r="R810" s="105"/>
      <c r="S810" s="66">
        <f t="shared" si="230"/>
        <v>100854.89999999998</v>
      </c>
      <c r="T810" s="67">
        <f t="shared" si="225"/>
        <v>0</v>
      </c>
      <c r="U810" s="53">
        <f t="shared" si="232"/>
        <v>0</v>
      </c>
      <c r="V810" s="54">
        <f t="shared" si="233"/>
        <v>0</v>
      </c>
      <c r="W810" s="67">
        <f t="shared" si="226"/>
        <v>0</v>
      </c>
      <c r="X810" s="53">
        <f t="shared" si="234"/>
        <v>0</v>
      </c>
      <c r="Y810" s="54">
        <f t="shared" si="235"/>
        <v>0</v>
      </c>
      <c r="Z810" s="68" t="str">
        <f t="shared" si="238"/>
        <v>0</v>
      </c>
      <c r="AA810" s="56">
        <f t="shared" si="236"/>
        <v>1</v>
      </c>
      <c r="AB810" s="124">
        <f t="shared" si="227"/>
        <v>1</v>
      </c>
      <c r="AC810" s="69">
        <f t="shared" si="228"/>
        <v>0</v>
      </c>
      <c r="AD810" s="54">
        <f t="shared" si="231"/>
        <v>0</v>
      </c>
      <c r="AE810" s="59">
        <f t="shared" si="229"/>
        <v>0</v>
      </c>
      <c r="AF810" s="149"/>
      <c r="AG810" s="60"/>
      <c r="AH810" s="61"/>
      <c r="AI810" s="126"/>
      <c r="AJ810" s="212"/>
      <c r="AK810" s="215"/>
    </row>
    <row r="811" spans="2:37">
      <c r="B811" s="136"/>
      <c r="C811" s="47">
        <f t="shared" si="239"/>
        <v>0</v>
      </c>
      <c r="D811" s="47">
        <f t="shared" si="240"/>
        <v>1</v>
      </c>
      <c r="E811" s="47">
        <f t="shared" si="241"/>
        <v>1900</v>
      </c>
      <c r="F811" s="47" t="str">
        <f t="shared" si="237"/>
        <v>сб</v>
      </c>
      <c r="G811" s="92"/>
      <c r="H811" s="71"/>
      <c r="I811" s="70"/>
      <c r="J811" s="94"/>
      <c r="K811" s="94"/>
      <c r="L811" s="48"/>
      <c r="M811" s="71"/>
      <c r="N811" s="64"/>
      <c r="O811" s="65"/>
      <c r="P811" s="65"/>
      <c r="Q811" s="65"/>
      <c r="R811" s="105"/>
      <c r="S811" s="66">
        <f t="shared" si="230"/>
        <v>100854.89999999998</v>
      </c>
      <c r="T811" s="67">
        <f t="shared" si="225"/>
        <v>0</v>
      </c>
      <c r="U811" s="53">
        <f t="shared" si="232"/>
        <v>0</v>
      </c>
      <c r="V811" s="54">
        <f t="shared" si="233"/>
        <v>0</v>
      </c>
      <c r="W811" s="67">
        <f t="shared" si="226"/>
        <v>0</v>
      </c>
      <c r="X811" s="53">
        <f t="shared" si="234"/>
        <v>0</v>
      </c>
      <c r="Y811" s="54">
        <f t="shared" si="235"/>
        <v>0</v>
      </c>
      <c r="Z811" s="68" t="str">
        <f t="shared" si="238"/>
        <v>0</v>
      </c>
      <c r="AA811" s="56">
        <f t="shared" si="236"/>
        <v>1</v>
      </c>
      <c r="AB811" s="124">
        <f t="shared" si="227"/>
        <v>1</v>
      </c>
      <c r="AC811" s="69">
        <f t="shared" si="228"/>
        <v>0</v>
      </c>
      <c r="AD811" s="54">
        <f t="shared" si="231"/>
        <v>0</v>
      </c>
      <c r="AE811" s="59">
        <f t="shared" si="229"/>
        <v>0</v>
      </c>
      <c r="AF811" s="149"/>
      <c r="AG811" s="60"/>
      <c r="AH811" s="61"/>
      <c r="AI811" s="126"/>
      <c r="AJ811" s="212"/>
      <c r="AK811" s="215"/>
    </row>
    <row r="812" spans="2:37">
      <c r="B812" s="136"/>
      <c r="C812" s="47">
        <f t="shared" si="239"/>
        <v>0</v>
      </c>
      <c r="D812" s="47">
        <f t="shared" si="240"/>
        <v>1</v>
      </c>
      <c r="E812" s="47">
        <f t="shared" si="241"/>
        <v>1900</v>
      </c>
      <c r="F812" s="47" t="str">
        <f t="shared" si="237"/>
        <v>сб</v>
      </c>
      <c r="G812" s="92"/>
      <c r="H812" s="71"/>
      <c r="I812" s="70"/>
      <c r="J812" s="94"/>
      <c r="K812" s="94"/>
      <c r="L812" s="48"/>
      <c r="M812" s="71"/>
      <c r="N812" s="64"/>
      <c r="O812" s="65"/>
      <c r="P812" s="65"/>
      <c r="Q812" s="65"/>
      <c r="R812" s="105"/>
      <c r="S812" s="66">
        <f t="shared" si="230"/>
        <v>100854.89999999998</v>
      </c>
      <c r="T812" s="67">
        <f t="shared" si="225"/>
        <v>0</v>
      </c>
      <c r="U812" s="53">
        <f t="shared" si="232"/>
        <v>0</v>
      </c>
      <c r="V812" s="54">
        <f t="shared" si="233"/>
        <v>0</v>
      </c>
      <c r="W812" s="67">
        <f t="shared" si="226"/>
        <v>0</v>
      </c>
      <c r="X812" s="53">
        <f t="shared" si="234"/>
        <v>0</v>
      </c>
      <c r="Y812" s="54">
        <f t="shared" si="235"/>
        <v>0</v>
      </c>
      <c r="Z812" s="68" t="str">
        <f t="shared" si="238"/>
        <v>0</v>
      </c>
      <c r="AA812" s="56">
        <f t="shared" si="236"/>
        <v>1</v>
      </c>
      <c r="AB812" s="124">
        <f t="shared" si="227"/>
        <v>1</v>
      </c>
      <c r="AC812" s="69">
        <f t="shared" si="228"/>
        <v>0</v>
      </c>
      <c r="AD812" s="54">
        <f t="shared" si="231"/>
        <v>0</v>
      </c>
      <c r="AE812" s="59">
        <f t="shared" si="229"/>
        <v>0</v>
      </c>
      <c r="AF812" s="149"/>
      <c r="AG812" s="60"/>
      <c r="AH812" s="61"/>
      <c r="AI812" s="126"/>
      <c r="AJ812" s="212"/>
      <c r="AK812" s="215"/>
    </row>
    <row r="813" spans="2:37">
      <c r="B813" s="136"/>
      <c r="C813" s="47">
        <f t="shared" si="239"/>
        <v>0</v>
      </c>
      <c r="D813" s="47">
        <f t="shared" si="240"/>
        <v>1</v>
      </c>
      <c r="E813" s="47">
        <f t="shared" si="241"/>
        <v>1900</v>
      </c>
      <c r="F813" s="47" t="str">
        <f t="shared" si="237"/>
        <v>сб</v>
      </c>
      <c r="G813" s="92"/>
      <c r="H813" s="71"/>
      <c r="I813" s="70"/>
      <c r="J813" s="94"/>
      <c r="K813" s="94"/>
      <c r="L813" s="48"/>
      <c r="M813" s="71"/>
      <c r="N813" s="64"/>
      <c r="O813" s="65"/>
      <c r="P813" s="65"/>
      <c r="Q813" s="65"/>
      <c r="R813" s="105"/>
      <c r="S813" s="66">
        <f t="shared" si="230"/>
        <v>100854.89999999998</v>
      </c>
      <c r="T813" s="67">
        <f t="shared" si="225"/>
        <v>0</v>
      </c>
      <c r="U813" s="53">
        <f t="shared" si="232"/>
        <v>0</v>
      </c>
      <c r="V813" s="54">
        <f t="shared" si="233"/>
        <v>0</v>
      </c>
      <c r="W813" s="67">
        <f t="shared" si="226"/>
        <v>0</v>
      </c>
      <c r="X813" s="53">
        <f t="shared" si="234"/>
        <v>0</v>
      </c>
      <c r="Y813" s="54">
        <f t="shared" si="235"/>
        <v>0</v>
      </c>
      <c r="Z813" s="68" t="str">
        <f t="shared" si="238"/>
        <v>0</v>
      </c>
      <c r="AA813" s="56">
        <f t="shared" si="236"/>
        <v>1</v>
      </c>
      <c r="AB813" s="124">
        <f t="shared" si="227"/>
        <v>1</v>
      </c>
      <c r="AC813" s="69">
        <f t="shared" si="228"/>
        <v>0</v>
      </c>
      <c r="AD813" s="54">
        <f t="shared" si="231"/>
        <v>0</v>
      </c>
      <c r="AE813" s="59">
        <f t="shared" si="229"/>
        <v>0</v>
      </c>
      <c r="AF813" s="149"/>
      <c r="AG813" s="60"/>
      <c r="AH813" s="61"/>
      <c r="AI813" s="126"/>
      <c r="AJ813" s="212"/>
      <c r="AK813" s="215"/>
    </row>
    <row r="814" spans="2:37">
      <c r="B814" s="136"/>
      <c r="C814" s="47">
        <f t="shared" si="239"/>
        <v>0</v>
      </c>
      <c r="D814" s="47">
        <f t="shared" si="240"/>
        <v>1</v>
      </c>
      <c r="E814" s="47">
        <f t="shared" si="241"/>
        <v>1900</v>
      </c>
      <c r="F814" s="47" t="str">
        <f t="shared" si="237"/>
        <v>сб</v>
      </c>
      <c r="G814" s="92"/>
      <c r="H814" s="71"/>
      <c r="I814" s="70"/>
      <c r="J814" s="94"/>
      <c r="K814" s="94"/>
      <c r="L814" s="48"/>
      <c r="M814" s="71"/>
      <c r="N814" s="64"/>
      <c r="O814" s="65"/>
      <c r="P814" s="65"/>
      <c r="Q814" s="65"/>
      <c r="R814" s="105"/>
      <c r="S814" s="66">
        <f t="shared" si="230"/>
        <v>100854.89999999998</v>
      </c>
      <c r="T814" s="67">
        <f t="shared" si="225"/>
        <v>0</v>
      </c>
      <c r="U814" s="53">
        <f t="shared" si="232"/>
        <v>0</v>
      </c>
      <c r="V814" s="54">
        <f t="shared" si="233"/>
        <v>0</v>
      </c>
      <c r="W814" s="67">
        <f t="shared" si="226"/>
        <v>0</v>
      </c>
      <c r="X814" s="53">
        <f t="shared" si="234"/>
        <v>0</v>
      </c>
      <c r="Y814" s="54">
        <f t="shared" si="235"/>
        <v>0</v>
      </c>
      <c r="Z814" s="68" t="str">
        <f t="shared" si="238"/>
        <v>0</v>
      </c>
      <c r="AA814" s="56">
        <f t="shared" si="236"/>
        <v>1</v>
      </c>
      <c r="AB814" s="124">
        <f t="shared" si="227"/>
        <v>1</v>
      </c>
      <c r="AC814" s="69">
        <f t="shared" si="228"/>
        <v>0</v>
      </c>
      <c r="AD814" s="54">
        <f t="shared" si="231"/>
        <v>0</v>
      </c>
      <c r="AE814" s="59">
        <f t="shared" si="229"/>
        <v>0</v>
      </c>
      <c r="AF814" s="149"/>
      <c r="AG814" s="60"/>
      <c r="AH814" s="61"/>
      <c r="AI814" s="126"/>
      <c r="AJ814" s="212"/>
      <c r="AK814" s="215"/>
    </row>
    <row r="815" spans="2:37">
      <c r="B815" s="136"/>
      <c r="C815" s="47">
        <f t="shared" si="239"/>
        <v>0</v>
      </c>
      <c r="D815" s="47">
        <f t="shared" si="240"/>
        <v>1</v>
      </c>
      <c r="E815" s="47">
        <f t="shared" si="241"/>
        <v>1900</v>
      </c>
      <c r="F815" s="47" t="str">
        <f t="shared" si="237"/>
        <v>сб</v>
      </c>
      <c r="G815" s="92"/>
      <c r="H815" s="71"/>
      <c r="I815" s="70"/>
      <c r="J815" s="94"/>
      <c r="K815" s="94"/>
      <c r="L815" s="48"/>
      <c r="M815" s="71"/>
      <c r="N815" s="64"/>
      <c r="O815" s="65"/>
      <c r="P815" s="65"/>
      <c r="Q815" s="65"/>
      <c r="R815" s="105"/>
      <c r="S815" s="66">
        <f t="shared" si="230"/>
        <v>100854.89999999998</v>
      </c>
      <c r="T815" s="67">
        <f t="shared" si="225"/>
        <v>0</v>
      </c>
      <c r="U815" s="53">
        <f t="shared" si="232"/>
        <v>0</v>
      </c>
      <c r="V815" s="54">
        <f t="shared" si="233"/>
        <v>0</v>
      </c>
      <c r="W815" s="67">
        <f t="shared" si="226"/>
        <v>0</v>
      </c>
      <c r="X815" s="53">
        <f t="shared" si="234"/>
        <v>0</v>
      </c>
      <c r="Y815" s="54">
        <f t="shared" si="235"/>
        <v>0</v>
      </c>
      <c r="Z815" s="68" t="str">
        <f t="shared" si="238"/>
        <v>0</v>
      </c>
      <c r="AA815" s="56">
        <f t="shared" si="236"/>
        <v>1</v>
      </c>
      <c r="AB815" s="124">
        <f t="shared" si="227"/>
        <v>1</v>
      </c>
      <c r="AC815" s="69">
        <f t="shared" si="228"/>
        <v>0</v>
      </c>
      <c r="AD815" s="54">
        <f t="shared" si="231"/>
        <v>0</v>
      </c>
      <c r="AE815" s="59">
        <f t="shared" si="229"/>
        <v>0</v>
      </c>
      <c r="AF815" s="149"/>
      <c r="AG815" s="60"/>
      <c r="AH815" s="61"/>
      <c r="AI815" s="126"/>
      <c r="AJ815" s="212"/>
      <c r="AK815" s="215"/>
    </row>
    <row r="816" spans="2:37">
      <c r="B816" s="136"/>
      <c r="C816" s="47">
        <f t="shared" si="239"/>
        <v>0</v>
      </c>
      <c r="D816" s="47">
        <f t="shared" si="240"/>
        <v>1</v>
      </c>
      <c r="E816" s="47">
        <f t="shared" si="241"/>
        <v>1900</v>
      </c>
      <c r="F816" s="47" t="str">
        <f t="shared" si="237"/>
        <v>сб</v>
      </c>
      <c r="G816" s="92"/>
      <c r="H816" s="71"/>
      <c r="I816" s="70"/>
      <c r="J816" s="94"/>
      <c r="K816" s="94"/>
      <c r="L816" s="48"/>
      <c r="M816" s="71"/>
      <c r="N816" s="64"/>
      <c r="O816" s="65"/>
      <c r="P816" s="65"/>
      <c r="Q816" s="65"/>
      <c r="R816" s="105"/>
      <c r="S816" s="66">
        <f t="shared" si="230"/>
        <v>100854.89999999998</v>
      </c>
      <c r="T816" s="67">
        <f t="shared" si="225"/>
        <v>0</v>
      </c>
      <c r="U816" s="53">
        <f t="shared" si="232"/>
        <v>0</v>
      </c>
      <c r="V816" s="54">
        <f t="shared" si="233"/>
        <v>0</v>
      </c>
      <c r="W816" s="67">
        <f t="shared" si="226"/>
        <v>0</v>
      </c>
      <c r="X816" s="53">
        <f t="shared" si="234"/>
        <v>0</v>
      </c>
      <c r="Y816" s="54">
        <f t="shared" si="235"/>
        <v>0</v>
      </c>
      <c r="Z816" s="68" t="str">
        <f t="shared" si="238"/>
        <v>0</v>
      </c>
      <c r="AA816" s="56">
        <f t="shared" si="236"/>
        <v>1</v>
      </c>
      <c r="AB816" s="124">
        <f t="shared" si="227"/>
        <v>1</v>
      </c>
      <c r="AC816" s="69">
        <f t="shared" si="228"/>
        <v>0</v>
      </c>
      <c r="AD816" s="54">
        <f t="shared" si="231"/>
        <v>0</v>
      </c>
      <c r="AE816" s="59">
        <f t="shared" si="229"/>
        <v>0</v>
      </c>
      <c r="AF816" s="149"/>
      <c r="AG816" s="60"/>
      <c r="AH816" s="61"/>
      <c r="AI816" s="126"/>
      <c r="AJ816" s="212"/>
      <c r="AK816" s="215"/>
    </row>
    <row r="817" spans="2:37">
      <c r="B817" s="136"/>
      <c r="C817" s="47">
        <f t="shared" si="239"/>
        <v>0</v>
      </c>
      <c r="D817" s="47">
        <f t="shared" si="240"/>
        <v>1</v>
      </c>
      <c r="E817" s="47">
        <f t="shared" si="241"/>
        <v>1900</v>
      </c>
      <c r="F817" s="47" t="str">
        <f t="shared" si="237"/>
        <v>сб</v>
      </c>
      <c r="G817" s="92"/>
      <c r="H817" s="71"/>
      <c r="I817" s="70"/>
      <c r="J817" s="94"/>
      <c r="K817" s="94"/>
      <c r="L817" s="48"/>
      <c r="M817" s="71"/>
      <c r="N817" s="64"/>
      <c r="O817" s="65"/>
      <c r="P817" s="65"/>
      <c r="Q817" s="65"/>
      <c r="R817" s="105"/>
      <c r="S817" s="66">
        <f t="shared" si="230"/>
        <v>100854.89999999998</v>
      </c>
      <c r="T817" s="67">
        <f t="shared" si="225"/>
        <v>0</v>
      </c>
      <c r="U817" s="53">
        <f t="shared" si="232"/>
        <v>0</v>
      </c>
      <c r="V817" s="54">
        <f t="shared" si="233"/>
        <v>0</v>
      </c>
      <c r="W817" s="67">
        <f t="shared" si="226"/>
        <v>0</v>
      </c>
      <c r="X817" s="53">
        <f t="shared" si="234"/>
        <v>0</v>
      </c>
      <c r="Y817" s="54">
        <f t="shared" si="235"/>
        <v>0</v>
      </c>
      <c r="Z817" s="68" t="str">
        <f t="shared" si="238"/>
        <v>0</v>
      </c>
      <c r="AA817" s="56">
        <f t="shared" si="236"/>
        <v>1</v>
      </c>
      <c r="AB817" s="124">
        <f t="shared" si="227"/>
        <v>1</v>
      </c>
      <c r="AC817" s="69">
        <f t="shared" si="228"/>
        <v>0</v>
      </c>
      <c r="AD817" s="54">
        <f t="shared" si="231"/>
        <v>0</v>
      </c>
      <c r="AE817" s="59">
        <f t="shared" si="229"/>
        <v>0</v>
      </c>
      <c r="AF817" s="149"/>
      <c r="AG817" s="60"/>
      <c r="AH817" s="61"/>
      <c r="AI817" s="126"/>
      <c r="AJ817" s="212"/>
      <c r="AK817" s="215"/>
    </row>
    <row r="818" spans="2:37">
      <c r="B818" s="136"/>
      <c r="C818" s="47">
        <f t="shared" si="239"/>
        <v>0</v>
      </c>
      <c r="D818" s="47">
        <f t="shared" si="240"/>
        <v>1</v>
      </c>
      <c r="E818" s="47">
        <f t="shared" si="241"/>
        <v>1900</v>
      </c>
      <c r="F818" s="47" t="str">
        <f t="shared" si="237"/>
        <v>сб</v>
      </c>
      <c r="G818" s="92"/>
      <c r="H818" s="71"/>
      <c r="I818" s="70"/>
      <c r="J818" s="94"/>
      <c r="K818" s="94"/>
      <c r="L818" s="48"/>
      <c r="M818" s="71"/>
      <c r="N818" s="64"/>
      <c r="O818" s="65"/>
      <c r="P818" s="65"/>
      <c r="Q818" s="65"/>
      <c r="R818" s="105"/>
      <c r="S818" s="66">
        <f t="shared" si="230"/>
        <v>100854.89999999998</v>
      </c>
      <c r="T818" s="67">
        <f t="shared" si="225"/>
        <v>0</v>
      </c>
      <c r="U818" s="53">
        <f t="shared" si="232"/>
        <v>0</v>
      </c>
      <c r="V818" s="54">
        <f t="shared" si="233"/>
        <v>0</v>
      </c>
      <c r="W818" s="67">
        <f t="shared" si="226"/>
        <v>0</v>
      </c>
      <c r="X818" s="53">
        <f t="shared" si="234"/>
        <v>0</v>
      </c>
      <c r="Y818" s="54">
        <f t="shared" si="235"/>
        <v>0</v>
      </c>
      <c r="Z818" s="68" t="str">
        <f t="shared" si="238"/>
        <v>0</v>
      </c>
      <c r="AA818" s="56">
        <f t="shared" si="236"/>
        <v>1</v>
      </c>
      <c r="AB818" s="124">
        <f t="shared" si="227"/>
        <v>1</v>
      </c>
      <c r="AC818" s="69">
        <f t="shared" si="228"/>
        <v>0</v>
      </c>
      <c r="AD818" s="54">
        <f t="shared" si="231"/>
        <v>0</v>
      </c>
      <c r="AE818" s="59">
        <f t="shared" si="229"/>
        <v>0</v>
      </c>
      <c r="AF818" s="149"/>
      <c r="AG818" s="60"/>
      <c r="AH818" s="61"/>
      <c r="AI818" s="126"/>
      <c r="AJ818" s="212"/>
      <c r="AK818" s="215"/>
    </row>
    <row r="819" spans="2:37">
      <c r="B819" s="136"/>
      <c r="C819" s="47">
        <f t="shared" si="239"/>
        <v>0</v>
      </c>
      <c r="D819" s="47">
        <f t="shared" si="240"/>
        <v>1</v>
      </c>
      <c r="E819" s="47">
        <f t="shared" si="241"/>
        <v>1900</v>
      </c>
      <c r="F819" s="47" t="str">
        <f t="shared" si="237"/>
        <v>сб</v>
      </c>
      <c r="G819" s="92"/>
      <c r="H819" s="71"/>
      <c r="I819" s="70"/>
      <c r="J819" s="94"/>
      <c r="K819" s="94"/>
      <c r="L819" s="48"/>
      <c r="M819" s="71"/>
      <c r="N819" s="64"/>
      <c r="O819" s="65"/>
      <c r="P819" s="65"/>
      <c r="Q819" s="65"/>
      <c r="R819" s="105"/>
      <c r="S819" s="66">
        <f t="shared" si="230"/>
        <v>100854.89999999998</v>
      </c>
      <c r="T819" s="67">
        <f t="shared" si="225"/>
        <v>0</v>
      </c>
      <c r="U819" s="53">
        <f t="shared" si="232"/>
        <v>0</v>
      </c>
      <c r="V819" s="54">
        <f t="shared" si="233"/>
        <v>0</v>
      </c>
      <c r="W819" s="67">
        <f t="shared" si="226"/>
        <v>0</v>
      </c>
      <c r="X819" s="53">
        <f t="shared" si="234"/>
        <v>0</v>
      </c>
      <c r="Y819" s="54">
        <f t="shared" si="235"/>
        <v>0</v>
      </c>
      <c r="Z819" s="68" t="str">
        <f t="shared" si="238"/>
        <v>0</v>
      </c>
      <c r="AA819" s="56">
        <f t="shared" si="236"/>
        <v>1</v>
      </c>
      <c r="AB819" s="124">
        <f t="shared" si="227"/>
        <v>1</v>
      </c>
      <c r="AC819" s="69">
        <f t="shared" si="228"/>
        <v>0</v>
      </c>
      <c r="AD819" s="54">
        <f t="shared" si="231"/>
        <v>0</v>
      </c>
      <c r="AE819" s="59">
        <f t="shared" si="229"/>
        <v>0</v>
      </c>
      <c r="AF819" s="149"/>
      <c r="AG819" s="60"/>
      <c r="AH819" s="61"/>
      <c r="AI819" s="126"/>
      <c r="AJ819" s="212"/>
      <c r="AK819" s="215"/>
    </row>
    <row r="820" spans="2:37">
      <c r="B820" s="136"/>
      <c r="C820" s="47">
        <f t="shared" si="239"/>
        <v>0</v>
      </c>
      <c r="D820" s="47">
        <f t="shared" si="240"/>
        <v>1</v>
      </c>
      <c r="E820" s="47">
        <f t="shared" si="241"/>
        <v>1900</v>
      </c>
      <c r="F820" s="47" t="str">
        <f t="shared" si="237"/>
        <v>сб</v>
      </c>
      <c r="G820" s="92"/>
      <c r="H820" s="71"/>
      <c r="I820" s="70"/>
      <c r="J820" s="94"/>
      <c r="K820" s="94"/>
      <c r="L820" s="48"/>
      <c r="M820" s="71"/>
      <c r="N820" s="64"/>
      <c r="O820" s="65"/>
      <c r="P820" s="65"/>
      <c r="Q820" s="65"/>
      <c r="R820" s="105"/>
      <c r="S820" s="66">
        <f t="shared" si="230"/>
        <v>100854.89999999998</v>
      </c>
      <c r="T820" s="67">
        <f t="shared" si="225"/>
        <v>0</v>
      </c>
      <c r="U820" s="53">
        <f t="shared" si="232"/>
        <v>0</v>
      </c>
      <c r="V820" s="54">
        <f t="shared" si="233"/>
        <v>0</v>
      </c>
      <c r="W820" s="67">
        <f t="shared" si="226"/>
        <v>0</v>
      </c>
      <c r="X820" s="53">
        <f t="shared" si="234"/>
        <v>0</v>
      </c>
      <c r="Y820" s="54">
        <f t="shared" si="235"/>
        <v>0</v>
      </c>
      <c r="Z820" s="68" t="str">
        <f t="shared" si="238"/>
        <v>0</v>
      </c>
      <c r="AA820" s="56">
        <f t="shared" si="236"/>
        <v>1</v>
      </c>
      <c r="AB820" s="124">
        <f t="shared" si="227"/>
        <v>1</v>
      </c>
      <c r="AC820" s="69">
        <f t="shared" si="228"/>
        <v>0</v>
      </c>
      <c r="AD820" s="54">
        <f t="shared" si="231"/>
        <v>0</v>
      </c>
      <c r="AE820" s="59">
        <f t="shared" si="229"/>
        <v>0</v>
      </c>
      <c r="AF820" s="149"/>
      <c r="AG820" s="60"/>
      <c r="AH820" s="61"/>
      <c r="AI820" s="126"/>
      <c r="AJ820" s="212"/>
      <c r="AK820" s="215"/>
    </row>
    <row r="821" spans="2:37">
      <c r="B821" s="136"/>
      <c r="C821" s="47">
        <f t="shared" si="239"/>
        <v>0</v>
      </c>
      <c r="D821" s="47">
        <f t="shared" si="240"/>
        <v>1</v>
      </c>
      <c r="E821" s="47">
        <f t="shared" si="241"/>
        <v>1900</v>
      </c>
      <c r="F821" s="47" t="str">
        <f t="shared" si="237"/>
        <v>сб</v>
      </c>
      <c r="G821" s="92"/>
      <c r="H821" s="71"/>
      <c r="I821" s="70"/>
      <c r="J821" s="94"/>
      <c r="K821" s="94"/>
      <c r="L821" s="48"/>
      <c r="M821" s="71"/>
      <c r="N821" s="64"/>
      <c r="O821" s="65"/>
      <c r="P821" s="65"/>
      <c r="Q821" s="65"/>
      <c r="R821" s="105"/>
      <c r="S821" s="66">
        <f t="shared" si="230"/>
        <v>100854.89999999998</v>
      </c>
      <c r="T821" s="67">
        <f t="shared" si="225"/>
        <v>0</v>
      </c>
      <c r="U821" s="53">
        <f t="shared" si="232"/>
        <v>0</v>
      </c>
      <c r="V821" s="54">
        <f t="shared" si="233"/>
        <v>0</v>
      </c>
      <c r="W821" s="67">
        <f t="shared" si="226"/>
        <v>0</v>
      </c>
      <c r="X821" s="53">
        <f t="shared" si="234"/>
        <v>0</v>
      </c>
      <c r="Y821" s="54">
        <f t="shared" si="235"/>
        <v>0</v>
      </c>
      <c r="Z821" s="68" t="str">
        <f t="shared" si="238"/>
        <v>0</v>
      </c>
      <c r="AA821" s="56">
        <f t="shared" si="236"/>
        <v>1</v>
      </c>
      <c r="AB821" s="124">
        <f t="shared" si="227"/>
        <v>1</v>
      </c>
      <c r="AC821" s="69">
        <f t="shared" si="228"/>
        <v>0</v>
      </c>
      <c r="AD821" s="54">
        <f t="shared" si="231"/>
        <v>0</v>
      </c>
      <c r="AE821" s="59">
        <f t="shared" si="229"/>
        <v>0</v>
      </c>
      <c r="AF821" s="149"/>
      <c r="AG821" s="60"/>
      <c r="AH821" s="61"/>
      <c r="AI821" s="126"/>
      <c r="AJ821" s="212"/>
      <c r="AK821" s="215"/>
    </row>
    <row r="822" spans="2:37">
      <c r="B822" s="136"/>
      <c r="C822" s="47">
        <f t="shared" si="239"/>
        <v>0</v>
      </c>
      <c r="D822" s="47">
        <f t="shared" si="240"/>
        <v>1</v>
      </c>
      <c r="E822" s="47">
        <f t="shared" si="241"/>
        <v>1900</v>
      </c>
      <c r="F822" s="47" t="str">
        <f t="shared" si="237"/>
        <v>сб</v>
      </c>
      <c r="G822" s="92"/>
      <c r="H822" s="71"/>
      <c r="I822" s="70"/>
      <c r="J822" s="94"/>
      <c r="K822" s="94"/>
      <c r="L822" s="48"/>
      <c r="M822" s="71"/>
      <c r="N822" s="64"/>
      <c r="O822" s="65"/>
      <c r="P822" s="65"/>
      <c r="Q822" s="65"/>
      <c r="R822" s="105"/>
      <c r="S822" s="66">
        <f t="shared" si="230"/>
        <v>100854.89999999998</v>
      </c>
      <c r="T822" s="67">
        <f t="shared" si="225"/>
        <v>0</v>
      </c>
      <c r="U822" s="53">
        <f t="shared" si="232"/>
        <v>0</v>
      </c>
      <c r="V822" s="54">
        <f t="shared" si="233"/>
        <v>0</v>
      </c>
      <c r="W822" s="67">
        <f t="shared" si="226"/>
        <v>0</v>
      </c>
      <c r="X822" s="53">
        <f t="shared" si="234"/>
        <v>0</v>
      </c>
      <c r="Y822" s="54">
        <f t="shared" si="235"/>
        <v>0</v>
      </c>
      <c r="Z822" s="68" t="str">
        <f t="shared" si="238"/>
        <v>0</v>
      </c>
      <c r="AA822" s="56">
        <f t="shared" si="236"/>
        <v>1</v>
      </c>
      <c r="AB822" s="124">
        <f t="shared" si="227"/>
        <v>1</v>
      </c>
      <c r="AC822" s="69">
        <f t="shared" si="228"/>
        <v>0</v>
      </c>
      <c r="AD822" s="54">
        <f t="shared" si="231"/>
        <v>0</v>
      </c>
      <c r="AE822" s="59">
        <f t="shared" si="229"/>
        <v>0</v>
      </c>
      <c r="AF822" s="149"/>
      <c r="AG822" s="60"/>
      <c r="AH822" s="61"/>
      <c r="AI822" s="126"/>
      <c r="AJ822" s="212"/>
      <c r="AK822" s="215"/>
    </row>
    <row r="823" spans="2:37">
      <c r="B823" s="136"/>
      <c r="C823" s="47">
        <f t="shared" si="239"/>
        <v>0</v>
      </c>
      <c r="D823" s="47">
        <f t="shared" si="240"/>
        <v>1</v>
      </c>
      <c r="E823" s="47">
        <f t="shared" si="241"/>
        <v>1900</v>
      </c>
      <c r="F823" s="47" t="str">
        <f t="shared" si="237"/>
        <v>сб</v>
      </c>
      <c r="G823" s="92"/>
      <c r="H823" s="71"/>
      <c r="I823" s="70"/>
      <c r="J823" s="94"/>
      <c r="K823" s="94"/>
      <c r="L823" s="48"/>
      <c r="M823" s="71"/>
      <c r="N823" s="64"/>
      <c r="O823" s="65"/>
      <c r="P823" s="65"/>
      <c r="Q823" s="65"/>
      <c r="R823" s="105"/>
      <c r="S823" s="66">
        <f t="shared" si="230"/>
        <v>100854.89999999998</v>
      </c>
      <c r="T823" s="67">
        <f t="shared" si="225"/>
        <v>0</v>
      </c>
      <c r="U823" s="53">
        <f t="shared" si="232"/>
        <v>0</v>
      </c>
      <c r="V823" s="54">
        <f t="shared" si="233"/>
        <v>0</v>
      </c>
      <c r="W823" s="67">
        <f t="shared" si="226"/>
        <v>0</v>
      </c>
      <c r="X823" s="53">
        <f t="shared" si="234"/>
        <v>0</v>
      </c>
      <c r="Y823" s="54">
        <f t="shared" si="235"/>
        <v>0</v>
      </c>
      <c r="Z823" s="68" t="str">
        <f t="shared" si="238"/>
        <v>0</v>
      </c>
      <c r="AA823" s="56">
        <f t="shared" si="236"/>
        <v>1</v>
      </c>
      <c r="AB823" s="124">
        <f t="shared" si="227"/>
        <v>1</v>
      </c>
      <c r="AC823" s="69">
        <f t="shared" si="228"/>
        <v>0</v>
      </c>
      <c r="AD823" s="54">
        <f t="shared" si="231"/>
        <v>0</v>
      </c>
      <c r="AE823" s="59">
        <f t="shared" si="229"/>
        <v>0</v>
      </c>
      <c r="AF823" s="149"/>
      <c r="AG823" s="60"/>
      <c r="AH823" s="61"/>
      <c r="AI823" s="126"/>
      <c r="AJ823" s="212"/>
      <c r="AK823" s="215"/>
    </row>
    <row r="824" spans="2:37">
      <c r="B824" s="136"/>
      <c r="C824" s="47">
        <f t="shared" si="239"/>
        <v>0</v>
      </c>
      <c r="D824" s="47">
        <f t="shared" si="240"/>
        <v>1</v>
      </c>
      <c r="E824" s="47">
        <f t="shared" si="241"/>
        <v>1900</v>
      </c>
      <c r="F824" s="47" t="str">
        <f t="shared" si="237"/>
        <v>сб</v>
      </c>
      <c r="G824" s="92"/>
      <c r="H824" s="71"/>
      <c r="I824" s="70"/>
      <c r="J824" s="94"/>
      <c r="K824" s="94"/>
      <c r="L824" s="48"/>
      <c r="M824" s="71"/>
      <c r="N824" s="64"/>
      <c r="O824" s="65"/>
      <c r="P824" s="65"/>
      <c r="Q824" s="65"/>
      <c r="R824" s="105"/>
      <c r="S824" s="66">
        <f t="shared" si="230"/>
        <v>100854.89999999998</v>
      </c>
      <c r="T824" s="67">
        <f t="shared" si="225"/>
        <v>0</v>
      </c>
      <c r="U824" s="53">
        <f t="shared" si="232"/>
        <v>0</v>
      </c>
      <c r="V824" s="54">
        <f t="shared" si="233"/>
        <v>0</v>
      </c>
      <c r="W824" s="67">
        <f t="shared" si="226"/>
        <v>0</v>
      </c>
      <c r="X824" s="53">
        <f t="shared" si="234"/>
        <v>0</v>
      </c>
      <c r="Y824" s="54">
        <f t="shared" si="235"/>
        <v>0</v>
      </c>
      <c r="Z824" s="68" t="str">
        <f t="shared" si="238"/>
        <v>0</v>
      </c>
      <c r="AA824" s="56">
        <f t="shared" si="236"/>
        <v>1</v>
      </c>
      <c r="AB824" s="124">
        <f t="shared" si="227"/>
        <v>1</v>
      </c>
      <c r="AC824" s="69">
        <f t="shared" si="228"/>
        <v>0</v>
      </c>
      <c r="AD824" s="54">
        <f t="shared" si="231"/>
        <v>0</v>
      </c>
      <c r="AE824" s="59">
        <f t="shared" si="229"/>
        <v>0</v>
      </c>
      <c r="AF824" s="149"/>
      <c r="AG824" s="60"/>
      <c r="AH824" s="61"/>
      <c r="AI824" s="126"/>
      <c r="AJ824" s="212"/>
      <c r="AK824" s="215"/>
    </row>
    <row r="825" spans="2:37">
      <c r="B825" s="136"/>
      <c r="C825" s="47">
        <f t="shared" si="239"/>
        <v>0</v>
      </c>
      <c r="D825" s="47">
        <f t="shared" si="240"/>
        <v>1</v>
      </c>
      <c r="E825" s="47">
        <f t="shared" si="241"/>
        <v>1900</v>
      </c>
      <c r="F825" s="47" t="str">
        <f t="shared" si="237"/>
        <v>сб</v>
      </c>
      <c r="G825" s="92"/>
      <c r="H825" s="71"/>
      <c r="I825" s="70"/>
      <c r="J825" s="94"/>
      <c r="K825" s="94"/>
      <c r="L825" s="48"/>
      <c r="M825" s="71"/>
      <c r="N825" s="64"/>
      <c r="O825" s="65"/>
      <c r="P825" s="65"/>
      <c r="Q825" s="65"/>
      <c r="R825" s="105"/>
      <c r="S825" s="66">
        <f t="shared" si="230"/>
        <v>100854.89999999998</v>
      </c>
      <c r="T825" s="67">
        <f t="shared" si="225"/>
        <v>0</v>
      </c>
      <c r="U825" s="53">
        <f t="shared" si="232"/>
        <v>0</v>
      </c>
      <c r="V825" s="54">
        <f t="shared" si="233"/>
        <v>0</v>
      </c>
      <c r="W825" s="67">
        <f t="shared" si="226"/>
        <v>0</v>
      </c>
      <c r="X825" s="53">
        <f t="shared" si="234"/>
        <v>0</v>
      </c>
      <c r="Y825" s="54">
        <f t="shared" si="235"/>
        <v>0</v>
      </c>
      <c r="Z825" s="68" t="str">
        <f t="shared" si="238"/>
        <v>0</v>
      </c>
      <c r="AA825" s="56">
        <f t="shared" si="236"/>
        <v>1</v>
      </c>
      <c r="AB825" s="124">
        <f t="shared" si="227"/>
        <v>1</v>
      </c>
      <c r="AC825" s="69">
        <f t="shared" si="228"/>
        <v>0</v>
      </c>
      <c r="AD825" s="54">
        <f t="shared" si="231"/>
        <v>0</v>
      </c>
      <c r="AE825" s="59">
        <f t="shared" si="229"/>
        <v>0</v>
      </c>
      <c r="AF825" s="149"/>
      <c r="AG825" s="60"/>
      <c r="AH825" s="61"/>
      <c r="AI825" s="126"/>
      <c r="AJ825" s="212"/>
      <c r="AK825" s="215"/>
    </row>
    <row r="826" spans="2:37">
      <c r="B826" s="136"/>
      <c r="C826" s="47">
        <f t="shared" si="239"/>
        <v>0</v>
      </c>
      <c r="D826" s="47">
        <f t="shared" si="240"/>
        <v>1</v>
      </c>
      <c r="E826" s="47">
        <f t="shared" si="241"/>
        <v>1900</v>
      </c>
      <c r="F826" s="47" t="str">
        <f t="shared" si="237"/>
        <v>сб</v>
      </c>
      <c r="G826" s="92"/>
      <c r="H826" s="71"/>
      <c r="I826" s="70"/>
      <c r="J826" s="94"/>
      <c r="K826" s="94"/>
      <c r="L826" s="48"/>
      <c r="M826" s="71"/>
      <c r="N826" s="64"/>
      <c r="O826" s="65"/>
      <c r="P826" s="65"/>
      <c r="Q826" s="65"/>
      <c r="R826" s="105"/>
      <c r="S826" s="66">
        <f t="shared" si="230"/>
        <v>100854.89999999998</v>
      </c>
      <c r="T826" s="67">
        <f t="shared" si="225"/>
        <v>0</v>
      </c>
      <c r="U826" s="53">
        <f t="shared" si="232"/>
        <v>0</v>
      </c>
      <c r="V826" s="54">
        <f t="shared" si="233"/>
        <v>0</v>
      </c>
      <c r="W826" s="67">
        <f t="shared" si="226"/>
        <v>0</v>
      </c>
      <c r="X826" s="53">
        <f t="shared" si="234"/>
        <v>0</v>
      </c>
      <c r="Y826" s="54">
        <f t="shared" si="235"/>
        <v>0</v>
      </c>
      <c r="Z826" s="68" t="str">
        <f t="shared" si="238"/>
        <v>0</v>
      </c>
      <c r="AA826" s="56">
        <f t="shared" si="236"/>
        <v>1</v>
      </c>
      <c r="AB826" s="124">
        <f t="shared" si="227"/>
        <v>1</v>
      </c>
      <c r="AC826" s="69">
        <f t="shared" si="228"/>
        <v>0</v>
      </c>
      <c r="AD826" s="54">
        <f t="shared" si="231"/>
        <v>0</v>
      </c>
      <c r="AE826" s="59">
        <f t="shared" si="229"/>
        <v>0</v>
      </c>
      <c r="AF826" s="149"/>
      <c r="AG826" s="60"/>
      <c r="AH826" s="61"/>
      <c r="AI826" s="126"/>
      <c r="AJ826" s="212"/>
      <c r="AK826" s="215"/>
    </row>
    <row r="827" spans="2:37">
      <c r="B827" s="136"/>
      <c r="C827" s="47">
        <f t="shared" si="239"/>
        <v>0</v>
      </c>
      <c r="D827" s="47">
        <f t="shared" si="240"/>
        <v>1</v>
      </c>
      <c r="E827" s="47">
        <f t="shared" si="241"/>
        <v>1900</v>
      </c>
      <c r="F827" s="47" t="str">
        <f t="shared" si="237"/>
        <v>сб</v>
      </c>
      <c r="G827" s="92"/>
      <c r="H827" s="71"/>
      <c r="I827" s="70"/>
      <c r="J827" s="94"/>
      <c r="K827" s="94"/>
      <c r="L827" s="48"/>
      <c r="M827" s="71"/>
      <c r="N827" s="64"/>
      <c r="O827" s="65"/>
      <c r="P827" s="65"/>
      <c r="Q827" s="65"/>
      <c r="R827" s="105"/>
      <c r="S827" s="66">
        <f t="shared" si="230"/>
        <v>100854.89999999998</v>
      </c>
      <c r="T827" s="67">
        <f t="shared" si="225"/>
        <v>0</v>
      </c>
      <c r="U827" s="53">
        <f t="shared" si="232"/>
        <v>0</v>
      </c>
      <c r="V827" s="54">
        <f t="shared" si="233"/>
        <v>0</v>
      </c>
      <c r="W827" s="67">
        <f t="shared" si="226"/>
        <v>0</v>
      </c>
      <c r="X827" s="53">
        <f t="shared" si="234"/>
        <v>0</v>
      </c>
      <c r="Y827" s="54">
        <f t="shared" si="235"/>
        <v>0</v>
      </c>
      <c r="Z827" s="68" t="str">
        <f t="shared" si="238"/>
        <v>0</v>
      </c>
      <c r="AA827" s="56">
        <f t="shared" si="236"/>
        <v>1</v>
      </c>
      <c r="AB827" s="124">
        <f t="shared" si="227"/>
        <v>1</v>
      </c>
      <c r="AC827" s="69">
        <f t="shared" si="228"/>
        <v>0</v>
      </c>
      <c r="AD827" s="54">
        <f t="shared" si="231"/>
        <v>0</v>
      </c>
      <c r="AE827" s="59">
        <f t="shared" si="229"/>
        <v>0</v>
      </c>
      <c r="AF827" s="149"/>
      <c r="AG827" s="60"/>
      <c r="AH827" s="61"/>
      <c r="AI827" s="126"/>
      <c r="AJ827" s="212"/>
      <c r="AK827" s="215"/>
    </row>
    <row r="828" spans="2:37">
      <c r="B828" s="136"/>
      <c r="C828" s="47">
        <f t="shared" si="239"/>
        <v>0</v>
      </c>
      <c r="D828" s="47">
        <f t="shared" si="240"/>
        <v>1</v>
      </c>
      <c r="E828" s="47">
        <f t="shared" si="241"/>
        <v>1900</v>
      </c>
      <c r="F828" s="47" t="str">
        <f t="shared" si="237"/>
        <v>сб</v>
      </c>
      <c r="G828" s="92"/>
      <c r="H828" s="71"/>
      <c r="I828" s="70"/>
      <c r="J828" s="94"/>
      <c r="K828" s="94"/>
      <c r="L828" s="48"/>
      <c r="M828" s="71"/>
      <c r="N828" s="64"/>
      <c r="O828" s="65"/>
      <c r="P828" s="65"/>
      <c r="Q828" s="65"/>
      <c r="R828" s="105"/>
      <c r="S828" s="66">
        <f t="shared" si="230"/>
        <v>100854.89999999998</v>
      </c>
      <c r="T828" s="67">
        <f t="shared" si="225"/>
        <v>0</v>
      </c>
      <c r="U828" s="53">
        <f t="shared" si="232"/>
        <v>0</v>
      </c>
      <c r="V828" s="54">
        <f t="shared" si="233"/>
        <v>0</v>
      </c>
      <c r="W828" s="67">
        <f t="shared" si="226"/>
        <v>0</v>
      </c>
      <c r="X828" s="53">
        <f t="shared" si="234"/>
        <v>0</v>
      </c>
      <c r="Y828" s="54">
        <f t="shared" si="235"/>
        <v>0</v>
      </c>
      <c r="Z828" s="68" t="str">
        <f t="shared" si="238"/>
        <v>0</v>
      </c>
      <c r="AA828" s="56">
        <f t="shared" si="236"/>
        <v>1</v>
      </c>
      <c r="AB828" s="124">
        <f t="shared" si="227"/>
        <v>1</v>
      </c>
      <c r="AC828" s="69">
        <f t="shared" si="228"/>
        <v>0</v>
      </c>
      <c r="AD828" s="54">
        <f t="shared" si="231"/>
        <v>0</v>
      </c>
      <c r="AE828" s="59">
        <f t="shared" si="229"/>
        <v>0</v>
      </c>
      <c r="AF828" s="149"/>
      <c r="AG828" s="60"/>
      <c r="AH828" s="61"/>
      <c r="AI828" s="126"/>
      <c r="AJ828" s="212"/>
      <c r="AK828" s="215"/>
    </row>
    <row r="829" spans="2:37">
      <c r="B829" s="136"/>
      <c r="C829" s="47">
        <f t="shared" si="239"/>
        <v>0</v>
      </c>
      <c r="D829" s="47">
        <f t="shared" si="240"/>
        <v>1</v>
      </c>
      <c r="E829" s="47">
        <f t="shared" si="241"/>
        <v>1900</v>
      </c>
      <c r="F829" s="47" t="str">
        <f t="shared" si="237"/>
        <v>сб</v>
      </c>
      <c r="G829" s="92"/>
      <c r="H829" s="71"/>
      <c r="I829" s="70"/>
      <c r="J829" s="94"/>
      <c r="K829" s="94"/>
      <c r="L829" s="48"/>
      <c r="M829" s="71"/>
      <c r="N829" s="64"/>
      <c r="O829" s="65"/>
      <c r="P829" s="65"/>
      <c r="Q829" s="65"/>
      <c r="R829" s="105"/>
      <c r="S829" s="66">
        <f t="shared" si="230"/>
        <v>100854.89999999998</v>
      </c>
      <c r="T829" s="67">
        <f t="shared" si="225"/>
        <v>0</v>
      </c>
      <c r="U829" s="53">
        <f t="shared" si="232"/>
        <v>0</v>
      </c>
      <c r="V829" s="54">
        <f t="shared" si="233"/>
        <v>0</v>
      </c>
      <c r="W829" s="67">
        <f t="shared" si="226"/>
        <v>0</v>
      </c>
      <c r="X829" s="53">
        <f t="shared" si="234"/>
        <v>0</v>
      </c>
      <c r="Y829" s="54">
        <f t="shared" si="235"/>
        <v>0</v>
      </c>
      <c r="Z829" s="68" t="str">
        <f t="shared" si="238"/>
        <v>0</v>
      </c>
      <c r="AA829" s="56">
        <f t="shared" si="236"/>
        <v>1</v>
      </c>
      <c r="AB829" s="124">
        <f t="shared" si="227"/>
        <v>1</v>
      </c>
      <c r="AC829" s="69">
        <f t="shared" si="228"/>
        <v>0</v>
      </c>
      <c r="AD829" s="54">
        <f t="shared" si="231"/>
        <v>0</v>
      </c>
      <c r="AE829" s="59">
        <f t="shared" si="229"/>
        <v>0</v>
      </c>
      <c r="AF829" s="149"/>
      <c r="AG829" s="60"/>
      <c r="AH829" s="61"/>
      <c r="AI829" s="126"/>
      <c r="AJ829" s="212"/>
      <c r="AK829" s="215"/>
    </row>
    <row r="830" spans="2:37">
      <c r="B830" s="136"/>
      <c r="C830" s="47">
        <f t="shared" si="239"/>
        <v>0</v>
      </c>
      <c r="D830" s="47">
        <f t="shared" si="240"/>
        <v>1</v>
      </c>
      <c r="E830" s="47">
        <f t="shared" si="241"/>
        <v>1900</v>
      </c>
      <c r="F830" s="47" t="str">
        <f t="shared" si="237"/>
        <v>сб</v>
      </c>
      <c r="G830" s="92"/>
      <c r="H830" s="71"/>
      <c r="I830" s="70"/>
      <c r="J830" s="94"/>
      <c r="K830" s="94"/>
      <c r="L830" s="48"/>
      <c r="M830" s="71"/>
      <c r="N830" s="64"/>
      <c r="O830" s="65"/>
      <c r="P830" s="65"/>
      <c r="Q830" s="65"/>
      <c r="R830" s="105"/>
      <c r="S830" s="66">
        <f t="shared" si="230"/>
        <v>100854.89999999998</v>
      </c>
      <c r="T830" s="67">
        <f t="shared" si="225"/>
        <v>0</v>
      </c>
      <c r="U830" s="53">
        <f t="shared" si="232"/>
        <v>0</v>
      </c>
      <c r="V830" s="54">
        <f t="shared" si="233"/>
        <v>0</v>
      </c>
      <c r="W830" s="67">
        <f t="shared" si="226"/>
        <v>0</v>
      </c>
      <c r="X830" s="53">
        <f t="shared" si="234"/>
        <v>0</v>
      </c>
      <c r="Y830" s="54">
        <f t="shared" si="235"/>
        <v>0</v>
      </c>
      <c r="Z830" s="68" t="str">
        <f t="shared" si="238"/>
        <v>0</v>
      </c>
      <c r="AA830" s="56">
        <f t="shared" si="236"/>
        <v>1</v>
      </c>
      <c r="AB830" s="124">
        <f t="shared" si="227"/>
        <v>1</v>
      </c>
      <c r="AC830" s="69">
        <f t="shared" si="228"/>
        <v>0</v>
      </c>
      <c r="AD830" s="54">
        <f t="shared" si="231"/>
        <v>0</v>
      </c>
      <c r="AE830" s="59">
        <f t="shared" si="229"/>
        <v>0</v>
      </c>
      <c r="AF830" s="149"/>
      <c r="AG830" s="60"/>
      <c r="AH830" s="61"/>
      <c r="AI830" s="126"/>
      <c r="AJ830" s="212"/>
      <c r="AK830" s="215"/>
    </row>
    <row r="831" spans="2:37">
      <c r="B831" s="136"/>
      <c r="C831" s="47">
        <f t="shared" si="239"/>
        <v>0</v>
      </c>
      <c r="D831" s="47">
        <f t="shared" si="240"/>
        <v>1</v>
      </c>
      <c r="E831" s="47">
        <f t="shared" si="241"/>
        <v>1900</v>
      </c>
      <c r="F831" s="47" t="str">
        <f t="shared" si="237"/>
        <v>сб</v>
      </c>
      <c r="G831" s="92"/>
      <c r="H831" s="71"/>
      <c r="I831" s="70"/>
      <c r="J831" s="94"/>
      <c r="K831" s="94"/>
      <c r="L831" s="48"/>
      <c r="M831" s="71"/>
      <c r="N831" s="64"/>
      <c r="O831" s="65"/>
      <c r="P831" s="65"/>
      <c r="Q831" s="65"/>
      <c r="R831" s="105"/>
      <c r="S831" s="66">
        <f t="shared" si="230"/>
        <v>100854.89999999998</v>
      </c>
      <c r="T831" s="67">
        <f t="shared" si="225"/>
        <v>0</v>
      </c>
      <c r="U831" s="53">
        <f t="shared" si="232"/>
        <v>0</v>
      </c>
      <c r="V831" s="54">
        <f t="shared" si="233"/>
        <v>0</v>
      </c>
      <c r="W831" s="67">
        <f t="shared" si="226"/>
        <v>0</v>
      </c>
      <c r="X831" s="53">
        <f t="shared" si="234"/>
        <v>0</v>
      </c>
      <c r="Y831" s="54">
        <f t="shared" si="235"/>
        <v>0</v>
      </c>
      <c r="Z831" s="68" t="str">
        <f t="shared" si="238"/>
        <v>0</v>
      </c>
      <c r="AA831" s="56">
        <f t="shared" si="236"/>
        <v>1</v>
      </c>
      <c r="AB831" s="124">
        <f t="shared" si="227"/>
        <v>1</v>
      </c>
      <c r="AC831" s="69">
        <f t="shared" si="228"/>
        <v>0</v>
      </c>
      <c r="AD831" s="54">
        <f t="shared" si="231"/>
        <v>0</v>
      </c>
      <c r="AE831" s="59">
        <f t="shared" si="229"/>
        <v>0</v>
      </c>
      <c r="AF831" s="149"/>
      <c r="AG831" s="60"/>
      <c r="AH831" s="61"/>
      <c r="AI831" s="126"/>
      <c r="AJ831" s="212"/>
      <c r="AK831" s="215"/>
    </row>
    <row r="832" spans="2:37">
      <c r="B832" s="136"/>
      <c r="C832" s="47">
        <f t="shared" si="239"/>
        <v>0</v>
      </c>
      <c r="D832" s="47">
        <f t="shared" si="240"/>
        <v>1</v>
      </c>
      <c r="E832" s="47">
        <f t="shared" si="241"/>
        <v>1900</v>
      </c>
      <c r="F832" s="47" t="str">
        <f t="shared" si="237"/>
        <v>сб</v>
      </c>
      <c r="G832" s="92"/>
      <c r="H832" s="71"/>
      <c r="I832" s="70"/>
      <c r="J832" s="94"/>
      <c r="K832" s="94"/>
      <c r="L832" s="48"/>
      <c r="M832" s="71"/>
      <c r="N832" s="64"/>
      <c r="O832" s="65"/>
      <c r="P832" s="65"/>
      <c r="Q832" s="65"/>
      <c r="R832" s="105"/>
      <c r="S832" s="66">
        <f t="shared" si="230"/>
        <v>100854.89999999998</v>
      </c>
      <c r="T832" s="67">
        <f t="shared" si="225"/>
        <v>0</v>
      </c>
      <c r="U832" s="53">
        <f t="shared" si="232"/>
        <v>0</v>
      </c>
      <c r="V832" s="54">
        <f t="shared" si="233"/>
        <v>0</v>
      </c>
      <c r="W832" s="67">
        <f t="shared" si="226"/>
        <v>0</v>
      </c>
      <c r="X832" s="53">
        <f t="shared" si="234"/>
        <v>0</v>
      </c>
      <c r="Y832" s="54">
        <f t="shared" si="235"/>
        <v>0</v>
      </c>
      <c r="Z832" s="68" t="str">
        <f t="shared" si="238"/>
        <v>0</v>
      </c>
      <c r="AA832" s="56">
        <f t="shared" si="236"/>
        <v>1</v>
      </c>
      <c r="AB832" s="124">
        <f t="shared" si="227"/>
        <v>1</v>
      </c>
      <c r="AC832" s="69">
        <f t="shared" si="228"/>
        <v>0</v>
      </c>
      <c r="AD832" s="54">
        <f t="shared" si="231"/>
        <v>0</v>
      </c>
      <c r="AE832" s="59">
        <f t="shared" si="229"/>
        <v>0</v>
      </c>
      <c r="AF832" s="149"/>
      <c r="AG832" s="60"/>
      <c r="AH832" s="61"/>
      <c r="AI832" s="126"/>
      <c r="AJ832" s="212"/>
      <c r="AK832" s="215"/>
    </row>
    <row r="833" spans="2:37">
      <c r="B833" s="136"/>
      <c r="C833" s="47">
        <f t="shared" si="239"/>
        <v>0</v>
      </c>
      <c r="D833" s="47">
        <f t="shared" si="240"/>
        <v>1</v>
      </c>
      <c r="E833" s="47">
        <f t="shared" si="241"/>
        <v>1900</v>
      </c>
      <c r="F833" s="47" t="str">
        <f t="shared" si="237"/>
        <v>сб</v>
      </c>
      <c r="G833" s="92"/>
      <c r="H833" s="71"/>
      <c r="I833" s="70"/>
      <c r="J833" s="94"/>
      <c r="K833" s="94"/>
      <c r="L833" s="48"/>
      <c r="M833" s="71"/>
      <c r="N833" s="64"/>
      <c r="O833" s="65"/>
      <c r="P833" s="65"/>
      <c r="Q833" s="65"/>
      <c r="R833" s="105"/>
      <c r="S833" s="66">
        <f t="shared" si="230"/>
        <v>100854.89999999998</v>
      </c>
      <c r="T833" s="67">
        <f t="shared" si="225"/>
        <v>0</v>
      </c>
      <c r="U833" s="53">
        <f t="shared" si="232"/>
        <v>0</v>
      </c>
      <c r="V833" s="54">
        <f t="shared" si="233"/>
        <v>0</v>
      </c>
      <c r="W833" s="67">
        <f t="shared" si="226"/>
        <v>0</v>
      </c>
      <c r="X833" s="53">
        <f t="shared" si="234"/>
        <v>0</v>
      </c>
      <c r="Y833" s="54">
        <f t="shared" si="235"/>
        <v>0</v>
      </c>
      <c r="Z833" s="68" t="str">
        <f t="shared" si="238"/>
        <v>0</v>
      </c>
      <c r="AA833" s="56">
        <f t="shared" si="236"/>
        <v>1</v>
      </c>
      <c r="AB833" s="124">
        <f t="shared" si="227"/>
        <v>1</v>
      </c>
      <c r="AC833" s="69">
        <f t="shared" si="228"/>
        <v>0</v>
      </c>
      <c r="AD833" s="54">
        <f t="shared" si="231"/>
        <v>0</v>
      </c>
      <c r="AE833" s="59">
        <f t="shared" si="229"/>
        <v>0</v>
      </c>
      <c r="AF833" s="149"/>
      <c r="AG833" s="60"/>
      <c r="AH833" s="61"/>
      <c r="AI833" s="126"/>
      <c r="AJ833" s="212"/>
      <c r="AK833" s="215"/>
    </row>
    <row r="834" spans="2:37">
      <c r="B834" s="136"/>
      <c r="C834" s="47">
        <f t="shared" si="239"/>
        <v>0</v>
      </c>
      <c r="D834" s="47">
        <f t="shared" si="240"/>
        <v>1</v>
      </c>
      <c r="E834" s="47">
        <f t="shared" si="241"/>
        <v>1900</v>
      </c>
      <c r="F834" s="47" t="str">
        <f t="shared" si="237"/>
        <v>сб</v>
      </c>
      <c r="G834" s="92"/>
      <c r="H834" s="71"/>
      <c r="I834" s="70"/>
      <c r="J834" s="94"/>
      <c r="K834" s="94"/>
      <c r="L834" s="48"/>
      <c r="M834" s="71"/>
      <c r="N834" s="64"/>
      <c r="O834" s="65"/>
      <c r="P834" s="65"/>
      <c r="Q834" s="65"/>
      <c r="R834" s="105"/>
      <c r="S834" s="66">
        <f t="shared" si="230"/>
        <v>100854.89999999998</v>
      </c>
      <c r="T834" s="67">
        <f t="shared" si="225"/>
        <v>0</v>
      </c>
      <c r="U834" s="53">
        <f t="shared" si="232"/>
        <v>0</v>
      </c>
      <c r="V834" s="54">
        <f t="shared" si="233"/>
        <v>0</v>
      </c>
      <c r="W834" s="67">
        <f t="shared" si="226"/>
        <v>0</v>
      </c>
      <c r="X834" s="53">
        <f t="shared" si="234"/>
        <v>0</v>
      </c>
      <c r="Y834" s="54">
        <f t="shared" si="235"/>
        <v>0</v>
      </c>
      <c r="Z834" s="68" t="str">
        <f t="shared" si="238"/>
        <v>0</v>
      </c>
      <c r="AA834" s="56">
        <f t="shared" si="236"/>
        <v>1</v>
      </c>
      <c r="AB834" s="124">
        <f t="shared" si="227"/>
        <v>1</v>
      </c>
      <c r="AC834" s="69">
        <f t="shared" si="228"/>
        <v>0</v>
      </c>
      <c r="AD834" s="54">
        <f t="shared" si="231"/>
        <v>0</v>
      </c>
      <c r="AE834" s="59">
        <f t="shared" si="229"/>
        <v>0</v>
      </c>
      <c r="AF834" s="149"/>
      <c r="AG834" s="60"/>
      <c r="AH834" s="61"/>
      <c r="AI834" s="126"/>
      <c r="AJ834" s="212"/>
      <c r="AK834" s="215"/>
    </row>
    <row r="835" spans="2:37">
      <c r="B835" s="136"/>
      <c r="C835" s="47">
        <f t="shared" si="239"/>
        <v>0</v>
      </c>
      <c r="D835" s="47">
        <f t="shared" si="240"/>
        <v>1</v>
      </c>
      <c r="E835" s="47">
        <f t="shared" si="241"/>
        <v>1900</v>
      </c>
      <c r="F835" s="47" t="str">
        <f t="shared" si="237"/>
        <v>сб</v>
      </c>
      <c r="G835" s="92"/>
      <c r="H835" s="71"/>
      <c r="I835" s="70"/>
      <c r="J835" s="94"/>
      <c r="K835" s="94"/>
      <c r="L835" s="48"/>
      <c r="M835" s="71"/>
      <c r="N835" s="64"/>
      <c r="O835" s="65"/>
      <c r="P835" s="65"/>
      <c r="Q835" s="65"/>
      <c r="R835" s="105"/>
      <c r="S835" s="66">
        <f t="shared" si="230"/>
        <v>100854.89999999998</v>
      </c>
      <c r="T835" s="67">
        <f t="shared" si="225"/>
        <v>0</v>
      </c>
      <c r="U835" s="53">
        <f t="shared" si="232"/>
        <v>0</v>
      </c>
      <c r="V835" s="54">
        <f t="shared" si="233"/>
        <v>0</v>
      </c>
      <c r="W835" s="67">
        <f t="shared" si="226"/>
        <v>0</v>
      </c>
      <c r="X835" s="53">
        <f t="shared" si="234"/>
        <v>0</v>
      </c>
      <c r="Y835" s="54">
        <f t="shared" si="235"/>
        <v>0</v>
      </c>
      <c r="Z835" s="68" t="str">
        <f t="shared" si="238"/>
        <v>0</v>
      </c>
      <c r="AA835" s="56">
        <f t="shared" si="236"/>
        <v>1</v>
      </c>
      <c r="AB835" s="124">
        <f t="shared" si="227"/>
        <v>1</v>
      </c>
      <c r="AC835" s="69">
        <f t="shared" si="228"/>
        <v>0</v>
      </c>
      <c r="AD835" s="54">
        <f t="shared" si="231"/>
        <v>0</v>
      </c>
      <c r="AE835" s="59">
        <f t="shared" si="229"/>
        <v>0</v>
      </c>
      <c r="AF835" s="149"/>
      <c r="AG835" s="60"/>
      <c r="AH835" s="61"/>
      <c r="AI835" s="126"/>
      <c r="AJ835" s="212"/>
      <c r="AK835" s="215"/>
    </row>
    <row r="836" spans="2:37">
      <c r="B836" s="136"/>
      <c r="C836" s="47">
        <f t="shared" si="239"/>
        <v>0</v>
      </c>
      <c r="D836" s="47">
        <f t="shared" si="240"/>
        <v>1</v>
      </c>
      <c r="E836" s="47">
        <f t="shared" si="241"/>
        <v>1900</v>
      </c>
      <c r="F836" s="47" t="str">
        <f t="shared" si="237"/>
        <v>сб</v>
      </c>
      <c r="G836" s="92"/>
      <c r="H836" s="71"/>
      <c r="I836" s="70"/>
      <c r="J836" s="94"/>
      <c r="K836" s="94"/>
      <c r="L836" s="48"/>
      <c r="M836" s="71"/>
      <c r="N836" s="64"/>
      <c r="O836" s="65"/>
      <c r="P836" s="65"/>
      <c r="Q836" s="65"/>
      <c r="R836" s="105"/>
      <c r="S836" s="66">
        <f t="shared" si="230"/>
        <v>100854.89999999998</v>
      </c>
      <c r="T836" s="67">
        <f t="shared" si="225"/>
        <v>0</v>
      </c>
      <c r="U836" s="53">
        <f t="shared" si="232"/>
        <v>0</v>
      </c>
      <c r="V836" s="54">
        <f t="shared" si="233"/>
        <v>0</v>
      </c>
      <c r="W836" s="67">
        <f t="shared" si="226"/>
        <v>0</v>
      </c>
      <c r="X836" s="53">
        <f t="shared" si="234"/>
        <v>0</v>
      </c>
      <c r="Y836" s="54">
        <f t="shared" si="235"/>
        <v>0</v>
      </c>
      <c r="Z836" s="68" t="str">
        <f t="shared" si="238"/>
        <v>0</v>
      </c>
      <c r="AA836" s="56">
        <f t="shared" si="236"/>
        <v>1</v>
      </c>
      <c r="AB836" s="124">
        <f t="shared" si="227"/>
        <v>1</v>
      </c>
      <c r="AC836" s="69">
        <f t="shared" si="228"/>
        <v>0</v>
      </c>
      <c r="AD836" s="54">
        <f t="shared" si="231"/>
        <v>0</v>
      </c>
      <c r="AE836" s="59">
        <f t="shared" si="229"/>
        <v>0</v>
      </c>
      <c r="AF836" s="149"/>
      <c r="AG836" s="60"/>
      <c r="AH836" s="61"/>
      <c r="AI836" s="126"/>
      <c r="AJ836" s="212"/>
      <c r="AK836" s="215"/>
    </row>
    <row r="837" spans="2:37">
      <c r="B837" s="136"/>
      <c r="C837" s="47">
        <f t="shared" si="239"/>
        <v>0</v>
      </c>
      <c r="D837" s="47">
        <f t="shared" si="240"/>
        <v>1</v>
      </c>
      <c r="E837" s="47">
        <f t="shared" si="241"/>
        <v>1900</v>
      </c>
      <c r="F837" s="47" t="str">
        <f t="shared" si="237"/>
        <v>сб</v>
      </c>
      <c r="G837" s="92"/>
      <c r="H837" s="71"/>
      <c r="I837" s="70"/>
      <c r="J837" s="94"/>
      <c r="K837" s="94"/>
      <c r="L837" s="48"/>
      <c r="M837" s="71"/>
      <c r="N837" s="64"/>
      <c r="O837" s="65"/>
      <c r="P837" s="65"/>
      <c r="Q837" s="65"/>
      <c r="R837" s="105"/>
      <c r="S837" s="66">
        <f t="shared" si="230"/>
        <v>100854.89999999998</v>
      </c>
      <c r="T837" s="67">
        <f t="shared" si="225"/>
        <v>0</v>
      </c>
      <c r="U837" s="53">
        <f t="shared" si="232"/>
        <v>0</v>
      </c>
      <c r="V837" s="54">
        <f t="shared" si="233"/>
        <v>0</v>
      </c>
      <c r="W837" s="67">
        <f t="shared" si="226"/>
        <v>0</v>
      </c>
      <c r="X837" s="53">
        <f t="shared" si="234"/>
        <v>0</v>
      </c>
      <c r="Y837" s="54">
        <f t="shared" si="235"/>
        <v>0</v>
      </c>
      <c r="Z837" s="68" t="str">
        <f t="shared" si="238"/>
        <v>0</v>
      </c>
      <c r="AA837" s="56">
        <f t="shared" si="236"/>
        <v>1</v>
      </c>
      <c r="AB837" s="124">
        <f t="shared" si="227"/>
        <v>1</v>
      </c>
      <c r="AC837" s="69">
        <f t="shared" si="228"/>
        <v>0</v>
      </c>
      <c r="AD837" s="54">
        <f t="shared" si="231"/>
        <v>0</v>
      </c>
      <c r="AE837" s="59">
        <f t="shared" si="229"/>
        <v>0</v>
      </c>
      <c r="AF837" s="149"/>
      <c r="AG837" s="60"/>
      <c r="AH837" s="61"/>
      <c r="AI837" s="126"/>
      <c r="AJ837" s="212"/>
      <c r="AK837" s="215"/>
    </row>
    <row r="838" spans="2:37">
      <c r="B838" s="136"/>
      <c r="C838" s="47">
        <f t="shared" si="239"/>
        <v>0</v>
      </c>
      <c r="D838" s="47">
        <f t="shared" si="240"/>
        <v>1</v>
      </c>
      <c r="E838" s="47">
        <f t="shared" si="241"/>
        <v>1900</v>
      </c>
      <c r="F838" s="47" t="str">
        <f t="shared" si="237"/>
        <v>сб</v>
      </c>
      <c r="G838" s="92"/>
      <c r="H838" s="71"/>
      <c r="I838" s="70"/>
      <c r="J838" s="94"/>
      <c r="K838" s="94"/>
      <c r="L838" s="48"/>
      <c r="M838" s="71"/>
      <c r="N838" s="64"/>
      <c r="O838" s="65"/>
      <c r="P838" s="65"/>
      <c r="Q838" s="65"/>
      <c r="R838" s="105"/>
      <c r="S838" s="66">
        <f t="shared" si="230"/>
        <v>100854.89999999998</v>
      </c>
      <c r="T838" s="67">
        <f t="shared" si="225"/>
        <v>0</v>
      </c>
      <c r="U838" s="53">
        <f t="shared" si="232"/>
        <v>0</v>
      </c>
      <c r="V838" s="54">
        <f t="shared" si="233"/>
        <v>0</v>
      </c>
      <c r="W838" s="67">
        <f t="shared" si="226"/>
        <v>0</v>
      </c>
      <c r="X838" s="53">
        <f t="shared" si="234"/>
        <v>0</v>
      </c>
      <c r="Y838" s="54">
        <f t="shared" si="235"/>
        <v>0</v>
      </c>
      <c r="Z838" s="68" t="str">
        <f t="shared" si="238"/>
        <v>0</v>
      </c>
      <c r="AA838" s="56">
        <f t="shared" si="236"/>
        <v>1</v>
      </c>
      <c r="AB838" s="124">
        <f t="shared" si="227"/>
        <v>1</v>
      </c>
      <c r="AC838" s="69">
        <f t="shared" si="228"/>
        <v>0</v>
      </c>
      <c r="AD838" s="54">
        <f t="shared" si="231"/>
        <v>0</v>
      </c>
      <c r="AE838" s="59">
        <f t="shared" si="229"/>
        <v>0</v>
      </c>
      <c r="AF838" s="149"/>
      <c r="AG838" s="60"/>
      <c r="AH838" s="61"/>
      <c r="AI838" s="126"/>
      <c r="AJ838" s="212"/>
      <c r="AK838" s="215"/>
    </row>
    <row r="839" spans="2:37">
      <c r="B839" s="136"/>
      <c r="C839" s="47">
        <f t="shared" si="239"/>
        <v>0</v>
      </c>
      <c r="D839" s="47">
        <f t="shared" si="240"/>
        <v>1</v>
      </c>
      <c r="E839" s="47">
        <f t="shared" si="241"/>
        <v>1900</v>
      </c>
      <c r="F839" s="47" t="str">
        <f t="shared" si="237"/>
        <v>сб</v>
      </c>
      <c r="G839" s="92"/>
      <c r="H839" s="71"/>
      <c r="I839" s="70"/>
      <c r="J839" s="94"/>
      <c r="K839" s="94"/>
      <c r="L839" s="48"/>
      <c r="M839" s="71"/>
      <c r="N839" s="64"/>
      <c r="O839" s="65"/>
      <c r="P839" s="65"/>
      <c r="Q839" s="65"/>
      <c r="R839" s="105"/>
      <c r="S839" s="66">
        <f t="shared" si="230"/>
        <v>100854.89999999998</v>
      </c>
      <c r="T839" s="67">
        <f t="shared" si="225"/>
        <v>0</v>
      </c>
      <c r="U839" s="53">
        <f t="shared" si="232"/>
        <v>0</v>
      </c>
      <c r="V839" s="54">
        <f t="shared" si="233"/>
        <v>0</v>
      </c>
      <c r="W839" s="67">
        <f t="shared" si="226"/>
        <v>0</v>
      </c>
      <c r="X839" s="53">
        <f t="shared" si="234"/>
        <v>0</v>
      </c>
      <c r="Y839" s="54">
        <f t="shared" si="235"/>
        <v>0</v>
      </c>
      <c r="Z839" s="68" t="str">
        <f t="shared" si="238"/>
        <v>0</v>
      </c>
      <c r="AA839" s="56">
        <f t="shared" si="236"/>
        <v>1</v>
      </c>
      <c r="AB839" s="124">
        <f t="shared" si="227"/>
        <v>1</v>
      </c>
      <c r="AC839" s="69">
        <f t="shared" si="228"/>
        <v>0</v>
      </c>
      <c r="AD839" s="54">
        <f t="shared" si="231"/>
        <v>0</v>
      </c>
      <c r="AE839" s="59">
        <f t="shared" si="229"/>
        <v>0</v>
      </c>
      <c r="AF839" s="149"/>
      <c r="AG839" s="60"/>
      <c r="AH839" s="61"/>
      <c r="AI839" s="126"/>
      <c r="AJ839" s="212"/>
      <c r="AK839" s="215"/>
    </row>
    <row r="840" spans="2:37">
      <c r="B840" s="136"/>
      <c r="C840" s="47">
        <f t="shared" si="239"/>
        <v>0</v>
      </c>
      <c r="D840" s="47">
        <f t="shared" si="240"/>
        <v>1</v>
      </c>
      <c r="E840" s="47">
        <f t="shared" si="241"/>
        <v>1900</v>
      </c>
      <c r="F840" s="47" t="str">
        <f t="shared" si="237"/>
        <v>сб</v>
      </c>
      <c r="G840" s="92"/>
      <c r="H840" s="71"/>
      <c r="I840" s="70"/>
      <c r="J840" s="94"/>
      <c r="K840" s="94"/>
      <c r="L840" s="48"/>
      <c r="M840" s="71"/>
      <c r="N840" s="64"/>
      <c r="O840" s="65"/>
      <c r="P840" s="65"/>
      <c r="Q840" s="65"/>
      <c r="R840" s="105"/>
      <c r="S840" s="66">
        <f t="shared" si="230"/>
        <v>100854.89999999998</v>
      </c>
      <c r="T840" s="67">
        <f t="shared" si="225"/>
        <v>0</v>
      </c>
      <c r="U840" s="53">
        <f t="shared" si="232"/>
        <v>0</v>
      </c>
      <c r="V840" s="54">
        <f t="shared" si="233"/>
        <v>0</v>
      </c>
      <c r="W840" s="67">
        <f t="shared" si="226"/>
        <v>0</v>
      </c>
      <c r="X840" s="53">
        <f t="shared" si="234"/>
        <v>0</v>
      </c>
      <c r="Y840" s="54">
        <f t="shared" si="235"/>
        <v>0</v>
      </c>
      <c r="Z840" s="68" t="str">
        <f t="shared" si="238"/>
        <v>0</v>
      </c>
      <c r="AA840" s="56">
        <f t="shared" si="236"/>
        <v>1</v>
      </c>
      <c r="AB840" s="124">
        <f t="shared" si="227"/>
        <v>1</v>
      </c>
      <c r="AC840" s="69">
        <f t="shared" si="228"/>
        <v>0</v>
      </c>
      <c r="AD840" s="54">
        <f t="shared" si="231"/>
        <v>0</v>
      </c>
      <c r="AE840" s="59">
        <f t="shared" si="229"/>
        <v>0</v>
      </c>
      <c r="AF840" s="149"/>
      <c r="AG840" s="60"/>
      <c r="AH840" s="61"/>
      <c r="AI840" s="126"/>
      <c r="AJ840" s="212"/>
      <c r="AK840" s="215"/>
    </row>
    <row r="841" spans="2:37">
      <c r="B841" s="136"/>
      <c r="C841" s="47">
        <f t="shared" si="239"/>
        <v>0</v>
      </c>
      <c r="D841" s="47">
        <f t="shared" si="240"/>
        <v>1</v>
      </c>
      <c r="E841" s="47">
        <f t="shared" si="241"/>
        <v>1900</v>
      </c>
      <c r="F841" s="47" t="str">
        <f t="shared" si="237"/>
        <v>сб</v>
      </c>
      <c r="G841" s="92"/>
      <c r="H841" s="71"/>
      <c r="I841" s="70"/>
      <c r="J841" s="94"/>
      <c r="K841" s="94"/>
      <c r="L841" s="48"/>
      <c r="M841" s="71"/>
      <c r="N841" s="64"/>
      <c r="O841" s="65"/>
      <c r="P841" s="65"/>
      <c r="Q841" s="65"/>
      <c r="R841" s="105"/>
      <c r="S841" s="66">
        <f t="shared" si="230"/>
        <v>100854.89999999998</v>
      </c>
      <c r="T841" s="67">
        <f t="shared" si="225"/>
        <v>0</v>
      </c>
      <c r="U841" s="53">
        <f t="shared" si="232"/>
        <v>0</v>
      </c>
      <c r="V841" s="54">
        <f t="shared" si="233"/>
        <v>0</v>
      </c>
      <c r="W841" s="67">
        <f t="shared" si="226"/>
        <v>0</v>
      </c>
      <c r="X841" s="53">
        <f t="shared" si="234"/>
        <v>0</v>
      </c>
      <c r="Y841" s="54">
        <f t="shared" si="235"/>
        <v>0</v>
      </c>
      <c r="Z841" s="68" t="str">
        <f t="shared" si="238"/>
        <v>0</v>
      </c>
      <c r="AA841" s="56">
        <f t="shared" si="236"/>
        <v>1</v>
      </c>
      <c r="AB841" s="124">
        <f t="shared" si="227"/>
        <v>1</v>
      </c>
      <c r="AC841" s="69">
        <f t="shared" si="228"/>
        <v>0</v>
      </c>
      <c r="AD841" s="54">
        <f t="shared" si="231"/>
        <v>0</v>
      </c>
      <c r="AE841" s="59">
        <f t="shared" si="229"/>
        <v>0</v>
      </c>
      <c r="AF841" s="149"/>
      <c r="AG841" s="60"/>
      <c r="AH841" s="61"/>
      <c r="AI841" s="126"/>
      <c r="AJ841" s="212"/>
      <c r="AK841" s="215"/>
    </row>
    <row r="842" spans="2:37">
      <c r="B842" s="136"/>
      <c r="C842" s="47">
        <f t="shared" si="239"/>
        <v>0</v>
      </c>
      <c r="D842" s="47">
        <f t="shared" si="240"/>
        <v>1</v>
      </c>
      <c r="E842" s="47">
        <f t="shared" si="241"/>
        <v>1900</v>
      </c>
      <c r="F842" s="47" t="str">
        <f t="shared" si="237"/>
        <v>сб</v>
      </c>
      <c r="G842" s="92"/>
      <c r="H842" s="71"/>
      <c r="I842" s="70"/>
      <c r="J842" s="94"/>
      <c r="K842" s="94"/>
      <c r="L842" s="48"/>
      <c r="M842" s="71"/>
      <c r="N842" s="64"/>
      <c r="O842" s="65"/>
      <c r="P842" s="65"/>
      <c r="Q842" s="65"/>
      <c r="R842" s="105"/>
      <c r="S842" s="66">
        <f t="shared" si="230"/>
        <v>100854.89999999998</v>
      </c>
      <c r="T842" s="67">
        <f t="shared" ref="T842:T905" si="242">IF(Q842&lt;&gt;0,IF(K842="Long",(Q842-N842)*100000*AB842,((Q842-N842)*-100000*AB842)),0)</f>
        <v>0</v>
      </c>
      <c r="U842" s="53">
        <f t="shared" si="232"/>
        <v>0</v>
      </c>
      <c r="V842" s="54">
        <f t="shared" si="233"/>
        <v>0</v>
      </c>
      <c r="W842" s="67">
        <f t="shared" ref="W842:W905" si="243">IF(P842&lt;&gt;0,IF(K842="Long",(N842-P842)*100000*AB842,((N842-P842)*-100000*AB842)),0)</f>
        <v>0</v>
      </c>
      <c r="X842" s="53">
        <f t="shared" si="234"/>
        <v>0</v>
      </c>
      <c r="Y842" s="54">
        <f t="shared" si="235"/>
        <v>0</v>
      </c>
      <c r="Z842" s="68" t="str">
        <f t="shared" si="238"/>
        <v>0</v>
      </c>
      <c r="AA842" s="56">
        <f t="shared" si="236"/>
        <v>1</v>
      </c>
      <c r="AB842" s="124">
        <f t="shared" ref="AB842:AB905" si="244">IF(TRUNC(N842/10,0)=0,1,IF(AND(TRUNC(N842/10,0)&gt;0,TRUNC(N842/10,0)&lt;10),0.1,IF(AND(TRUNC(N842/10,0)&gt;=10,TRUNC(N842/10,0)&lt;100),0.01,IF(AND(TRUNC(N842/10,0)&gt;=100,TRUNC(N842/10,0)&lt;1000),0.001,IF(AND(TRUNC(N842/10,0)&gt;=1000,TRUNC(N842/10,0)&lt;10000),0.0001,IF(AND(TRUNC(N842/10,0)&gt;=10000,TRUNC(N842/10,0)&lt;100000),0.00001))))))</f>
        <v>1</v>
      </c>
      <c r="AC842" s="69">
        <f t="shared" ref="AC842:AC905" si="245">IF(O842&lt;&gt;0, IF(K842="Long",(O842-N842)*100000*AB842,((O842-N842)*-100000*AB842)),0)</f>
        <v>0</v>
      </c>
      <c r="AD842" s="54">
        <f t="shared" si="231"/>
        <v>0</v>
      </c>
      <c r="AE842" s="59">
        <f t="shared" ref="AE842:AE905" si="246">(AA842*AC842*M842)+R842</f>
        <v>0</v>
      </c>
      <c r="AF842" s="149"/>
      <c r="AG842" s="60"/>
      <c r="AH842" s="61"/>
      <c r="AI842" s="126"/>
      <c r="AJ842" s="212"/>
      <c r="AK842" s="215"/>
    </row>
    <row r="843" spans="2:37">
      <c r="B843" s="136"/>
      <c r="C843" s="47">
        <f t="shared" si="239"/>
        <v>0</v>
      </c>
      <c r="D843" s="47">
        <f t="shared" si="240"/>
        <v>1</v>
      </c>
      <c r="E843" s="47">
        <f t="shared" si="241"/>
        <v>1900</v>
      </c>
      <c r="F843" s="47" t="str">
        <f t="shared" si="237"/>
        <v>сб</v>
      </c>
      <c r="G843" s="92"/>
      <c r="H843" s="71"/>
      <c r="I843" s="70"/>
      <c r="J843" s="94"/>
      <c r="K843" s="94"/>
      <c r="L843" s="48"/>
      <c r="M843" s="71"/>
      <c r="N843" s="64"/>
      <c r="O843" s="65"/>
      <c r="P843" s="65"/>
      <c r="Q843" s="65"/>
      <c r="R843" s="105"/>
      <c r="S843" s="66">
        <f t="shared" ref="S843:S906" si="247">IF(AE843="","",S842+AE843)</f>
        <v>100854.89999999998</v>
      </c>
      <c r="T843" s="67">
        <f t="shared" si="242"/>
        <v>0</v>
      </c>
      <c r="U843" s="53">
        <f t="shared" si="232"/>
        <v>0</v>
      </c>
      <c r="V843" s="54">
        <f t="shared" si="233"/>
        <v>0</v>
      </c>
      <c r="W843" s="67">
        <f t="shared" si="243"/>
        <v>0</v>
      </c>
      <c r="X843" s="53">
        <f t="shared" si="234"/>
        <v>0</v>
      </c>
      <c r="Y843" s="54">
        <f t="shared" si="235"/>
        <v>0</v>
      </c>
      <c r="Z843" s="68" t="str">
        <f t="shared" si="238"/>
        <v>0</v>
      </c>
      <c r="AA843" s="56">
        <f t="shared" si="236"/>
        <v>1</v>
      </c>
      <c r="AB843" s="124">
        <f t="shared" si="244"/>
        <v>1</v>
      </c>
      <c r="AC843" s="69">
        <f t="shared" si="245"/>
        <v>0</v>
      </c>
      <c r="AD843" s="54">
        <f t="shared" ref="AD843:AD906" si="248">IF(S842=0,"0.00%",AE843/S842)</f>
        <v>0</v>
      </c>
      <c r="AE843" s="59">
        <f t="shared" si="246"/>
        <v>0</v>
      </c>
      <c r="AF843" s="149"/>
      <c r="AG843" s="60"/>
      <c r="AH843" s="61"/>
      <c r="AI843" s="126"/>
      <c r="AJ843" s="212"/>
      <c r="AK843" s="215"/>
    </row>
    <row r="844" spans="2:37">
      <c r="B844" s="136"/>
      <c r="C844" s="47">
        <f t="shared" si="239"/>
        <v>0</v>
      </c>
      <c r="D844" s="47">
        <f t="shared" si="240"/>
        <v>1</v>
      </c>
      <c r="E844" s="47">
        <f t="shared" si="241"/>
        <v>1900</v>
      </c>
      <c r="F844" s="47" t="str">
        <f t="shared" si="237"/>
        <v>сб</v>
      </c>
      <c r="G844" s="92"/>
      <c r="H844" s="71"/>
      <c r="I844" s="70"/>
      <c r="J844" s="94"/>
      <c r="K844" s="94"/>
      <c r="L844" s="48"/>
      <c r="M844" s="71"/>
      <c r="N844" s="64"/>
      <c r="O844" s="65"/>
      <c r="P844" s="65"/>
      <c r="Q844" s="65"/>
      <c r="R844" s="105"/>
      <c r="S844" s="66">
        <f t="shared" si="247"/>
        <v>100854.89999999998</v>
      </c>
      <c r="T844" s="67">
        <f t="shared" si="242"/>
        <v>0</v>
      </c>
      <c r="U844" s="53">
        <f t="shared" si="232"/>
        <v>0</v>
      </c>
      <c r="V844" s="54">
        <f t="shared" si="233"/>
        <v>0</v>
      </c>
      <c r="W844" s="67">
        <f t="shared" si="243"/>
        <v>0</v>
      </c>
      <c r="X844" s="53">
        <f t="shared" si="234"/>
        <v>0</v>
      </c>
      <c r="Y844" s="54">
        <f t="shared" si="235"/>
        <v>0</v>
      </c>
      <c r="Z844" s="68" t="str">
        <f t="shared" si="238"/>
        <v>0</v>
      </c>
      <c r="AA844" s="56">
        <f t="shared" si="236"/>
        <v>1</v>
      </c>
      <c r="AB844" s="124">
        <f t="shared" si="244"/>
        <v>1</v>
      </c>
      <c r="AC844" s="69">
        <f t="shared" si="245"/>
        <v>0</v>
      </c>
      <c r="AD844" s="54">
        <f t="shared" si="248"/>
        <v>0</v>
      </c>
      <c r="AE844" s="59">
        <f t="shared" si="246"/>
        <v>0</v>
      </c>
      <c r="AF844" s="149"/>
      <c r="AG844" s="60"/>
      <c r="AH844" s="61"/>
      <c r="AI844" s="126"/>
      <c r="AJ844" s="212"/>
      <c r="AK844" s="215"/>
    </row>
    <row r="845" spans="2:37">
      <c r="B845" s="136"/>
      <c r="C845" s="47">
        <f t="shared" si="239"/>
        <v>0</v>
      </c>
      <c r="D845" s="47">
        <f t="shared" si="240"/>
        <v>1</v>
      </c>
      <c r="E845" s="47">
        <f t="shared" si="241"/>
        <v>1900</v>
      </c>
      <c r="F845" s="47" t="str">
        <f t="shared" si="237"/>
        <v>сб</v>
      </c>
      <c r="G845" s="92"/>
      <c r="H845" s="71"/>
      <c r="I845" s="70"/>
      <c r="J845" s="94"/>
      <c r="K845" s="94"/>
      <c r="L845" s="48"/>
      <c r="M845" s="71"/>
      <c r="N845" s="64"/>
      <c r="O845" s="65"/>
      <c r="P845" s="65"/>
      <c r="Q845" s="65"/>
      <c r="R845" s="105"/>
      <c r="S845" s="66">
        <f t="shared" si="247"/>
        <v>100854.89999999998</v>
      </c>
      <c r="T845" s="67">
        <f t="shared" si="242"/>
        <v>0</v>
      </c>
      <c r="U845" s="53">
        <f t="shared" si="232"/>
        <v>0</v>
      </c>
      <c r="V845" s="54">
        <f t="shared" si="233"/>
        <v>0</v>
      </c>
      <c r="W845" s="67">
        <f t="shared" si="243"/>
        <v>0</v>
      </c>
      <c r="X845" s="53">
        <f t="shared" si="234"/>
        <v>0</v>
      </c>
      <c r="Y845" s="54">
        <f t="shared" si="235"/>
        <v>0</v>
      </c>
      <c r="Z845" s="68" t="str">
        <f t="shared" si="238"/>
        <v>0</v>
      </c>
      <c r="AA845" s="56">
        <f t="shared" si="236"/>
        <v>1</v>
      </c>
      <c r="AB845" s="124">
        <f t="shared" si="244"/>
        <v>1</v>
      </c>
      <c r="AC845" s="69">
        <f t="shared" si="245"/>
        <v>0</v>
      </c>
      <c r="AD845" s="54">
        <f t="shared" si="248"/>
        <v>0</v>
      </c>
      <c r="AE845" s="59">
        <f t="shared" si="246"/>
        <v>0</v>
      </c>
      <c r="AF845" s="149"/>
      <c r="AG845" s="60"/>
      <c r="AH845" s="61"/>
      <c r="AI845" s="126"/>
      <c r="AJ845" s="212"/>
      <c r="AK845" s="215"/>
    </row>
    <row r="846" spans="2:37">
      <c r="B846" s="136"/>
      <c r="C846" s="47">
        <f t="shared" si="239"/>
        <v>0</v>
      </c>
      <c r="D846" s="47">
        <f t="shared" si="240"/>
        <v>1</v>
      </c>
      <c r="E846" s="47">
        <f t="shared" si="241"/>
        <v>1900</v>
      </c>
      <c r="F846" s="47" t="str">
        <f t="shared" si="237"/>
        <v>сб</v>
      </c>
      <c r="G846" s="92"/>
      <c r="H846" s="71"/>
      <c r="I846" s="70"/>
      <c r="J846" s="94"/>
      <c r="K846" s="94"/>
      <c r="L846" s="48"/>
      <c r="M846" s="71"/>
      <c r="N846" s="64"/>
      <c r="O846" s="65"/>
      <c r="P846" s="65"/>
      <c r="Q846" s="65"/>
      <c r="R846" s="105"/>
      <c r="S846" s="66">
        <f t="shared" si="247"/>
        <v>100854.89999999998</v>
      </c>
      <c r="T846" s="67">
        <f t="shared" si="242"/>
        <v>0</v>
      </c>
      <c r="U846" s="53">
        <f t="shared" si="232"/>
        <v>0</v>
      </c>
      <c r="V846" s="54">
        <f t="shared" si="233"/>
        <v>0</v>
      </c>
      <c r="W846" s="67">
        <f t="shared" si="243"/>
        <v>0</v>
      </c>
      <c r="X846" s="53">
        <f t="shared" si="234"/>
        <v>0</v>
      </c>
      <c r="Y846" s="54">
        <f t="shared" si="235"/>
        <v>0</v>
      </c>
      <c r="Z846" s="68" t="str">
        <f t="shared" si="238"/>
        <v>0</v>
      </c>
      <c r="AA846" s="56">
        <f t="shared" si="236"/>
        <v>1</v>
      </c>
      <c r="AB846" s="124">
        <f t="shared" si="244"/>
        <v>1</v>
      </c>
      <c r="AC846" s="69">
        <f t="shared" si="245"/>
        <v>0</v>
      </c>
      <c r="AD846" s="54">
        <f t="shared" si="248"/>
        <v>0</v>
      </c>
      <c r="AE846" s="59">
        <f t="shared" si="246"/>
        <v>0</v>
      </c>
      <c r="AF846" s="149"/>
      <c r="AG846" s="60"/>
      <c r="AH846" s="61"/>
      <c r="AI846" s="126"/>
      <c r="AJ846" s="212"/>
      <c r="AK846" s="215"/>
    </row>
    <row r="847" spans="2:37">
      <c r="B847" s="136"/>
      <c r="C847" s="47">
        <f t="shared" si="239"/>
        <v>0</v>
      </c>
      <c r="D847" s="47">
        <f t="shared" si="240"/>
        <v>1</v>
      </c>
      <c r="E847" s="47">
        <f t="shared" si="241"/>
        <v>1900</v>
      </c>
      <c r="F847" s="47" t="str">
        <f t="shared" si="237"/>
        <v>сб</v>
      </c>
      <c r="G847" s="92"/>
      <c r="H847" s="71"/>
      <c r="I847" s="70"/>
      <c r="J847" s="94"/>
      <c r="K847" s="94"/>
      <c r="L847" s="48"/>
      <c r="M847" s="71"/>
      <c r="N847" s="64"/>
      <c r="O847" s="65"/>
      <c r="P847" s="65"/>
      <c r="Q847" s="65"/>
      <c r="R847" s="105"/>
      <c r="S847" s="66">
        <f t="shared" si="247"/>
        <v>100854.89999999998</v>
      </c>
      <c r="T847" s="67">
        <f t="shared" si="242"/>
        <v>0</v>
      </c>
      <c r="U847" s="53">
        <f t="shared" si="232"/>
        <v>0</v>
      </c>
      <c r="V847" s="54">
        <f t="shared" si="233"/>
        <v>0</v>
      </c>
      <c r="W847" s="67">
        <f t="shared" si="243"/>
        <v>0</v>
      </c>
      <c r="X847" s="53">
        <f t="shared" si="234"/>
        <v>0</v>
      </c>
      <c r="Y847" s="54">
        <f t="shared" si="235"/>
        <v>0</v>
      </c>
      <c r="Z847" s="68" t="str">
        <f t="shared" si="238"/>
        <v>0</v>
      </c>
      <c r="AA847" s="56">
        <f t="shared" si="236"/>
        <v>1</v>
      </c>
      <c r="AB847" s="124">
        <f t="shared" si="244"/>
        <v>1</v>
      </c>
      <c r="AC847" s="69">
        <f t="shared" si="245"/>
        <v>0</v>
      </c>
      <c r="AD847" s="54">
        <f t="shared" si="248"/>
        <v>0</v>
      </c>
      <c r="AE847" s="59">
        <f t="shared" si="246"/>
        <v>0</v>
      </c>
      <c r="AF847" s="149"/>
      <c r="AG847" s="60"/>
      <c r="AH847" s="61"/>
      <c r="AI847" s="126"/>
      <c r="AJ847" s="212"/>
      <c r="AK847" s="215"/>
    </row>
    <row r="848" spans="2:37">
      <c r="B848" s="136"/>
      <c r="C848" s="47">
        <f t="shared" si="239"/>
        <v>0</v>
      </c>
      <c r="D848" s="47">
        <f t="shared" si="240"/>
        <v>1</v>
      </c>
      <c r="E848" s="47">
        <f t="shared" si="241"/>
        <v>1900</v>
      </c>
      <c r="F848" s="47" t="str">
        <f t="shared" si="237"/>
        <v>сб</v>
      </c>
      <c r="G848" s="92"/>
      <c r="H848" s="71"/>
      <c r="I848" s="70"/>
      <c r="J848" s="94"/>
      <c r="K848" s="94"/>
      <c r="L848" s="48"/>
      <c r="M848" s="71"/>
      <c r="N848" s="64"/>
      <c r="O848" s="65"/>
      <c r="P848" s="65"/>
      <c r="Q848" s="65"/>
      <c r="R848" s="105"/>
      <c r="S848" s="66">
        <f t="shared" si="247"/>
        <v>100854.89999999998</v>
      </c>
      <c r="T848" s="67">
        <f t="shared" si="242"/>
        <v>0</v>
      </c>
      <c r="U848" s="53">
        <f t="shared" si="232"/>
        <v>0</v>
      </c>
      <c r="V848" s="54">
        <f t="shared" si="233"/>
        <v>0</v>
      </c>
      <c r="W848" s="67">
        <f t="shared" si="243"/>
        <v>0</v>
      </c>
      <c r="X848" s="53">
        <f t="shared" si="234"/>
        <v>0</v>
      </c>
      <c r="Y848" s="54">
        <f t="shared" si="235"/>
        <v>0</v>
      </c>
      <c r="Z848" s="68" t="str">
        <f t="shared" si="238"/>
        <v>0</v>
      </c>
      <c r="AA848" s="56">
        <f t="shared" si="236"/>
        <v>1</v>
      </c>
      <c r="AB848" s="124">
        <f t="shared" si="244"/>
        <v>1</v>
      </c>
      <c r="AC848" s="69">
        <f t="shared" si="245"/>
        <v>0</v>
      </c>
      <c r="AD848" s="54">
        <f t="shared" si="248"/>
        <v>0</v>
      </c>
      <c r="AE848" s="59">
        <f t="shared" si="246"/>
        <v>0</v>
      </c>
      <c r="AF848" s="149"/>
      <c r="AG848" s="60"/>
      <c r="AH848" s="61"/>
      <c r="AI848" s="126"/>
      <c r="AJ848" s="212"/>
      <c r="AK848" s="215"/>
    </row>
    <row r="849" spans="2:37">
      <c r="B849" s="136"/>
      <c r="C849" s="47">
        <f t="shared" si="239"/>
        <v>0</v>
      </c>
      <c r="D849" s="47">
        <f t="shared" si="240"/>
        <v>1</v>
      </c>
      <c r="E849" s="47">
        <f t="shared" si="241"/>
        <v>1900</v>
      </c>
      <c r="F849" s="47" t="str">
        <f t="shared" si="237"/>
        <v>сб</v>
      </c>
      <c r="G849" s="92"/>
      <c r="H849" s="71"/>
      <c r="I849" s="70"/>
      <c r="J849" s="94"/>
      <c r="K849" s="94"/>
      <c r="L849" s="48"/>
      <c r="M849" s="71"/>
      <c r="N849" s="64"/>
      <c r="O849" s="65"/>
      <c r="P849" s="65"/>
      <c r="Q849" s="65"/>
      <c r="R849" s="105"/>
      <c r="S849" s="66">
        <f t="shared" si="247"/>
        <v>100854.89999999998</v>
      </c>
      <c r="T849" s="67">
        <f t="shared" si="242"/>
        <v>0</v>
      </c>
      <c r="U849" s="53">
        <f t="shared" si="232"/>
        <v>0</v>
      </c>
      <c r="V849" s="54">
        <f t="shared" si="233"/>
        <v>0</v>
      </c>
      <c r="W849" s="67">
        <f t="shared" si="243"/>
        <v>0</v>
      </c>
      <c r="X849" s="53">
        <f t="shared" si="234"/>
        <v>0</v>
      </c>
      <c r="Y849" s="54">
        <f t="shared" si="235"/>
        <v>0</v>
      </c>
      <c r="Z849" s="68" t="str">
        <f t="shared" si="238"/>
        <v>0</v>
      </c>
      <c r="AA849" s="56">
        <f t="shared" si="236"/>
        <v>1</v>
      </c>
      <c r="AB849" s="124">
        <f t="shared" si="244"/>
        <v>1</v>
      </c>
      <c r="AC849" s="69">
        <f t="shared" si="245"/>
        <v>0</v>
      </c>
      <c r="AD849" s="54">
        <f t="shared" si="248"/>
        <v>0</v>
      </c>
      <c r="AE849" s="59">
        <f t="shared" si="246"/>
        <v>0</v>
      </c>
      <c r="AF849" s="149"/>
      <c r="AG849" s="60"/>
      <c r="AH849" s="61"/>
      <c r="AI849" s="126"/>
      <c r="AJ849" s="212"/>
      <c r="AK849" s="215"/>
    </row>
    <row r="850" spans="2:37">
      <c r="B850" s="136"/>
      <c r="C850" s="47">
        <f t="shared" si="239"/>
        <v>0</v>
      </c>
      <c r="D850" s="47">
        <f t="shared" si="240"/>
        <v>1</v>
      </c>
      <c r="E850" s="47">
        <f t="shared" si="241"/>
        <v>1900</v>
      </c>
      <c r="F850" s="47" t="str">
        <f t="shared" si="237"/>
        <v>сб</v>
      </c>
      <c r="G850" s="92"/>
      <c r="H850" s="71"/>
      <c r="I850" s="70"/>
      <c r="J850" s="94"/>
      <c r="K850" s="94"/>
      <c r="L850" s="48"/>
      <c r="M850" s="71"/>
      <c r="N850" s="64"/>
      <c r="O850" s="65"/>
      <c r="P850" s="65"/>
      <c r="Q850" s="65"/>
      <c r="R850" s="105"/>
      <c r="S850" s="66">
        <f t="shared" si="247"/>
        <v>100854.89999999998</v>
      </c>
      <c r="T850" s="67">
        <f t="shared" si="242"/>
        <v>0</v>
      </c>
      <c r="U850" s="53">
        <f t="shared" si="232"/>
        <v>0</v>
      </c>
      <c r="V850" s="54">
        <f t="shared" si="233"/>
        <v>0</v>
      </c>
      <c r="W850" s="67">
        <f t="shared" si="243"/>
        <v>0</v>
      </c>
      <c r="X850" s="53">
        <f t="shared" si="234"/>
        <v>0</v>
      </c>
      <c r="Y850" s="54">
        <f t="shared" si="235"/>
        <v>0</v>
      </c>
      <c r="Z850" s="68" t="str">
        <f t="shared" si="238"/>
        <v>0</v>
      </c>
      <c r="AA850" s="56">
        <f t="shared" si="236"/>
        <v>1</v>
      </c>
      <c r="AB850" s="124">
        <f t="shared" si="244"/>
        <v>1</v>
      </c>
      <c r="AC850" s="69">
        <f t="shared" si="245"/>
        <v>0</v>
      </c>
      <c r="AD850" s="54">
        <f t="shared" si="248"/>
        <v>0</v>
      </c>
      <c r="AE850" s="59">
        <f t="shared" si="246"/>
        <v>0</v>
      </c>
      <c r="AF850" s="149"/>
      <c r="AG850" s="60"/>
      <c r="AH850" s="61"/>
      <c r="AI850" s="126"/>
      <c r="AJ850" s="212"/>
      <c r="AK850" s="215"/>
    </row>
    <row r="851" spans="2:37">
      <c r="B851" s="136"/>
      <c r="C851" s="47">
        <f t="shared" si="239"/>
        <v>0</v>
      </c>
      <c r="D851" s="47">
        <f t="shared" si="240"/>
        <v>1</v>
      </c>
      <c r="E851" s="47">
        <f t="shared" si="241"/>
        <v>1900</v>
      </c>
      <c r="F851" s="47" t="str">
        <f t="shared" si="237"/>
        <v>сб</v>
      </c>
      <c r="G851" s="92"/>
      <c r="H851" s="71"/>
      <c r="I851" s="70"/>
      <c r="J851" s="94"/>
      <c r="K851" s="94"/>
      <c r="L851" s="48"/>
      <c r="M851" s="71"/>
      <c r="N851" s="64"/>
      <c r="O851" s="65"/>
      <c r="P851" s="65"/>
      <c r="Q851" s="65"/>
      <c r="R851" s="105"/>
      <c r="S851" s="66">
        <f t="shared" si="247"/>
        <v>100854.89999999998</v>
      </c>
      <c r="T851" s="67">
        <f t="shared" si="242"/>
        <v>0</v>
      </c>
      <c r="U851" s="53">
        <f t="shared" si="232"/>
        <v>0</v>
      </c>
      <c r="V851" s="54">
        <f t="shared" si="233"/>
        <v>0</v>
      </c>
      <c r="W851" s="67">
        <f t="shared" si="243"/>
        <v>0</v>
      </c>
      <c r="X851" s="53">
        <f t="shared" si="234"/>
        <v>0</v>
      </c>
      <c r="Y851" s="54">
        <f t="shared" si="235"/>
        <v>0</v>
      </c>
      <c r="Z851" s="68" t="str">
        <f t="shared" si="238"/>
        <v>0</v>
      </c>
      <c r="AA851" s="56">
        <f t="shared" si="236"/>
        <v>1</v>
      </c>
      <c r="AB851" s="124">
        <f t="shared" si="244"/>
        <v>1</v>
      </c>
      <c r="AC851" s="69">
        <f t="shared" si="245"/>
        <v>0</v>
      </c>
      <c r="AD851" s="54">
        <f t="shared" si="248"/>
        <v>0</v>
      </c>
      <c r="AE851" s="59">
        <f t="shared" si="246"/>
        <v>0</v>
      </c>
      <c r="AF851" s="149"/>
      <c r="AG851" s="60"/>
      <c r="AH851" s="61"/>
      <c r="AI851" s="126"/>
      <c r="AJ851" s="212"/>
      <c r="AK851" s="215"/>
    </row>
    <row r="852" spans="2:37">
      <c r="B852" s="136"/>
      <c r="C852" s="47">
        <f t="shared" si="239"/>
        <v>0</v>
      </c>
      <c r="D852" s="47">
        <f t="shared" si="240"/>
        <v>1</v>
      </c>
      <c r="E852" s="47">
        <f t="shared" si="241"/>
        <v>1900</v>
      </c>
      <c r="F852" s="47" t="str">
        <f t="shared" si="237"/>
        <v>сб</v>
      </c>
      <c r="G852" s="92"/>
      <c r="H852" s="71"/>
      <c r="I852" s="70"/>
      <c r="J852" s="94"/>
      <c r="K852" s="94"/>
      <c r="L852" s="48"/>
      <c r="M852" s="71"/>
      <c r="N852" s="64"/>
      <c r="O852" s="65"/>
      <c r="P852" s="65"/>
      <c r="Q852" s="65"/>
      <c r="R852" s="105"/>
      <c r="S852" s="66">
        <f t="shared" si="247"/>
        <v>100854.89999999998</v>
      </c>
      <c r="T852" s="67">
        <f t="shared" si="242"/>
        <v>0</v>
      </c>
      <c r="U852" s="53">
        <f t="shared" si="232"/>
        <v>0</v>
      </c>
      <c r="V852" s="54">
        <f t="shared" si="233"/>
        <v>0</v>
      </c>
      <c r="W852" s="67">
        <f t="shared" si="243"/>
        <v>0</v>
      </c>
      <c r="X852" s="53">
        <f t="shared" si="234"/>
        <v>0</v>
      </c>
      <c r="Y852" s="54">
        <f t="shared" si="235"/>
        <v>0</v>
      </c>
      <c r="Z852" s="68" t="str">
        <f t="shared" si="238"/>
        <v>0</v>
      </c>
      <c r="AA852" s="56">
        <f t="shared" si="236"/>
        <v>1</v>
      </c>
      <c r="AB852" s="124">
        <f t="shared" si="244"/>
        <v>1</v>
      </c>
      <c r="AC852" s="69">
        <f t="shared" si="245"/>
        <v>0</v>
      </c>
      <c r="AD852" s="54">
        <f t="shared" si="248"/>
        <v>0</v>
      </c>
      <c r="AE852" s="59">
        <f t="shared" si="246"/>
        <v>0</v>
      </c>
      <c r="AF852" s="149"/>
      <c r="AG852" s="60"/>
      <c r="AH852" s="61"/>
      <c r="AI852" s="126"/>
      <c r="AJ852" s="212"/>
      <c r="AK852" s="215"/>
    </row>
    <row r="853" spans="2:37">
      <c r="B853" s="136"/>
      <c r="C853" s="47">
        <f t="shared" si="239"/>
        <v>0</v>
      </c>
      <c r="D853" s="47">
        <f t="shared" si="240"/>
        <v>1</v>
      </c>
      <c r="E853" s="47">
        <f t="shared" si="241"/>
        <v>1900</v>
      </c>
      <c r="F853" s="47" t="str">
        <f t="shared" si="237"/>
        <v>сб</v>
      </c>
      <c r="G853" s="92"/>
      <c r="H853" s="71"/>
      <c r="I853" s="70"/>
      <c r="J853" s="94"/>
      <c r="K853" s="94"/>
      <c r="L853" s="48"/>
      <c r="M853" s="71"/>
      <c r="N853" s="64"/>
      <c r="O853" s="65"/>
      <c r="P853" s="65"/>
      <c r="Q853" s="65"/>
      <c r="R853" s="105"/>
      <c r="S853" s="66">
        <f t="shared" si="247"/>
        <v>100854.89999999998</v>
      </c>
      <c r="T853" s="67">
        <f t="shared" si="242"/>
        <v>0</v>
      </c>
      <c r="U853" s="53">
        <f t="shared" si="232"/>
        <v>0</v>
      </c>
      <c r="V853" s="54">
        <f t="shared" si="233"/>
        <v>0</v>
      </c>
      <c r="W853" s="67">
        <f t="shared" si="243"/>
        <v>0</v>
      </c>
      <c r="X853" s="53">
        <f t="shared" si="234"/>
        <v>0</v>
      </c>
      <c r="Y853" s="54">
        <f t="shared" si="235"/>
        <v>0</v>
      </c>
      <c r="Z853" s="68" t="str">
        <f t="shared" si="238"/>
        <v>0</v>
      </c>
      <c r="AA853" s="56">
        <f t="shared" si="236"/>
        <v>1</v>
      </c>
      <c r="AB853" s="124">
        <f t="shared" si="244"/>
        <v>1</v>
      </c>
      <c r="AC853" s="69">
        <f t="shared" si="245"/>
        <v>0</v>
      </c>
      <c r="AD853" s="54">
        <f t="shared" si="248"/>
        <v>0</v>
      </c>
      <c r="AE853" s="59">
        <f t="shared" si="246"/>
        <v>0</v>
      </c>
      <c r="AF853" s="149"/>
      <c r="AG853" s="60"/>
      <c r="AH853" s="61"/>
      <c r="AI853" s="126"/>
      <c r="AJ853" s="212"/>
      <c r="AK853" s="215"/>
    </row>
    <row r="854" spans="2:37">
      <c r="B854" s="136"/>
      <c r="C854" s="47">
        <f t="shared" si="239"/>
        <v>0</v>
      </c>
      <c r="D854" s="47">
        <f t="shared" si="240"/>
        <v>1</v>
      </c>
      <c r="E854" s="47">
        <f t="shared" si="241"/>
        <v>1900</v>
      </c>
      <c r="F854" s="47" t="str">
        <f t="shared" si="237"/>
        <v>сб</v>
      </c>
      <c r="G854" s="92"/>
      <c r="H854" s="71"/>
      <c r="I854" s="70"/>
      <c r="J854" s="94"/>
      <c r="K854" s="94"/>
      <c r="L854" s="48"/>
      <c r="M854" s="71"/>
      <c r="N854" s="64"/>
      <c r="O854" s="65"/>
      <c r="P854" s="65"/>
      <c r="Q854" s="65"/>
      <c r="R854" s="105"/>
      <c r="S854" s="66">
        <f t="shared" si="247"/>
        <v>100854.89999999998</v>
      </c>
      <c r="T854" s="67">
        <f t="shared" si="242"/>
        <v>0</v>
      </c>
      <c r="U854" s="53">
        <f t="shared" si="232"/>
        <v>0</v>
      </c>
      <c r="V854" s="54">
        <f t="shared" si="233"/>
        <v>0</v>
      </c>
      <c r="W854" s="67">
        <f t="shared" si="243"/>
        <v>0</v>
      </c>
      <c r="X854" s="53">
        <f t="shared" si="234"/>
        <v>0</v>
      </c>
      <c r="Y854" s="54">
        <f t="shared" si="235"/>
        <v>0</v>
      </c>
      <c r="Z854" s="68" t="str">
        <f t="shared" si="238"/>
        <v>0</v>
      </c>
      <c r="AA854" s="56">
        <f t="shared" si="236"/>
        <v>1</v>
      </c>
      <c r="AB854" s="124">
        <f t="shared" si="244"/>
        <v>1</v>
      </c>
      <c r="AC854" s="69">
        <f t="shared" si="245"/>
        <v>0</v>
      </c>
      <c r="AD854" s="54">
        <f t="shared" si="248"/>
        <v>0</v>
      </c>
      <c r="AE854" s="59">
        <f t="shared" si="246"/>
        <v>0</v>
      </c>
      <c r="AF854" s="149"/>
      <c r="AG854" s="60"/>
      <c r="AH854" s="61"/>
      <c r="AI854" s="126"/>
      <c r="AJ854" s="212"/>
      <c r="AK854" s="215"/>
    </row>
    <row r="855" spans="2:37">
      <c r="B855" s="136"/>
      <c r="C855" s="47">
        <f t="shared" si="239"/>
        <v>0</v>
      </c>
      <c r="D855" s="47">
        <f t="shared" si="240"/>
        <v>1</v>
      </c>
      <c r="E855" s="47">
        <f t="shared" si="241"/>
        <v>1900</v>
      </c>
      <c r="F855" s="47" t="str">
        <f t="shared" si="237"/>
        <v>сб</v>
      </c>
      <c r="G855" s="92"/>
      <c r="H855" s="71"/>
      <c r="I855" s="70"/>
      <c r="J855" s="94"/>
      <c r="K855" s="94"/>
      <c r="L855" s="48"/>
      <c r="M855" s="71"/>
      <c r="N855" s="64"/>
      <c r="O855" s="65"/>
      <c r="P855" s="65"/>
      <c r="Q855" s="65"/>
      <c r="R855" s="105"/>
      <c r="S855" s="66">
        <f t="shared" si="247"/>
        <v>100854.89999999998</v>
      </c>
      <c r="T855" s="67">
        <f t="shared" si="242"/>
        <v>0</v>
      </c>
      <c r="U855" s="53">
        <f t="shared" si="232"/>
        <v>0</v>
      </c>
      <c r="V855" s="54">
        <f t="shared" si="233"/>
        <v>0</v>
      </c>
      <c r="W855" s="67">
        <f t="shared" si="243"/>
        <v>0</v>
      </c>
      <c r="X855" s="53">
        <f t="shared" si="234"/>
        <v>0</v>
      </c>
      <c r="Y855" s="54">
        <f t="shared" si="235"/>
        <v>0</v>
      </c>
      <c r="Z855" s="68" t="str">
        <f t="shared" si="238"/>
        <v>0</v>
      </c>
      <c r="AA855" s="56">
        <f t="shared" si="236"/>
        <v>1</v>
      </c>
      <c r="AB855" s="124">
        <f t="shared" si="244"/>
        <v>1</v>
      </c>
      <c r="AC855" s="69">
        <f t="shared" si="245"/>
        <v>0</v>
      </c>
      <c r="AD855" s="54">
        <f t="shared" si="248"/>
        <v>0</v>
      </c>
      <c r="AE855" s="59">
        <f t="shared" si="246"/>
        <v>0</v>
      </c>
      <c r="AF855" s="149"/>
      <c r="AG855" s="60"/>
      <c r="AH855" s="61"/>
      <c r="AI855" s="126"/>
      <c r="AJ855" s="212"/>
      <c r="AK855" s="215"/>
    </row>
    <row r="856" spans="2:37">
      <c r="B856" s="136"/>
      <c r="C856" s="47">
        <f t="shared" si="239"/>
        <v>0</v>
      </c>
      <c r="D856" s="47">
        <f t="shared" si="240"/>
        <v>1</v>
      </c>
      <c r="E856" s="47">
        <f t="shared" si="241"/>
        <v>1900</v>
      </c>
      <c r="F856" s="47" t="str">
        <f t="shared" si="237"/>
        <v>сб</v>
      </c>
      <c r="G856" s="92"/>
      <c r="H856" s="71"/>
      <c r="I856" s="70"/>
      <c r="J856" s="94"/>
      <c r="K856" s="94"/>
      <c r="L856" s="48"/>
      <c r="M856" s="71"/>
      <c r="N856" s="64"/>
      <c r="O856" s="65"/>
      <c r="P856" s="65"/>
      <c r="Q856" s="65"/>
      <c r="R856" s="105"/>
      <c r="S856" s="66">
        <f t="shared" si="247"/>
        <v>100854.89999999998</v>
      </c>
      <c r="T856" s="67">
        <f t="shared" si="242"/>
        <v>0</v>
      </c>
      <c r="U856" s="53">
        <f t="shared" si="232"/>
        <v>0</v>
      </c>
      <c r="V856" s="54">
        <f t="shared" si="233"/>
        <v>0</v>
      </c>
      <c r="W856" s="67">
        <f t="shared" si="243"/>
        <v>0</v>
      </c>
      <c r="X856" s="53">
        <f t="shared" si="234"/>
        <v>0</v>
      </c>
      <c r="Y856" s="54">
        <f t="shared" si="235"/>
        <v>0</v>
      </c>
      <c r="Z856" s="68" t="str">
        <f t="shared" si="238"/>
        <v>0</v>
      </c>
      <c r="AA856" s="56">
        <f t="shared" si="236"/>
        <v>1</v>
      </c>
      <c r="AB856" s="124">
        <f t="shared" si="244"/>
        <v>1</v>
      </c>
      <c r="AC856" s="69">
        <f t="shared" si="245"/>
        <v>0</v>
      </c>
      <c r="AD856" s="54">
        <f t="shared" si="248"/>
        <v>0</v>
      </c>
      <c r="AE856" s="59">
        <f t="shared" si="246"/>
        <v>0</v>
      </c>
      <c r="AF856" s="149"/>
      <c r="AG856" s="60"/>
      <c r="AH856" s="61"/>
      <c r="AI856" s="126"/>
      <c r="AJ856" s="212"/>
      <c r="AK856" s="215"/>
    </row>
    <row r="857" spans="2:37">
      <c r="B857" s="136"/>
      <c r="C857" s="47">
        <f t="shared" si="239"/>
        <v>0</v>
      </c>
      <c r="D857" s="47">
        <f t="shared" si="240"/>
        <v>1</v>
      </c>
      <c r="E857" s="47">
        <f t="shared" si="241"/>
        <v>1900</v>
      </c>
      <c r="F857" s="47" t="str">
        <f t="shared" si="237"/>
        <v>сб</v>
      </c>
      <c r="G857" s="92"/>
      <c r="H857" s="71"/>
      <c r="I857" s="70"/>
      <c r="J857" s="94"/>
      <c r="K857" s="94"/>
      <c r="L857" s="48"/>
      <c r="M857" s="71"/>
      <c r="N857" s="64"/>
      <c r="O857" s="65"/>
      <c r="P857" s="65"/>
      <c r="Q857" s="65"/>
      <c r="R857" s="105"/>
      <c r="S857" s="66">
        <f t="shared" si="247"/>
        <v>100854.89999999998</v>
      </c>
      <c r="T857" s="67">
        <f t="shared" si="242"/>
        <v>0</v>
      </c>
      <c r="U857" s="53">
        <f t="shared" si="232"/>
        <v>0</v>
      </c>
      <c r="V857" s="54">
        <f t="shared" si="233"/>
        <v>0</v>
      </c>
      <c r="W857" s="67">
        <f t="shared" si="243"/>
        <v>0</v>
      </c>
      <c r="X857" s="53">
        <f t="shared" si="234"/>
        <v>0</v>
      </c>
      <c r="Y857" s="54">
        <f t="shared" si="235"/>
        <v>0</v>
      </c>
      <c r="Z857" s="68" t="str">
        <f t="shared" si="238"/>
        <v>0</v>
      </c>
      <c r="AA857" s="56">
        <f t="shared" si="236"/>
        <v>1</v>
      </c>
      <c r="AB857" s="124">
        <f t="shared" si="244"/>
        <v>1</v>
      </c>
      <c r="AC857" s="69">
        <f t="shared" si="245"/>
        <v>0</v>
      </c>
      <c r="AD857" s="54">
        <f t="shared" si="248"/>
        <v>0</v>
      </c>
      <c r="AE857" s="59">
        <f t="shared" si="246"/>
        <v>0</v>
      </c>
      <c r="AF857" s="149"/>
      <c r="AG857" s="60"/>
      <c r="AH857" s="61"/>
      <c r="AI857" s="126"/>
      <c r="AJ857" s="212"/>
      <c r="AK857" s="215"/>
    </row>
    <row r="858" spans="2:37">
      <c r="B858" s="136"/>
      <c r="C858" s="47">
        <f t="shared" si="239"/>
        <v>0</v>
      </c>
      <c r="D858" s="47">
        <f t="shared" si="240"/>
        <v>1</v>
      </c>
      <c r="E858" s="47">
        <f t="shared" si="241"/>
        <v>1900</v>
      </c>
      <c r="F858" s="47" t="str">
        <f t="shared" si="237"/>
        <v>сб</v>
      </c>
      <c r="G858" s="92"/>
      <c r="H858" s="71"/>
      <c r="I858" s="70"/>
      <c r="J858" s="94"/>
      <c r="K858" s="94"/>
      <c r="L858" s="48"/>
      <c r="M858" s="71"/>
      <c r="N858" s="64"/>
      <c r="O858" s="65"/>
      <c r="P858" s="65"/>
      <c r="Q858" s="65"/>
      <c r="R858" s="105"/>
      <c r="S858" s="66">
        <f t="shared" si="247"/>
        <v>100854.89999999998</v>
      </c>
      <c r="T858" s="67">
        <f t="shared" si="242"/>
        <v>0</v>
      </c>
      <c r="U858" s="53">
        <f t="shared" si="232"/>
        <v>0</v>
      </c>
      <c r="V858" s="54">
        <f t="shared" si="233"/>
        <v>0</v>
      </c>
      <c r="W858" s="67">
        <f t="shared" si="243"/>
        <v>0</v>
      </c>
      <c r="X858" s="53">
        <f t="shared" si="234"/>
        <v>0</v>
      </c>
      <c r="Y858" s="54">
        <f t="shared" si="235"/>
        <v>0</v>
      </c>
      <c r="Z858" s="68" t="str">
        <f t="shared" si="238"/>
        <v>0</v>
      </c>
      <c r="AA858" s="56">
        <f t="shared" si="236"/>
        <v>1</v>
      </c>
      <c r="AB858" s="124">
        <f t="shared" si="244"/>
        <v>1</v>
      </c>
      <c r="AC858" s="69">
        <f t="shared" si="245"/>
        <v>0</v>
      </c>
      <c r="AD858" s="54">
        <f t="shared" si="248"/>
        <v>0</v>
      </c>
      <c r="AE858" s="59">
        <f t="shared" si="246"/>
        <v>0</v>
      </c>
      <c r="AF858" s="149"/>
      <c r="AG858" s="60"/>
      <c r="AH858" s="61"/>
      <c r="AI858" s="126"/>
      <c r="AJ858" s="212"/>
      <c r="AK858" s="215"/>
    </row>
    <row r="859" spans="2:37">
      <c r="B859" s="136"/>
      <c r="C859" s="47">
        <f t="shared" si="239"/>
        <v>0</v>
      </c>
      <c r="D859" s="47">
        <f t="shared" si="240"/>
        <v>1</v>
      </c>
      <c r="E859" s="47">
        <f t="shared" si="241"/>
        <v>1900</v>
      </c>
      <c r="F859" s="47" t="str">
        <f t="shared" si="237"/>
        <v>сб</v>
      </c>
      <c r="G859" s="92"/>
      <c r="H859" s="71"/>
      <c r="I859" s="70"/>
      <c r="J859" s="94"/>
      <c r="K859" s="94"/>
      <c r="L859" s="48"/>
      <c r="M859" s="71"/>
      <c r="N859" s="64"/>
      <c r="O859" s="65"/>
      <c r="P859" s="65"/>
      <c r="Q859" s="65"/>
      <c r="R859" s="105"/>
      <c r="S859" s="66">
        <f t="shared" si="247"/>
        <v>100854.89999999998</v>
      </c>
      <c r="T859" s="67">
        <f t="shared" si="242"/>
        <v>0</v>
      </c>
      <c r="U859" s="53">
        <f t="shared" si="232"/>
        <v>0</v>
      </c>
      <c r="V859" s="54">
        <f t="shared" si="233"/>
        <v>0</v>
      </c>
      <c r="W859" s="67">
        <f t="shared" si="243"/>
        <v>0</v>
      </c>
      <c r="X859" s="53">
        <f t="shared" si="234"/>
        <v>0</v>
      </c>
      <c r="Y859" s="54">
        <f t="shared" si="235"/>
        <v>0</v>
      </c>
      <c r="Z859" s="68" t="str">
        <f t="shared" si="238"/>
        <v>0</v>
      </c>
      <c r="AA859" s="56">
        <f t="shared" si="236"/>
        <v>1</v>
      </c>
      <c r="AB859" s="124">
        <f t="shared" si="244"/>
        <v>1</v>
      </c>
      <c r="AC859" s="69">
        <f t="shared" si="245"/>
        <v>0</v>
      </c>
      <c r="AD859" s="54">
        <f t="shared" si="248"/>
        <v>0</v>
      </c>
      <c r="AE859" s="59">
        <f t="shared" si="246"/>
        <v>0</v>
      </c>
      <c r="AF859" s="149"/>
      <c r="AG859" s="60"/>
      <c r="AH859" s="61"/>
      <c r="AI859" s="126"/>
      <c r="AJ859" s="212"/>
      <c r="AK859" s="215"/>
    </row>
    <row r="860" spans="2:37">
      <c r="B860" s="136"/>
      <c r="C860" s="47">
        <f t="shared" si="239"/>
        <v>0</v>
      </c>
      <c r="D860" s="47">
        <f t="shared" si="240"/>
        <v>1</v>
      </c>
      <c r="E860" s="47">
        <f t="shared" si="241"/>
        <v>1900</v>
      </c>
      <c r="F860" s="47" t="str">
        <f t="shared" si="237"/>
        <v>сб</v>
      </c>
      <c r="G860" s="92"/>
      <c r="H860" s="71"/>
      <c r="I860" s="70"/>
      <c r="J860" s="94"/>
      <c r="K860" s="94"/>
      <c r="L860" s="48"/>
      <c r="M860" s="71"/>
      <c r="N860" s="64"/>
      <c r="O860" s="65"/>
      <c r="P860" s="65"/>
      <c r="Q860" s="65"/>
      <c r="R860" s="105"/>
      <c r="S860" s="66">
        <f t="shared" si="247"/>
        <v>100854.89999999998</v>
      </c>
      <c r="T860" s="67">
        <f t="shared" si="242"/>
        <v>0</v>
      </c>
      <c r="U860" s="53">
        <f t="shared" si="232"/>
        <v>0</v>
      </c>
      <c r="V860" s="54">
        <f t="shared" si="233"/>
        <v>0</v>
      </c>
      <c r="W860" s="67">
        <f t="shared" si="243"/>
        <v>0</v>
      </c>
      <c r="X860" s="53">
        <f t="shared" si="234"/>
        <v>0</v>
      </c>
      <c r="Y860" s="54">
        <f t="shared" si="235"/>
        <v>0</v>
      </c>
      <c r="Z860" s="68" t="str">
        <f t="shared" si="238"/>
        <v>0</v>
      </c>
      <c r="AA860" s="56">
        <f t="shared" si="236"/>
        <v>1</v>
      </c>
      <c r="AB860" s="124">
        <f t="shared" si="244"/>
        <v>1</v>
      </c>
      <c r="AC860" s="69">
        <f t="shared" si="245"/>
        <v>0</v>
      </c>
      <c r="AD860" s="54">
        <f t="shared" si="248"/>
        <v>0</v>
      </c>
      <c r="AE860" s="59">
        <f t="shared" si="246"/>
        <v>0</v>
      </c>
      <c r="AF860" s="149"/>
      <c r="AG860" s="60"/>
      <c r="AH860" s="61"/>
      <c r="AI860" s="126"/>
      <c r="AJ860" s="212"/>
      <c r="AK860" s="215"/>
    </row>
    <row r="861" spans="2:37">
      <c r="B861" s="136"/>
      <c r="C861" s="47">
        <f t="shared" si="239"/>
        <v>0</v>
      </c>
      <c r="D861" s="47">
        <f t="shared" si="240"/>
        <v>1</v>
      </c>
      <c r="E861" s="47">
        <f t="shared" si="241"/>
        <v>1900</v>
      </c>
      <c r="F861" s="47" t="str">
        <f t="shared" si="237"/>
        <v>сб</v>
      </c>
      <c r="G861" s="92"/>
      <c r="H861" s="71"/>
      <c r="I861" s="70"/>
      <c r="J861" s="94"/>
      <c r="K861" s="94"/>
      <c r="L861" s="48"/>
      <c r="M861" s="71"/>
      <c r="N861" s="64"/>
      <c r="O861" s="65"/>
      <c r="P861" s="65"/>
      <c r="Q861" s="65"/>
      <c r="R861" s="105"/>
      <c r="S861" s="66">
        <f t="shared" si="247"/>
        <v>100854.89999999998</v>
      </c>
      <c r="T861" s="67">
        <f t="shared" si="242"/>
        <v>0</v>
      </c>
      <c r="U861" s="53">
        <f t="shared" si="232"/>
        <v>0</v>
      </c>
      <c r="V861" s="54">
        <f t="shared" si="233"/>
        <v>0</v>
      </c>
      <c r="W861" s="67">
        <f t="shared" si="243"/>
        <v>0</v>
      </c>
      <c r="X861" s="53">
        <f t="shared" si="234"/>
        <v>0</v>
      </c>
      <c r="Y861" s="54">
        <f t="shared" si="235"/>
        <v>0</v>
      </c>
      <c r="Z861" s="68" t="str">
        <f t="shared" si="238"/>
        <v>0</v>
      </c>
      <c r="AA861" s="56">
        <f t="shared" si="236"/>
        <v>1</v>
      </c>
      <c r="AB861" s="124">
        <f t="shared" si="244"/>
        <v>1</v>
      </c>
      <c r="AC861" s="69">
        <f t="shared" si="245"/>
        <v>0</v>
      </c>
      <c r="AD861" s="54">
        <f t="shared" si="248"/>
        <v>0</v>
      </c>
      <c r="AE861" s="59">
        <f t="shared" si="246"/>
        <v>0</v>
      </c>
      <c r="AF861" s="149"/>
      <c r="AG861" s="60"/>
      <c r="AH861" s="61"/>
      <c r="AI861" s="126"/>
      <c r="AJ861" s="212"/>
      <c r="AK861" s="215"/>
    </row>
    <row r="862" spans="2:37">
      <c r="B862" s="136"/>
      <c r="C862" s="47">
        <f t="shared" si="239"/>
        <v>0</v>
      </c>
      <c r="D862" s="47">
        <f t="shared" si="240"/>
        <v>1</v>
      </c>
      <c r="E862" s="47">
        <f t="shared" si="241"/>
        <v>1900</v>
      </c>
      <c r="F862" s="47" t="str">
        <f t="shared" si="237"/>
        <v>сб</v>
      </c>
      <c r="G862" s="92"/>
      <c r="H862" s="71"/>
      <c r="I862" s="70"/>
      <c r="J862" s="94"/>
      <c r="K862" s="94"/>
      <c r="L862" s="48"/>
      <c r="M862" s="71"/>
      <c r="N862" s="64"/>
      <c r="O862" s="65"/>
      <c r="P862" s="65"/>
      <c r="Q862" s="65"/>
      <c r="R862" s="105"/>
      <c r="S862" s="66">
        <f t="shared" si="247"/>
        <v>100854.89999999998</v>
      </c>
      <c r="T862" s="67">
        <f t="shared" si="242"/>
        <v>0</v>
      </c>
      <c r="U862" s="53">
        <f t="shared" si="232"/>
        <v>0</v>
      </c>
      <c r="V862" s="54">
        <f t="shared" si="233"/>
        <v>0</v>
      </c>
      <c r="W862" s="67">
        <f t="shared" si="243"/>
        <v>0</v>
      </c>
      <c r="X862" s="53">
        <f t="shared" si="234"/>
        <v>0</v>
      </c>
      <c r="Y862" s="54">
        <f t="shared" si="235"/>
        <v>0</v>
      </c>
      <c r="Z862" s="68" t="str">
        <f t="shared" si="238"/>
        <v>0</v>
      </c>
      <c r="AA862" s="56">
        <f t="shared" si="236"/>
        <v>1</v>
      </c>
      <c r="AB862" s="124">
        <f t="shared" si="244"/>
        <v>1</v>
      </c>
      <c r="AC862" s="69">
        <f t="shared" si="245"/>
        <v>0</v>
      </c>
      <c r="AD862" s="54">
        <f t="shared" si="248"/>
        <v>0</v>
      </c>
      <c r="AE862" s="59">
        <f t="shared" si="246"/>
        <v>0</v>
      </c>
      <c r="AF862" s="149"/>
      <c r="AG862" s="60"/>
      <c r="AH862" s="61"/>
      <c r="AI862" s="126"/>
      <c r="AJ862" s="212"/>
      <c r="AK862" s="215"/>
    </row>
    <row r="863" spans="2:37">
      <c r="B863" s="136"/>
      <c r="C863" s="47">
        <f t="shared" si="239"/>
        <v>0</v>
      </c>
      <c r="D863" s="47">
        <f t="shared" si="240"/>
        <v>1</v>
      </c>
      <c r="E863" s="47">
        <f t="shared" si="241"/>
        <v>1900</v>
      </c>
      <c r="F863" s="47" t="str">
        <f t="shared" si="237"/>
        <v>сб</v>
      </c>
      <c r="G863" s="92"/>
      <c r="H863" s="71"/>
      <c r="I863" s="70"/>
      <c r="J863" s="94"/>
      <c r="K863" s="94"/>
      <c r="L863" s="48"/>
      <c r="M863" s="71"/>
      <c r="N863" s="64"/>
      <c r="O863" s="65"/>
      <c r="P863" s="65"/>
      <c r="Q863" s="65"/>
      <c r="R863" s="105"/>
      <c r="S863" s="66">
        <f t="shared" si="247"/>
        <v>100854.89999999998</v>
      </c>
      <c r="T863" s="67">
        <f t="shared" si="242"/>
        <v>0</v>
      </c>
      <c r="U863" s="53">
        <f t="shared" si="232"/>
        <v>0</v>
      </c>
      <c r="V863" s="54">
        <f t="shared" si="233"/>
        <v>0</v>
      </c>
      <c r="W863" s="67">
        <f t="shared" si="243"/>
        <v>0</v>
      </c>
      <c r="X863" s="53">
        <f t="shared" si="234"/>
        <v>0</v>
      </c>
      <c r="Y863" s="54">
        <f t="shared" si="235"/>
        <v>0</v>
      </c>
      <c r="Z863" s="68" t="str">
        <f t="shared" si="238"/>
        <v>0</v>
      </c>
      <c r="AA863" s="56">
        <f t="shared" si="236"/>
        <v>1</v>
      </c>
      <c r="AB863" s="124">
        <f t="shared" si="244"/>
        <v>1</v>
      </c>
      <c r="AC863" s="69">
        <f t="shared" si="245"/>
        <v>0</v>
      </c>
      <c r="AD863" s="54">
        <f t="shared" si="248"/>
        <v>0</v>
      </c>
      <c r="AE863" s="59">
        <f t="shared" si="246"/>
        <v>0</v>
      </c>
      <c r="AF863" s="149"/>
      <c r="AG863" s="60"/>
      <c r="AH863" s="61"/>
      <c r="AI863" s="126"/>
      <c r="AJ863" s="212"/>
      <c r="AK863" s="215"/>
    </row>
    <row r="864" spans="2:37">
      <c r="B864" s="136"/>
      <c r="C864" s="47">
        <f t="shared" si="239"/>
        <v>0</v>
      </c>
      <c r="D864" s="47">
        <f t="shared" si="240"/>
        <v>1</v>
      </c>
      <c r="E864" s="47">
        <f t="shared" si="241"/>
        <v>1900</v>
      </c>
      <c r="F864" s="47" t="str">
        <f t="shared" si="237"/>
        <v>сб</v>
      </c>
      <c r="G864" s="92"/>
      <c r="H864" s="71"/>
      <c r="I864" s="70"/>
      <c r="J864" s="94"/>
      <c r="K864" s="94"/>
      <c r="L864" s="48"/>
      <c r="M864" s="71"/>
      <c r="N864" s="64"/>
      <c r="O864" s="65"/>
      <c r="P864" s="65"/>
      <c r="Q864" s="65"/>
      <c r="R864" s="105"/>
      <c r="S864" s="66">
        <f t="shared" si="247"/>
        <v>100854.89999999998</v>
      </c>
      <c r="T864" s="67">
        <f t="shared" si="242"/>
        <v>0</v>
      </c>
      <c r="U864" s="53">
        <f t="shared" si="232"/>
        <v>0</v>
      </c>
      <c r="V864" s="54">
        <f t="shared" si="233"/>
        <v>0</v>
      </c>
      <c r="W864" s="67">
        <f t="shared" si="243"/>
        <v>0</v>
      </c>
      <c r="X864" s="53">
        <f t="shared" si="234"/>
        <v>0</v>
      </c>
      <c r="Y864" s="54">
        <f t="shared" si="235"/>
        <v>0</v>
      </c>
      <c r="Z864" s="68" t="str">
        <f t="shared" si="238"/>
        <v>0</v>
      </c>
      <c r="AA864" s="56">
        <f t="shared" si="236"/>
        <v>1</v>
      </c>
      <c r="AB864" s="124">
        <f t="shared" si="244"/>
        <v>1</v>
      </c>
      <c r="AC864" s="69">
        <f t="shared" si="245"/>
        <v>0</v>
      </c>
      <c r="AD864" s="54">
        <f t="shared" si="248"/>
        <v>0</v>
      </c>
      <c r="AE864" s="59">
        <f t="shared" si="246"/>
        <v>0</v>
      </c>
      <c r="AF864" s="149"/>
      <c r="AG864" s="60"/>
      <c r="AH864" s="61"/>
      <c r="AI864" s="126"/>
      <c r="AJ864" s="212"/>
      <c r="AK864" s="215"/>
    </row>
    <row r="865" spans="2:37">
      <c r="B865" s="136"/>
      <c r="C865" s="47">
        <f t="shared" si="239"/>
        <v>0</v>
      </c>
      <c r="D865" s="47">
        <f t="shared" si="240"/>
        <v>1</v>
      </c>
      <c r="E865" s="47">
        <f t="shared" si="241"/>
        <v>1900</v>
      </c>
      <c r="F865" s="47" t="str">
        <f t="shared" si="237"/>
        <v>сб</v>
      </c>
      <c r="G865" s="92"/>
      <c r="H865" s="71"/>
      <c r="I865" s="70"/>
      <c r="J865" s="94"/>
      <c r="K865" s="94"/>
      <c r="L865" s="48"/>
      <c r="M865" s="71"/>
      <c r="N865" s="64"/>
      <c r="O865" s="65"/>
      <c r="P865" s="65"/>
      <c r="Q865" s="65"/>
      <c r="R865" s="105"/>
      <c r="S865" s="66">
        <f t="shared" si="247"/>
        <v>100854.89999999998</v>
      </c>
      <c r="T865" s="67">
        <f t="shared" si="242"/>
        <v>0</v>
      </c>
      <c r="U865" s="53">
        <f t="shared" ref="U865:U928" si="249">T865*M865*AA865</f>
        <v>0</v>
      </c>
      <c r="V865" s="54">
        <f t="shared" ref="V865:V928" si="250">T865*M865*AA865/S865</f>
        <v>0</v>
      </c>
      <c r="W865" s="67">
        <f t="shared" si="243"/>
        <v>0</v>
      </c>
      <c r="X865" s="53">
        <f t="shared" ref="X865:X928" si="251">W865*M865*AA865</f>
        <v>0</v>
      </c>
      <c r="Y865" s="54">
        <f t="shared" ref="Y865:Y928" si="252">W865*M865*AA865/S865</f>
        <v>0</v>
      </c>
      <c r="Z865" s="68" t="str">
        <f t="shared" si="238"/>
        <v>0</v>
      </c>
      <c r="AA865" s="56">
        <f t="shared" ref="AA865:AA928" si="253">IF(I865=0,1,I865)</f>
        <v>1</v>
      </c>
      <c r="AB865" s="124">
        <f t="shared" si="244"/>
        <v>1</v>
      </c>
      <c r="AC865" s="69">
        <f t="shared" si="245"/>
        <v>0</v>
      </c>
      <c r="AD865" s="54">
        <f t="shared" si="248"/>
        <v>0</v>
      </c>
      <c r="AE865" s="59">
        <f t="shared" si="246"/>
        <v>0</v>
      </c>
      <c r="AF865" s="149"/>
      <c r="AG865" s="60"/>
      <c r="AH865" s="61"/>
      <c r="AI865" s="126"/>
      <c r="AJ865" s="212"/>
      <c r="AK865" s="215"/>
    </row>
    <row r="866" spans="2:37">
      <c r="B866" s="136"/>
      <c r="C866" s="47">
        <f t="shared" si="239"/>
        <v>0</v>
      </c>
      <c r="D866" s="47">
        <f t="shared" si="240"/>
        <v>1</v>
      </c>
      <c r="E866" s="47">
        <f t="shared" si="241"/>
        <v>1900</v>
      </c>
      <c r="F866" s="47" t="str">
        <f t="shared" si="237"/>
        <v>сб</v>
      </c>
      <c r="G866" s="92"/>
      <c r="H866" s="71"/>
      <c r="I866" s="70"/>
      <c r="J866" s="94"/>
      <c r="K866" s="94"/>
      <c r="L866" s="48"/>
      <c r="M866" s="71"/>
      <c r="N866" s="64"/>
      <c r="O866" s="65"/>
      <c r="P866" s="65"/>
      <c r="Q866" s="65"/>
      <c r="R866" s="105"/>
      <c r="S866" s="66">
        <f t="shared" si="247"/>
        <v>100854.89999999998</v>
      </c>
      <c r="T866" s="67">
        <f t="shared" si="242"/>
        <v>0</v>
      </c>
      <c r="U866" s="53">
        <f t="shared" si="249"/>
        <v>0</v>
      </c>
      <c r="V866" s="54">
        <f t="shared" si="250"/>
        <v>0</v>
      </c>
      <c r="W866" s="67">
        <f t="shared" si="243"/>
        <v>0</v>
      </c>
      <c r="X866" s="53">
        <f t="shared" si="251"/>
        <v>0</v>
      </c>
      <c r="Y866" s="54">
        <f t="shared" si="252"/>
        <v>0</v>
      </c>
      <c r="Z866" s="68" t="str">
        <f t="shared" si="238"/>
        <v>0</v>
      </c>
      <c r="AA866" s="56">
        <f t="shared" si="253"/>
        <v>1</v>
      </c>
      <c r="AB866" s="124">
        <f t="shared" si="244"/>
        <v>1</v>
      </c>
      <c r="AC866" s="69">
        <f t="shared" si="245"/>
        <v>0</v>
      </c>
      <c r="AD866" s="54">
        <f t="shared" si="248"/>
        <v>0</v>
      </c>
      <c r="AE866" s="59">
        <f t="shared" si="246"/>
        <v>0</v>
      </c>
      <c r="AF866" s="149"/>
      <c r="AG866" s="60"/>
      <c r="AH866" s="61"/>
      <c r="AI866" s="126"/>
      <c r="AJ866" s="212"/>
      <c r="AK866" s="215"/>
    </row>
    <row r="867" spans="2:37">
      <c r="B867" s="136"/>
      <c r="C867" s="47">
        <f t="shared" si="239"/>
        <v>0</v>
      </c>
      <c r="D867" s="47">
        <f t="shared" si="240"/>
        <v>1</v>
      </c>
      <c r="E867" s="47">
        <f t="shared" si="241"/>
        <v>1900</v>
      </c>
      <c r="F867" s="47" t="str">
        <f t="shared" si="237"/>
        <v>сб</v>
      </c>
      <c r="G867" s="92"/>
      <c r="H867" s="71"/>
      <c r="I867" s="70"/>
      <c r="J867" s="94"/>
      <c r="K867" s="94"/>
      <c r="L867" s="48"/>
      <c r="M867" s="71"/>
      <c r="N867" s="64"/>
      <c r="O867" s="65"/>
      <c r="P867" s="65"/>
      <c r="Q867" s="65"/>
      <c r="R867" s="105"/>
      <c r="S867" s="66">
        <f t="shared" si="247"/>
        <v>100854.89999999998</v>
      </c>
      <c r="T867" s="67">
        <f t="shared" si="242"/>
        <v>0</v>
      </c>
      <c r="U867" s="53">
        <f t="shared" si="249"/>
        <v>0</v>
      </c>
      <c r="V867" s="54">
        <f t="shared" si="250"/>
        <v>0</v>
      </c>
      <c r="W867" s="67">
        <f t="shared" si="243"/>
        <v>0</v>
      </c>
      <c r="X867" s="53">
        <f t="shared" si="251"/>
        <v>0</v>
      </c>
      <c r="Y867" s="54">
        <f t="shared" si="252"/>
        <v>0</v>
      </c>
      <c r="Z867" s="68" t="str">
        <f t="shared" si="238"/>
        <v>0</v>
      </c>
      <c r="AA867" s="56">
        <f t="shared" si="253"/>
        <v>1</v>
      </c>
      <c r="AB867" s="124">
        <f t="shared" si="244"/>
        <v>1</v>
      </c>
      <c r="AC867" s="69">
        <f t="shared" si="245"/>
        <v>0</v>
      </c>
      <c r="AD867" s="54">
        <f t="shared" si="248"/>
        <v>0</v>
      </c>
      <c r="AE867" s="59">
        <f t="shared" si="246"/>
        <v>0</v>
      </c>
      <c r="AF867" s="149"/>
      <c r="AG867" s="60"/>
      <c r="AH867" s="61"/>
      <c r="AI867" s="126"/>
      <c r="AJ867" s="212"/>
      <c r="AK867" s="215"/>
    </row>
    <row r="868" spans="2:37">
      <c r="B868" s="136"/>
      <c r="C868" s="47">
        <f t="shared" si="239"/>
        <v>0</v>
      </c>
      <c r="D868" s="47">
        <f t="shared" si="240"/>
        <v>1</v>
      </c>
      <c r="E868" s="47">
        <f t="shared" si="241"/>
        <v>1900</v>
      </c>
      <c r="F868" s="47" t="str">
        <f t="shared" ref="F868:F931" si="254">CHOOSE(WEEKDAY(B868,2),"пн","вт","ср","чт","пт","сб","вс")</f>
        <v>сб</v>
      </c>
      <c r="G868" s="92"/>
      <c r="H868" s="71"/>
      <c r="I868" s="70"/>
      <c r="J868" s="94"/>
      <c r="K868" s="94"/>
      <c r="L868" s="48"/>
      <c r="M868" s="71"/>
      <c r="N868" s="64"/>
      <c r="O868" s="65"/>
      <c r="P868" s="65"/>
      <c r="Q868" s="65"/>
      <c r="R868" s="105"/>
      <c r="S868" s="66">
        <f t="shared" si="247"/>
        <v>100854.89999999998</v>
      </c>
      <c r="T868" s="67">
        <f t="shared" si="242"/>
        <v>0</v>
      </c>
      <c r="U868" s="53">
        <f t="shared" si="249"/>
        <v>0</v>
      </c>
      <c r="V868" s="54">
        <f t="shared" si="250"/>
        <v>0</v>
      </c>
      <c r="W868" s="67">
        <f t="shared" si="243"/>
        <v>0</v>
      </c>
      <c r="X868" s="53">
        <f t="shared" si="251"/>
        <v>0</v>
      </c>
      <c r="Y868" s="54">
        <f t="shared" si="252"/>
        <v>0</v>
      </c>
      <c r="Z868" s="68" t="str">
        <f t="shared" ref="Z868:Z931" si="255">IF(W868=0,"0",T868/W868)</f>
        <v>0</v>
      </c>
      <c r="AA868" s="56">
        <f t="shared" si="253"/>
        <v>1</v>
      </c>
      <c r="AB868" s="124">
        <f t="shared" si="244"/>
        <v>1</v>
      </c>
      <c r="AC868" s="69">
        <f t="shared" si="245"/>
        <v>0</v>
      </c>
      <c r="AD868" s="54">
        <f t="shared" si="248"/>
        <v>0</v>
      </c>
      <c r="AE868" s="59">
        <f t="shared" si="246"/>
        <v>0</v>
      </c>
      <c r="AF868" s="149"/>
      <c r="AG868" s="60"/>
      <c r="AH868" s="61"/>
      <c r="AI868" s="126"/>
      <c r="AJ868" s="212"/>
      <c r="AK868" s="215"/>
    </row>
    <row r="869" spans="2:37">
      <c r="B869" s="136"/>
      <c r="C869" s="47">
        <f t="shared" ref="C869:C932" si="256">WEEKNUM(B869)</f>
        <v>0</v>
      </c>
      <c r="D869" s="47">
        <f t="shared" ref="D869:D932" si="257">MONTH(B869)</f>
        <v>1</v>
      </c>
      <c r="E869" s="47">
        <f t="shared" ref="E869:E932" si="258">YEAR(B869)</f>
        <v>1900</v>
      </c>
      <c r="F869" s="47" t="str">
        <f t="shared" si="254"/>
        <v>сб</v>
      </c>
      <c r="G869" s="92"/>
      <c r="H869" s="71"/>
      <c r="I869" s="70"/>
      <c r="J869" s="94"/>
      <c r="K869" s="94"/>
      <c r="L869" s="48"/>
      <c r="M869" s="71"/>
      <c r="N869" s="64"/>
      <c r="O869" s="65"/>
      <c r="P869" s="65"/>
      <c r="Q869" s="65"/>
      <c r="R869" s="105"/>
      <c r="S869" s="66">
        <f t="shared" si="247"/>
        <v>100854.89999999998</v>
      </c>
      <c r="T869" s="67">
        <f t="shared" si="242"/>
        <v>0</v>
      </c>
      <c r="U869" s="53">
        <f t="shared" si="249"/>
        <v>0</v>
      </c>
      <c r="V869" s="54">
        <f t="shared" si="250"/>
        <v>0</v>
      </c>
      <c r="W869" s="67">
        <f t="shared" si="243"/>
        <v>0</v>
      </c>
      <c r="X869" s="53">
        <f t="shared" si="251"/>
        <v>0</v>
      </c>
      <c r="Y869" s="54">
        <f t="shared" si="252"/>
        <v>0</v>
      </c>
      <c r="Z869" s="68" t="str">
        <f t="shared" si="255"/>
        <v>0</v>
      </c>
      <c r="AA869" s="56">
        <f t="shared" si="253"/>
        <v>1</v>
      </c>
      <c r="AB869" s="124">
        <f t="shared" si="244"/>
        <v>1</v>
      </c>
      <c r="AC869" s="69">
        <f t="shared" si="245"/>
        <v>0</v>
      </c>
      <c r="AD869" s="54">
        <f t="shared" si="248"/>
        <v>0</v>
      </c>
      <c r="AE869" s="59">
        <f t="shared" si="246"/>
        <v>0</v>
      </c>
      <c r="AF869" s="149"/>
      <c r="AG869" s="60"/>
      <c r="AH869" s="61"/>
      <c r="AI869" s="126"/>
      <c r="AJ869" s="212"/>
      <c r="AK869" s="215"/>
    </row>
    <row r="870" spans="2:37">
      <c r="B870" s="136"/>
      <c r="C870" s="47">
        <f t="shared" si="256"/>
        <v>0</v>
      </c>
      <c r="D870" s="47">
        <f t="shared" si="257"/>
        <v>1</v>
      </c>
      <c r="E870" s="47">
        <f t="shared" si="258"/>
        <v>1900</v>
      </c>
      <c r="F870" s="47" t="str">
        <f t="shared" si="254"/>
        <v>сб</v>
      </c>
      <c r="G870" s="92"/>
      <c r="H870" s="71"/>
      <c r="I870" s="70"/>
      <c r="J870" s="94"/>
      <c r="K870" s="94"/>
      <c r="L870" s="48"/>
      <c r="M870" s="71"/>
      <c r="N870" s="64"/>
      <c r="O870" s="65"/>
      <c r="P870" s="65"/>
      <c r="Q870" s="65"/>
      <c r="R870" s="105"/>
      <c r="S870" s="66">
        <f t="shared" si="247"/>
        <v>100854.89999999998</v>
      </c>
      <c r="T870" s="67">
        <f t="shared" si="242"/>
        <v>0</v>
      </c>
      <c r="U870" s="53">
        <f t="shared" si="249"/>
        <v>0</v>
      </c>
      <c r="V870" s="54">
        <f t="shared" si="250"/>
        <v>0</v>
      </c>
      <c r="W870" s="67">
        <f t="shared" si="243"/>
        <v>0</v>
      </c>
      <c r="X870" s="53">
        <f t="shared" si="251"/>
        <v>0</v>
      </c>
      <c r="Y870" s="54">
        <f t="shared" si="252"/>
        <v>0</v>
      </c>
      <c r="Z870" s="68" t="str">
        <f t="shared" si="255"/>
        <v>0</v>
      </c>
      <c r="AA870" s="56">
        <f t="shared" si="253"/>
        <v>1</v>
      </c>
      <c r="AB870" s="124">
        <f t="shared" si="244"/>
        <v>1</v>
      </c>
      <c r="AC870" s="69">
        <f t="shared" si="245"/>
        <v>0</v>
      </c>
      <c r="AD870" s="54">
        <f t="shared" si="248"/>
        <v>0</v>
      </c>
      <c r="AE870" s="59">
        <f t="shared" si="246"/>
        <v>0</v>
      </c>
      <c r="AF870" s="149"/>
      <c r="AG870" s="60"/>
      <c r="AH870" s="61"/>
      <c r="AI870" s="126"/>
      <c r="AJ870" s="212"/>
      <c r="AK870" s="215"/>
    </row>
    <row r="871" spans="2:37">
      <c r="B871" s="136"/>
      <c r="C871" s="47">
        <f t="shared" si="256"/>
        <v>0</v>
      </c>
      <c r="D871" s="47">
        <f t="shared" si="257"/>
        <v>1</v>
      </c>
      <c r="E871" s="47">
        <f t="shared" si="258"/>
        <v>1900</v>
      </c>
      <c r="F871" s="47" t="str">
        <f t="shared" si="254"/>
        <v>сб</v>
      </c>
      <c r="G871" s="92"/>
      <c r="H871" s="71"/>
      <c r="I871" s="70"/>
      <c r="J871" s="94"/>
      <c r="K871" s="94"/>
      <c r="L871" s="48"/>
      <c r="M871" s="71"/>
      <c r="N871" s="64"/>
      <c r="O871" s="65"/>
      <c r="P871" s="65"/>
      <c r="Q871" s="65"/>
      <c r="R871" s="105"/>
      <c r="S871" s="66">
        <f t="shared" si="247"/>
        <v>100854.89999999998</v>
      </c>
      <c r="T871" s="67">
        <f t="shared" si="242"/>
        <v>0</v>
      </c>
      <c r="U871" s="53">
        <f t="shared" si="249"/>
        <v>0</v>
      </c>
      <c r="V871" s="54">
        <f t="shared" si="250"/>
        <v>0</v>
      </c>
      <c r="W871" s="67">
        <f t="shared" si="243"/>
        <v>0</v>
      </c>
      <c r="X871" s="53">
        <f t="shared" si="251"/>
        <v>0</v>
      </c>
      <c r="Y871" s="54">
        <f t="shared" si="252"/>
        <v>0</v>
      </c>
      <c r="Z871" s="68" t="str">
        <f t="shared" si="255"/>
        <v>0</v>
      </c>
      <c r="AA871" s="56">
        <f t="shared" si="253"/>
        <v>1</v>
      </c>
      <c r="AB871" s="124">
        <f t="shared" si="244"/>
        <v>1</v>
      </c>
      <c r="AC871" s="69">
        <f t="shared" si="245"/>
        <v>0</v>
      </c>
      <c r="AD871" s="54">
        <f t="shared" si="248"/>
        <v>0</v>
      </c>
      <c r="AE871" s="59">
        <f t="shared" si="246"/>
        <v>0</v>
      </c>
      <c r="AF871" s="149"/>
      <c r="AG871" s="60"/>
      <c r="AH871" s="61"/>
      <c r="AI871" s="126"/>
      <c r="AJ871" s="212"/>
      <c r="AK871" s="215"/>
    </row>
    <row r="872" spans="2:37">
      <c r="B872" s="136"/>
      <c r="C872" s="47">
        <f t="shared" si="256"/>
        <v>0</v>
      </c>
      <c r="D872" s="47">
        <f t="shared" si="257"/>
        <v>1</v>
      </c>
      <c r="E872" s="47">
        <f t="shared" si="258"/>
        <v>1900</v>
      </c>
      <c r="F872" s="47" t="str">
        <f t="shared" si="254"/>
        <v>сб</v>
      </c>
      <c r="G872" s="92"/>
      <c r="H872" s="71"/>
      <c r="I872" s="70"/>
      <c r="J872" s="94"/>
      <c r="K872" s="94"/>
      <c r="L872" s="48"/>
      <c r="M872" s="71"/>
      <c r="N872" s="64"/>
      <c r="O872" s="65"/>
      <c r="P872" s="65"/>
      <c r="Q872" s="65"/>
      <c r="R872" s="105"/>
      <c r="S872" s="66">
        <f t="shared" si="247"/>
        <v>100854.89999999998</v>
      </c>
      <c r="T872" s="67">
        <f t="shared" si="242"/>
        <v>0</v>
      </c>
      <c r="U872" s="53">
        <f t="shared" si="249"/>
        <v>0</v>
      </c>
      <c r="V872" s="54">
        <f t="shared" si="250"/>
        <v>0</v>
      </c>
      <c r="W872" s="67">
        <f t="shared" si="243"/>
        <v>0</v>
      </c>
      <c r="X872" s="53">
        <f t="shared" si="251"/>
        <v>0</v>
      </c>
      <c r="Y872" s="54">
        <f t="shared" si="252"/>
        <v>0</v>
      </c>
      <c r="Z872" s="68" t="str">
        <f t="shared" si="255"/>
        <v>0</v>
      </c>
      <c r="AA872" s="56">
        <f t="shared" si="253"/>
        <v>1</v>
      </c>
      <c r="AB872" s="124">
        <f t="shared" si="244"/>
        <v>1</v>
      </c>
      <c r="AC872" s="69">
        <f t="shared" si="245"/>
        <v>0</v>
      </c>
      <c r="AD872" s="54">
        <f t="shared" si="248"/>
        <v>0</v>
      </c>
      <c r="AE872" s="59">
        <f t="shared" si="246"/>
        <v>0</v>
      </c>
      <c r="AF872" s="149"/>
      <c r="AG872" s="60"/>
      <c r="AH872" s="61"/>
      <c r="AI872" s="126"/>
      <c r="AJ872" s="212"/>
      <c r="AK872" s="215"/>
    </row>
    <row r="873" spans="2:37">
      <c r="B873" s="136"/>
      <c r="C873" s="47">
        <f t="shared" si="256"/>
        <v>0</v>
      </c>
      <c r="D873" s="47">
        <f t="shared" si="257"/>
        <v>1</v>
      </c>
      <c r="E873" s="47">
        <f t="shared" si="258"/>
        <v>1900</v>
      </c>
      <c r="F873" s="47" t="str">
        <f t="shared" si="254"/>
        <v>сб</v>
      </c>
      <c r="G873" s="92"/>
      <c r="H873" s="71"/>
      <c r="I873" s="70"/>
      <c r="J873" s="94"/>
      <c r="K873" s="94"/>
      <c r="L873" s="48"/>
      <c r="M873" s="71"/>
      <c r="N873" s="64"/>
      <c r="O873" s="65"/>
      <c r="P873" s="65"/>
      <c r="Q873" s="65"/>
      <c r="R873" s="105"/>
      <c r="S873" s="66">
        <f t="shared" si="247"/>
        <v>100854.89999999998</v>
      </c>
      <c r="T873" s="67">
        <f t="shared" si="242"/>
        <v>0</v>
      </c>
      <c r="U873" s="53">
        <f t="shared" si="249"/>
        <v>0</v>
      </c>
      <c r="V873" s="54">
        <f t="shared" si="250"/>
        <v>0</v>
      </c>
      <c r="W873" s="67">
        <f t="shared" si="243"/>
        <v>0</v>
      </c>
      <c r="X873" s="53">
        <f t="shared" si="251"/>
        <v>0</v>
      </c>
      <c r="Y873" s="54">
        <f t="shared" si="252"/>
        <v>0</v>
      </c>
      <c r="Z873" s="68" t="str">
        <f t="shared" si="255"/>
        <v>0</v>
      </c>
      <c r="AA873" s="56">
        <f t="shared" si="253"/>
        <v>1</v>
      </c>
      <c r="AB873" s="124">
        <f t="shared" si="244"/>
        <v>1</v>
      </c>
      <c r="AC873" s="69">
        <f t="shared" si="245"/>
        <v>0</v>
      </c>
      <c r="AD873" s="54">
        <f t="shared" si="248"/>
        <v>0</v>
      </c>
      <c r="AE873" s="59">
        <f t="shared" si="246"/>
        <v>0</v>
      </c>
      <c r="AF873" s="149"/>
      <c r="AG873" s="60"/>
      <c r="AH873" s="61"/>
      <c r="AI873" s="126"/>
      <c r="AJ873" s="212"/>
      <c r="AK873" s="215"/>
    </row>
    <row r="874" spans="2:37">
      <c r="B874" s="136"/>
      <c r="C874" s="47">
        <f t="shared" si="256"/>
        <v>0</v>
      </c>
      <c r="D874" s="47">
        <f t="shared" si="257"/>
        <v>1</v>
      </c>
      <c r="E874" s="47">
        <f t="shared" si="258"/>
        <v>1900</v>
      </c>
      <c r="F874" s="47" t="str">
        <f t="shared" si="254"/>
        <v>сб</v>
      </c>
      <c r="G874" s="92"/>
      <c r="H874" s="71"/>
      <c r="I874" s="70"/>
      <c r="J874" s="94"/>
      <c r="K874" s="94"/>
      <c r="L874" s="48"/>
      <c r="M874" s="71"/>
      <c r="N874" s="64"/>
      <c r="O874" s="65"/>
      <c r="P874" s="65"/>
      <c r="Q874" s="65"/>
      <c r="R874" s="105"/>
      <c r="S874" s="66">
        <f t="shared" si="247"/>
        <v>100854.89999999998</v>
      </c>
      <c r="T874" s="67">
        <f t="shared" si="242"/>
        <v>0</v>
      </c>
      <c r="U874" s="53">
        <f t="shared" si="249"/>
        <v>0</v>
      </c>
      <c r="V874" s="54">
        <f t="shared" si="250"/>
        <v>0</v>
      </c>
      <c r="W874" s="67">
        <f t="shared" si="243"/>
        <v>0</v>
      </c>
      <c r="X874" s="53">
        <f t="shared" si="251"/>
        <v>0</v>
      </c>
      <c r="Y874" s="54">
        <f t="shared" si="252"/>
        <v>0</v>
      </c>
      <c r="Z874" s="68" t="str">
        <f t="shared" si="255"/>
        <v>0</v>
      </c>
      <c r="AA874" s="56">
        <f t="shared" si="253"/>
        <v>1</v>
      </c>
      <c r="AB874" s="124">
        <f t="shared" si="244"/>
        <v>1</v>
      </c>
      <c r="AC874" s="69">
        <f t="shared" si="245"/>
        <v>0</v>
      </c>
      <c r="AD874" s="54">
        <f t="shared" si="248"/>
        <v>0</v>
      </c>
      <c r="AE874" s="59">
        <f t="shared" si="246"/>
        <v>0</v>
      </c>
      <c r="AF874" s="149"/>
      <c r="AG874" s="60"/>
      <c r="AH874" s="61"/>
      <c r="AI874" s="126"/>
      <c r="AJ874" s="212"/>
      <c r="AK874" s="215"/>
    </row>
    <row r="875" spans="2:37">
      <c r="B875" s="136"/>
      <c r="C875" s="47">
        <f t="shared" si="256"/>
        <v>0</v>
      </c>
      <c r="D875" s="47">
        <f t="shared" si="257"/>
        <v>1</v>
      </c>
      <c r="E875" s="47">
        <f t="shared" si="258"/>
        <v>1900</v>
      </c>
      <c r="F875" s="47" t="str">
        <f t="shared" si="254"/>
        <v>сб</v>
      </c>
      <c r="G875" s="92"/>
      <c r="H875" s="71"/>
      <c r="I875" s="70"/>
      <c r="J875" s="94"/>
      <c r="K875" s="94"/>
      <c r="L875" s="48"/>
      <c r="M875" s="71"/>
      <c r="N875" s="64"/>
      <c r="O875" s="65"/>
      <c r="P875" s="65"/>
      <c r="Q875" s="65"/>
      <c r="R875" s="105"/>
      <c r="S875" s="66">
        <f t="shared" si="247"/>
        <v>100854.89999999998</v>
      </c>
      <c r="T875" s="67">
        <f t="shared" si="242"/>
        <v>0</v>
      </c>
      <c r="U875" s="53">
        <f t="shared" si="249"/>
        <v>0</v>
      </c>
      <c r="V875" s="54">
        <f t="shared" si="250"/>
        <v>0</v>
      </c>
      <c r="W875" s="67">
        <f t="shared" si="243"/>
        <v>0</v>
      </c>
      <c r="X875" s="53">
        <f t="shared" si="251"/>
        <v>0</v>
      </c>
      <c r="Y875" s="54">
        <f t="shared" si="252"/>
        <v>0</v>
      </c>
      <c r="Z875" s="68" t="str">
        <f t="shared" si="255"/>
        <v>0</v>
      </c>
      <c r="AA875" s="56">
        <f t="shared" si="253"/>
        <v>1</v>
      </c>
      <c r="AB875" s="124">
        <f t="shared" si="244"/>
        <v>1</v>
      </c>
      <c r="AC875" s="69">
        <f t="shared" si="245"/>
        <v>0</v>
      </c>
      <c r="AD875" s="54">
        <f t="shared" si="248"/>
        <v>0</v>
      </c>
      <c r="AE875" s="59">
        <f t="shared" si="246"/>
        <v>0</v>
      </c>
      <c r="AF875" s="149"/>
      <c r="AG875" s="60"/>
      <c r="AH875" s="61"/>
      <c r="AI875" s="126"/>
      <c r="AJ875" s="212"/>
      <c r="AK875" s="215"/>
    </row>
    <row r="876" spans="2:37">
      <c r="B876" s="136"/>
      <c r="C876" s="47">
        <f t="shared" si="256"/>
        <v>0</v>
      </c>
      <c r="D876" s="47">
        <f t="shared" si="257"/>
        <v>1</v>
      </c>
      <c r="E876" s="47">
        <f t="shared" si="258"/>
        <v>1900</v>
      </c>
      <c r="F876" s="47" t="str">
        <f t="shared" si="254"/>
        <v>сб</v>
      </c>
      <c r="G876" s="92"/>
      <c r="H876" s="71"/>
      <c r="I876" s="70"/>
      <c r="J876" s="94"/>
      <c r="K876" s="94"/>
      <c r="L876" s="48"/>
      <c r="M876" s="71"/>
      <c r="N876" s="64"/>
      <c r="O876" s="65"/>
      <c r="P876" s="65"/>
      <c r="Q876" s="65"/>
      <c r="R876" s="105"/>
      <c r="S876" s="66">
        <f t="shared" si="247"/>
        <v>100854.89999999998</v>
      </c>
      <c r="T876" s="67">
        <f t="shared" si="242"/>
        <v>0</v>
      </c>
      <c r="U876" s="53">
        <f t="shared" si="249"/>
        <v>0</v>
      </c>
      <c r="V876" s="54">
        <f t="shared" si="250"/>
        <v>0</v>
      </c>
      <c r="W876" s="67">
        <f t="shared" si="243"/>
        <v>0</v>
      </c>
      <c r="X876" s="53">
        <f t="shared" si="251"/>
        <v>0</v>
      </c>
      <c r="Y876" s="54">
        <f t="shared" si="252"/>
        <v>0</v>
      </c>
      <c r="Z876" s="68" t="str">
        <f t="shared" si="255"/>
        <v>0</v>
      </c>
      <c r="AA876" s="56">
        <f t="shared" si="253"/>
        <v>1</v>
      </c>
      <c r="AB876" s="124">
        <f t="shared" si="244"/>
        <v>1</v>
      </c>
      <c r="AC876" s="69">
        <f t="shared" si="245"/>
        <v>0</v>
      </c>
      <c r="AD876" s="54">
        <f t="shared" si="248"/>
        <v>0</v>
      </c>
      <c r="AE876" s="59">
        <f t="shared" si="246"/>
        <v>0</v>
      </c>
      <c r="AF876" s="149"/>
      <c r="AG876" s="60"/>
      <c r="AH876" s="61"/>
      <c r="AI876" s="126"/>
      <c r="AJ876" s="212"/>
      <c r="AK876" s="215"/>
    </row>
    <row r="877" spans="2:37">
      <c r="B877" s="136"/>
      <c r="C877" s="47">
        <f t="shared" si="256"/>
        <v>0</v>
      </c>
      <c r="D877" s="47">
        <f t="shared" si="257"/>
        <v>1</v>
      </c>
      <c r="E877" s="47">
        <f t="shared" si="258"/>
        <v>1900</v>
      </c>
      <c r="F877" s="47" t="str">
        <f t="shared" si="254"/>
        <v>сб</v>
      </c>
      <c r="G877" s="92"/>
      <c r="H877" s="71"/>
      <c r="I877" s="70"/>
      <c r="J877" s="94"/>
      <c r="K877" s="94"/>
      <c r="L877" s="48"/>
      <c r="M877" s="71"/>
      <c r="N877" s="64"/>
      <c r="O877" s="65"/>
      <c r="P877" s="65"/>
      <c r="Q877" s="65"/>
      <c r="R877" s="105"/>
      <c r="S877" s="66">
        <f t="shared" si="247"/>
        <v>100854.89999999998</v>
      </c>
      <c r="T877" s="67">
        <f t="shared" si="242"/>
        <v>0</v>
      </c>
      <c r="U877" s="53">
        <f t="shared" si="249"/>
        <v>0</v>
      </c>
      <c r="V877" s="54">
        <f t="shared" si="250"/>
        <v>0</v>
      </c>
      <c r="W877" s="67">
        <f t="shared" si="243"/>
        <v>0</v>
      </c>
      <c r="X877" s="53">
        <f t="shared" si="251"/>
        <v>0</v>
      </c>
      <c r="Y877" s="54">
        <f t="shared" si="252"/>
        <v>0</v>
      </c>
      <c r="Z877" s="68" t="str">
        <f t="shared" si="255"/>
        <v>0</v>
      </c>
      <c r="AA877" s="56">
        <f t="shared" si="253"/>
        <v>1</v>
      </c>
      <c r="AB877" s="124">
        <f t="shared" si="244"/>
        <v>1</v>
      </c>
      <c r="AC877" s="69">
        <f t="shared" si="245"/>
        <v>0</v>
      </c>
      <c r="AD877" s="54">
        <f t="shared" si="248"/>
        <v>0</v>
      </c>
      <c r="AE877" s="59">
        <f t="shared" si="246"/>
        <v>0</v>
      </c>
      <c r="AF877" s="149"/>
      <c r="AG877" s="60"/>
      <c r="AH877" s="61"/>
      <c r="AI877" s="126"/>
      <c r="AJ877" s="212"/>
      <c r="AK877" s="215"/>
    </row>
    <row r="878" spans="2:37">
      <c r="B878" s="136"/>
      <c r="C878" s="47">
        <f t="shared" si="256"/>
        <v>0</v>
      </c>
      <c r="D878" s="47">
        <f t="shared" si="257"/>
        <v>1</v>
      </c>
      <c r="E878" s="47">
        <f t="shared" si="258"/>
        <v>1900</v>
      </c>
      <c r="F878" s="47" t="str">
        <f t="shared" si="254"/>
        <v>сб</v>
      </c>
      <c r="G878" s="92"/>
      <c r="H878" s="71"/>
      <c r="I878" s="70"/>
      <c r="J878" s="94"/>
      <c r="K878" s="94"/>
      <c r="L878" s="48"/>
      <c r="M878" s="71"/>
      <c r="N878" s="64"/>
      <c r="O878" s="65"/>
      <c r="P878" s="65"/>
      <c r="Q878" s="65"/>
      <c r="R878" s="105"/>
      <c r="S878" s="66">
        <f t="shared" si="247"/>
        <v>100854.89999999998</v>
      </c>
      <c r="T878" s="67">
        <f t="shared" si="242"/>
        <v>0</v>
      </c>
      <c r="U878" s="53">
        <f t="shared" si="249"/>
        <v>0</v>
      </c>
      <c r="V878" s="54">
        <f t="shared" si="250"/>
        <v>0</v>
      </c>
      <c r="W878" s="67">
        <f t="shared" si="243"/>
        <v>0</v>
      </c>
      <c r="X878" s="53">
        <f t="shared" si="251"/>
        <v>0</v>
      </c>
      <c r="Y878" s="54">
        <f t="shared" si="252"/>
        <v>0</v>
      </c>
      <c r="Z878" s="68" t="str">
        <f t="shared" si="255"/>
        <v>0</v>
      </c>
      <c r="AA878" s="56">
        <f t="shared" si="253"/>
        <v>1</v>
      </c>
      <c r="AB878" s="124">
        <f t="shared" si="244"/>
        <v>1</v>
      </c>
      <c r="AC878" s="69">
        <f t="shared" si="245"/>
        <v>0</v>
      </c>
      <c r="AD878" s="54">
        <f t="shared" si="248"/>
        <v>0</v>
      </c>
      <c r="AE878" s="59">
        <f t="shared" si="246"/>
        <v>0</v>
      </c>
      <c r="AF878" s="149"/>
      <c r="AG878" s="60"/>
      <c r="AH878" s="61"/>
      <c r="AI878" s="126"/>
      <c r="AJ878" s="212"/>
      <c r="AK878" s="215"/>
    </row>
    <row r="879" spans="2:37">
      <c r="B879" s="136"/>
      <c r="C879" s="47">
        <f t="shared" si="256"/>
        <v>0</v>
      </c>
      <c r="D879" s="47">
        <f t="shared" si="257"/>
        <v>1</v>
      </c>
      <c r="E879" s="47">
        <f t="shared" si="258"/>
        <v>1900</v>
      </c>
      <c r="F879" s="47" t="str">
        <f t="shared" si="254"/>
        <v>сб</v>
      </c>
      <c r="G879" s="92"/>
      <c r="H879" s="71"/>
      <c r="I879" s="70"/>
      <c r="J879" s="94"/>
      <c r="K879" s="94"/>
      <c r="L879" s="48"/>
      <c r="M879" s="71"/>
      <c r="N879" s="64"/>
      <c r="O879" s="65"/>
      <c r="P879" s="65"/>
      <c r="Q879" s="65"/>
      <c r="R879" s="105"/>
      <c r="S879" s="66">
        <f t="shared" si="247"/>
        <v>100854.89999999998</v>
      </c>
      <c r="T879" s="67">
        <f t="shared" si="242"/>
        <v>0</v>
      </c>
      <c r="U879" s="53">
        <f t="shared" si="249"/>
        <v>0</v>
      </c>
      <c r="V879" s="54">
        <f t="shared" si="250"/>
        <v>0</v>
      </c>
      <c r="W879" s="67">
        <f t="shared" si="243"/>
        <v>0</v>
      </c>
      <c r="X879" s="53">
        <f t="shared" si="251"/>
        <v>0</v>
      </c>
      <c r="Y879" s="54">
        <f t="shared" si="252"/>
        <v>0</v>
      </c>
      <c r="Z879" s="68" t="str">
        <f t="shared" si="255"/>
        <v>0</v>
      </c>
      <c r="AA879" s="56">
        <f t="shared" si="253"/>
        <v>1</v>
      </c>
      <c r="AB879" s="124">
        <f t="shared" si="244"/>
        <v>1</v>
      </c>
      <c r="AC879" s="69">
        <f t="shared" si="245"/>
        <v>0</v>
      </c>
      <c r="AD879" s="54">
        <f t="shared" si="248"/>
        <v>0</v>
      </c>
      <c r="AE879" s="59">
        <f t="shared" si="246"/>
        <v>0</v>
      </c>
      <c r="AF879" s="149"/>
      <c r="AG879" s="60"/>
      <c r="AH879" s="61"/>
      <c r="AI879" s="126"/>
      <c r="AJ879" s="212"/>
      <c r="AK879" s="215"/>
    </row>
    <row r="880" spans="2:37">
      <c r="B880" s="136"/>
      <c r="C880" s="47">
        <f t="shared" si="256"/>
        <v>0</v>
      </c>
      <c r="D880" s="47">
        <f t="shared" si="257"/>
        <v>1</v>
      </c>
      <c r="E880" s="47">
        <f t="shared" si="258"/>
        <v>1900</v>
      </c>
      <c r="F880" s="47" t="str">
        <f t="shared" si="254"/>
        <v>сб</v>
      </c>
      <c r="G880" s="92"/>
      <c r="H880" s="71"/>
      <c r="I880" s="70"/>
      <c r="J880" s="94"/>
      <c r="K880" s="94"/>
      <c r="L880" s="48"/>
      <c r="M880" s="71"/>
      <c r="N880" s="64"/>
      <c r="O880" s="65"/>
      <c r="P880" s="65"/>
      <c r="Q880" s="65"/>
      <c r="R880" s="105"/>
      <c r="S880" s="66">
        <f t="shared" si="247"/>
        <v>100854.89999999998</v>
      </c>
      <c r="T880" s="67">
        <f t="shared" si="242"/>
        <v>0</v>
      </c>
      <c r="U880" s="53">
        <f t="shared" si="249"/>
        <v>0</v>
      </c>
      <c r="V880" s="54">
        <f t="shared" si="250"/>
        <v>0</v>
      </c>
      <c r="W880" s="67">
        <f t="shared" si="243"/>
        <v>0</v>
      </c>
      <c r="X880" s="53">
        <f t="shared" si="251"/>
        <v>0</v>
      </c>
      <c r="Y880" s="54">
        <f t="shared" si="252"/>
        <v>0</v>
      </c>
      <c r="Z880" s="68" t="str">
        <f t="shared" si="255"/>
        <v>0</v>
      </c>
      <c r="AA880" s="56">
        <f t="shared" si="253"/>
        <v>1</v>
      </c>
      <c r="AB880" s="124">
        <f t="shared" si="244"/>
        <v>1</v>
      </c>
      <c r="AC880" s="69">
        <f t="shared" si="245"/>
        <v>0</v>
      </c>
      <c r="AD880" s="54">
        <f t="shared" si="248"/>
        <v>0</v>
      </c>
      <c r="AE880" s="59">
        <f t="shared" si="246"/>
        <v>0</v>
      </c>
      <c r="AF880" s="149"/>
      <c r="AG880" s="60"/>
      <c r="AH880" s="61"/>
      <c r="AI880" s="126"/>
      <c r="AJ880" s="212"/>
      <c r="AK880" s="215"/>
    </row>
    <row r="881" spans="2:37">
      <c r="B881" s="136"/>
      <c r="C881" s="47">
        <f t="shared" si="256"/>
        <v>0</v>
      </c>
      <c r="D881" s="47">
        <f t="shared" si="257"/>
        <v>1</v>
      </c>
      <c r="E881" s="47">
        <f t="shared" si="258"/>
        <v>1900</v>
      </c>
      <c r="F881" s="47" t="str">
        <f t="shared" si="254"/>
        <v>сб</v>
      </c>
      <c r="G881" s="92"/>
      <c r="H881" s="71"/>
      <c r="I881" s="70"/>
      <c r="J881" s="94"/>
      <c r="K881" s="94"/>
      <c r="L881" s="48"/>
      <c r="M881" s="71"/>
      <c r="N881" s="64"/>
      <c r="O881" s="65"/>
      <c r="P881" s="65"/>
      <c r="Q881" s="65"/>
      <c r="R881" s="105"/>
      <c r="S881" s="66">
        <f t="shared" si="247"/>
        <v>100854.89999999998</v>
      </c>
      <c r="T881" s="67">
        <f t="shared" si="242"/>
        <v>0</v>
      </c>
      <c r="U881" s="53">
        <f t="shared" si="249"/>
        <v>0</v>
      </c>
      <c r="V881" s="54">
        <f t="shared" si="250"/>
        <v>0</v>
      </c>
      <c r="W881" s="67">
        <f t="shared" si="243"/>
        <v>0</v>
      </c>
      <c r="X881" s="53">
        <f t="shared" si="251"/>
        <v>0</v>
      </c>
      <c r="Y881" s="54">
        <f t="shared" si="252"/>
        <v>0</v>
      </c>
      <c r="Z881" s="68" t="str">
        <f t="shared" si="255"/>
        <v>0</v>
      </c>
      <c r="AA881" s="56">
        <f t="shared" si="253"/>
        <v>1</v>
      </c>
      <c r="AB881" s="124">
        <f t="shared" si="244"/>
        <v>1</v>
      </c>
      <c r="AC881" s="69">
        <f t="shared" si="245"/>
        <v>0</v>
      </c>
      <c r="AD881" s="54">
        <f t="shared" si="248"/>
        <v>0</v>
      </c>
      <c r="AE881" s="59">
        <f t="shared" si="246"/>
        <v>0</v>
      </c>
      <c r="AF881" s="149"/>
      <c r="AG881" s="60"/>
      <c r="AH881" s="61"/>
      <c r="AI881" s="126"/>
      <c r="AJ881" s="212"/>
      <c r="AK881" s="215"/>
    </row>
    <row r="882" spans="2:37">
      <c r="B882" s="136"/>
      <c r="C882" s="47">
        <f t="shared" si="256"/>
        <v>0</v>
      </c>
      <c r="D882" s="47">
        <f t="shared" si="257"/>
        <v>1</v>
      </c>
      <c r="E882" s="47">
        <f t="shared" si="258"/>
        <v>1900</v>
      </c>
      <c r="F882" s="47" t="str">
        <f t="shared" si="254"/>
        <v>сб</v>
      </c>
      <c r="G882" s="92"/>
      <c r="H882" s="71"/>
      <c r="I882" s="70"/>
      <c r="J882" s="94"/>
      <c r="K882" s="94"/>
      <c r="L882" s="48"/>
      <c r="M882" s="71"/>
      <c r="N882" s="64"/>
      <c r="O882" s="65"/>
      <c r="P882" s="65"/>
      <c r="Q882" s="65"/>
      <c r="R882" s="105"/>
      <c r="S882" s="66">
        <f t="shared" si="247"/>
        <v>100854.89999999998</v>
      </c>
      <c r="T882" s="67">
        <f t="shared" si="242"/>
        <v>0</v>
      </c>
      <c r="U882" s="53">
        <f t="shared" si="249"/>
        <v>0</v>
      </c>
      <c r="V882" s="54">
        <f t="shared" si="250"/>
        <v>0</v>
      </c>
      <c r="W882" s="67">
        <f t="shared" si="243"/>
        <v>0</v>
      </c>
      <c r="X882" s="53">
        <f t="shared" si="251"/>
        <v>0</v>
      </c>
      <c r="Y882" s="54">
        <f t="shared" si="252"/>
        <v>0</v>
      </c>
      <c r="Z882" s="68" t="str">
        <f t="shared" si="255"/>
        <v>0</v>
      </c>
      <c r="AA882" s="56">
        <f t="shared" si="253"/>
        <v>1</v>
      </c>
      <c r="AB882" s="124">
        <f t="shared" si="244"/>
        <v>1</v>
      </c>
      <c r="AC882" s="69">
        <f t="shared" si="245"/>
        <v>0</v>
      </c>
      <c r="AD882" s="54">
        <f t="shared" si="248"/>
        <v>0</v>
      </c>
      <c r="AE882" s="59">
        <f t="shared" si="246"/>
        <v>0</v>
      </c>
      <c r="AF882" s="149"/>
      <c r="AG882" s="60"/>
      <c r="AH882" s="61"/>
      <c r="AI882" s="126"/>
      <c r="AJ882" s="212"/>
      <c r="AK882" s="215"/>
    </row>
    <row r="883" spans="2:37">
      <c r="B883" s="136"/>
      <c r="C883" s="47">
        <f t="shared" si="256"/>
        <v>0</v>
      </c>
      <c r="D883" s="47">
        <f t="shared" si="257"/>
        <v>1</v>
      </c>
      <c r="E883" s="47">
        <f t="shared" si="258"/>
        <v>1900</v>
      </c>
      <c r="F883" s="47" t="str">
        <f t="shared" si="254"/>
        <v>сб</v>
      </c>
      <c r="G883" s="92"/>
      <c r="H883" s="71"/>
      <c r="I883" s="70"/>
      <c r="J883" s="94"/>
      <c r="K883" s="94"/>
      <c r="L883" s="48"/>
      <c r="M883" s="71"/>
      <c r="N883" s="64"/>
      <c r="O883" s="65"/>
      <c r="P883" s="65"/>
      <c r="Q883" s="65"/>
      <c r="R883" s="105"/>
      <c r="S883" s="66">
        <f t="shared" si="247"/>
        <v>100854.89999999998</v>
      </c>
      <c r="T883" s="67">
        <f t="shared" si="242"/>
        <v>0</v>
      </c>
      <c r="U883" s="53">
        <f t="shared" si="249"/>
        <v>0</v>
      </c>
      <c r="V883" s="54">
        <f t="shared" si="250"/>
        <v>0</v>
      </c>
      <c r="W883" s="67">
        <f t="shared" si="243"/>
        <v>0</v>
      </c>
      <c r="X883" s="53">
        <f t="shared" si="251"/>
        <v>0</v>
      </c>
      <c r="Y883" s="54">
        <f t="shared" si="252"/>
        <v>0</v>
      </c>
      <c r="Z883" s="68" t="str">
        <f t="shared" si="255"/>
        <v>0</v>
      </c>
      <c r="AA883" s="56">
        <f t="shared" si="253"/>
        <v>1</v>
      </c>
      <c r="AB883" s="124">
        <f t="shared" si="244"/>
        <v>1</v>
      </c>
      <c r="AC883" s="69">
        <f t="shared" si="245"/>
        <v>0</v>
      </c>
      <c r="AD883" s="54">
        <f t="shared" si="248"/>
        <v>0</v>
      </c>
      <c r="AE883" s="59">
        <f t="shared" si="246"/>
        <v>0</v>
      </c>
      <c r="AF883" s="149"/>
      <c r="AG883" s="60"/>
      <c r="AH883" s="61"/>
      <c r="AI883" s="126"/>
      <c r="AJ883" s="212"/>
      <c r="AK883" s="215"/>
    </row>
    <row r="884" spans="2:37">
      <c r="B884" s="136"/>
      <c r="C884" s="47">
        <f t="shared" si="256"/>
        <v>0</v>
      </c>
      <c r="D884" s="47">
        <f t="shared" si="257"/>
        <v>1</v>
      </c>
      <c r="E884" s="47">
        <f t="shared" si="258"/>
        <v>1900</v>
      </c>
      <c r="F884" s="47" t="str">
        <f t="shared" si="254"/>
        <v>сб</v>
      </c>
      <c r="G884" s="92"/>
      <c r="H884" s="71"/>
      <c r="I884" s="70"/>
      <c r="J884" s="94"/>
      <c r="K884" s="94"/>
      <c r="L884" s="48"/>
      <c r="M884" s="71"/>
      <c r="N884" s="64"/>
      <c r="O884" s="65"/>
      <c r="P884" s="65"/>
      <c r="Q884" s="65"/>
      <c r="R884" s="105"/>
      <c r="S884" s="66">
        <f t="shared" si="247"/>
        <v>100854.89999999998</v>
      </c>
      <c r="T884" s="67">
        <f t="shared" si="242"/>
        <v>0</v>
      </c>
      <c r="U884" s="53">
        <f t="shared" si="249"/>
        <v>0</v>
      </c>
      <c r="V884" s="54">
        <f t="shared" si="250"/>
        <v>0</v>
      </c>
      <c r="W884" s="67">
        <f t="shared" si="243"/>
        <v>0</v>
      </c>
      <c r="X884" s="53">
        <f t="shared" si="251"/>
        <v>0</v>
      </c>
      <c r="Y884" s="54">
        <f t="shared" si="252"/>
        <v>0</v>
      </c>
      <c r="Z884" s="68" t="str">
        <f t="shared" si="255"/>
        <v>0</v>
      </c>
      <c r="AA884" s="56">
        <f t="shared" si="253"/>
        <v>1</v>
      </c>
      <c r="AB884" s="124">
        <f t="shared" si="244"/>
        <v>1</v>
      </c>
      <c r="AC884" s="69">
        <f t="shared" si="245"/>
        <v>0</v>
      </c>
      <c r="AD884" s="54">
        <f t="shared" si="248"/>
        <v>0</v>
      </c>
      <c r="AE884" s="59">
        <f t="shared" si="246"/>
        <v>0</v>
      </c>
      <c r="AF884" s="149"/>
      <c r="AG884" s="60"/>
      <c r="AH884" s="61"/>
      <c r="AI884" s="126"/>
      <c r="AJ884" s="212"/>
      <c r="AK884" s="215"/>
    </row>
    <row r="885" spans="2:37">
      <c r="B885" s="136"/>
      <c r="C885" s="47">
        <f t="shared" si="256"/>
        <v>0</v>
      </c>
      <c r="D885" s="47">
        <f t="shared" si="257"/>
        <v>1</v>
      </c>
      <c r="E885" s="47">
        <f t="shared" si="258"/>
        <v>1900</v>
      </c>
      <c r="F885" s="47" t="str">
        <f t="shared" si="254"/>
        <v>сб</v>
      </c>
      <c r="G885" s="92"/>
      <c r="H885" s="71"/>
      <c r="I885" s="70"/>
      <c r="J885" s="94"/>
      <c r="K885" s="94"/>
      <c r="L885" s="48"/>
      <c r="M885" s="71"/>
      <c r="N885" s="64"/>
      <c r="O885" s="65"/>
      <c r="P885" s="65"/>
      <c r="Q885" s="65"/>
      <c r="R885" s="105"/>
      <c r="S885" s="66">
        <f t="shared" si="247"/>
        <v>100854.89999999998</v>
      </c>
      <c r="T885" s="67">
        <f t="shared" si="242"/>
        <v>0</v>
      </c>
      <c r="U885" s="53">
        <f t="shared" si="249"/>
        <v>0</v>
      </c>
      <c r="V885" s="54">
        <f t="shared" si="250"/>
        <v>0</v>
      </c>
      <c r="W885" s="67">
        <f t="shared" si="243"/>
        <v>0</v>
      </c>
      <c r="X885" s="53">
        <f t="shared" si="251"/>
        <v>0</v>
      </c>
      <c r="Y885" s="54">
        <f t="shared" si="252"/>
        <v>0</v>
      </c>
      <c r="Z885" s="68" t="str">
        <f t="shared" si="255"/>
        <v>0</v>
      </c>
      <c r="AA885" s="56">
        <f t="shared" si="253"/>
        <v>1</v>
      </c>
      <c r="AB885" s="124">
        <f t="shared" si="244"/>
        <v>1</v>
      </c>
      <c r="AC885" s="69">
        <f t="shared" si="245"/>
        <v>0</v>
      </c>
      <c r="AD885" s="54">
        <f t="shared" si="248"/>
        <v>0</v>
      </c>
      <c r="AE885" s="59">
        <f t="shared" si="246"/>
        <v>0</v>
      </c>
      <c r="AF885" s="149"/>
      <c r="AG885" s="60"/>
      <c r="AH885" s="61"/>
      <c r="AI885" s="126"/>
      <c r="AJ885" s="212"/>
      <c r="AK885" s="215"/>
    </row>
    <row r="886" spans="2:37">
      <c r="B886" s="136"/>
      <c r="C886" s="47">
        <f t="shared" si="256"/>
        <v>0</v>
      </c>
      <c r="D886" s="47">
        <f t="shared" si="257"/>
        <v>1</v>
      </c>
      <c r="E886" s="47">
        <f t="shared" si="258"/>
        <v>1900</v>
      </c>
      <c r="F886" s="47" t="str">
        <f t="shared" si="254"/>
        <v>сб</v>
      </c>
      <c r="G886" s="92"/>
      <c r="H886" s="71"/>
      <c r="I886" s="70"/>
      <c r="J886" s="94"/>
      <c r="K886" s="94"/>
      <c r="L886" s="48"/>
      <c r="M886" s="71"/>
      <c r="N886" s="64"/>
      <c r="O886" s="65"/>
      <c r="P886" s="65"/>
      <c r="Q886" s="65"/>
      <c r="R886" s="105"/>
      <c r="S886" s="66">
        <f t="shared" si="247"/>
        <v>100854.89999999998</v>
      </c>
      <c r="T886" s="67">
        <f t="shared" si="242"/>
        <v>0</v>
      </c>
      <c r="U886" s="53">
        <f t="shared" si="249"/>
        <v>0</v>
      </c>
      <c r="V886" s="54">
        <f t="shared" si="250"/>
        <v>0</v>
      </c>
      <c r="W886" s="67">
        <f t="shared" si="243"/>
        <v>0</v>
      </c>
      <c r="X886" s="53">
        <f t="shared" si="251"/>
        <v>0</v>
      </c>
      <c r="Y886" s="54">
        <f t="shared" si="252"/>
        <v>0</v>
      </c>
      <c r="Z886" s="68" t="str">
        <f t="shared" si="255"/>
        <v>0</v>
      </c>
      <c r="AA886" s="56">
        <f t="shared" si="253"/>
        <v>1</v>
      </c>
      <c r="AB886" s="124">
        <f t="shared" si="244"/>
        <v>1</v>
      </c>
      <c r="AC886" s="69">
        <f t="shared" si="245"/>
        <v>0</v>
      </c>
      <c r="AD886" s="54">
        <f t="shared" si="248"/>
        <v>0</v>
      </c>
      <c r="AE886" s="59">
        <f t="shared" si="246"/>
        <v>0</v>
      </c>
      <c r="AF886" s="149"/>
      <c r="AG886" s="60"/>
      <c r="AH886" s="61"/>
      <c r="AI886" s="126"/>
      <c r="AJ886" s="212"/>
      <c r="AK886" s="215"/>
    </row>
    <row r="887" spans="2:37">
      <c r="B887" s="136"/>
      <c r="C887" s="47">
        <f t="shared" si="256"/>
        <v>0</v>
      </c>
      <c r="D887" s="47">
        <f t="shared" si="257"/>
        <v>1</v>
      </c>
      <c r="E887" s="47">
        <f t="shared" si="258"/>
        <v>1900</v>
      </c>
      <c r="F887" s="47" t="str">
        <f t="shared" si="254"/>
        <v>сб</v>
      </c>
      <c r="G887" s="92"/>
      <c r="H887" s="71"/>
      <c r="I887" s="70"/>
      <c r="J887" s="94"/>
      <c r="K887" s="94"/>
      <c r="L887" s="48"/>
      <c r="M887" s="71"/>
      <c r="N887" s="64"/>
      <c r="O887" s="65"/>
      <c r="P887" s="65"/>
      <c r="Q887" s="65"/>
      <c r="R887" s="105"/>
      <c r="S887" s="66">
        <f t="shared" si="247"/>
        <v>100854.89999999998</v>
      </c>
      <c r="T887" s="67">
        <f t="shared" si="242"/>
        <v>0</v>
      </c>
      <c r="U887" s="53">
        <f t="shared" si="249"/>
        <v>0</v>
      </c>
      <c r="V887" s="54">
        <f t="shared" si="250"/>
        <v>0</v>
      </c>
      <c r="W887" s="67">
        <f t="shared" si="243"/>
        <v>0</v>
      </c>
      <c r="X887" s="53">
        <f t="shared" si="251"/>
        <v>0</v>
      </c>
      <c r="Y887" s="54">
        <f t="shared" si="252"/>
        <v>0</v>
      </c>
      <c r="Z887" s="68" t="str">
        <f t="shared" si="255"/>
        <v>0</v>
      </c>
      <c r="AA887" s="56">
        <f t="shared" si="253"/>
        <v>1</v>
      </c>
      <c r="AB887" s="124">
        <f t="shared" si="244"/>
        <v>1</v>
      </c>
      <c r="AC887" s="69">
        <f t="shared" si="245"/>
        <v>0</v>
      </c>
      <c r="AD887" s="54">
        <f t="shared" si="248"/>
        <v>0</v>
      </c>
      <c r="AE887" s="59">
        <f t="shared" si="246"/>
        <v>0</v>
      </c>
      <c r="AF887" s="149"/>
      <c r="AG887" s="60"/>
      <c r="AH887" s="61"/>
      <c r="AI887" s="126"/>
      <c r="AJ887" s="212"/>
      <c r="AK887" s="215"/>
    </row>
    <row r="888" spans="2:37">
      <c r="B888" s="136"/>
      <c r="C888" s="47">
        <f t="shared" si="256"/>
        <v>0</v>
      </c>
      <c r="D888" s="47">
        <f t="shared" si="257"/>
        <v>1</v>
      </c>
      <c r="E888" s="47">
        <f t="shared" si="258"/>
        <v>1900</v>
      </c>
      <c r="F888" s="47" t="str">
        <f t="shared" si="254"/>
        <v>сб</v>
      </c>
      <c r="G888" s="92"/>
      <c r="H888" s="71"/>
      <c r="I888" s="70"/>
      <c r="J888" s="94"/>
      <c r="K888" s="94"/>
      <c r="L888" s="48"/>
      <c r="M888" s="71"/>
      <c r="N888" s="64"/>
      <c r="O888" s="65"/>
      <c r="P888" s="65"/>
      <c r="Q888" s="65"/>
      <c r="R888" s="105"/>
      <c r="S888" s="66">
        <f t="shared" si="247"/>
        <v>100854.89999999998</v>
      </c>
      <c r="T888" s="67">
        <f t="shared" si="242"/>
        <v>0</v>
      </c>
      <c r="U888" s="53">
        <f t="shared" si="249"/>
        <v>0</v>
      </c>
      <c r="V888" s="54">
        <f t="shared" si="250"/>
        <v>0</v>
      </c>
      <c r="W888" s="67">
        <f t="shared" si="243"/>
        <v>0</v>
      </c>
      <c r="X888" s="53">
        <f t="shared" si="251"/>
        <v>0</v>
      </c>
      <c r="Y888" s="54">
        <f t="shared" si="252"/>
        <v>0</v>
      </c>
      <c r="Z888" s="68" t="str">
        <f t="shared" si="255"/>
        <v>0</v>
      </c>
      <c r="AA888" s="56">
        <f t="shared" si="253"/>
        <v>1</v>
      </c>
      <c r="AB888" s="124">
        <f t="shared" si="244"/>
        <v>1</v>
      </c>
      <c r="AC888" s="69">
        <f t="shared" si="245"/>
        <v>0</v>
      </c>
      <c r="AD888" s="54">
        <f t="shared" si="248"/>
        <v>0</v>
      </c>
      <c r="AE888" s="59">
        <f t="shared" si="246"/>
        <v>0</v>
      </c>
      <c r="AF888" s="149"/>
      <c r="AG888" s="60"/>
      <c r="AH888" s="61"/>
      <c r="AI888" s="126"/>
      <c r="AJ888" s="212"/>
      <c r="AK888" s="215"/>
    </row>
    <row r="889" spans="2:37">
      <c r="B889" s="136"/>
      <c r="C889" s="47">
        <f t="shared" si="256"/>
        <v>0</v>
      </c>
      <c r="D889" s="47">
        <f t="shared" si="257"/>
        <v>1</v>
      </c>
      <c r="E889" s="47">
        <f t="shared" si="258"/>
        <v>1900</v>
      </c>
      <c r="F889" s="47" t="str">
        <f t="shared" si="254"/>
        <v>сб</v>
      </c>
      <c r="G889" s="92"/>
      <c r="H889" s="71"/>
      <c r="I889" s="70"/>
      <c r="J889" s="94"/>
      <c r="K889" s="94"/>
      <c r="L889" s="48"/>
      <c r="M889" s="71"/>
      <c r="N889" s="64"/>
      <c r="O889" s="65"/>
      <c r="P889" s="65"/>
      <c r="Q889" s="65"/>
      <c r="R889" s="105"/>
      <c r="S889" s="66">
        <f t="shared" si="247"/>
        <v>100854.89999999998</v>
      </c>
      <c r="T889" s="67">
        <f t="shared" si="242"/>
        <v>0</v>
      </c>
      <c r="U889" s="53">
        <f t="shared" si="249"/>
        <v>0</v>
      </c>
      <c r="V889" s="54">
        <f t="shared" si="250"/>
        <v>0</v>
      </c>
      <c r="W889" s="67">
        <f t="shared" si="243"/>
        <v>0</v>
      </c>
      <c r="X889" s="53">
        <f t="shared" si="251"/>
        <v>0</v>
      </c>
      <c r="Y889" s="54">
        <f t="shared" si="252"/>
        <v>0</v>
      </c>
      <c r="Z889" s="68" t="str">
        <f t="shared" si="255"/>
        <v>0</v>
      </c>
      <c r="AA889" s="56">
        <f t="shared" si="253"/>
        <v>1</v>
      </c>
      <c r="AB889" s="124">
        <f t="shared" si="244"/>
        <v>1</v>
      </c>
      <c r="AC889" s="69">
        <f t="shared" si="245"/>
        <v>0</v>
      </c>
      <c r="AD889" s="54">
        <f t="shared" si="248"/>
        <v>0</v>
      </c>
      <c r="AE889" s="59">
        <f t="shared" si="246"/>
        <v>0</v>
      </c>
      <c r="AF889" s="149"/>
      <c r="AG889" s="60"/>
      <c r="AH889" s="61"/>
      <c r="AI889" s="126"/>
      <c r="AJ889" s="212"/>
      <c r="AK889" s="215"/>
    </row>
    <row r="890" spans="2:37">
      <c r="B890" s="136"/>
      <c r="C890" s="47">
        <f t="shared" si="256"/>
        <v>0</v>
      </c>
      <c r="D890" s="47">
        <f t="shared" si="257"/>
        <v>1</v>
      </c>
      <c r="E890" s="47">
        <f t="shared" si="258"/>
        <v>1900</v>
      </c>
      <c r="F890" s="47" t="str">
        <f t="shared" si="254"/>
        <v>сб</v>
      </c>
      <c r="G890" s="92"/>
      <c r="H890" s="71"/>
      <c r="I890" s="70"/>
      <c r="J890" s="94"/>
      <c r="K890" s="94"/>
      <c r="L890" s="48"/>
      <c r="M890" s="71"/>
      <c r="N890" s="64"/>
      <c r="O890" s="65"/>
      <c r="P890" s="65"/>
      <c r="Q890" s="65"/>
      <c r="R890" s="105"/>
      <c r="S890" s="66">
        <f t="shared" si="247"/>
        <v>100854.89999999998</v>
      </c>
      <c r="T890" s="67">
        <f t="shared" si="242"/>
        <v>0</v>
      </c>
      <c r="U890" s="53">
        <f t="shared" si="249"/>
        <v>0</v>
      </c>
      <c r="V890" s="54">
        <f t="shared" si="250"/>
        <v>0</v>
      </c>
      <c r="W890" s="67">
        <f t="shared" si="243"/>
        <v>0</v>
      </c>
      <c r="X890" s="53">
        <f t="shared" si="251"/>
        <v>0</v>
      </c>
      <c r="Y890" s="54">
        <f t="shared" si="252"/>
        <v>0</v>
      </c>
      <c r="Z890" s="68" t="str">
        <f t="shared" si="255"/>
        <v>0</v>
      </c>
      <c r="AA890" s="56">
        <f t="shared" si="253"/>
        <v>1</v>
      </c>
      <c r="AB890" s="124">
        <f t="shared" si="244"/>
        <v>1</v>
      </c>
      <c r="AC890" s="69">
        <f t="shared" si="245"/>
        <v>0</v>
      </c>
      <c r="AD890" s="54">
        <f t="shared" si="248"/>
        <v>0</v>
      </c>
      <c r="AE890" s="59">
        <f t="shared" si="246"/>
        <v>0</v>
      </c>
      <c r="AF890" s="149"/>
      <c r="AG890" s="60"/>
      <c r="AH890" s="61"/>
      <c r="AI890" s="126"/>
      <c r="AJ890" s="212"/>
      <c r="AK890" s="215"/>
    </row>
    <row r="891" spans="2:37">
      <c r="B891" s="136"/>
      <c r="C891" s="47">
        <f t="shared" si="256"/>
        <v>0</v>
      </c>
      <c r="D891" s="47">
        <f t="shared" si="257"/>
        <v>1</v>
      </c>
      <c r="E891" s="47">
        <f t="shared" si="258"/>
        <v>1900</v>
      </c>
      <c r="F891" s="47" t="str">
        <f t="shared" si="254"/>
        <v>сб</v>
      </c>
      <c r="G891" s="92"/>
      <c r="H891" s="71"/>
      <c r="I891" s="70"/>
      <c r="J891" s="94"/>
      <c r="K891" s="94"/>
      <c r="L891" s="48"/>
      <c r="M891" s="71"/>
      <c r="N891" s="64"/>
      <c r="O891" s="65"/>
      <c r="P891" s="65"/>
      <c r="Q891" s="65"/>
      <c r="R891" s="105"/>
      <c r="S891" s="66">
        <f t="shared" si="247"/>
        <v>100854.89999999998</v>
      </c>
      <c r="T891" s="67">
        <f t="shared" si="242"/>
        <v>0</v>
      </c>
      <c r="U891" s="53">
        <f t="shared" si="249"/>
        <v>0</v>
      </c>
      <c r="V891" s="54">
        <f t="shared" si="250"/>
        <v>0</v>
      </c>
      <c r="W891" s="67">
        <f t="shared" si="243"/>
        <v>0</v>
      </c>
      <c r="X891" s="53">
        <f t="shared" si="251"/>
        <v>0</v>
      </c>
      <c r="Y891" s="54">
        <f t="shared" si="252"/>
        <v>0</v>
      </c>
      <c r="Z891" s="68" t="str">
        <f t="shared" si="255"/>
        <v>0</v>
      </c>
      <c r="AA891" s="56">
        <f t="shared" si="253"/>
        <v>1</v>
      </c>
      <c r="AB891" s="124">
        <f t="shared" si="244"/>
        <v>1</v>
      </c>
      <c r="AC891" s="69">
        <f t="shared" si="245"/>
        <v>0</v>
      </c>
      <c r="AD891" s="54">
        <f t="shared" si="248"/>
        <v>0</v>
      </c>
      <c r="AE891" s="59">
        <f t="shared" si="246"/>
        <v>0</v>
      </c>
      <c r="AF891" s="149"/>
      <c r="AG891" s="60"/>
      <c r="AH891" s="61"/>
      <c r="AI891" s="126"/>
      <c r="AJ891" s="212"/>
      <c r="AK891" s="215"/>
    </row>
    <row r="892" spans="2:37">
      <c r="B892" s="136"/>
      <c r="C892" s="47">
        <f t="shared" si="256"/>
        <v>0</v>
      </c>
      <c r="D892" s="47">
        <f t="shared" si="257"/>
        <v>1</v>
      </c>
      <c r="E892" s="47">
        <f t="shared" si="258"/>
        <v>1900</v>
      </c>
      <c r="F892" s="47" t="str">
        <f t="shared" si="254"/>
        <v>сб</v>
      </c>
      <c r="G892" s="92"/>
      <c r="H892" s="71"/>
      <c r="I892" s="70"/>
      <c r="J892" s="94"/>
      <c r="K892" s="94"/>
      <c r="L892" s="48"/>
      <c r="M892" s="71"/>
      <c r="N892" s="64"/>
      <c r="O892" s="65"/>
      <c r="P892" s="65"/>
      <c r="Q892" s="65"/>
      <c r="R892" s="105"/>
      <c r="S892" s="66">
        <f t="shared" si="247"/>
        <v>100854.89999999998</v>
      </c>
      <c r="T892" s="67">
        <f t="shared" si="242"/>
        <v>0</v>
      </c>
      <c r="U892" s="53">
        <f t="shared" si="249"/>
        <v>0</v>
      </c>
      <c r="V892" s="54">
        <f t="shared" si="250"/>
        <v>0</v>
      </c>
      <c r="W892" s="67">
        <f t="shared" si="243"/>
        <v>0</v>
      </c>
      <c r="X892" s="53">
        <f t="shared" si="251"/>
        <v>0</v>
      </c>
      <c r="Y892" s="54">
        <f t="shared" si="252"/>
        <v>0</v>
      </c>
      <c r="Z892" s="68" t="str">
        <f t="shared" si="255"/>
        <v>0</v>
      </c>
      <c r="AA892" s="56">
        <f t="shared" si="253"/>
        <v>1</v>
      </c>
      <c r="AB892" s="124">
        <f t="shared" si="244"/>
        <v>1</v>
      </c>
      <c r="AC892" s="69">
        <f t="shared" si="245"/>
        <v>0</v>
      </c>
      <c r="AD892" s="54">
        <f t="shared" si="248"/>
        <v>0</v>
      </c>
      <c r="AE892" s="59">
        <f t="shared" si="246"/>
        <v>0</v>
      </c>
      <c r="AF892" s="149"/>
      <c r="AG892" s="60"/>
      <c r="AH892" s="61"/>
      <c r="AI892" s="126"/>
      <c r="AJ892" s="212"/>
      <c r="AK892" s="215"/>
    </row>
    <row r="893" spans="2:37">
      <c r="B893" s="136"/>
      <c r="C893" s="47">
        <f t="shared" si="256"/>
        <v>0</v>
      </c>
      <c r="D893" s="47">
        <f t="shared" si="257"/>
        <v>1</v>
      </c>
      <c r="E893" s="47">
        <f t="shared" si="258"/>
        <v>1900</v>
      </c>
      <c r="F893" s="47" t="str">
        <f t="shared" si="254"/>
        <v>сб</v>
      </c>
      <c r="G893" s="92"/>
      <c r="H893" s="71"/>
      <c r="I893" s="70"/>
      <c r="J893" s="94"/>
      <c r="K893" s="94"/>
      <c r="L893" s="48"/>
      <c r="M893" s="71"/>
      <c r="N893" s="64"/>
      <c r="O893" s="65"/>
      <c r="P893" s="65"/>
      <c r="Q893" s="65"/>
      <c r="R893" s="105"/>
      <c r="S893" s="66">
        <f t="shared" si="247"/>
        <v>100854.89999999998</v>
      </c>
      <c r="T893" s="67">
        <f t="shared" si="242"/>
        <v>0</v>
      </c>
      <c r="U893" s="53">
        <f t="shared" si="249"/>
        <v>0</v>
      </c>
      <c r="V893" s="54">
        <f t="shared" si="250"/>
        <v>0</v>
      </c>
      <c r="W893" s="67">
        <f t="shared" si="243"/>
        <v>0</v>
      </c>
      <c r="X893" s="53">
        <f t="shared" si="251"/>
        <v>0</v>
      </c>
      <c r="Y893" s="54">
        <f t="shared" si="252"/>
        <v>0</v>
      </c>
      <c r="Z893" s="68" t="str">
        <f t="shared" si="255"/>
        <v>0</v>
      </c>
      <c r="AA893" s="56">
        <f t="shared" si="253"/>
        <v>1</v>
      </c>
      <c r="AB893" s="124">
        <f t="shared" si="244"/>
        <v>1</v>
      </c>
      <c r="AC893" s="69">
        <f t="shared" si="245"/>
        <v>0</v>
      </c>
      <c r="AD893" s="54">
        <f t="shared" si="248"/>
        <v>0</v>
      </c>
      <c r="AE893" s="59">
        <f t="shared" si="246"/>
        <v>0</v>
      </c>
      <c r="AF893" s="149"/>
      <c r="AG893" s="60"/>
      <c r="AH893" s="61"/>
      <c r="AI893" s="126"/>
      <c r="AJ893" s="212"/>
      <c r="AK893" s="215"/>
    </row>
    <row r="894" spans="2:37">
      <c r="B894" s="136"/>
      <c r="C894" s="47">
        <f t="shared" si="256"/>
        <v>0</v>
      </c>
      <c r="D894" s="47">
        <f t="shared" si="257"/>
        <v>1</v>
      </c>
      <c r="E894" s="47">
        <f t="shared" si="258"/>
        <v>1900</v>
      </c>
      <c r="F894" s="47" t="str">
        <f t="shared" si="254"/>
        <v>сб</v>
      </c>
      <c r="G894" s="92"/>
      <c r="H894" s="71"/>
      <c r="I894" s="70"/>
      <c r="J894" s="94"/>
      <c r="K894" s="94"/>
      <c r="L894" s="48"/>
      <c r="M894" s="71"/>
      <c r="N894" s="64"/>
      <c r="O894" s="65"/>
      <c r="P894" s="65"/>
      <c r="Q894" s="65"/>
      <c r="R894" s="105"/>
      <c r="S894" s="66">
        <f t="shared" si="247"/>
        <v>100854.89999999998</v>
      </c>
      <c r="T894" s="67">
        <f t="shared" si="242"/>
        <v>0</v>
      </c>
      <c r="U894" s="53">
        <f t="shared" si="249"/>
        <v>0</v>
      </c>
      <c r="V894" s="54">
        <f t="shared" si="250"/>
        <v>0</v>
      </c>
      <c r="W894" s="67">
        <f t="shared" si="243"/>
        <v>0</v>
      </c>
      <c r="X894" s="53">
        <f t="shared" si="251"/>
        <v>0</v>
      </c>
      <c r="Y894" s="54">
        <f t="shared" si="252"/>
        <v>0</v>
      </c>
      <c r="Z894" s="68" t="str">
        <f t="shared" si="255"/>
        <v>0</v>
      </c>
      <c r="AA894" s="56">
        <f t="shared" si="253"/>
        <v>1</v>
      </c>
      <c r="AB894" s="124">
        <f t="shared" si="244"/>
        <v>1</v>
      </c>
      <c r="AC894" s="69">
        <f t="shared" si="245"/>
        <v>0</v>
      </c>
      <c r="AD894" s="54">
        <f t="shared" si="248"/>
        <v>0</v>
      </c>
      <c r="AE894" s="59">
        <f t="shared" si="246"/>
        <v>0</v>
      </c>
      <c r="AF894" s="149"/>
      <c r="AG894" s="60"/>
      <c r="AH894" s="61"/>
      <c r="AI894" s="126"/>
      <c r="AJ894" s="212"/>
      <c r="AK894" s="215"/>
    </row>
    <row r="895" spans="2:37">
      <c r="B895" s="136"/>
      <c r="C895" s="47">
        <f t="shared" si="256"/>
        <v>0</v>
      </c>
      <c r="D895" s="47">
        <f t="shared" si="257"/>
        <v>1</v>
      </c>
      <c r="E895" s="47">
        <f t="shared" si="258"/>
        <v>1900</v>
      </c>
      <c r="F895" s="47" t="str">
        <f t="shared" si="254"/>
        <v>сб</v>
      </c>
      <c r="G895" s="92"/>
      <c r="H895" s="71"/>
      <c r="I895" s="70"/>
      <c r="J895" s="94"/>
      <c r="K895" s="94"/>
      <c r="L895" s="48"/>
      <c r="M895" s="71"/>
      <c r="N895" s="64"/>
      <c r="O895" s="65"/>
      <c r="P895" s="65"/>
      <c r="Q895" s="65"/>
      <c r="R895" s="105"/>
      <c r="S895" s="66">
        <f t="shared" si="247"/>
        <v>100854.89999999998</v>
      </c>
      <c r="T895" s="67">
        <f t="shared" si="242"/>
        <v>0</v>
      </c>
      <c r="U895" s="53">
        <f t="shared" si="249"/>
        <v>0</v>
      </c>
      <c r="V895" s="54">
        <f t="shared" si="250"/>
        <v>0</v>
      </c>
      <c r="W895" s="67">
        <f t="shared" si="243"/>
        <v>0</v>
      </c>
      <c r="X895" s="53">
        <f t="shared" si="251"/>
        <v>0</v>
      </c>
      <c r="Y895" s="54">
        <f t="shared" si="252"/>
        <v>0</v>
      </c>
      <c r="Z895" s="68" t="str">
        <f t="shared" si="255"/>
        <v>0</v>
      </c>
      <c r="AA895" s="56">
        <f t="shared" si="253"/>
        <v>1</v>
      </c>
      <c r="AB895" s="124">
        <f t="shared" si="244"/>
        <v>1</v>
      </c>
      <c r="AC895" s="69">
        <f t="shared" si="245"/>
        <v>0</v>
      </c>
      <c r="AD895" s="54">
        <f t="shared" si="248"/>
        <v>0</v>
      </c>
      <c r="AE895" s="59">
        <f t="shared" si="246"/>
        <v>0</v>
      </c>
      <c r="AF895" s="149"/>
      <c r="AG895" s="60"/>
      <c r="AH895" s="61"/>
      <c r="AI895" s="126"/>
      <c r="AJ895" s="212"/>
      <c r="AK895" s="215"/>
    </row>
    <row r="896" spans="2:37">
      <c r="B896" s="136"/>
      <c r="C896" s="47">
        <f t="shared" si="256"/>
        <v>0</v>
      </c>
      <c r="D896" s="47">
        <f t="shared" si="257"/>
        <v>1</v>
      </c>
      <c r="E896" s="47">
        <f t="shared" si="258"/>
        <v>1900</v>
      </c>
      <c r="F896" s="47" t="str">
        <f t="shared" si="254"/>
        <v>сб</v>
      </c>
      <c r="G896" s="92"/>
      <c r="H896" s="71"/>
      <c r="I896" s="70"/>
      <c r="J896" s="94"/>
      <c r="K896" s="94"/>
      <c r="L896" s="48"/>
      <c r="M896" s="71"/>
      <c r="N896" s="64"/>
      <c r="O896" s="65"/>
      <c r="P896" s="65"/>
      <c r="Q896" s="65"/>
      <c r="R896" s="105"/>
      <c r="S896" s="66">
        <f t="shared" si="247"/>
        <v>100854.89999999998</v>
      </c>
      <c r="T896" s="67">
        <f t="shared" si="242"/>
        <v>0</v>
      </c>
      <c r="U896" s="53">
        <f t="shared" si="249"/>
        <v>0</v>
      </c>
      <c r="V896" s="54">
        <f t="shared" si="250"/>
        <v>0</v>
      </c>
      <c r="W896" s="67">
        <f t="shared" si="243"/>
        <v>0</v>
      </c>
      <c r="X896" s="53">
        <f t="shared" si="251"/>
        <v>0</v>
      </c>
      <c r="Y896" s="54">
        <f t="shared" si="252"/>
        <v>0</v>
      </c>
      <c r="Z896" s="68" t="str">
        <f t="shared" si="255"/>
        <v>0</v>
      </c>
      <c r="AA896" s="56">
        <f t="shared" si="253"/>
        <v>1</v>
      </c>
      <c r="AB896" s="124">
        <f t="shared" si="244"/>
        <v>1</v>
      </c>
      <c r="AC896" s="69">
        <f t="shared" si="245"/>
        <v>0</v>
      </c>
      <c r="AD896" s="54">
        <f t="shared" si="248"/>
        <v>0</v>
      </c>
      <c r="AE896" s="59">
        <f t="shared" si="246"/>
        <v>0</v>
      </c>
      <c r="AF896" s="149"/>
      <c r="AG896" s="60"/>
      <c r="AH896" s="61"/>
      <c r="AI896" s="126"/>
      <c r="AJ896" s="212"/>
      <c r="AK896" s="215"/>
    </row>
    <row r="897" spans="2:37">
      <c r="B897" s="136"/>
      <c r="C897" s="47">
        <f t="shared" si="256"/>
        <v>0</v>
      </c>
      <c r="D897" s="47">
        <f t="shared" si="257"/>
        <v>1</v>
      </c>
      <c r="E897" s="47">
        <f t="shared" si="258"/>
        <v>1900</v>
      </c>
      <c r="F897" s="47" t="str">
        <f t="shared" si="254"/>
        <v>сб</v>
      </c>
      <c r="G897" s="92"/>
      <c r="H897" s="71"/>
      <c r="I897" s="70"/>
      <c r="J897" s="94"/>
      <c r="K897" s="94"/>
      <c r="L897" s="48"/>
      <c r="M897" s="71"/>
      <c r="N897" s="64"/>
      <c r="O897" s="65"/>
      <c r="P897" s="65"/>
      <c r="Q897" s="65"/>
      <c r="R897" s="105"/>
      <c r="S897" s="66">
        <f t="shared" si="247"/>
        <v>100854.89999999998</v>
      </c>
      <c r="T897" s="67">
        <f t="shared" si="242"/>
        <v>0</v>
      </c>
      <c r="U897" s="53">
        <f t="shared" si="249"/>
        <v>0</v>
      </c>
      <c r="V897" s="54">
        <f t="shared" si="250"/>
        <v>0</v>
      </c>
      <c r="W897" s="67">
        <f t="shared" si="243"/>
        <v>0</v>
      </c>
      <c r="X897" s="53">
        <f t="shared" si="251"/>
        <v>0</v>
      </c>
      <c r="Y897" s="54">
        <f t="shared" si="252"/>
        <v>0</v>
      </c>
      <c r="Z897" s="68" t="str">
        <f t="shared" si="255"/>
        <v>0</v>
      </c>
      <c r="AA897" s="56">
        <f t="shared" si="253"/>
        <v>1</v>
      </c>
      <c r="AB897" s="124">
        <f t="shared" si="244"/>
        <v>1</v>
      </c>
      <c r="AC897" s="69">
        <f t="shared" si="245"/>
        <v>0</v>
      </c>
      <c r="AD897" s="54">
        <f t="shared" si="248"/>
        <v>0</v>
      </c>
      <c r="AE897" s="59">
        <f t="shared" si="246"/>
        <v>0</v>
      </c>
      <c r="AF897" s="149"/>
      <c r="AG897" s="60"/>
      <c r="AH897" s="61"/>
      <c r="AI897" s="126"/>
      <c r="AJ897" s="212"/>
      <c r="AK897" s="215"/>
    </row>
    <row r="898" spans="2:37">
      <c r="B898" s="136"/>
      <c r="C898" s="47">
        <f t="shared" si="256"/>
        <v>0</v>
      </c>
      <c r="D898" s="47">
        <f t="shared" si="257"/>
        <v>1</v>
      </c>
      <c r="E898" s="47">
        <f t="shared" si="258"/>
        <v>1900</v>
      </c>
      <c r="F898" s="47" t="str">
        <f t="shared" si="254"/>
        <v>сб</v>
      </c>
      <c r="G898" s="92"/>
      <c r="H898" s="71"/>
      <c r="I898" s="70"/>
      <c r="J898" s="94"/>
      <c r="K898" s="94"/>
      <c r="L898" s="48"/>
      <c r="M898" s="71"/>
      <c r="N898" s="64"/>
      <c r="O898" s="65"/>
      <c r="P898" s="65"/>
      <c r="Q898" s="65"/>
      <c r="R898" s="105"/>
      <c r="S898" s="66">
        <f t="shared" si="247"/>
        <v>100854.89999999998</v>
      </c>
      <c r="T898" s="67">
        <f t="shared" si="242"/>
        <v>0</v>
      </c>
      <c r="U898" s="53">
        <f t="shared" si="249"/>
        <v>0</v>
      </c>
      <c r="V898" s="54">
        <f t="shared" si="250"/>
        <v>0</v>
      </c>
      <c r="W898" s="67">
        <f t="shared" si="243"/>
        <v>0</v>
      </c>
      <c r="X898" s="53">
        <f t="shared" si="251"/>
        <v>0</v>
      </c>
      <c r="Y898" s="54">
        <f t="shared" si="252"/>
        <v>0</v>
      </c>
      <c r="Z898" s="68" t="str">
        <f t="shared" si="255"/>
        <v>0</v>
      </c>
      <c r="AA898" s="56">
        <f t="shared" si="253"/>
        <v>1</v>
      </c>
      <c r="AB898" s="124">
        <f t="shared" si="244"/>
        <v>1</v>
      </c>
      <c r="AC898" s="69">
        <f t="shared" si="245"/>
        <v>0</v>
      </c>
      <c r="AD898" s="54">
        <f t="shared" si="248"/>
        <v>0</v>
      </c>
      <c r="AE898" s="59">
        <f t="shared" si="246"/>
        <v>0</v>
      </c>
      <c r="AF898" s="149"/>
      <c r="AG898" s="60"/>
      <c r="AH898" s="61"/>
      <c r="AI898" s="126"/>
      <c r="AJ898" s="212"/>
      <c r="AK898" s="215"/>
    </row>
    <row r="899" spans="2:37">
      <c r="B899" s="136"/>
      <c r="C899" s="47">
        <f t="shared" si="256"/>
        <v>0</v>
      </c>
      <c r="D899" s="47">
        <f t="shared" si="257"/>
        <v>1</v>
      </c>
      <c r="E899" s="47">
        <f t="shared" si="258"/>
        <v>1900</v>
      </c>
      <c r="F899" s="47" t="str">
        <f t="shared" si="254"/>
        <v>сб</v>
      </c>
      <c r="G899" s="92"/>
      <c r="H899" s="71"/>
      <c r="I899" s="70"/>
      <c r="J899" s="94"/>
      <c r="K899" s="94"/>
      <c r="L899" s="48"/>
      <c r="M899" s="71"/>
      <c r="N899" s="64"/>
      <c r="O899" s="65"/>
      <c r="P899" s="65"/>
      <c r="Q899" s="65"/>
      <c r="R899" s="105"/>
      <c r="S899" s="66">
        <f t="shared" si="247"/>
        <v>100854.89999999998</v>
      </c>
      <c r="T899" s="67">
        <f t="shared" si="242"/>
        <v>0</v>
      </c>
      <c r="U899" s="53">
        <f t="shared" si="249"/>
        <v>0</v>
      </c>
      <c r="V899" s="54">
        <f t="shared" si="250"/>
        <v>0</v>
      </c>
      <c r="W899" s="67">
        <f t="shared" si="243"/>
        <v>0</v>
      </c>
      <c r="X899" s="53">
        <f t="shared" si="251"/>
        <v>0</v>
      </c>
      <c r="Y899" s="54">
        <f t="shared" si="252"/>
        <v>0</v>
      </c>
      <c r="Z899" s="68" t="str">
        <f t="shared" si="255"/>
        <v>0</v>
      </c>
      <c r="AA899" s="56">
        <f t="shared" si="253"/>
        <v>1</v>
      </c>
      <c r="AB899" s="124">
        <f t="shared" si="244"/>
        <v>1</v>
      </c>
      <c r="AC899" s="69">
        <f t="shared" si="245"/>
        <v>0</v>
      </c>
      <c r="AD899" s="54">
        <f t="shared" si="248"/>
        <v>0</v>
      </c>
      <c r="AE899" s="59">
        <f t="shared" si="246"/>
        <v>0</v>
      </c>
      <c r="AF899" s="149"/>
      <c r="AG899" s="60"/>
      <c r="AH899" s="61"/>
      <c r="AI899" s="126"/>
      <c r="AJ899" s="212"/>
      <c r="AK899" s="215"/>
    </row>
    <row r="900" spans="2:37">
      <c r="B900" s="136"/>
      <c r="C900" s="47">
        <f t="shared" si="256"/>
        <v>0</v>
      </c>
      <c r="D900" s="47">
        <f t="shared" si="257"/>
        <v>1</v>
      </c>
      <c r="E900" s="47">
        <f t="shared" si="258"/>
        <v>1900</v>
      </c>
      <c r="F900" s="47" t="str">
        <f t="shared" si="254"/>
        <v>сб</v>
      </c>
      <c r="G900" s="92"/>
      <c r="H900" s="71"/>
      <c r="I900" s="70"/>
      <c r="J900" s="94"/>
      <c r="K900" s="94"/>
      <c r="L900" s="48"/>
      <c r="M900" s="71"/>
      <c r="N900" s="64"/>
      <c r="O900" s="65"/>
      <c r="P900" s="65"/>
      <c r="Q900" s="65"/>
      <c r="R900" s="105"/>
      <c r="S900" s="66">
        <f t="shared" si="247"/>
        <v>100854.89999999998</v>
      </c>
      <c r="T900" s="67">
        <f t="shared" si="242"/>
        <v>0</v>
      </c>
      <c r="U900" s="53">
        <f t="shared" si="249"/>
        <v>0</v>
      </c>
      <c r="V900" s="54">
        <f t="shared" si="250"/>
        <v>0</v>
      </c>
      <c r="W900" s="67">
        <f t="shared" si="243"/>
        <v>0</v>
      </c>
      <c r="X900" s="53">
        <f t="shared" si="251"/>
        <v>0</v>
      </c>
      <c r="Y900" s="54">
        <f t="shared" si="252"/>
        <v>0</v>
      </c>
      <c r="Z900" s="68" t="str">
        <f t="shared" si="255"/>
        <v>0</v>
      </c>
      <c r="AA900" s="56">
        <f t="shared" si="253"/>
        <v>1</v>
      </c>
      <c r="AB900" s="124">
        <f t="shared" si="244"/>
        <v>1</v>
      </c>
      <c r="AC900" s="69">
        <f t="shared" si="245"/>
        <v>0</v>
      </c>
      <c r="AD900" s="54">
        <f t="shared" si="248"/>
        <v>0</v>
      </c>
      <c r="AE900" s="59">
        <f t="shared" si="246"/>
        <v>0</v>
      </c>
      <c r="AF900" s="149"/>
      <c r="AG900" s="60"/>
      <c r="AH900" s="61"/>
      <c r="AI900" s="126"/>
      <c r="AJ900" s="212"/>
      <c r="AK900" s="215"/>
    </row>
    <row r="901" spans="2:37">
      <c r="B901" s="136"/>
      <c r="C901" s="47">
        <f t="shared" si="256"/>
        <v>0</v>
      </c>
      <c r="D901" s="47">
        <f t="shared" si="257"/>
        <v>1</v>
      </c>
      <c r="E901" s="47">
        <f t="shared" si="258"/>
        <v>1900</v>
      </c>
      <c r="F901" s="47" t="str">
        <f t="shared" si="254"/>
        <v>сб</v>
      </c>
      <c r="G901" s="92"/>
      <c r="H901" s="71"/>
      <c r="I901" s="70"/>
      <c r="J901" s="94"/>
      <c r="K901" s="94"/>
      <c r="L901" s="48"/>
      <c r="M901" s="71"/>
      <c r="N901" s="64"/>
      <c r="O901" s="65"/>
      <c r="P901" s="65"/>
      <c r="Q901" s="65"/>
      <c r="R901" s="105"/>
      <c r="S901" s="66">
        <f t="shared" si="247"/>
        <v>100854.89999999998</v>
      </c>
      <c r="T901" s="67">
        <f t="shared" si="242"/>
        <v>0</v>
      </c>
      <c r="U901" s="53">
        <f t="shared" si="249"/>
        <v>0</v>
      </c>
      <c r="V901" s="54">
        <f t="shared" si="250"/>
        <v>0</v>
      </c>
      <c r="W901" s="67">
        <f t="shared" si="243"/>
        <v>0</v>
      </c>
      <c r="X901" s="53">
        <f t="shared" si="251"/>
        <v>0</v>
      </c>
      <c r="Y901" s="54">
        <f t="shared" si="252"/>
        <v>0</v>
      </c>
      <c r="Z901" s="68" t="str">
        <f t="shared" si="255"/>
        <v>0</v>
      </c>
      <c r="AA901" s="56">
        <f t="shared" si="253"/>
        <v>1</v>
      </c>
      <c r="AB901" s="124">
        <f t="shared" si="244"/>
        <v>1</v>
      </c>
      <c r="AC901" s="69">
        <f t="shared" si="245"/>
        <v>0</v>
      </c>
      <c r="AD901" s="54">
        <f t="shared" si="248"/>
        <v>0</v>
      </c>
      <c r="AE901" s="59">
        <f t="shared" si="246"/>
        <v>0</v>
      </c>
      <c r="AF901" s="149"/>
      <c r="AG901" s="60"/>
      <c r="AH901" s="61"/>
      <c r="AI901" s="126"/>
      <c r="AJ901" s="212"/>
      <c r="AK901" s="215"/>
    </row>
    <row r="902" spans="2:37">
      <c r="B902" s="136"/>
      <c r="C902" s="47">
        <f t="shared" si="256"/>
        <v>0</v>
      </c>
      <c r="D902" s="47">
        <f t="shared" si="257"/>
        <v>1</v>
      </c>
      <c r="E902" s="47">
        <f t="shared" si="258"/>
        <v>1900</v>
      </c>
      <c r="F902" s="47" t="str">
        <f t="shared" si="254"/>
        <v>сб</v>
      </c>
      <c r="G902" s="92"/>
      <c r="H902" s="71"/>
      <c r="I902" s="70"/>
      <c r="J902" s="94"/>
      <c r="K902" s="94"/>
      <c r="L902" s="48"/>
      <c r="M902" s="71"/>
      <c r="N902" s="64"/>
      <c r="O902" s="65"/>
      <c r="P902" s="65"/>
      <c r="Q902" s="65"/>
      <c r="R902" s="105"/>
      <c r="S902" s="66">
        <f t="shared" si="247"/>
        <v>100854.89999999998</v>
      </c>
      <c r="T902" s="67">
        <f t="shared" si="242"/>
        <v>0</v>
      </c>
      <c r="U902" s="53">
        <f t="shared" si="249"/>
        <v>0</v>
      </c>
      <c r="V902" s="54">
        <f t="shared" si="250"/>
        <v>0</v>
      </c>
      <c r="W902" s="67">
        <f t="shared" si="243"/>
        <v>0</v>
      </c>
      <c r="X902" s="53">
        <f t="shared" si="251"/>
        <v>0</v>
      </c>
      <c r="Y902" s="54">
        <f t="shared" si="252"/>
        <v>0</v>
      </c>
      <c r="Z902" s="68" t="str">
        <f t="shared" si="255"/>
        <v>0</v>
      </c>
      <c r="AA902" s="56">
        <f t="shared" si="253"/>
        <v>1</v>
      </c>
      <c r="AB902" s="124">
        <f t="shared" si="244"/>
        <v>1</v>
      </c>
      <c r="AC902" s="69">
        <f t="shared" si="245"/>
        <v>0</v>
      </c>
      <c r="AD902" s="54">
        <f t="shared" si="248"/>
        <v>0</v>
      </c>
      <c r="AE902" s="59">
        <f t="shared" si="246"/>
        <v>0</v>
      </c>
      <c r="AF902" s="149"/>
      <c r="AG902" s="60"/>
      <c r="AH902" s="61"/>
      <c r="AI902" s="126"/>
      <c r="AJ902" s="212"/>
      <c r="AK902" s="215"/>
    </row>
    <row r="903" spans="2:37">
      <c r="B903" s="136"/>
      <c r="C903" s="47">
        <f t="shared" si="256"/>
        <v>0</v>
      </c>
      <c r="D903" s="47">
        <f t="shared" si="257"/>
        <v>1</v>
      </c>
      <c r="E903" s="47">
        <f t="shared" si="258"/>
        <v>1900</v>
      </c>
      <c r="F903" s="47" t="str">
        <f t="shared" si="254"/>
        <v>сб</v>
      </c>
      <c r="G903" s="92"/>
      <c r="H903" s="71"/>
      <c r="I903" s="70"/>
      <c r="J903" s="94"/>
      <c r="K903" s="94"/>
      <c r="L903" s="48"/>
      <c r="M903" s="71"/>
      <c r="N903" s="64"/>
      <c r="O903" s="65"/>
      <c r="P903" s="65"/>
      <c r="Q903" s="65"/>
      <c r="R903" s="105"/>
      <c r="S903" s="66">
        <f t="shared" si="247"/>
        <v>100854.89999999998</v>
      </c>
      <c r="T903" s="67">
        <f t="shared" si="242"/>
        <v>0</v>
      </c>
      <c r="U903" s="53">
        <f t="shared" si="249"/>
        <v>0</v>
      </c>
      <c r="V903" s="54">
        <f t="shared" si="250"/>
        <v>0</v>
      </c>
      <c r="W903" s="67">
        <f t="shared" si="243"/>
        <v>0</v>
      </c>
      <c r="X903" s="53">
        <f t="shared" si="251"/>
        <v>0</v>
      </c>
      <c r="Y903" s="54">
        <f t="shared" si="252"/>
        <v>0</v>
      </c>
      <c r="Z903" s="68" t="str">
        <f t="shared" si="255"/>
        <v>0</v>
      </c>
      <c r="AA903" s="56">
        <f t="shared" si="253"/>
        <v>1</v>
      </c>
      <c r="AB903" s="124">
        <f t="shared" si="244"/>
        <v>1</v>
      </c>
      <c r="AC903" s="69">
        <f t="shared" si="245"/>
        <v>0</v>
      </c>
      <c r="AD903" s="54">
        <f t="shared" si="248"/>
        <v>0</v>
      </c>
      <c r="AE903" s="59">
        <f t="shared" si="246"/>
        <v>0</v>
      </c>
      <c r="AF903" s="149"/>
      <c r="AG903" s="60"/>
      <c r="AH903" s="61"/>
      <c r="AI903" s="126"/>
      <c r="AJ903" s="212"/>
      <c r="AK903" s="215"/>
    </row>
    <row r="904" spans="2:37">
      <c r="B904" s="136"/>
      <c r="C904" s="47">
        <f t="shared" si="256"/>
        <v>0</v>
      </c>
      <c r="D904" s="47">
        <f t="shared" si="257"/>
        <v>1</v>
      </c>
      <c r="E904" s="47">
        <f t="shared" si="258"/>
        <v>1900</v>
      </c>
      <c r="F904" s="47" t="str">
        <f t="shared" si="254"/>
        <v>сб</v>
      </c>
      <c r="G904" s="92"/>
      <c r="H904" s="71"/>
      <c r="I904" s="70"/>
      <c r="J904" s="94"/>
      <c r="K904" s="94"/>
      <c r="L904" s="48"/>
      <c r="M904" s="71"/>
      <c r="N904" s="64"/>
      <c r="O904" s="65"/>
      <c r="P904" s="65"/>
      <c r="Q904" s="65"/>
      <c r="R904" s="105"/>
      <c r="S904" s="66">
        <f t="shared" si="247"/>
        <v>100854.89999999998</v>
      </c>
      <c r="T904" s="67">
        <f t="shared" si="242"/>
        <v>0</v>
      </c>
      <c r="U904" s="53">
        <f t="shared" si="249"/>
        <v>0</v>
      </c>
      <c r="V904" s="54">
        <f t="shared" si="250"/>
        <v>0</v>
      </c>
      <c r="W904" s="67">
        <f t="shared" si="243"/>
        <v>0</v>
      </c>
      <c r="X904" s="53">
        <f t="shared" si="251"/>
        <v>0</v>
      </c>
      <c r="Y904" s="54">
        <f t="shared" si="252"/>
        <v>0</v>
      </c>
      <c r="Z904" s="68" t="str">
        <f t="shared" si="255"/>
        <v>0</v>
      </c>
      <c r="AA904" s="56">
        <f t="shared" si="253"/>
        <v>1</v>
      </c>
      <c r="AB904" s="124">
        <f t="shared" si="244"/>
        <v>1</v>
      </c>
      <c r="AC904" s="69">
        <f t="shared" si="245"/>
        <v>0</v>
      </c>
      <c r="AD904" s="54">
        <f t="shared" si="248"/>
        <v>0</v>
      </c>
      <c r="AE904" s="59">
        <f t="shared" si="246"/>
        <v>0</v>
      </c>
      <c r="AF904" s="149"/>
      <c r="AG904" s="60"/>
      <c r="AH904" s="61"/>
      <c r="AI904" s="126"/>
      <c r="AJ904" s="212"/>
      <c r="AK904" s="215"/>
    </row>
    <row r="905" spans="2:37">
      <c r="B905" s="136"/>
      <c r="C905" s="47">
        <f t="shared" si="256"/>
        <v>0</v>
      </c>
      <c r="D905" s="47">
        <f t="shared" si="257"/>
        <v>1</v>
      </c>
      <c r="E905" s="47">
        <f t="shared" si="258"/>
        <v>1900</v>
      </c>
      <c r="F905" s="47" t="str">
        <f t="shared" si="254"/>
        <v>сб</v>
      </c>
      <c r="G905" s="92"/>
      <c r="H905" s="71"/>
      <c r="I905" s="70"/>
      <c r="J905" s="94"/>
      <c r="K905" s="94"/>
      <c r="L905" s="48"/>
      <c r="M905" s="71"/>
      <c r="N905" s="64"/>
      <c r="O905" s="65"/>
      <c r="P905" s="65"/>
      <c r="Q905" s="65"/>
      <c r="R905" s="105"/>
      <c r="S905" s="66">
        <f t="shared" si="247"/>
        <v>100854.89999999998</v>
      </c>
      <c r="T905" s="67">
        <f t="shared" si="242"/>
        <v>0</v>
      </c>
      <c r="U905" s="53">
        <f t="shared" si="249"/>
        <v>0</v>
      </c>
      <c r="V905" s="54">
        <f t="shared" si="250"/>
        <v>0</v>
      </c>
      <c r="W905" s="67">
        <f t="shared" si="243"/>
        <v>0</v>
      </c>
      <c r="X905" s="53">
        <f t="shared" si="251"/>
        <v>0</v>
      </c>
      <c r="Y905" s="54">
        <f t="shared" si="252"/>
        <v>0</v>
      </c>
      <c r="Z905" s="68" t="str">
        <f t="shared" si="255"/>
        <v>0</v>
      </c>
      <c r="AA905" s="56">
        <f t="shared" si="253"/>
        <v>1</v>
      </c>
      <c r="AB905" s="124">
        <f t="shared" si="244"/>
        <v>1</v>
      </c>
      <c r="AC905" s="69">
        <f t="shared" si="245"/>
        <v>0</v>
      </c>
      <c r="AD905" s="54">
        <f t="shared" si="248"/>
        <v>0</v>
      </c>
      <c r="AE905" s="59">
        <f t="shared" si="246"/>
        <v>0</v>
      </c>
      <c r="AF905" s="149"/>
      <c r="AG905" s="60"/>
      <c r="AH905" s="61"/>
      <c r="AI905" s="126"/>
      <c r="AJ905" s="212"/>
      <c r="AK905" s="215"/>
    </row>
    <row r="906" spans="2:37">
      <c r="B906" s="136"/>
      <c r="C906" s="47">
        <f t="shared" si="256"/>
        <v>0</v>
      </c>
      <c r="D906" s="47">
        <f t="shared" si="257"/>
        <v>1</v>
      </c>
      <c r="E906" s="47">
        <f t="shared" si="258"/>
        <v>1900</v>
      </c>
      <c r="F906" s="47" t="str">
        <f t="shared" si="254"/>
        <v>сб</v>
      </c>
      <c r="G906" s="92"/>
      <c r="H906" s="71"/>
      <c r="I906" s="70"/>
      <c r="J906" s="94"/>
      <c r="K906" s="94"/>
      <c r="L906" s="48"/>
      <c r="M906" s="71"/>
      <c r="N906" s="64"/>
      <c r="O906" s="65"/>
      <c r="P906" s="65"/>
      <c r="Q906" s="65"/>
      <c r="R906" s="105"/>
      <c r="S906" s="66">
        <f t="shared" si="247"/>
        <v>100854.89999999998</v>
      </c>
      <c r="T906" s="67">
        <f t="shared" ref="T906:T969" si="259">IF(Q906&lt;&gt;0,IF(K906="Long",(Q906-N906)*100000*AB906,((Q906-N906)*-100000*AB906)),0)</f>
        <v>0</v>
      </c>
      <c r="U906" s="53">
        <f t="shared" si="249"/>
        <v>0</v>
      </c>
      <c r="V906" s="54">
        <f t="shared" si="250"/>
        <v>0</v>
      </c>
      <c r="W906" s="67">
        <f t="shared" ref="W906:W969" si="260">IF(P906&lt;&gt;0,IF(K906="Long",(N906-P906)*100000*AB906,((N906-P906)*-100000*AB906)),0)</f>
        <v>0</v>
      </c>
      <c r="X906" s="53">
        <f t="shared" si="251"/>
        <v>0</v>
      </c>
      <c r="Y906" s="54">
        <f t="shared" si="252"/>
        <v>0</v>
      </c>
      <c r="Z906" s="68" t="str">
        <f t="shared" si="255"/>
        <v>0</v>
      </c>
      <c r="AA906" s="56">
        <f t="shared" si="253"/>
        <v>1</v>
      </c>
      <c r="AB906" s="124">
        <f t="shared" ref="AB906:AB969" si="261">IF(TRUNC(N906/10,0)=0,1,IF(AND(TRUNC(N906/10,0)&gt;0,TRUNC(N906/10,0)&lt;10),0.1,IF(AND(TRUNC(N906/10,0)&gt;=10,TRUNC(N906/10,0)&lt;100),0.01,IF(AND(TRUNC(N906/10,0)&gt;=100,TRUNC(N906/10,0)&lt;1000),0.001,IF(AND(TRUNC(N906/10,0)&gt;=1000,TRUNC(N906/10,0)&lt;10000),0.0001,IF(AND(TRUNC(N906/10,0)&gt;=10000,TRUNC(N906/10,0)&lt;100000),0.00001))))))</f>
        <v>1</v>
      </c>
      <c r="AC906" s="69">
        <f t="shared" ref="AC906:AC969" si="262">IF(O906&lt;&gt;0, IF(K906="Long",(O906-N906)*100000*AB906,((O906-N906)*-100000*AB906)),0)</f>
        <v>0</v>
      </c>
      <c r="AD906" s="54">
        <f t="shared" si="248"/>
        <v>0</v>
      </c>
      <c r="AE906" s="59">
        <f t="shared" ref="AE906:AE969" si="263">(AA906*AC906*M906)+R906</f>
        <v>0</v>
      </c>
      <c r="AF906" s="149"/>
      <c r="AG906" s="60"/>
      <c r="AH906" s="61"/>
      <c r="AI906" s="126"/>
      <c r="AJ906" s="212"/>
      <c r="AK906" s="215"/>
    </row>
    <row r="907" spans="2:37">
      <c r="B907" s="136"/>
      <c r="C907" s="47">
        <f t="shared" si="256"/>
        <v>0</v>
      </c>
      <c r="D907" s="47">
        <f t="shared" si="257"/>
        <v>1</v>
      </c>
      <c r="E907" s="47">
        <f t="shared" si="258"/>
        <v>1900</v>
      </c>
      <c r="F907" s="47" t="str">
        <f t="shared" si="254"/>
        <v>сб</v>
      </c>
      <c r="G907" s="92"/>
      <c r="H907" s="71"/>
      <c r="I907" s="70"/>
      <c r="J907" s="94"/>
      <c r="K907" s="94"/>
      <c r="L907" s="48"/>
      <c r="M907" s="71"/>
      <c r="N907" s="64"/>
      <c r="O907" s="65"/>
      <c r="P907" s="65"/>
      <c r="Q907" s="65"/>
      <c r="R907" s="105"/>
      <c r="S907" s="66">
        <f t="shared" ref="S907:S970" si="264">IF(AE907="","",S906+AE907)</f>
        <v>100854.89999999998</v>
      </c>
      <c r="T907" s="67">
        <f t="shared" si="259"/>
        <v>0</v>
      </c>
      <c r="U907" s="53">
        <f t="shared" si="249"/>
        <v>0</v>
      </c>
      <c r="V907" s="54">
        <f t="shared" si="250"/>
        <v>0</v>
      </c>
      <c r="W907" s="67">
        <f t="shared" si="260"/>
        <v>0</v>
      </c>
      <c r="X907" s="53">
        <f t="shared" si="251"/>
        <v>0</v>
      </c>
      <c r="Y907" s="54">
        <f t="shared" si="252"/>
        <v>0</v>
      </c>
      <c r="Z907" s="68" t="str">
        <f t="shared" si="255"/>
        <v>0</v>
      </c>
      <c r="AA907" s="56">
        <f t="shared" si="253"/>
        <v>1</v>
      </c>
      <c r="AB907" s="124">
        <f t="shared" si="261"/>
        <v>1</v>
      </c>
      <c r="AC907" s="69">
        <f t="shared" si="262"/>
        <v>0</v>
      </c>
      <c r="AD907" s="54">
        <f t="shared" ref="AD907:AD970" si="265">IF(S906=0,"0.00%",AE907/S906)</f>
        <v>0</v>
      </c>
      <c r="AE907" s="59">
        <f t="shared" si="263"/>
        <v>0</v>
      </c>
      <c r="AF907" s="149"/>
      <c r="AG907" s="60"/>
      <c r="AH907" s="61"/>
      <c r="AI907" s="126"/>
      <c r="AJ907" s="212"/>
      <c r="AK907" s="215"/>
    </row>
    <row r="908" spans="2:37">
      <c r="B908" s="136"/>
      <c r="C908" s="47">
        <f t="shared" si="256"/>
        <v>0</v>
      </c>
      <c r="D908" s="47">
        <f t="shared" si="257"/>
        <v>1</v>
      </c>
      <c r="E908" s="47">
        <f t="shared" si="258"/>
        <v>1900</v>
      </c>
      <c r="F908" s="47" t="str">
        <f t="shared" si="254"/>
        <v>сб</v>
      </c>
      <c r="G908" s="92"/>
      <c r="H908" s="71"/>
      <c r="I908" s="70"/>
      <c r="J908" s="94"/>
      <c r="K908" s="94"/>
      <c r="L908" s="48"/>
      <c r="M908" s="71"/>
      <c r="N908" s="64"/>
      <c r="O908" s="65"/>
      <c r="P908" s="65"/>
      <c r="Q908" s="65"/>
      <c r="R908" s="105"/>
      <c r="S908" s="66">
        <f t="shared" si="264"/>
        <v>100854.89999999998</v>
      </c>
      <c r="T908" s="67">
        <f t="shared" si="259"/>
        <v>0</v>
      </c>
      <c r="U908" s="53">
        <f t="shared" si="249"/>
        <v>0</v>
      </c>
      <c r="V908" s="54">
        <f t="shared" si="250"/>
        <v>0</v>
      </c>
      <c r="W908" s="67">
        <f t="shared" si="260"/>
        <v>0</v>
      </c>
      <c r="X908" s="53">
        <f t="shared" si="251"/>
        <v>0</v>
      </c>
      <c r="Y908" s="54">
        <f t="shared" si="252"/>
        <v>0</v>
      </c>
      <c r="Z908" s="68" t="str">
        <f t="shared" si="255"/>
        <v>0</v>
      </c>
      <c r="AA908" s="56">
        <f t="shared" si="253"/>
        <v>1</v>
      </c>
      <c r="AB908" s="124">
        <f t="shared" si="261"/>
        <v>1</v>
      </c>
      <c r="AC908" s="69">
        <f t="shared" si="262"/>
        <v>0</v>
      </c>
      <c r="AD908" s="54">
        <f t="shared" si="265"/>
        <v>0</v>
      </c>
      <c r="AE908" s="59">
        <f t="shared" si="263"/>
        <v>0</v>
      </c>
      <c r="AF908" s="149"/>
      <c r="AG908" s="60"/>
      <c r="AH908" s="61"/>
      <c r="AI908" s="126"/>
      <c r="AJ908" s="212"/>
      <c r="AK908" s="215"/>
    </row>
    <row r="909" spans="2:37">
      <c r="B909" s="136"/>
      <c r="C909" s="47">
        <f t="shared" si="256"/>
        <v>0</v>
      </c>
      <c r="D909" s="47">
        <f t="shared" si="257"/>
        <v>1</v>
      </c>
      <c r="E909" s="47">
        <f t="shared" si="258"/>
        <v>1900</v>
      </c>
      <c r="F909" s="47" t="str">
        <f t="shared" si="254"/>
        <v>сб</v>
      </c>
      <c r="G909" s="92"/>
      <c r="H909" s="71"/>
      <c r="I909" s="70"/>
      <c r="J909" s="94"/>
      <c r="K909" s="94"/>
      <c r="L909" s="48"/>
      <c r="M909" s="71"/>
      <c r="N909" s="64"/>
      <c r="O909" s="65"/>
      <c r="P909" s="65"/>
      <c r="Q909" s="65"/>
      <c r="R909" s="105"/>
      <c r="S909" s="66">
        <f t="shared" si="264"/>
        <v>100854.89999999998</v>
      </c>
      <c r="T909" s="67">
        <f t="shared" si="259"/>
        <v>0</v>
      </c>
      <c r="U909" s="53">
        <f t="shared" si="249"/>
        <v>0</v>
      </c>
      <c r="V909" s="54">
        <f t="shared" si="250"/>
        <v>0</v>
      </c>
      <c r="W909" s="67">
        <f t="shared" si="260"/>
        <v>0</v>
      </c>
      <c r="X909" s="53">
        <f t="shared" si="251"/>
        <v>0</v>
      </c>
      <c r="Y909" s="54">
        <f t="shared" si="252"/>
        <v>0</v>
      </c>
      <c r="Z909" s="68" t="str">
        <f t="shared" si="255"/>
        <v>0</v>
      </c>
      <c r="AA909" s="56">
        <f t="shared" si="253"/>
        <v>1</v>
      </c>
      <c r="AB909" s="124">
        <f t="shared" si="261"/>
        <v>1</v>
      </c>
      <c r="AC909" s="69">
        <f t="shared" si="262"/>
        <v>0</v>
      </c>
      <c r="AD909" s="54">
        <f t="shared" si="265"/>
        <v>0</v>
      </c>
      <c r="AE909" s="59">
        <f t="shared" si="263"/>
        <v>0</v>
      </c>
      <c r="AF909" s="149"/>
      <c r="AG909" s="60"/>
      <c r="AH909" s="61"/>
      <c r="AI909" s="126"/>
      <c r="AJ909" s="212"/>
      <c r="AK909" s="215"/>
    </row>
    <row r="910" spans="2:37">
      <c r="B910" s="136"/>
      <c r="C910" s="47">
        <f t="shared" si="256"/>
        <v>0</v>
      </c>
      <c r="D910" s="47">
        <f t="shared" si="257"/>
        <v>1</v>
      </c>
      <c r="E910" s="47">
        <f t="shared" si="258"/>
        <v>1900</v>
      </c>
      <c r="F910" s="47" t="str">
        <f t="shared" si="254"/>
        <v>сб</v>
      </c>
      <c r="G910" s="92"/>
      <c r="H910" s="71"/>
      <c r="I910" s="70"/>
      <c r="J910" s="94"/>
      <c r="K910" s="94"/>
      <c r="L910" s="48"/>
      <c r="M910" s="71"/>
      <c r="N910" s="64"/>
      <c r="O910" s="65"/>
      <c r="P910" s="65"/>
      <c r="Q910" s="65"/>
      <c r="R910" s="105"/>
      <c r="S910" s="66">
        <f t="shared" si="264"/>
        <v>100854.89999999998</v>
      </c>
      <c r="T910" s="67">
        <f t="shared" si="259"/>
        <v>0</v>
      </c>
      <c r="U910" s="53">
        <f t="shared" si="249"/>
        <v>0</v>
      </c>
      <c r="V910" s="54">
        <f t="shared" si="250"/>
        <v>0</v>
      </c>
      <c r="W910" s="67">
        <f t="shared" si="260"/>
        <v>0</v>
      </c>
      <c r="X910" s="53">
        <f t="shared" si="251"/>
        <v>0</v>
      </c>
      <c r="Y910" s="54">
        <f t="shared" si="252"/>
        <v>0</v>
      </c>
      <c r="Z910" s="68" t="str">
        <f t="shared" si="255"/>
        <v>0</v>
      </c>
      <c r="AA910" s="56">
        <f t="shared" si="253"/>
        <v>1</v>
      </c>
      <c r="AB910" s="124">
        <f t="shared" si="261"/>
        <v>1</v>
      </c>
      <c r="AC910" s="69">
        <f t="shared" si="262"/>
        <v>0</v>
      </c>
      <c r="AD910" s="54">
        <f t="shared" si="265"/>
        <v>0</v>
      </c>
      <c r="AE910" s="59">
        <f t="shared" si="263"/>
        <v>0</v>
      </c>
      <c r="AF910" s="149"/>
      <c r="AG910" s="60"/>
      <c r="AH910" s="61"/>
      <c r="AI910" s="126"/>
      <c r="AJ910" s="212"/>
      <c r="AK910" s="215"/>
    </row>
    <row r="911" spans="2:37">
      <c r="B911" s="136"/>
      <c r="C911" s="47">
        <f t="shared" si="256"/>
        <v>0</v>
      </c>
      <c r="D911" s="47">
        <f t="shared" si="257"/>
        <v>1</v>
      </c>
      <c r="E911" s="47">
        <f t="shared" si="258"/>
        <v>1900</v>
      </c>
      <c r="F911" s="47" t="str">
        <f t="shared" si="254"/>
        <v>сб</v>
      </c>
      <c r="G911" s="92"/>
      <c r="H911" s="71"/>
      <c r="I911" s="70"/>
      <c r="J911" s="94"/>
      <c r="K911" s="94"/>
      <c r="L911" s="48"/>
      <c r="M911" s="71"/>
      <c r="N911" s="64"/>
      <c r="O911" s="65"/>
      <c r="P911" s="65"/>
      <c r="Q911" s="65"/>
      <c r="R911" s="105"/>
      <c r="S911" s="66">
        <f t="shared" si="264"/>
        <v>100854.89999999998</v>
      </c>
      <c r="T911" s="67">
        <f t="shared" si="259"/>
        <v>0</v>
      </c>
      <c r="U911" s="53">
        <f t="shared" si="249"/>
        <v>0</v>
      </c>
      <c r="V911" s="54">
        <f t="shared" si="250"/>
        <v>0</v>
      </c>
      <c r="W911" s="67">
        <f t="shared" si="260"/>
        <v>0</v>
      </c>
      <c r="X911" s="53">
        <f t="shared" si="251"/>
        <v>0</v>
      </c>
      <c r="Y911" s="54">
        <f t="shared" si="252"/>
        <v>0</v>
      </c>
      <c r="Z911" s="68" t="str">
        <f t="shared" si="255"/>
        <v>0</v>
      </c>
      <c r="AA911" s="56">
        <f t="shared" si="253"/>
        <v>1</v>
      </c>
      <c r="AB911" s="124">
        <f t="shared" si="261"/>
        <v>1</v>
      </c>
      <c r="AC911" s="69">
        <f t="shared" si="262"/>
        <v>0</v>
      </c>
      <c r="AD911" s="54">
        <f t="shared" si="265"/>
        <v>0</v>
      </c>
      <c r="AE911" s="59">
        <f t="shared" si="263"/>
        <v>0</v>
      </c>
      <c r="AF911" s="149"/>
      <c r="AG911" s="60"/>
      <c r="AH911" s="61"/>
      <c r="AI911" s="126"/>
      <c r="AJ911" s="212"/>
      <c r="AK911" s="215"/>
    </row>
    <row r="912" spans="2:37">
      <c r="B912" s="136"/>
      <c r="C912" s="47">
        <f t="shared" si="256"/>
        <v>0</v>
      </c>
      <c r="D912" s="47">
        <f t="shared" si="257"/>
        <v>1</v>
      </c>
      <c r="E912" s="47">
        <f t="shared" si="258"/>
        <v>1900</v>
      </c>
      <c r="F912" s="47" t="str">
        <f t="shared" si="254"/>
        <v>сб</v>
      </c>
      <c r="G912" s="92"/>
      <c r="H912" s="71"/>
      <c r="I912" s="70"/>
      <c r="J912" s="94"/>
      <c r="K912" s="94"/>
      <c r="L912" s="48"/>
      <c r="M912" s="71"/>
      <c r="N912" s="64"/>
      <c r="O912" s="65"/>
      <c r="P912" s="65"/>
      <c r="Q912" s="65"/>
      <c r="R912" s="105"/>
      <c r="S912" s="66">
        <f t="shared" si="264"/>
        <v>100854.89999999998</v>
      </c>
      <c r="T912" s="67">
        <f t="shared" si="259"/>
        <v>0</v>
      </c>
      <c r="U912" s="53">
        <f t="shared" si="249"/>
        <v>0</v>
      </c>
      <c r="V912" s="54">
        <f t="shared" si="250"/>
        <v>0</v>
      </c>
      <c r="W912" s="67">
        <f t="shared" si="260"/>
        <v>0</v>
      </c>
      <c r="X912" s="53">
        <f t="shared" si="251"/>
        <v>0</v>
      </c>
      <c r="Y912" s="54">
        <f t="shared" si="252"/>
        <v>0</v>
      </c>
      <c r="Z912" s="68" t="str">
        <f t="shared" si="255"/>
        <v>0</v>
      </c>
      <c r="AA912" s="56">
        <f t="shared" si="253"/>
        <v>1</v>
      </c>
      <c r="AB912" s="124">
        <f t="shared" si="261"/>
        <v>1</v>
      </c>
      <c r="AC912" s="69">
        <f t="shared" si="262"/>
        <v>0</v>
      </c>
      <c r="AD912" s="54">
        <f t="shared" si="265"/>
        <v>0</v>
      </c>
      <c r="AE912" s="59">
        <f t="shared" si="263"/>
        <v>0</v>
      </c>
      <c r="AF912" s="149"/>
      <c r="AG912" s="60"/>
      <c r="AH912" s="61"/>
      <c r="AI912" s="126"/>
      <c r="AJ912" s="212"/>
      <c r="AK912" s="215"/>
    </row>
    <row r="913" spans="2:37">
      <c r="B913" s="136"/>
      <c r="C913" s="47">
        <f t="shared" si="256"/>
        <v>0</v>
      </c>
      <c r="D913" s="47">
        <f t="shared" si="257"/>
        <v>1</v>
      </c>
      <c r="E913" s="47">
        <f t="shared" si="258"/>
        <v>1900</v>
      </c>
      <c r="F913" s="47" t="str">
        <f t="shared" si="254"/>
        <v>сб</v>
      </c>
      <c r="G913" s="92"/>
      <c r="H913" s="71"/>
      <c r="I913" s="70"/>
      <c r="J913" s="94"/>
      <c r="K913" s="94"/>
      <c r="L913" s="48"/>
      <c r="M913" s="71"/>
      <c r="N913" s="64"/>
      <c r="O913" s="65"/>
      <c r="P913" s="65"/>
      <c r="Q913" s="65"/>
      <c r="R913" s="105"/>
      <c r="S913" s="66">
        <f t="shared" si="264"/>
        <v>100854.89999999998</v>
      </c>
      <c r="T913" s="67">
        <f t="shared" si="259"/>
        <v>0</v>
      </c>
      <c r="U913" s="53">
        <f t="shared" si="249"/>
        <v>0</v>
      </c>
      <c r="V913" s="54">
        <f t="shared" si="250"/>
        <v>0</v>
      </c>
      <c r="W913" s="67">
        <f t="shared" si="260"/>
        <v>0</v>
      </c>
      <c r="X913" s="53">
        <f t="shared" si="251"/>
        <v>0</v>
      </c>
      <c r="Y913" s="54">
        <f t="shared" si="252"/>
        <v>0</v>
      </c>
      <c r="Z913" s="68" t="str">
        <f t="shared" si="255"/>
        <v>0</v>
      </c>
      <c r="AA913" s="56">
        <f t="shared" si="253"/>
        <v>1</v>
      </c>
      <c r="AB913" s="124">
        <f t="shared" si="261"/>
        <v>1</v>
      </c>
      <c r="AC913" s="69">
        <f t="shared" si="262"/>
        <v>0</v>
      </c>
      <c r="AD913" s="54">
        <f t="shared" si="265"/>
        <v>0</v>
      </c>
      <c r="AE913" s="59">
        <f t="shared" si="263"/>
        <v>0</v>
      </c>
      <c r="AF913" s="149"/>
      <c r="AG913" s="60"/>
      <c r="AH913" s="61"/>
      <c r="AI913" s="126"/>
      <c r="AJ913" s="212"/>
      <c r="AK913" s="215"/>
    </row>
    <row r="914" spans="2:37">
      <c r="B914" s="136"/>
      <c r="C914" s="47">
        <f t="shared" si="256"/>
        <v>0</v>
      </c>
      <c r="D914" s="47">
        <f t="shared" si="257"/>
        <v>1</v>
      </c>
      <c r="E914" s="47">
        <f t="shared" si="258"/>
        <v>1900</v>
      </c>
      <c r="F914" s="47" t="str">
        <f t="shared" si="254"/>
        <v>сб</v>
      </c>
      <c r="G914" s="92"/>
      <c r="H914" s="71"/>
      <c r="I914" s="70"/>
      <c r="J914" s="94"/>
      <c r="K914" s="94"/>
      <c r="L914" s="48"/>
      <c r="M914" s="71"/>
      <c r="N914" s="64"/>
      <c r="O914" s="65"/>
      <c r="P914" s="65"/>
      <c r="Q914" s="65"/>
      <c r="R914" s="105"/>
      <c r="S914" s="66">
        <f t="shared" si="264"/>
        <v>100854.89999999998</v>
      </c>
      <c r="T914" s="67">
        <f t="shared" si="259"/>
        <v>0</v>
      </c>
      <c r="U914" s="53">
        <f t="shared" si="249"/>
        <v>0</v>
      </c>
      <c r="V914" s="54">
        <f t="shared" si="250"/>
        <v>0</v>
      </c>
      <c r="W914" s="67">
        <f t="shared" si="260"/>
        <v>0</v>
      </c>
      <c r="X914" s="53">
        <f t="shared" si="251"/>
        <v>0</v>
      </c>
      <c r="Y914" s="54">
        <f t="shared" si="252"/>
        <v>0</v>
      </c>
      <c r="Z914" s="68" t="str">
        <f t="shared" si="255"/>
        <v>0</v>
      </c>
      <c r="AA914" s="56">
        <f t="shared" si="253"/>
        <v>1</v>
      </c>
      <c r="AB914" s="124">
        <f t="shared" si="261"/>
        <v>1</v>
      </c>
      <c r="AC914" s="69">
        <f t="shared" si="262"/>
        <v>0</v>
      </c>
      <c r="AD914" s="54">
        <f t="shared" si="265"/>
        <v>0</v>
      </c>
      <c r="AE914" s="59">
        <f t="shared" si="263"/>
        <v>0</v>
      </c>
      <c r="AF914" s="149"/>
      <c r="AG914" s="60"/>
      <c r="AH914" s="61"/>
      <c r="AI914" s="126"/>
      <c r="AJ914" s="212"/>
      <c r="AK914" s="215"/>
    </row>
    <row r="915" spans="2:37">
      <c r="B915" s="136"/>
      <c r="C915" s="47">
        <f t="shared" si="256"/>
        <v>0</v>
      </c>
      <c r="D915" s="47">
        <f t="shared" si="257"/>
        <v>1</v>
      </c>
      <c r="E915" s="47">
        <f t="shared" si="258"/>
        <v>1900</v>
      </c>
      <c r="F915" s="47" t="str">
        <f t="shared" si="254"/>
        <v>сб</v>
      </c>
      <c r="G915" s="92"/>
      <c r="H915" s="71"/>
      <c r="I915" s="70"/>
      <c r="J915" s="94"/>
      <c r="K915" s="94"/>
      <c r="L915" s="48"/>
      <c r="M915" s="71"/>
      <c r="N915" s="64"/>
      <c r="O915" s="65"/>
      <c r="P915" s="65"/>
      <c r="Q915" s="65"/>
      <c r="R915" s="105"/>
      <c r="S915" s="66">
        <f t="shared" si="264"/>
        <v>100854.89999999998</v>
      </c>
      <c r="T915" s="67">
        <f t="shared" si="259"/>
        <v>0</v>
      </c>
      <c r="U915" s="53">
        <f t="shared" si="249"/>
        <v>0</v>
      </c>
      <c r="V915" s="54">
        <f t="shared" si="250"/>
        <v>0</v>
      </c>
      <c r="W915" s="67">
        <f t="shared" si="260"/>
        <v>0</v>
      </c>
      <c r="X915" s="53">
        <f t="shared" si="251"/>
        <v>0</v>
      </c>
      <c r="Y915" s="54">
        <f t="shared" si="252"/>
        <v>0</v>
      </c>
      <c r="Z915" s="68" t="str">
        <f t="shared" si="255"/>
        <v>0</v>
      </c>
      <c r="AA915" s="56">
        <f t="shared" si="253"/>
        <v>1</v>
      </c>
      <c r="AB915" s="124">
        <f t="shared" si="261"/>
        <v>1</v>
      </c>
      <c r="AC915" s="69">
        <f t="shared" si="262"/>
        <v>0</v>
      </c>
      <c r="AD915" s="54">
        <f t="shared" si="265"/>
        <v>0</v>
      </c>
      <c r="AE915" s="59">
        <f t="shared" si="263"/>
        <v>0</v>
      </c>
      <c r="AF915" s="149"/>
      <c r="AG915" s="60"/>
      <c r="AH915" s="61"/>
      <c r="AI915" s="126"/>
      <c r="AJ915" s="212"/>
      <c r="AK915" s="215"/>
    </row>
    <row r="916" spans="2:37">
      <c r="B916" s="136"/>
      <c r="C916" s="47">
        <f t="shared" si="256"/>
        <v>0</v>
      </c>
      <c r="D916" s="47">
        <f t="shared" si="257"/>
        <v>1</v>
      </c>
      <c r="E916" s="47">
        <f t="shared" si="258"/>
        <v>1900</v>
      </c>
      <c r="F916" s="47" t="str">
        <f t="shared" si="254"/>
        <v>сб</v>
      </c>
      <c r="G916" s="92"/>
      <c r="H916" s="71"/>
      <c r="I916" s="70"/>
      <c r="J916" s="94"/>
      <c r="K916" s="94"/>
      <c r="L916" s="48"/>
      <c r="M916" s="71"/>
      <c r="N916" s="64"/>
      <c r="O916" s="65"/>
      <c r="P916" s="65"/>
      <c r="Q916" s="65"/>
      <c r="R916" s="105"/>
      <c r="S916" s="66">
        <f t="shared" si="264"/>
        <v>100854.89999999998</v>
      </c>
      <c r="T916" s="67">
        <f t="shared" si="259"/>
        <v>0</v>
      </c>
      <c r="U916" s="53">
        <f t="shared" si="249"/>
        <v>0</v>
      </c>
      <c r="V916" s="54">
        <f t="shared" si="250"/>
        <v>0</v>
      </c>
      <c r="W916" s="67">
        <f t="shared" si="260"/>
        <v>0</v>
      </c>
      <c r="X916" s="53">
        <f t="shared" si="251"/>
        <v>0</v>
      </c>
      <c r="Y916" s="54">
        <f t="shared" si="252"/>
        <v>0</v>
      </c>
      <c r="Z916" s="68" t="str">
        <f t="shared" si="255"/>
        <v>0</v>
      </c>
      <c r="AA916" s="56">
        <f t="shared" si="253"/>
        <v>1</v>
      </c>
      <c r="AB916" s="124">
        <f t="shared" si="261"/>
        <v>1</v>
      </c>
      <c r="AC916" s="69">
        <f t="shared" si="262"/>
        <v>0</v>
      </c>
      <c r="AD916" s="54">
        <f t="shared" si="265"/>
        <v>0</v>
      </c>
      <c r="AE916" s="59">
        <f t="shared" si="263"/>
        <v>0</v>
      </c>
      <c r="AF916" s="149"/>
      <c r="AG916" s="60"/>
      <c r="AH916" s="61"/>
      <c r="AI916" s="126"/>
      <c r="AJ916" s="212"/>
      <c r="AK916" s="215"/>
    </row>
    <row r="917" spans="2:37">
      <c r="B917" s="136"/>
      <c r="C917" s="47">
        <f t="shared" si="256"/>
        <v>0</v>
      </c>
      <c r="D917" s="47">
        <f t="shared" si="257"/>
        <v>1</v>
      </c>
      <c r="E917" s="47">
        <f t="shared" si="258"/>
        <v>1900</v>
      </c>
      <c r="F917" s="47" t="str">
        <f t="shared" si="254"/>
        <v>сб</v>
      </c>
      <c r="G917" s="92"/>
      <c r="H917" s="71"/>
      <c r="I917" s="70"/>
      <c r="J917" s="94"/>
      <c r="K917" s="94"/>
      <c r="L917" s="48"/>
      <c r="M917" s="71"/>
      <c r="N917" s="64"/>
      <c r="O917" s="65"/>
      <c r="P917" s="65"/>
      <c r="Q917" s="65"/>
      <c r="R917" s="105"/>
      <c r="S917" s="66">
        <f t="shared" si="264"/>
        <v>100854.89999999998</v>
      </c>
      <c r="T917" s="67">
        <f t="shared" si="259"/>
        <v>0</v>
      </c>
      <c r="U917" s="53">
        <f t="shared" si="249"/>
        <v>0</v>
      </c>
      <c r="V917" s="54">
        <f t="shared" si="250"/>
        <v>0</v>
      </c>
      <c r="W917" s="67">
        <f t="shared" si="260"/>
        <v>0</v>
      </c>
      <c r="X917" s="53">
        <f t="shared" si="251"/>
        <v>0</v>
      </c>
      <c r="Y917" s="54">
        <f t="shared" si="252"/>
        <v>0</v>
      </c>
      <c r="Z917" s="68" t="str">
        <f t="shared" si="255"/>
        <v>0</v>
      </c>
      <c r="AA917" s="56">
        <f t="shared" si="253"/>
        <v>1</v>
      </c>
      <c r="AB917" s="124">
        <f t="shared" si="261"/>
        <v>1</v>
      </c>
      <c r="AC917" s="69">
        <f t="shared" si="262"/>
        <v>0</v>
      </c>
      <c r="AD917" s="54">
        <f t="shared" si="265"/>
        <v>0</v>
      </c>
      <c r="AE917" s="59">
        <f t="shared" si="263"/>
        <v>0</v>
      </c>
      <c r="AF917" s="149"/>
      <c r="AG917" s="60"/>
      <c r="AH917" s="61"/>
      <c r="AI917" s="126"/>
      <c r="AJ917" s="212"/>
      <c r="AK917" s="215"/>
    </row>
    <row r="918" spans="2:37">
      <c r="B918" s="136"/>
      <c r="C918" s="47">
        <f t="shared" si="256"/>
        <v>0</v>
      </c>
      <c r="D918" s="47">
        <f t="shared" si="257"/>
        <v>1</v>
      </c>
      <c r="E918" s="47">
        <f t="shared" si="258"/>
        <v>1900</v>
      </c>
      <c r="F918" s="47" t="str">
        <f t="shared" si="254"/>
        <v>сб</v>
      </c>
      <c r="G918" s="92"/>
      <c r="H918" s="71"/>
      <c r="I918" s="70"/>
      <c r="J918" s="94"/>
      <c r="K918" s="94"/>
      <c r="L918" s="48"/>
      <c r="M918" s="71"/>
      <c r="N918" s="64"/>
      <c r="O918" s="65"/>
      <c r="P918" s="65"/>
      <c r="Q918" s="65"/>
      <c r="R918" s="105"/>
      <c r="S918" s="66">
        <f t="shared" si="264"/>
        <v>100854.89999999998</v>
      </c>
      <c r="T918" s="67">
        <f t="shared" si="259"/>
        <v>0</v>
      </c>
      <c r="U918" s="53">
        <f t="shared" si="249"/>
        <v>0</v>
      </c>
      <c r="V918" s="54">
        <f t="shared" si="250"/>
        <v>0</v>
      </c>
      <c r="W918" s="67">
        <f t="shared" si="260"/>
        <v>0</v>
      </c>
      <c r="X918" s="53">
        <f t="shared" si="251"/>
        <v>0</v>
      </c>
      <c r="Y918" s="54">
        <f t="shared" si="252"/>
        <v>0</v>
      </c>
      <c r="Z918" s="68" t="str">
        <f t="shared" si="255"/>
        <v>0</v>
      </c>
      <c r="AA918" s="56">
        <f t="shared" si="253"/>
        <v>1</v>
      </c>
      <c r="AB918" s="124">
        <f t="shared" si="261"/>
        <v>1</v>
      </c>
      <c r="AC918" s="69">
        <f t="shared" si="262"/>
        <v>0</v>
      </c>
      <c r="AD918" s="54">
        <f t="shared" si="265"/>
        <v>0</v>
      </c>
      <c r="AE918" s="59">
        <f t="shared" si="263"/>
        <v>0</v>
      </c>
      <c r="AF918" s="149"/>
      <c r="AG918" s="60"/>
      <c r="AH918" s="61"/>
      <c r="AI918" s="126"/>
      <c r="AJ918" s="212"/>
      <c r="AK918" s="215"/>
    </row>
    <row r="919" spans="2:37">
      <c r="B919" s="136"/>
      <c r="C919" s="47">
        <f t="shared" si="256"/>
        <v>0</v>
      </c>
      <c r="D919" s="47">
        <f t="shared" si="257"/>
        <v>1</v>
      </c>
      <c r="E919" s="47">
        <f t="shared" si="258"/>
        <v>1900</v>
      </c>
      <c r="F919" s="47" t="str">
        <f t="shared" si="254"/>
        <v>сб</v>
      </c>
      <c r="G919" s="92"/>
      <c r="H919" s="71"/>
      <c r="I919" s="70"/>
      <c r="J919" s="94"/>
      <c r="K919" s="94"/>
      <c r="L919" s="48"/>
      <c r="M919" s="71"/>
      <c r="N919" s="64"/>
      <c r="O919" s="65"/>
      <c r="P919" s="65"/>
      <c r="Q919" s="65"/>
      <c r="R919" s="105"/>
      <c r="S919" s="66">
        <f t="shared" si="264"/>
        <v>100854.89999999998</v>
      </c>
      <c r="T919" s="67">
        <f t="shared" si="259"/>
        <v>0</v>
      </c>
      <c r="U919" s="53">
        <f t="shared" si="249"/>
        <v>0</v>
      </c>
      <c r="V919" s="54">
        <f t="shared" si="250"/>
        <v>0</v>
      </c>
      <c r="W919" s="67">
        <f t="shared" si="260"/>
        <v>0</v>
      </c>
      <c r="X919" s="53">
        <f t="shared" si="251"/>
        <v>0</v>
      </c>
      <c r="Y919" s="54">
        <f t="shared" si="252"/>
        <v>0</v>
      </c>
      <c r="Z919" s="68" t="str">
        <f t="shared" si="255"/>
        <v>0</v>
      </c>
      <c r="AA919" s="56">
        <f t="shared" si="253"/>
        <v>1</v>
      </c>
      <c r="AB919" s="124">
        <f t="shared" si="261"/>
        <v>1</v>
      </c>
      <c r="AC919" s="69">
        <f t="shared" si="262"/>
        <v>0</v>
      </c>
      <c r="AD919" s="54">
        <f t="shared" si="265"/>
        <v>0</v>
      </c>
      <c r="AE919" s="59">
        <f t="shared" si="263"/>
        <v>0</v>
      </c>
      <c r="AF919" s="149"/>
      <c r="AG919" s="60"/>
      <c r="AH919" s="61"/>
      <c r="AI919" s="126"/>
      <c r="AJ919" s="212"/>
      <c r="AK919" s="215"/>
    </row>
    <row r="920" spans="2:37">
      <c r="B920" s="136"/>
      <c r="C920" s="47">
        <f t="shared" si="256"/>
        <v>0</v>
      </c>
      <c r="D920" s="47">
        <f t="shared" si="257"/>
        <v>1</v>
      </c>
      <c r="E920" s="47">
        <f t="shared" si="258"/>
        <v>1900</v>
      </c>
      <c r="F920" s="47" t="str">
        <f t="shared" si="254"/>
        <v>сб</v>
      </c>
      <c r="G920" s="92"/>
      <c r="H920" s="71"/>
      <c r="I920" s="70"/>
      <c r="J920" s="94"/>
      <c r="K920" s="94"/>
      <c r="L920" s="48"/>
      <c r="M920" s="71"/>
      <c r="N920" s="64"/>
      <c r="O920" s="65"/>
      <c r="P920" s="65"/>
      <c r="Q920" s="65"/>
      <c r="R920" s="105"/>
      <c r="S920" s="66">
        <f t="shared" si="264"/>
        <v>100854.89999999998</v>
      </c>
      <c r="T920" s="67">
        <f t="shared" si="259"/>
        <v>0</v>
      </c>
      <c r="U920" s="53">
        <f t="shared" si="249"/>
        <v>0</v>
      </c>
      <c r="V920" s="54">
        <f t="shared" si="250"/>
        <v>0</v>
      </c>
      <c r="W920" s="67">
        <f t="shared" si="260"/>
        <v>0</v>
      </c>
      <c r="X920" s="53">
        <f t="shared" si="251"/>
        <v>0</v>
      </c>
      <c r="Y920" s="54">
        <f t="shared" si="252"/>
        <v>0</v>
      </c>
      <c r="Z920" s="68" t="str">
        <f t="shared" si="255"/>
        <v>0</v>
      </c>
      <c r="AA920" s="56">
        <f t="shared" si="253"/>
        <v>1</v>
      </c>
      <c r="AB920" s="124">
        <f t="shared" si="261"/>
        <v>1</v>
      </c>
      <c r="AC920" s="69">
        <f t="shared" si="262"/>
        <v>0</v>
      </c>
      <c r="AD920" s="54">
        <f t="shared" si="265"/>
        <v>0</v>
      </c>
      <c r="AE920" s="59">
        <f t="shared" si="263"/>
        <v>0</v>
      </c>
      <c r="AF920" s="149"/>
      <c r="AG920" s="60"/>
      <c r="AH920" s="61"/>
      <c r="AI920" s="126"/>
      <c r="AJ920" s="212"/>
      <c r="AK920" s="215"/>
    </row>
    <row r="921" spans="2:37">
      <c r="B921" s="136"/>
      <c r="C921" s="47">
        <f t="shared" si="256"/>
        <v>0</v>
      </c>
      <c r="D921" s="47">
        <f t="shared" si="257"/>
        <v>1</v>
      </c>
      <c r="E921" s="47">
        <f t="shared" si="258"/>
        <v>1900</v>
      </c>
      <c r="F921" s="47" t="str">
        <f t="shared" si="254"/>
        <v>сб</v>
      </c>
      <c r="G921" s="92"/>
      <c r="H921" s="71"/>
      <c r="I921" s="70"/>
      <c r="J921" s="94"/>
      <c r="K921" s="94"/>
      <c r="L921" s="48"/>
      <c r="M921" s="71"/>
      <c r="N921" s="64"/>
      <c r="O921" s="65"/>
      <c r="P921" s="65"/>
      <c r="Q921" s="65"/>
      <c r="R921" s="105"/>
      <c r="S921" s="66">
        <f t="shared" si="264"/>
        <v>100854.89999999998</v>
      </c>
      <c r="T921" s="67">
        <f t="shared" si="259"/>
        <v>0</v>
      </c>
      <c r="U921" s="53">
        <f t="shared" si="249"/>
        <v>0</v>
      </c>
      <c r="V921" s="54">
        <f t="shared" si="250"/>
        <v>0</v>
      </c>
      <c r="W921" s="67">
        <f t="shared" si="260"/>
        <v>0</v>
      </c>
      <c r="X921" s="53">
        <f t="shared" si="251"/>
        <v>0</v>
      </c>
      <c r="Y921" s="54">
        <f t="shared" si="252"/>
        <v>0</v>
      </c>
      <c r="Z921" s="68" t="str">
        <f t="shared" si="255"/>
        <v>0</v>
      </c>
      <c r="AA921" s="56">
        <f t="shared" si="253"/>
        <v>1</v>
      </c>
      <c r="AB921" s="124">
        <f t="shared" si="261"/>
        <v>1</v>
      </c>
      <c r="AC921" s="69">
        <f t="shared" si="262"/>
        <v>0</v>
      </c>
      <c r="AD921" s="54">
        <f t="shared" si="265"/>
        <v>0</v>
      </c>
      <c r="AE921" s="59">
        <f t="shared" si="263"/>
        <v>0</v>
      </c>
      <c r="AF921" s="149"/>
      <c r="AG921" s="60"/>
      <c r="AH921" s="61"/>
      <c r="AI921" s="126"/>
      <c r="AJ921" s="212"/>
      <c r="AK921" s="215"/>
    </row>
    <row r="922" spans="2:37">
      <c r="B922" s="136"/>
      <c r="C922" s="47">
        <f t="shared" si="256"/>
        <v>0</v>
      </c>
      <c r="D922" s="47">
        <f t="shared" si="257"/>
        <v>1</v>
      </c>
      <c r="E922" s="47">
        <f t="shared" si="258"/>
        <v>1900</v>
      </c>
      <c r="F922" s="47" t="str">
        <f t="shared" si="254"/>
        <v>сб</v>
      </c>
      <c r="G922" s="92"/>
      <c r="H922" s="71"/>
      <c r="I922" s="70"/>
      <c r="J922" s="94"/>
      <c r="K922" s="94"/>
      <c r="L922" s="48"/>
      <c r="M922" s="71"/>
      <c r="N922" s="64"/>
      <c r="O922" s="65"/>
      <c r="P922" s="65"/>
      <c r="Q922" s="65"/>
      <c r="R922" s="105"/>
      <c r="S922" s="66">
        <f t="shared" si="264"/>
        <v>100854.89999999998</v>
      </c>
      <c r="T922" s="67">
        <f t="shared" si="259"/>
        <v>0</v>
      </c>
      <c r="U922" s="53">
        <f t="shared" si="249"/>
        <v>0</v>
      </c>
      <c r="V922" s="54">
        <f t="shared" si="250"/>
        <v>0</v>
      </c>
      <c r="W922" s="67">
        <f t="shared" si="260"/>
        <v>0</v>
      </c>
      <c r="X922" s="53">
        <f t="shared" si="251"/>
        <v>0</v>
      </c>
      <c r="Y922" s="54">
        <f t="shared" si="252"/>
        <v>0</v>
      </c>
      <c r="Z922" s="68" t="str">
        <f t="shared" si="255"/>
        <v>0</v>
      </c>
      <c r="AA922" s="56">
        <f t="shared" si="253"/>
        <v>1</v>
      </c>
      <c r="AB922" s="124">
        <f t="shared" si="261"/>
        <v>1</v>
      </c>
      <c r="AC922" s="69">
        <f t="shared" si="262"/>
        <v>0</v>
      </c>
      <c r="AD922" s="54">
        <f t="shared" si="265"/>
        <v>0</v>
      </c>
      <c r="AE922" s="59">
        <f t="shared" si="263"/>
        <v>0</v>
      </c>
      <c r="AF922" s="149"/>
      <c r="AG922" s="60"/>
      <c r="AH922" s="61"/>
      <c r="AI922" s="126"/>
      <c r="AJ922" s="212"/>
      <c r="AK922" s="215"/>
    </row>
    <row r="923" spans="2:37">
      <c r="B923" s="136"/>
      <c r="C923" s="47">
        <f t="shared" si="256"/>
        <v>0</v>
      </c>
      <c r="D923" s="47">
        <f t="shared" si="257"/>
        <v>1</v>
      </c>
      <c r="E923" s="47">
        <f t="shared" si="258"/>
        <v>1900</v>
      </c>
      <c r="F923" s="47" t="str">
        <f t="shared" si="254"/>
        <v>сб</v>
      </c>
      <c r="G923" s="92"/>
      <c r="H923" s="71"/>
      <c r="I923" s="70"/>
      <c r="J923" s="94"/>
      <c r="K923" s="94"/>
      <c r="L923" s="48"/>
      <c r="M923" s="71"/>
      <c r="N923" s="64"/>
      <c r="O923" s="65"/>
      <c r="P923" s="65"/>
      <c r="Q923" s="65"/>
      <c r="R923" s="105"/>
      <c r="S923" s="66">
        <f t="shared" si="264"/>
        <v>100854.89999999998</v>
      </c>
      <c r="T923" s="67">
        <f t="shared" si="259"/>
        <v>0</v>
      </c>
      <c r="U923" s="53">
        <f t="shared" si="249"/>
        <v>0</v>
      </c>
      <c r="V923" s="54">
        <f t="shared" si="250"/>
        <v>0</v>
      </c>
      <c r="W923" s="67">
        <f t="shared" si="260"/>
        <v>0</v>
      </c>
      <c r="X923" s="53">
        <f t="shared" si="251"/>
        <v>0</v>
      </c>
      <c r="Y923" s="54">
        <f t="shared" si="252"/>
        <v>0</v>
      </c>
      <c r="Z923" s="68" t="str">
        <f t="shared" si="255"/>
        <v>0</v>
      </c>
      <c r="AA923" s="56">
        <f t="shared" si="253"/>
        <v>1</v>
      </c>
      <c r="AB923" s="124">
        <f t="shared" si="261"/>
        <v>1</v>
      </c>
      <c r="AC923" s="69">
        <f t="shared" si="262"/>
        <v>0</v>
      </c>
      <c r="AD923" s="54">
        <f t="shared" si="265"/>
        <v>0</v>
      </c>
      <c r="AE923" s="59">
        <f t="shared" si="263"/>
        <v>0</v>
      </c>
      <c r="AF923" s="149"/>
      <c r="AG923" s="60"/>
      <c r="AH923" s="61"/>
      <c r="AI923" s="126"/>
      <c r="AJ923" s="212"/>
      <c r="AK923" s="215"/>
    </row>
    <row r="924" spans="2:37">
      <c r="B924" s="136"/>
      <c r="C924" s="47">
        <f t="shared" si="256"/>
        <v>0</v>
      </c>
      <c r="D924" s="47">
        <f t="shared" si="257"/>
        <v>1</v>
      </c>
      <c r="E924" s="47">
        <f t="shared" si="258"/>
        <v>1900</v>
      </c>
      <c r="F924" s="47" t="str">
        <f t="shared" si="254"/>
        <v>сб</v>
      </c>
      <c r="G924" s="92"/>
      <c r="H924" s="71"/>
      <c r="I924" s="70"/>
      <c r="J924" s="94"/>
      <c r="K924" s="94"/>
      <c r="L924" s="48"/>
      <c r="M924" s="71"/>
      <c r="N924" s="64"/>
      <c r="O924" s="65"/>
      <c r="P924" s="65"/>
      <c r="Q924" s="65"/>
      <c r="R924" s="105"/>
      <c r="S924" s="66">
        <f t="shared" si="264"/>
        <v>100854.89999999998</v>
      </c>
      <c r="T924" s="67">
        <f t="shared" si="259"/>
        <v>0</v>
      </c>
      <c r="U924" s="53">
        <f t="shared" si="249"/>
        <v>0</v>
      </c>
      <c r="V924" s="54">
        <f t="shared" si="250"/>
        <v>0</v>
      </c>
      <c r="W924" s="67">
        <f t="shared" si="260"/>
        <v>0</v>
      </c>
      <c r="X924" s="53">
        <f t="shared" si="251"/>
        <v>0</v>
      </c>
      <c r="Y924" s="54">
        <f t="shared" si="252"/>
        <v>0</v>
      </c>
      <c r="Z924" s="68" t="str">
        <f t="shared" si="255"/>
        <v>0</v>
      </c>
      <c r="AA924" s="56">
        <f t="shared" si="253"/>
        <v>1</v>
      </c>
      <c r="AB924" s="124">
        <f t="shared" si="261"/>
        <v>1</v>
      </c>
      <c r="AC924" s="69">
        <f t="shared" si="262"/>
        <v>0</v>
      </c>
      <c r="AD924" s="54">
        <f t="shared" si="265"/>
        <v>0</v>
      </c>
      <c r="AE924" s="59">
        <f t="shared" si="263"/>
        <v>0</v>
      </c>
      <c r="AF924" s="149"/>
      <c r="AG924" s="60"/>
      <c r="AH924" s="61"/>
      <c r="AI924" s="126"/>
      <c r="AJ924" s="212"/>
      <c r="AK924" s="215"/>
    </row>
    <row r="925" spans="2:37">
      <c r="B925" s="136"/>
      <c r="C925" s="47">
        <f t="shared" si="256"/>
        <v>0</v>
      </c>
      <c r="D925" s="47">
        <f t="shared" si="257"/>
        <v>1</v>
      </c>
      <c r="E925" s="47">
        <f t="shared" si="258"/>
        <v>1900</v>
      </c>
      <c r="F925" s="47" t="str">
        <f t="shared" si="254"/>
        <v>сб</v>
      </c>
      <c r="G925" s="92"/>
      <c r="H925" s="71"/>
      <c r="I925" s="70"/>
      <c r="J925" s="94"/>
      <c r="K925" s="94"/>
      <c r="L925" s="48"/>
      <c r="M925" s="71"/>
      <c r="N925" s="64"/>
      <c r="O925" s="65"/>
      <c r="P925" s="65"/>
      <c r="Q925" s="65"/>
      <c r="R925" s="105"/>
      <c r="S925" s="66">
        <f t="shared" si="264"/>
        <v>100854.89999999998</v>
      </c>
      <c r="T925" s="67">
        <f t="shared" si="259"/>
        <v>0</v>
      </c>
      <c r="U925" s="53">
        <f t="shared" si="249"/>
        <v>0</v>
      </c>
      <c r="V925" s="54">
        <f t="shared" si="250"/>
        <v>0</v>
      </c>
      <c r="W925" s="67">
        <f t="shared" si="260"/>
        <v>0</v>
      </c>
      <c r="X925" s="53">
        <f t="shared" si="251"/>
        <v>0</v>
      </c>
      <c r="Y925" s="54">
        <f t="shared" si="252"/>
        <v>0</v>
      </c>
      <c r="Z925" s="68" t="str">
        <f t="shared" si="255"/>
        <v>0</v>
      </c>
      <c r="AA925" s="56">
        <f t="shared" si="253"/>
        <v>1</v>
      </c>
      <c r="AB925" s="124">
        <f t="shared" si="261"/>
        <v>1</v>
      </c>
      <c r="AC925" s="69">
        <f t="shared" si="262"/>
        <v>0</v>
      </c>
      <c r="AD925" s="54">
        <f t="shared" si="265"/>
        <v>0</v>
      </c>
      <c r="AE925" s="59">
        <f t="shared" si="263"/>
        <v>0</v>
      </c>
      <c r="AF925" s="149"/>
      <c r="AG925" s="60"/>
      <c r="AH925" s="61"/>
      <c r="AI925" s="126"/>
      <c r="AJ925" s="212"/>
      <c r="AK925" s="215"/>
    </row>
    <row r="926" spans="2:37">
      <c r="B926" s="136"/>
      <c r="C926" s="47">
        <f t="shared" si="256"/>
        <v>0</v>
      </c>
      <c r="D926" s="47">
        <f t="shared" si="257"/>
        <v>1</v>
      </c>
      <c r="E926" s="47">
        <f t="shared" si="258"/>
        <v>1900</v>
      </c>
      <c r="F926" s="47" t="str">
        <f t="shared" si="254"/>
        <v>сб</v>
      </c>
      <c r="G926" s="92"/>
      <c r="H926" s="71"/>
      <c r="I926" s="70"/>
      <c r="J926" s="94"/>
      <c r="K926" s="94"/>
      <c r="L926" s="48"/>
      <c r="M926" s="71"/>
      <c r="N926" s="64"/>
      <c r="O926" s="65"/>
      <c r="P926" s="65"/>
      <c r="Q926" s="65"/>
      <c r="R926" s="105"/>
      <c r="S926" s="66">
        <f t="shared" si="264"/>
        <v>100854.89999999998</v>
      </c>
      <c r="T926" s="67">
        <f t="shared" si="259"/>
        <v>0</v>
      </c>
      <c r="U926" s="53">
        <f t="shared" si="249"/>
        <v>0</v>
      </c>
      <c r="V926" s="54">
        <f t="shared" si="250"/>
        <v>0</v>
      </c>
      <c r="W926" s="67">
        <f t="shared" si="260"/>
        <v>0</v>
      </c>
      <c r="X926" s="53">
        <f t="shared" si="251"/>
        <v>0</v>
      </c>
      <c r="Y926" s="54">
        <f t="shared" si="252"/>
        <v>0</v>
      </c>
      <c r="Z926" s="68" t="str">
        <f t="shared" si="255"/>
        <v>0</v>
      </c>
      <c r="AA926" s="56">
        <f t="shared" si="253"/>
        <v>1</v>
      </c>
      <c r="AB926" s="124">
        <f t="shared" si="261"/>
        <v>1</v>
      </c>
      <c r="AC926" s="69">
        <f t="shared" si="262"/>
        <v>0</v>
      </c>
      <c r="AD926" s="54">
        <f t="shared" si="265"/>
        <v>0</v>
      </c>
      <c r="AE926" s="59">
        <f t="shared" si="263"/>
        <v>0</v>
      </c>
      <c r="AF926" s="149"/>
      <c r="AG926" s="60"/>
      <c r="AH926" s="61"/>
      <c r="AI926" s="126"/>
      <c r="AJ926" s="212"/>
      <c r="AK926" s="215"/>
    </row>
    <row r="927" spans="2:37">
      <c r="B927" s="136"/>
      <c r="C927" s="47">
        <f t="shared" si="256"/>
        <v>0</v>
      </c>
      <c r="D927" s="47">
        <f t="shared" si="257"/>
        <v>1</v>
      </c>
      <c r="E927" s="47">
        <f t="shared" si="258"/>
        <v>1900</v>
      </c>
      <c r="F927" s="47" t="str">
        <f t="shared" si="254"/>
        <v>сб</v>
      </c>
      <c r="G927" s="92"/>
      <c r="H927" s="71"/>
      <c r="I927" s="70"/>
      <c r="J927" s="94"/>
      <c r="K927" s="94"/>
      <c r="L927" s="48"/>
      <c r="M927" s="71"/>
      <c r="N927" s="64"/>
      <c r="O927" s="65"/>
      <c r="P927" s="65"/>
      <c r="Q927" s="65"/>
      <c r="R927" s="105"/>
      <c r="S927" s="66">
        <f t="shared" si="264"/>
        <v>100854.89999999998</v>
      </c>
      <c r="T927" s="67">
        <f t="shared" si="259"/>
        <v>0</v>
      </c>
      <c r="U927" s="53">
        <f t="shared" si="249"/>
        <v>0</v>
      </c>
      <c r="V927" s="54">
        <f t="shared" si="250"/>
        <v>0</v>
      </c>
      <c r="W927" s="67">
        <f t="shared" si="260"/>
        <v>0</v>
      </c>
      <c r="X927" s="53">
        <f t="shared" si="251"/>
        <v>0</v>
      </c>
      <c r="Y927" s="54">
        <f t="shared" si="252"/>
        <v>0</v>
      </c>
      <c r="Z927" s="68" t="str">
        <f t="shared" si="255"/>
        <v>0</v>
      </c>
      <c r="AA927" s="56">
        <f t="shared" si="253"/>
        <v>1</v>
      </c>
      <c r="AB927" s="124">
        <f t="shared" si="261"/>
        <v>1</v>
      </c>
      <c r="AC927" s="69">
        <f t="shared" si="262"/>
        <v>0</v>
      </c>
      <c r="AD927" s="54">
        <f t="shared" si="265"/>
        <v>0</v>
      </c>
      <c r="AE927" s="59">
        <f t="shared" si="263"/>
        <v>0</v>
      </c>
      <c r="AF927" s="149"/>
      <c r="AG927" s="60"/>
      <c r="AH927" s="61"/>
      <c r="AI927" s="126"/>
      <c r="AJ927" s="212"/>
      <c r="AK927" s="215"/>
    </row>
    <row r="928" spans="2:37">
      <c r="B928" s="136"/>
      <c r="C928" s="47">
        <f t="shared" si="256"/>
        <v>0</v>
      </c>
      <c r="D928" s="47">
        <f t="shared" si="257"/>
        <v>1</v>
      </c>
      <c r="E928" s="47">
        <f t="shared" si="258"/>
        <v>1900</v>
      </c>
      <c r="F928" s="47" t="str">
        <f t="shared" si="254"/>
        <v>сб</v>
      </c>
      <c r="G928" s="92"/>
      <c r="H928" s="71"/>
      <c r="I928" s="70"/>
      <c r="J928" s="94"/>
      <c r="K928" s="94"/>
      <c r="L928" s="48"/>
      <c r="M928" s="71"/>
      <c r="N928" s="64"/>
      <c r="O928" s="65"/>
      <c r="P928" s="65"/>
      <c r="Q928" s="65"/>
      <c r="R928" s="105"/>
      <c r="S928" s="66">
        <f t="shared" si="264"/>
        <v>100854.89999999998</v>
      </c>
      <c r="T928" s="67">
        <f t="shared" si="259"/>
        <v>0</v>
      </c>
      <c r="U928" s="53">
        <f t="shared" si="249"/>
        <v>0</v>
      </c>
      <c r="V928" s="54">
        <f t="shared" si="250"/>
        <v>0</v>
      </c>
      <c r="W928" s="67">
        <f t="shared" si="260"/>
        <v>0</v>
      </c>
      <c r="X928" s="53">
        <f t="shared" si="251"/>
        <v>0</v>
      </c>
      <c r="Y928" s="54">
        <f t="shared" si="252"/>
        <v>0</v>
      </c>
      <c r="Z928" s="68" t="str">
        <f t="shared" si="255"/>
        <v>0</v>
      </c>
      <c r="AA928" s="56">
        <f t="shared" si="253"/>
        <v>1</v>
      </c>
      <c r="AB928" s="124">
        <f t="shared" si="261"/>
        <v>1</v>
      </c>
      <c r="AC928" s="69">
        <f t="shared" si="262"/>
        <v>0</v>
      </c>
      <c r="AD928" s="54">
        <f t="shared" si="265"/>
        <v>0</v>
      </c>
      <c r="AE928" s="59">
        <f t="shared" si="263"/>
        <v>0</v>
      </c>
      <c r="AF928" s="149"/>
      <c r="AG928" s="60"/>
      <c r="AH928" s="61"/>
      <c r="AI928" s="126"/>
      <c r="AJ928" s="212"/>
      <c r="AK928" s="215"/>
    </row>
    <row r="929" spans="2:37">
      <c r="B929" s="136"/>
      <c r="C929" s="47">
        <f t="shared" si="256"/>
        <v>0</v>
      </c>
      <c r="D929" s="47">
        <f t="shared" si="257"/>
        <v>1</v>
      </c>
      <c r="E929" s="47">
        <f t="shared" si="258"/>
        <v>1900</v>
      </c>
      <c r="F929" s="47" t="str">
        <f t="shared" si="254"/>
        <v>сб</v>
      </c>
      <c r="G929" s="92"/>
      <c r="H929" s="71"/>
      <c r="I929" s="70"/>
      <c r="J929" s="94"/>
      <c r="K929" s="94"/>
      <c r="L929" s="48"/>
      <c r="M929" s="71"/>
      <c r="N929" s="64"/>
      <c r="O929" s="65"/>
      <c r="P929" s="65"/>
      <c r="Q929" s="65"/>
      <c r="R929" s="105"/>
      <c r="S929" s="66">
        <f t="shared" si="264"/>
        <v>100854.89999999998</v>
      </c>
      <c r="T929" s="67">
        <f t="shared" si="259"/>
        <v>0</v>
      </c>
      <c r="U929" s="53">
        <f t="shared" ref="U929:U992" si="266">T929*M929*AA929</f>
        <v>0</v>
      </c>
      <c r="V929" s="54">
        <f t="shared" ref="V929:V992" si="267">T929*M929*AA929/S929</f>
        <v>0</v>
      </c>
      <c r="W929" s="67">
        <f t="shared" si="260"/>
        <v>0</v>
      </c>
      <c r="X929" s="53">
        <f t="shared" ref="X929:X992" si="268">W929*M929*AA929</f>
        <v>0</v>
      </c>
      <c r="Y929" s="54">
        <f t="shared" ref="Y929:Y992" si="269">W929*M929*AA929/S929</f>
        <v>0</v>
      </c>
      <c r="Z929" s="68" t="str">
        <f t="shared" si="255"/>
        <v>0</v>
      </c>
      <c r="AA929" s="56">
        <f t="shared" ref="AA929:AA992" si="270">IF(I929=0,1,I929)</f>
        <v>1</v>
      </c>
      <c r="AB929" s="124">
        <f t="shared" si="261"/>
        <v>1</v>
      </c>
      <c r="AC929" s="69">
        <f t="shared" si="262"/>
        <v>0</v>
      </c>
      <c r="AD929" s="54">
        <f t="shared" si="265"/>
        <v>0</v>
      </c>
      <c r="AE929" s="59">
        <f t="shared" si="263"/>
        <v>0</v>
      </c>
      <c r="AF929" s="149"/>
      <c r="AG929" s="60"/>
      <c r="AH929" s="61"/>
      <c r="AI929" s="126"/>
      <c r="AJ929" s="212"/>
      <c r="AK929" s="215"/>
    </row>
    <row r="930" spans="2:37">
      <c r="B930" s="136"/>
      <c r="C930" s="47">
        <f t="shared" si="256"/>
        <v>0</v>
      </c>
      <c r="D930" s="47">
        <f t="shared" si="257"/>
        <v>1</v>
      </c>
      <c r="E930" s="47">
        <f t="shared" si="258"/>
        <v>1900</v>
      </c>
      <c r="F930" s="47" t="str">
        <f t="shared" si="254"/>
        <v>сб</v>
      </c>
      <c r="G930" s="92"/>
      <c r="H930" s="71"/>
      <c r="I930" s="70"/>
      <c r="J930" s="94"/>
      <c r="K930" s="94"/>
      <c r="L930" s="48"/>
      <c r="M930" s="71"/>
      <c r="N930" s="64"/>
      <c r="O930" s="65"/>
      <c r="P930" s="65"/>
      <c r="Q930" s="65"/>
      <c r="R930" s="105"/>
      <c r="S930" s="66">
        <f t="shared" si="264"/>
        <v>100854.89999999998</v>
      </c>
      <c r="T930" s="67">
        <f t="shared" si="259"/>
        <v>0</v>
      </c>
      <c r="U930" s="53">
        <f t="shared" si="266"/>
        <v>0</v>
      </c>
      <c r="V930" s="54">
        <f t="shared" si="267"/>
        <v>0</v>
      </c>
      <c r="W930" s="67">
        <f t="shared" si="260"/>
        <v>0</v>
      </c>
      <c r="X930" s="53">
        <f t="shared" si="268"/>
        <v>0</v>
      </c>
      <c r="Y930" s="54">
        <f t="shared" si="269"/>
        <v>0</v>
      </c>
      <c r="Z930" s="68" t="str">
        <f t="shared" si="255"/>
        <v>0</v>
      </c>
      <c r="AA930" s="56">
        <f t="shared" si="270"/>
        <v>1</v>
      </c>
      <c r="AB930" s="124">
        <f t="shared" si="261"/>
        <v>1</v>
      </c>
      <c r="AC930" s="69">
        <f t="shared" si="262"/>
        <v>0</v>
      </c>
      <c r="AD930" s="54">
        <f t="shared" si="265"/>
        <v>0</v>
      </c>
      <c r="AE930" s="59">
        <f t="shared" si="263"/>
        <v>0</v>
      </c>
      <c r="AF930" s="149"/>
      <c r="AG930" s="60"/>
      <c r="AH930" s="61"/>
      <c r="AI930" s="126"/>
      <c r="AJ930" s="212"/>
      <c r="AK930" s="215"/>
    </row>
    <row r="931" spans="2:37">
      <c r="B931" s="136"/>
      <c r="C931" s="47">
        <f t="shared" si="256"/>
        <v>0</v>
      </c>
      <c r="D931" s="47">
        <f t="shared" si="257"/>
        <v>1</v>
      </c>
      <c r="E931" s="47">
        <f t="shared" si="258"/>
        <v>1900</v>
      </c>
      <c r="F931" s="47" t="str">
        <f t="shared" si="254"/>
        <v>сб</v>
      </c>
      <c r="G931" s="92"/>
      <c r="H931" s="71"/>
      <c r="I931" s="70"/>
      <c r="J931" s="94"/>
      <c r="K931" s="94"/>
      <c r="L931" s="48"/>
      <c r="M931" s="71"/>
      <c r="N931" s="64"/>
      <c r="O931" s="65"/>
      <c r="P931" s="65"/>
      <c r="Q931" s="65"/>
      <c r="R931" s="105"/>
      <c r="S931" s="66">
        <f t="shared" si="264"/>
        <v>100854.89999999998</v>
      </c>
      <c r="T931" s="67">
        <f t="shared" si="259"/>
        <v>0</v>
      </c>
      <c r="U931" s="53">
        <f t="shared" si="266"/>
        <v>0</v>
      </c>
      <c r="V931" s="54">
        <f t="shared" si="267"/>
        <v>0</v>
      </c>
      <c r="W931" s="67">
        <f t="shared" si="260"/>
        <v>0</v>
      </c>
      <c r="X931" s="53">
        <f t="shared" si="268"/>
        <v>0</v>
      </c>
      <c r="Y931" s="54">
        <f t="shared" si="269"/>
        <v>0</v>
      </c>
      <c r="Z931" s="68" t="str">
        <f t="shared" si="255"/>
        <v>0</v>
      </c>
      <c r="AA931" s="56">
        <f t="shared" si="270"/>
        <v>1</v>
      </c>
      <c r="AB931" s="124">
        <f t="shared" si="261"/>
        <v>1</v>
      </c>
      <c r="AC931" s="69">
        <f t="shared" si="262"/>
        <v>0</v>
      </c>
      <c r="AD931" s="54">
        <f t="shared" si="265"/>
        <v>0</v>
      </c>
      <c r="AE931" s="59">
        <f t="shared" si="263"/>
        <v>0</v>
      </c>
      <c r="AF931" s="149"/>
      <c r="AG931" s="60"/>
      <c r="AH931" s="61"/>
      <c r="AI931" s="126"/>
      <c r="AJ931" s="212"/>
      <c r="AK931" s="215"/>
    </row>
    <row r="932" spans="2:37">
      <c r="B932" s="136"/>
      <c r="C932" s="47">
        <f t="shared" si="256"/>
        <v>0</v>
      </c>
      <c r="D932" s="47">
        <f t="shared" si="257"/>
        <v>1</v>
      </c>
      <c r="E932" s="47">
        <f t="shared" si="258"/>
        <v>1900</v>
      </c>
      <c r="F932" s="47" t="str">
        <f t="shared" ref="F932:F995" si="271">CHOOSE(WEEKDAY(B932,2),"пн","вт","ср","чт","пт","сб","вс")</f>
        <v>сб</v>
      </c>
      <c r="G932" s="92"/>
      <c r="H932" s="71"/>
      <c r="I932" s="70"/>
      <c r="J932" s="94"/>
      <c r="K932" s="94"/>
      <c r="L932" s="48"/>
      <c r="M932" s="71"/>
      <c r="N932" s="64"/>
      <c r="O932" s="65"/>
      <c r="P932" s="65"/>
      <c r="Q932" s="65"/>
      <c r="R932" s="105"/>
      <c r="S932" s="66">
        <f t="shared" si="264"/>
        <v>100854.89999999998</v>
      </c>
      <c r="T932" s="67">
        <f t="shared" si="259"/>
        <v>0</v>
      </c>
      <c r="U932" s="53">
        <f t="shared" si="266"/>
        <v>0</v>
      </c>
      <c r="V932" s="54">
        <f t="shared" si="267"/>
        <v>0</v>
      </c>
      <c r="W932" s="67">
        <f t="shared" si="260"/>
        <v>0</v>
      </c>
      <c r="X932" s="53">
        <f t="shared" si="268"/>
        <v>0</v>
      </c>
      <c r="Y932" s="54">
        <f t="shared" si="269"/>
        <v>0</v>
      </c>
      <c r="Z932" s="68" t="str">
        <f t="shared" ref="Z932:Z995" si="272">IF(W932=0,"0",T932/W932)</f>
        <v>0</v>
      </c>
      <c r="AA932" s="56">
        <f t="shared" si="270"/>
        <v>1</v>
      </c>
      <c r="AB932" s="124">
        <f t="shared" si="261"/>
        <v>1</v>
      </c>
      <c r="AC932" s="69">
        <f t="shared" si="262"/>
        <v>0</v>
      </c>
      <c r="AD932" s="54">
        <f t="shared" si="265"/>
        <v>0</v>
      </c>
      <c r="AE932" s="59">
        <f t="shared" si="263"/>
        <v>0</v>
      </c>
      <c r="AF932" s="149"/>
      <c r="AG932" s="60"/>
      <c r="AH932" s="61"/>
      <c r="AI932" s="126"/>
      <c r="AJ932" s="212"/>
      <c r="AK932" s="215"/>
    </row>
    <row r="933" spans="2:37">
      <c r="B933" s="136"/>
      <c r="C933" s="47">
        <f t="shared" ref="C933:C996" si="273">WEEKNUM(B933)</f>
        <v>0</v>
      </c>
      <c r="D933" s="47">
        <f t="shared" ref="D933:D996" si="274">MONTH(B933)</f>
        <v>1</v>
      </c>
      <c r="E933" s="47">
        <f t="shared" ref="E933:E996" si="275">YEAR(B933)</f>
        <v>1900</v>
      </c>
      <c r="F933" s="47" t="str">
        <f t="shared" si="271"/>
        <v>сб</v>
      </c>
      <c r="G933" s="92"/>
      <c r="H933" s="71"/>
      <c r="I933" s="70"/>
      <c r="J933" s="94"/>
      <c r="K933" s="94"/>
      <c r="L933" s="48"/>
      <c r="M933" s="71"/>
      <c r="N933" s="64"/>
      <c r="O933" s="65"/>
      <c r="P933" s="65"/>
      <c r="Q933" s="65"/>
      <c r="R933" s="105"/>
      <c r="S933" s="66">
        <f t="shared" si="264"/>
        <v>100854.89999999998</v>
      </c>
      <c r="T933" s="67">
        <f t="shared" si="259"/>
        <v>0</v>
      </c>
      <c r="U933" s="53">
        <f t="shared" si="266"/>
        <v>0</v>
      </c>
      <c r="V933" s="54">
        <f t="shared" si="267"/>
        <v>0</v>
      </c>
      <c r="W933" s="67">
        <f t="shared" si="260"/>
        <v>0</v>
      </c>
      <c r="X933" s="53">
        <f t="shared" si="268"/>
        <v>0</v>
      </c>
      <c r="Y933" s="54">
        <f t="shared" si="269"/>
        <v>0</v>
      </c>
      <c r="Z933" s="68" t="str">
        <f t="shared" si="272"/>
        <v>0</v>
      </c>
      <c r="AA933" s="56">
        <f t="shared" si="270"/>
        <v>1</v>
      </c>
      <c r="AB933" s="124">
        <f t="shared" si="261"/>
        <v>1</v>
      </c>
      <c r="AC933" s="69">
        <f t="shared" si="262"/>
        <v>0</v>
      </c>
      <c r="AD933" s="54">
        <f t="shared" si="265"/>
        <v>0</v>
      </c>
      <c r="AE933" s="59">
        <f t="shared" si="263"/>
        <v>0</v>
      </c>
      <c r="AF933" s="149"/>
      <c r="AG933" s="60"/>
      <c r="AH933" s="61"/>
      <c r="AI933" s="126"/>
      <c r="AJ933" s="212"/>
      <c r="AK933" s="215"/>
    </row>
    <row r="934" spans="2:37">
      <c r="B934" s="136"/>
      <c r="C934" s="47">
        <f t="shared" si="273"/>
        <v>0</v>
      </c>
      <c r="D934" s="47">
        <f t="shared" si="274"/>
        <v>1</v>
      </c>
      <c r="E934" s="47">
        <f t="shared" si="275"/>
        <v>1900</v>
      </c>
      <c r="F934" s="47" t="str">
        <f t="shared" si="271"/>
        <v>сб</v>
      </c>
      <c r="G934" s="92"/>
      <c r="H934" s="71"/>
      <c r="I934" s="70"/>
      <c r="J934" s="94"/>
      <c r="K934" s="94"/>
      <c r="L934" s="48"/>
      <c r="M934" s="71"/>
      <c r="N934" s="64"/>
      <c r="O934" s="65"/>
      <c r="P934" s="65"/>
      <c r="Q934" s="65"/>
      <c r="R934" s="105"/>
      <c r="S934" s="66">
        <f t="shared" si="264"/>
        <v>100854.89999999998</v>
      </c>
      <c r="T934" s="67">
        <f t="shared" si="259"/>
        <v>0</v>
      </c>
      <c r="U934" s="53">
        <f t="shared" si="266"/>
        <v>0</v>
      </c>
      <c r="V934" s="54">
        <f t="shared" si="267"/>
        <v>0</v>
      </c>
      <c r="W934" s="67">
        <f t="shared" si="260"/>
        <v>0</v>
      </c>
      <c r="X934" s="53">
        <f t="shared" si="268"/>
        <v>0</v>
      </c>
      <c r="Y934" s="54">
        <f t="shared" si="269"/>
        <v>0</v>
      </c>
      <c r="Z934" s="68" t="str">
        <f t="shared" si="272"/>
        <v>0</v>
      </c>
      <c r="AA934" s="56">
        <f t="shared" si="270"/>
        <v>1</v>
      </c>
      <c r="AB934" s="124">
        <f t="shared" si="261"/>
        <v>1</v>
      </c>
      <c r="AC934" s="69">
        <f t="shared" si="262"/>
        <v>0</v>
      </c>
      <c r="AD934" s="54">
        <f t="shared" si="265"/>
        <v>0</v>
      </c>
      <c r="AE934" s="59">
        <f t="shared" si="263"/>
        <v>0</v>
      </c>
      <c r="AF934" s="149"/>
      <c r="AG934" s="60"/>
      <c r="AH934" s="61"/>
      <c r="AI934" s="126"/>
      <c r="AJ934" s="212"/>
      <c r="AK934" s="215"/>
    </row>
    <row r="935" spans="2:37">
      <c r="B935" s="136"/>
      <c r="C935" s="47">
        <f t="shared" si="273"/>
        <v>0</v>
      </c>
      <c r="D935" s="47">
        <f t="shared" si="274"/>
        <v>1</v>
      </c>
      <c r="E935" s="47">
        <f t="shared" si="275"/>
        <v>1900</v>
      </c>
      <c r="F935" s="47" t="str">
        <f t="shared" si="271"/>
        <v>сб</v>
      </c>
      <c r="G935" s="92"/>
      <c r="H935" s="71"/>
      <c r="I935" s="70"/>
      <c r="J935" s="94"/>
      <c r="K935" s="94"/>
      <c r="L935" s="48"/>
      <c r="M935" s="71"/>
      <c r="N935" s="64"/>
      <c r="O935" s="65"/>
      <c r="P935" s="65"/>
      <c r="Q935" s="65"/>
      <c r="R935" s="105"/>
      <c r="S935" s="66">
        <f t="shared" si="264"/>
        <v>100854.89999999998</v>
      </c>
      <c r="T935" s="67">
        <f t="shared" si="259"/>
        <v>0</v>
      </c>
      <c r="U935" s="53">
        <f t="shared" si="266"/>
        <v>0</v>
      </c>
      <c r="V935" s="54">
        <f t="shared" si="267"/>
        <v>0</v>
      </c>
      <c r="W935" s="67">
        <f t="shared" si="260"/>
        <v>0</v>
      </c>
      <c r="X935" s="53">
        <f t="shared" si="268"/>
        <v>0</v>
      </c>
      <c r="Y935" s="54">
        <f t="shared" si="269"/>
        <v>0</v>
      </c>
      <c r="Z935" s="68" t="str">
        <f t="shared" si="272"/>
        <v>0</v>
      </c>
      <c r="AA935" s="56">
        <f t="shared" si="270"/>
        <v>1</v>
      </c>
      <c r="AB935" s="124">
        <f t="shared" si="261"/>
        <v>1</v>
      </c>
      <c r="AC935" s="69">
        <f t="shared" si="262"/>
        <v>0</v>
      </c>
      <c r="AD935" s="54">
        <f t="shared" si="265"/>
        <v>0</v>
      </c>
      <c r="AE935" s="59">
        <f t="shared" si="263"/>
        <v>0</v>
      </c>
      <c r="AF935" s="149"/>
      <c r="AG935" s="60"/>
      <c r="AH935" s="61"/>
      <c r="AI935" s="126"/>
      <c r="AJ935" s="212"/>
      <c r="AK935" s="215"/>
    </row>
    <row r="936" spans="2:37">
      <c r="B936" s="136"/>
      <c r="C936" s="47">
        <f t="shared" si="273"/>
        <v>0</v>
      </c>
      <c r="D936" s="47">
        <f t="shared" si="274"/>
        <v>1</v>
      </c>
      <c r="E936" s="47">
        <f t="shared" si="275"/>
        <v>1900</v>
      </c>
      <c r="F936" s="47" t="str">
        <f t="shared" si="271"/>
        <v>сб</v>
      </c>
      <c r="G936" s="92"/>
      <c r="H936" s="71"/>
      <c r="I936" s="70"/>
      <c r="J936" s="94"/>
      <c r="K936" s="94"/>
      <c r="L936" s="48"/>
      <c r="M936" s="71"/>
      <c r="N936" s="64"/>
      <c r="O936" s="65"/>
      <c r="P936" s="65"/>
      <c r="Q936" s="65"/>
      <c r="R936" s="105"/>
      <c r="S936" s="66">
        <f t="shared" si="264"/>
        <v>100854.89999999998</v>
      </c>
      <c r="T936" s="67">
        <f t="shared" si="259"/>
        <v>0</v>
      </c>
      <c r="U936" s="53">
        <f t="shared" si="266"/>
        <v>0</v>
      </c>
      <c r="V936" s="54">
        <f t="shared" si="267"/>
        <v>0</v>
      </c>
      <c r="W936" s="67">
        <f t="shared" si="260"/>
        <v>0</v>
      </c>
      <c r="X936" s="53">
        <f t="shared" si="268"/>
        <v>0</v>
      </c>
      <c r="Y936" s="54">
        <f t="shared" si="269"/>
        <v>0</v>
      </c>
      <c r="Z936" s="68" t="str">
        <f t="shared" si="272"/>
        <v>0</v>
      </c>
      <c r="AA936" s="56">
        <f t="shared" si="270"/>
        <v>1</v>
      </c>
      <c r="AB936" s="124">
        <f t="shared" si="261"/>
        <v>1</v>
      </c>
      <c r="AC936" s="69">
        <f t="shared" si="262"/>
        <v>0</v>
      </c>
      <c r="AD936" s="54">
        <f t="shared" si="265"/>
        <v>0</v>
      </c>
      <c r="AE936" s="59">
        <f t="shared" si="263"/>
        <v>0</v>
      </c>
      <c r="AF936" s="149"/>
      <c r="AG936" s="60"/>
      <c r="AH936" s="61"/>
      <c r="AI936" s="126"/>
      <c r="AJ936" s="212"/>
      <c r="AK936" s="215"/>
    </row>
    <row r="937" spans="2:37">
      <c r="B937" s="136"/>
      <c r="C937" s="47">
        <f t="shared" si="273"/>
        <v>0</v>
      </c>
      <c r="D937" s="47">
        <f t="shared" si="274"/>
        <v>1</v>
      </c>
      <c r="E937" s="47">
        <f t="shared" si="275"/>
        <v>1900</v>
      </c>
      <c r="F937" s="47" t="str">
        <f t="shared" si="271"/>
        <v>сб</v>
      </c>
      <c r="G937" s="92"/>
      <c r="H937" s="71"/>
      <c r="I937" s="70"/>
      <c r="J937" s="94"/>
      <c r="K937" s="94"/>
      <c r="L937" s="48"/>
      <c r="M937" s="71"/>
      <c r="N937" s="64"/>
      <c r="O937" s="65"/>
      <c r="P937" s="65"/>
      <c r="Q937" s="65"/>
      <c r="R937" s="105"/>
      <c r="S937" s="66">
        <f t="shared" si="264"/>
        <v>100854.89999999998</v>
      </c>
      <c r="T937" s="67">
        <f t="shared" si="259"/>
        <v>0</v>
      </c>
      <c r="U937" s="53">
        <f t="shared" si="266"/>
        <v>0</v>
      </c>
      <c r="V937" s="54">
        <f t="shared" si="267"/>
        <v>0</v>
      </c>
      <c r="W937" s="67">
        <f t="shared" si="260"/>
        <v>0</v>
      </c>
      <c r="X937" s="53">
        <f t="shared" si="268"/>
        <v>0</v>
      </c>
      <c r="Y937" s="54">
        <f t="shared" si="269"/>
        <v>0</v>
      </c>
      <c r="Z937" s="68" t="str">
        <f t="shared" si="272"/>
        <v>0</v>
      </c>
      <c r="AA937" s="56">
        <f t="shared" si="270"/>
        <v>1</v>
      </c>
      <c r="AB937" s="124">
        <f t="shared" si="261"/>
        <v>1</v>
      </c>
      <c r="AC937" s="69">
        <f t="shared" si="262"/>
        <v>0</v>
      </c>
      <c r="AD937" s="54">
        <f t="shared" si="265"/>
        <v>0</v>
      </c>
      <c r="AE937" s="59">
        <f t="shared" si="263"/>
        <v>0</v>
      </c>
      <c r="AF937" s="149"/>
      <c r="AG937" s="60"/>
      <c r="AH937" s="61"/>
      <c r="AI937" s="126"/>
      <c r="AJ937" s="212"/>
      <c r="AK937" s="215"/>
    </row>
    <row r="938" spans="2:37">
      <c r="B938" s="136"/>
      <c r="C938" s="47">
        <f t="shared" si="273"/>
        <v>0</v>
      </c>
      <c r="D938" s="47">
        <f t="shared" si="274"/>
        <v>1</v>
      </c>
      <c r="E938" s="47">
        <f t="shared" si="275"/>
        <v>1900</v>
      </c>
      <c r="F938" s="47" t="str">
        <f t="shared" si="271"/>
        <v>сб</v>
      </c>
      <c r="G938" s="92"/>
      <c r="H938" s="71"/>
      <c r="I938" s="70"/>
      <c r="J938" s="94"/>
      <c r="K938" s="94"/>
      <c r="L938" s="48"/>
      <c r="M938" s="71"/>
      <c r="N938" s="64"/>
      <c r="O938" s="65"/>
      <c r="P938" s="65"/>
      <c r="Q938" s="65"/>
      <c r="R938" s="105"/>
      <c r="S938" s="66">
        <f t="shared" si="264"/>
        <v>100854.89999999998</v>
      </c>
      <c r="T938" s="67">
        <f t="shared" si="259"/>
        <v>0</v>
      </c>
      <c r="U938" s="53">
        <f t="shared" si="266"/>
        <v>0</v>
      </c>
      <c r="V938" s="54">
        <f t="shared" si="267"/>
        <v>0</v>
      </c>
      <c r="W938" s="67">
        <f t="shared" si="260"/>
        <v>0</v>
      </c>
      <c r="X938" s="53">
        <f t="shared" si="268"/>
        <v>0</v>
      </c>
      <c r="Y938" s="54">
        <f t="shared" si="269"/>
        <v>0</v>
      </c>
      <c r="Z938" s="68" t="str">
        <f t="shared" si="272"/>
        <v>0</v>
      </c>
      <c r="AA938" s="56">
        <f t="shared" si="270"/>
        <v>1</v>
      </c>
      <c r="AB938" s="124">
        <f t="shared" si="261"/>
        <v>1</v>
      </c>
      <c r="AC938" s="69">
        <f t="shared" si="262"/>
        <v>0</v>
      </c>
      <c r="AD938" s="54">
        <f t="shared" si="265"/>
        <v>0</v>
      </c>
      <c r="AE938" s="59">
        <f t="shared" si="263"/>
        <v>0</v>
      </c>
      <c r="AF938" s="149"/>
      <c r="AG938" s="60"/>
      <c r="AH938" s="61"/>
      <c r="AI938" s="126"/>
      <c r="AJ938" s="212"/>
      <c r="AK938" s="215"/>
    </row>
    <row r="939" spans="2:37">
      <c r="B939" s="136"/>
      <c r="C939" s="47">
        <f t="shared" si="273"/>
        <v>0</v>
      </c>
      <c r="D939" s="47">
        <f t="shared" si="274"/>
        <v>1</v>
      </c>
      <c r="E939" s="47">
        <f t="shared" si="275"/>
        <v>1900</v>
      </c>
      <c r="F939" s="47" t="str">
        <f t="shared" si="271"/>
        <v>сб</v>
      </c>
      <c r="G939" s="92"/>
      <c r="H939" s="71"/>
      <c r="I939" s="70"/>
      <c r="J939" s="94"/>
      <c r="K939" s="94"/>
      <c r="L939" s="48"/>
      <c r="M939" s="71"/>
      <c r="N939" s="64"/>
      <c r="O939" s="65"/>
      <c r="P939" s="65"/>
      <c r="Q939" s="65"/>
      <c r="R939" s="105"/>
      <c r="S939" s="66">
        <f t="shared" si="264"/>
        <v>100854.89999999998</v>
      </c>
      <c r="T939" s="67">
        <f t="shared" si="259"/>
        <v>0</v>
      </c>
      <c r="U939" s="53">
        <f t="shared" si="266"/>
        <v>0</v>
      </c>
      <c r="V939" s="54">
        <f t="shared" si="267"/>
        <v>0</v>
      </c>
      <c r="W939" s="67">
        <f t="shared" si="260"/>
        <v>0</v>
      </c>
      <c r="X939" s="53">
        <f t="shared" si="268"/>
        <v>0</v>
      </c>
      <c r="Y939" s="54">
        <f t="shared" si="269"/>
        <v>0</v>
      </c>
      <c r="Z939" s="68" t="str">
        <f t="shared" si="272"/>
        <v>0</v>
      </c>
      <c r="AA939" s="56">
        <f t="shared" si="270"/>
        <v>1</v>
      </c>
      <c r="AB939" s="124">
        <f t="shared" si="261"/>
        <v>1</v>
      </c>
      <c r="AC939" s="69">
        <f t="shared" si="262"/>
        <v>0</v>
      </c>
      <c r="AD939" s="54">
        <f t="shared" si="265"/>
        <v>0</v>
      </c>
      <c r="AE939" s="59">
        <f t="shared" si="263"/>
        <v>0</v>
      </c>
      <c r="AF939" s="149"/>
      <c r="AG939" s="60"/>
      <c r="AH939" s="61"/>
      <c r="AI939" s="126"/>
      <c r="AJ939" s="212"/>
      <c r="AK939" s="215"/>
    </row>
    <row r="940" spans="2:37">
      <c r="B940" s="136"/>
      <c r="C940" s="47">
        <f t="shared" si="273"/>
        <v>0</v>
      </c>
      <c r="D940" s="47">
        <f t="shared" si="274"/>
        <v>1</v>
      </c>
      <c r="E940" s="47">
        <f t="shared" si="275"/>
        <v>1900</v>
      </c>
      <c r="F940" s="47" t="str">
        <f t="shared" si="271"/>
        <v>сб</v>
      </c>
      <c r="G940" s="92"/>
      <c r="H940" s="71"/>
      <c r="I940" s="70"/>
      <c r="J940" s="94"/>
      <c r="K940" s="94"/>
      <c r="L940" s="48"/>
      <c r="M940" s="71"/>
      <c r="N940" s="64"/>
      <c r="O940" s="65"/>
      <c r="P940" s="65"/>
      <c r="Q940" s="65"/>
      <c r="R940" s="105"/>
      <c r="S940" s="66">
        <f t="shared" si="264"/>
        <v>100854.89999999998</v>
      </c>
      <c r="T940" s="67">
        <f t="shared" si="259"/>
        <v>0</v>
      </c>
      <c r="U940" s="53">
        <f t="shared" si="266"/>
        <v>0</v>
      </c>
      <c r="V940" s="54">
        <f t="shared" si="267"/>
        <v>0</v>
      </c>
      <c r="W940" s="67">
        <f t="shared" si="260"/>
        <v>0</v>
      </c>
      <c r="X940" s="53">
        <f t="shared" si="268"/>
        <v>0</v>
      </c>
      <c r="Y940" s="54">
        <f t="shared" si="269"/>
        <v>0</v>
      </c>
      <c r="Z940" s="68" t="str">
        <f t="shared" si="272"/>
        <v>0</v>
      </c>
      <c r="AA940" s="56">
        <f t="shared" si="270"/>
        <v>1</v>
      </c>
      <c r="AB940" s="124">
        <f t="shared" si="261"/>
        <v>1</v>
      </c>
      <c r="AC940" s="69">
        <f t="shared" si="262"/>
        <v>0</v>
      </c>
      <c r="AD940" s="54">
        <f t="shared" si="265"/>
        <v>0</v>
      </c>
      <c r="AE940" s="59">
        <f t="shared" si="263"/>
        <v>0</v>
      </c>
      <c r="AF940" s="149"/>
      <c r="AG940" s="60"/>
      <c r="AH940" s="61"/>
      <c r="AI940" s="126"/>
      <c r="AJ940" s="212"/>
      <c r="AK940" s="215"/>
    </row>
    <row r="941" spans="2:37">
      <c r="B941" s="136"/>
      <c r="C941" s="47">
        <f t="shared" si="273"/>
        <v>0</v>
      </c>
      <c r="D941" s="47">
        <f t="shared" si="274"/>
        <v>1</v>
      </c>
      <c r="E941" s="47">
        <f t="shared" si="275"/>
        <v>1900</v>
      </c>
      <c r="F941" s="47" t="str">
        <f t="shared" si="271"/>
        <v>сб</v>
      </c>
      <c r="G941" s="92"/>
      <c r="H941" s="71"/>
      <c r="I941" s="70"/>
      <c r="J941" s="94"/>
      <c r="K941" s="94"/>
      <c r="L941" s="48"/>
      <c r="M941" s="71"/>
      <c r="N941" s="64"/>
      <c r="O941" s="65"/>
      <c r="P941" s="65"/>
      <c r="Q941" s="65"/>
      <c r="R941" s="105"/>
      <c r="S941" s="66">
        <f t="shared" si="264"/>
        <v>100854.89999999998</v>
      </c>
      <c r="T941" s="67">
        <f t="shared" si="259"/>
        <v>0</v>
      </c>
      <c r="U941" s="53">
        <f t="shared" si="266"/>
        <v>0</v>
      </c>
      <c r="V941" s="54">
        <f t="shared" si="267"/>
        <v>0</v>
      </c>
      <c r="W941" s="67">
        <f t="shared" si="260"/>
        <v>0</v>
      </c>
      <c r="X941" s="53">
        <f t="shared" si="268"/>
        <v>0</v>
      </c>
      <c r="Y941" s="54">
        <f t="shared" si="269"/>
        <v>0</v>
      </c>
      <c r="Z941" s="68" t="str">
        <f t="shared" si="272"/>
        <v>0</v>
      </c>
      <c r="AA941" s="56">
        <f t="shared" si="270"/>
        <v>1</v>
      </c>
      <c r="AB941" s="124">
        <f t="shared" si="261"/>
        <v>1</v>
      </c>
      <c r="AC941" s="69">
        <f t="shared" si="262"/>
        <v>0</v>
      </c>
      <c r="AD941" s="54">
        <f t="shared" si="265"/>
        <v>0</v>
      </c>
      <c r="AE941" s="59">
        <f t="shared" si="263"/>
        <v>0</v>
      </c>
      <c r="AF941" s="149"/>
      <c r="AG941" s="60"/>
      <c r="AH941" s="61"/>
      <c r="AI941" s="126"/>
      <c r="AJ941" s="212"/>
      <c r="AK941" s="215"/>
    </row>
    <row r="942" spans="2:37">
      <c r="B942" s="136"/>
      <c r="C942" s="47">
        <f t="shared" si="273"/>
        <v>0</v>
      </c>
      <c r="D942" s="47">
        <f t="shared" si="274"/>
        <v>1</v>
      </c>
      <c r="E942" s="47">
        <f t="shared" si="275"/>
        <v>1900</v>
      </c>
      <c r="F942" s="47" t="str">
        <f t="shared" si="271"/>
        <v>сб</v>
      </c>
      <c r="G942" s="92"/>
      <c r="H942" s="71"/>
      <c r="I942" s="70"/>
      <c r="J942" s="94"/>
      <c r="K942" s="94"/>
      <c r="L942" s="48"/>
      <c r="M942" s="71"/>
      <c r="N942" s="64"/>
      <c r="O942" s="65"/>
      <c r="P942" s="65"/>
      <c r="Q942" s="65"/>
      <c r="R942" s="105"/>
      <c r="S942" s="66">
        <f t="shared" si="264"/>
        <v>100854.89999999998</v>
      </c>
      <c r="T942" s="67">
        <f t="shared" si="259"/>
        <v>0</v>
      </c>
      <c r="U942" s="53">
        <f t="shared" si="266"/>
        <v>0</v>
      </c>
      <c r="V942" s="54">
        <f t="shared" si="267"/>
        <v>0</v>
      </c>
      <c r="W942" s="67">
        <f t="shared" si="260"/>
        <v>0</v>
      </c>
      <c r="X942" s="53">
        <f t="shared" si="268"/>
        <v>0</v>
      </c>
      <c r="Y942" s="54">
        <f t="shared" si="269"/>
        <v>0</v>
      </c>
      <c r="Z942" s="68" t="str">
        <f t="shared" si="272"/>
        <v>0</v>
      </c>
      <c r="AA942" s="56">
        <f t="shared" si="270"/>
        <v>1</v>
      </c>
      <c r="AB942" s="124">
        <f t="shared" si="261"/>
        <v>1</v>
      </c>
      <c r="AC942" s="69">
        <f t="shared" si="262"/>
        <v>0</v>
      </c>
      <c r="AD942" s="54">
        <f t="shared" si="265"/>
        <v>0</v>
      </c>
      <c r="AE942" s="59">
        <f t="shared" si="263"/>
        <v>0</v>
      </c>
      <c r="AF942" s="149"/>
      <c r="AG942" s="60"/>
      <c r="AH942" s="61"/>
      <c r="AI942" s="126"/>
      <c r="AJ942" s="212"/>
      <c r="AK942" s="215"/>
    </row>
    <row r="943" spans="2:37">
      <c r="B943" s="136"/>
      <c r="C943" s="47">
        <f t="shared" si="273"/>
        <v>0</v>
      </c>
      <c r="D943" s="47">
        <f t="shared" si="274"/>
        <v>1</v>
      </c>
      <c r="E943" s="47">
        <f t="shared" si="275"/>
        <v>1900</v>
      </c>
      <c r="F943" s="47" t="str">
        <f t="shared" si="271"/>
        <v>сб</v>
      </c>
      <c r="G943" s="92"/>
      <c r="H943" s="71"/>
      <c r="I943" s="70"/>
      <c r="J943" s="94"/>
      <c r="K943" s="94"/>
      <c r="L943" s="48"/>
      <c r="M943" s="71"/>
      <c r="N943" s="64"/>
      <c r="O943" s="65"/>
      <c r="P943" s="65"/>
      <c r="Q943" s="65"/>
      <c r="R943" s="105"/>
      <c r="S943" s="66">
        <f t="shared" si="264"/>
        <v>100854.89999999998</v>
      </c>
      <c r="T943" s="67">
        <f t="shared" si="259"/>
        <v>0</v>
      </c>
      <c r="U943" s="53">
        <f t="shared" si="266"/>
        <v>0</v>
      </c>
      <c r="V943" s="54">
        <f t="shared" si="267"/>
        <v>0</v>
      </c>
      <c r="W943" s="67">
        <f t="shared" si="260"/>
        <v>0</v>
      </c>
      <c r="X943" s="53">
        <f t="shared" si="268"/>
        <v>0</v>
      </c>
      <c r="Y943" s="54">
        <f t="shared" si="269"/>
        <v>0</v>
      </c>
      <c r="Z943" s="68" t="str">
        <f t="shared" si="272"/>
        <v>0</v>
      </c>
      <c r="AA943" s="56">
        <f t="shared" si="270"/>
        <v>1</v>
      </c>
      <c r="AB943" s="124">
        <f t="shared" si="261"/>
        <v>1</v>
      </c>
      <c r="AC943" s="69">
        <f t="shared" si="262"/>
        <v>0</v>
      </c>
      <c r="AD943" s="54">
        <f t="shared" si="265"/>
        <v>0</v>
      </c>
      <c r="AE943" s="59">
        <f t="shared" si="263"/>
        <v>0</v>
      </c>
      <c r="AF943" s="149"/>
      <c r="AG943" s="60"/>
      <c r="AH943" s="61"/>
      <c r="AI943" s="126"/>
      <c r="AJ943" s="212"/>
      <c r="AK943" s="215"/>
    </row>
    <row r="944" spans="2:37">
      <c r="B944" s="136"/>
      <c r="C944" s="47">
        <f t="shared" si="273"/>
        <v>0</v>
      </c>
      <c r="D944" s="47">
        <f t="shared" si="274"/>
        <v>1</v>
      </c>
      <c r="E944" s="47">
        <f t="shared" si="275"/>
        <v>1900</v>
      </c>
      <c r="F944" s="47" t="str">
        <f t="shared" si="271"/>
        <v>сб</v>
      </c>
      <c r="G944" s="92"/>
      <c r="H944" s="71"/>
      <c r="I944" s="70"/>
      <c r="J944" s="94"/>
      <c r="K944" s="94"/>
      <c r="L944" s="48"/>
      <c r="M944" s="71"/>
      <c r="N944" s="64"/>
      <c r="O944" s="65"/>
      <c r="P944" s="65"/>
      <c r="Q944" s="65"/>
      <c r="R944" s="105"/>
      <c r="S944" s="66">
        <f t="shared" si="264"/>
        <v>100854.89999999998</v>
      </c>
      <c r="T944" s="67">
        <f t="shared" si="259"/>
        <v>0</v>
      </c>
      <c r="U944" s="53">
        <f t="shared" si="266"/>
        <v>0</v>
      </c>
      <c r="V944" s="54">
        <f t="shared" si="267"/>
        <v>0</v>
      </c>
      <c r="W944" s="67">
        <f t="shared" si="260"/>
        <v>0</v>
      </c>
      <c r="X944" s="53">
        <f t="shared" si="268"/>
        <v>0</v>
      </c>
      <c r="Y944" s="54">
        <f t="shared" si="269"/>
        <v>0</v>
      </c>
      <c r="Z944" s="68" t="str">
        <f t="shared" si="272"/>
        <v>0</v>
      </c>
      <c r="AA944" s="56">
        <f t="shared" si="270"/>
        <v>1</v>
      </c>
      <c r="AB944" s="124">
        <f t="shared" si="261"/>
        <v>1</v>
      </c>
      <c r="AC944" s="69">
        <f t="shared" si="262"/>
        <v>0</v>
      </c>
      <c r="AD944" s="54">
        <f t="shared" si="265"/>
        <v>0</v>
      </c>
      <c r="AE944" s="59">
        <f t="shared" si="263"/>
        <v>0</v>
      </c>
      <c r="AF944" s="149"/>
      <c r="AG944" s="60"/>
      <c r="AH944" s="61"/>
      <c r="AI944" s="126"/>
      <c r="AJ944" s="212"/>
      <c r="AK944" s="215"/>
    </row>
    <row r="945" spans="2:37">
      <c r="B945" s="136"/>
      <c r="C945" s="47">
        <f t="shared" si="273"/>
        <v>0</v>
      </c>
      <c r="D945" s="47">
        <f t="shared" si="274"/>
        <v>1</v>
      </c>
      <c r="E945" s="47">
        <f t="shared" si="275"/>
        <v>1900</v>
      </c>
      <c r="F945" s="47" t="str">
        <f t="shared" si="271"/>
        <v>сб</v>
      </c>
      <c r="G945" s="92"/>
      <c r="H945" s="71"/>
      <c r="I945" s="70"/>
      <c r="J945" s="94"/>
      <c r="K945" s="94"/>
      <c r="L945" s="48"/>
      <c r="M945" s="71"/>
      <c r="N945" s="64"/>
      <c r="O945" s="65"/>
      <c r="P945" s="65"/>
      <c r="Q945" s="65"/>
      <c r="R945" s="105"/>
      <c r="S945" s="66">
        <f t="shared" si="264"/>
        <v>100854.89999999998</v>
      </c>
      <c r="T945" s="67">
        <f t="shared" si="259"/>
        <v>0</v>
      </c>
      <c r="U945" s="53">
        <f t="shared" si="266"/>
        <v>0</v>
      </c>
      <c r="V945" s="54">
        <f t="shared" si="267"/>
        <v>0</v>
      </c>
      <c r="W945" s="67">
        <f t="shared" si="260"/>
        <v>0</v>
      </c>
      <c r="X945" s="53">
        <f t="shared" si="268"/>
        <v>0</v>
      </c>
      <c r="Y945" s="54">
        <f t="shared" si="269"/>
        <v>0</v>
      </c>
      <c r="Z945" s="68" t="str">
        <f t="shared" si="272"/>
        <v>0</v>
      </c>
      <c r="AA945" s="56">
        <f t="shared" si="270"/>
        <v>1</v>
      </c>
      <c r="AB945" s="124">
        <f t="shared" si="261"/>
        <v>1</v>
      </c>
      <c r="AC945" s="69">
        <f t="shared" si="262"/>
        <v>0</v>
      </c>
      <c r="AD945" s="54">
        <f t="shared" si="265"/>
        <v>0</v>
      </c>
      <c r="AE945" s="59">
        <f t="shared" si="263"/>
        <v>0</v>
      </c>
      <c r="AF945" s="149"/>
      <c r="AG945" s="60"/>
      <c r="AH945" s="61"/>
      <c r="AI945" s="126"/>
      <c r="AJ945" s="212"/>
      <c r="AK945" s="215"/>
    </row>
    <row r="946" spans="2:37">
      <c r="B946" s="136"/>
      <c r="C946" s="47">
        <f t="shared" si="273"/>
        <v>0</v>
      </c>
      <c r="D946" s="47">
        <f t="shared" si="274"/>
        <v>1</v>
      </c>
      <c r="E946" s="47">
        <f t="shared" si="275"/>
        <v>1900</v>
      </c>
      <c r="F946" s="47" t="str">
        <f t="shared" si="271"/>
        <v>сб</v>
      </c>
      <c r="G946" s="92"/>
      <c r="H946" s="71"/>
      <c r="I946" s="70"/>
      <c r="J946" s="94"/>
      <c r="K946" s="94"/>
      <c r="L946" s="48"/>
      <c r="M946" s="71"/>
      <c r="N946" s="64"/>
      <c r="O946" s="65"/>
      <c r="P946" s="65"/>
      <c r="Q946" s="65"/>
      <c r="R946" s="105"/>
      <c r="S946" s="66">
        <f t="shared" si="264"/>
        <v>100854.89999999998</v>
      </c>
      <c r="T946" s="67">
        <f t="shared" si="259"/>
        <v>0</v>
      </c>
      <c r="U946" s="53">
        <f t="shared" si="266"/>
        <v>0</v>
      </c>
      <c r="V946" s="54">
        <f t="shared" si="267"/>
        <v>0</v>
      </c>
      <c r="W946" s="67">
        <f t="shared" si="260"/>
        <v>0</v>
      </c>
      <c r="X946" s="53">
        <f t="shared" si="268"/>
        <v>0</v>
      </c>
      <c r="Y946" s="54">
        <f t="shared" si="269"/>
        <v>0</v>
      </c>
      <c r="Z946" s="68" t="str">
        <f t="shared" si="272"/>
        <v>0</v>
      </c>
      <c r="AA946" s="56">
        <f t="shared" si="270"/>
        <v>1</v>
      </c>
      <c r="AB946" s="124">
        <f t="shared" si="261"/>
        <v>1</v>
      </c>
      <c r="AC946" s="69">
        <f t="shared" si="262"/>
        <v>0</v>
      </c>
      <c r="AD946" s="54">
        <f t="shared" si="265"/>
        <v>0</v>
      </c>
      <c r="AE946" s="59">
        <f t="shared" si="263"/>
        <v>0</v>
      </c>
      <c r="AF946" s="149"/>
      <c r="AG946" s="60"/>
      <c r="AH946" s="61"/>
      <c r="AI946" s="126"/>
      <c r="AJ946" s="212"/>
      <c r="AK946" s="215"/>
    </row>
    <row r="947" spans="2:37">
      <c r="B947" s="136"/>
      <c r="C947" s="47">
        <f t="shared" si="273"/>
        <v>0</v>
      </c>
      <c r="D947" s="47">
        <f t="shared" si="274"/>
        <v>1</v>
      </c>
      <c r="E947" s="47">
        <f t="shared" si="275"/>
        <v>1900</v>
      </c>
      <c r="F947" s="47" t="str">
        <f t="shared" si="271"/>
        <v>сб</v>
      </c>
      <c r="G947" s="92"/>
      <c r="H947" s="71"/>
      <c r="I947" s="70"/>
      <c r="J947" s="94"/>
      <c r="K947" s="94"/>
      <c r="L947" s="48"/>
      <c r="M947" s="71"/>
      <c r="N947" s="64"/>
      <c r="O947" s="65"/>
      <c r="P947" s="65"/>
      <c r="Q947" s="65"/>
      <c r="R947" s="105"/>
      <c r="S947" s="66">
        <f t="shared" si="264"/>
        <v>100854.89999999998</v>
      </c>
      <c r="T947" s="67">
        <f t="shared" si="259"/>
        <v>0</v>
      </c>
      <c r="U947" s="53">
        <f t="shared" si="266"/>
        <v>0</v>
      </c>
      <c r="V947" s="54">
        <f t="shared" si="267"/>
        <v>0</v>
      </c>
      <c r="W947" s="67">
        <f t="shared" si="260"/>
        <v>0</v>
      </c>
      <c r="X947" s="53">
        <f t="shared" si="268"/>
        <v>0</v>
      </c>
      <c r="Y947" s="54">
        <f t="shared" si="269"/>
        <v>0</v>
      </c>
      <c r="Z947" s="68" t="str">
        <f t="shared" si="272"/>
        <v>0</v>
      </c>
      <c r="AA947" s="56">
        <f t="shared" si="270"/>
        <v>1</v>
      </c>
      <c r="AB947" s="124">
        <f t="shared" si="261"/>
        <v>1</v>
      </c>
      <c r="AC947" s="69">
        <f t="shared" si="262"/>
        <v>0</v>
      </c>
      <c r="AD947" s="54">
        <f t="shared" si="265"/>
        <v>0</v>
      </c>
      <c r="AE947" s="59">
        <f t="shared" si="263"/>
        <v>0</v>
      </c>
      <c r="AF947" s="149"/>
      <c r="AG947" s="60"/>
      <c r="AH947" s="61"/>
      <c r="AI947" s="126"/>
      <c r="AJ947" s="212"/>
      <c r="AK947" s="215"/>
    </row>
    <row r="948" spans="2:37">
      <c r="B948" s="136"/>
      <c r="C948" s="47">
        <f t="shared" si="273"/>
        <v>0</v>
      </c>
      <c r="D948" s="47">
        <f t="shared" si="274"/>
        <v>1</v>
      </c>
      <c r="E948" s="47">
        <f t="shared" si="275"/>
        <v>1900</v>
      </c>
      <c r="F948" s="47" t="str">
        <f t="shared" si="271"/>
        <v>сб</v>
      </c>
      <c r="G948" s="92"/>
      <c r="H948" s="71"/>
      <c r="I948" s="70"/>
      <c r="J948" s="94"/>
      <c r="K948" s="94"/>
      <c r="L948" s="48"/>
      <c r="M948" s="71"/>
      <c r="N948" s="64"/>
      <c r="O948" s="65"/>
      <c r="P948" s="65"/>
      <c r="Q948" s="65"/>
      <c r="R948" s="105"/>
      <c r="S948" s="66">
        <f t="shared" si="264"/>
        <v>100854.89999999998</v>
      </c>
      <c r="T948" s="67">
        <f t="shared" si="259"/>
        <v>0</v>
      </c>
      <c r="U948" s="53">
        <f t="shared" si="266"/>
        <v>0</v>
      </c>
      <c r="V948" s="54">
        <f t="shared" si="267"/>
        <v>0</v>
      </c>
      <c r="W948" s="67">
        <f t="shared" si="260"/>
        <v>0</v>
      </c>
      <c r="X948" s="53">
        <f t="shared" si="268"/>
        <v>0</v>
      </c>
      <c r="Y948" s="54">
        <f t="shared" si="269"/>
        <v>0</v>
      </c>
      <c r="Z948" s="68" t="str">
        <f t="shared" si="272"/>
        <v>0</v>
      </c>
      <c r="AA948" s="56">
        <f t="shared" si="270"/>
        <v>1</v>
      </c>
      <c r="AB948" s="124">
        <f t="shared" si="261"/>
        <v>1</v>
      </c>
      <c r="AC948" s="69">
        <f t="shared" si="262"/>
        <v>0</v>
      </c>
      <c r="AD948" s="54">
        <f t="shared" si="265"/>
        <v>0</v>
      </c>
      <c r="AE948" s="59">
        <f t="shared" si="263"/>
        <v>0</v>
      </c>
      <c r="AF948" s="149"/>
      <c r="AG948" s="60"/>
      <c r="AH948" s="61"/>
      <c r="AI948" s="126"/>
      <c r="AJ948" s="212"/>
      <c r="AK948" s="215"/>
    </row>
    <row r="949" spans="2:37">
      <c r="B949" s="136"/>
      <c r="C949" s="47">
        <f t="shared" si="273"/>
        <v>0</v>
      </c>
      <c r="D949" s="47">
        <f t="shared" si="274"/>
        <v>1</v>
      </c>
      <c r="E949" s="47">
        <f t="shared" si="275"/>
        <v>1900</v>
      </c>
      <c r="F949" s="47" t="str">
        <f t="shared" si="271"/>
        <v>сб</v>
      </c>
      <c r="G949" s="92"/>
      <c r="H949" s="71"/>
      <c r="I949" s="70"/>
      <c r="J949" s="94"/>
      <c r="K949" s="94"/>
      <c r="L949" s="48"/>
      <c r="M949" s="71"/>
      <c r="N949" s="64"/>
      <c r="O949" s="65"/>
      <c r="P949" s="65"/>
      <c r="Q949" s="65"/>
      <c r="R949" s="105"/>
      <c r="S949" s="66">
        <f t="shared" si="264"/>
        <v>100854.89999999998</v>
      </c>
      <c r="T949" s="67">
        <f t="shared" si="259"/>
        <v>0</v>
      </c>
      <c r="U949" s="53">
        <f t="shared" si="266"/>
        <v>0</v>
      </c>
      <c r="V949" s="54">
        <f t="shared" si="267"/>
        <v>0</v>
      </c>
      <c r="W949" s="67">
        <f t="shared" si="260"/>
        <v>0</v>
      </c>
      <c r="X949" s="53">
        <f t="shared" si="268"/>
        <v>0</v>
      </c>
      <c r="Y949" s="54">
        <f t="shared" si="269"/>
        <v>0</v>
      </c>
      <c r="Z949" s="68" t="str">
        <f t="shared" si="272"/>
        <v>0</v>
      </c>
      <c r="AA949" s="56">
        <f t="shared" si="270"/>
        <v>1</v>
      </c>
      <c r="AB949" s="124">
        <f t="shared" si="261"/>
        <v>1</v>
      </c>
      <c r="AC949" s="69">
        <f t="shared" si="262"/>
        <v>0</v>
      </c>
      <c r="AD949" s="54">
        <f t="shared" si="265"/>
        <v>0</v>
      </c>
      <c r="AE949" s="59">
        <f t="shared" si="263"/>
        <v>0</v>
      </c>
      <c r="AF949" s="149"/>
      <c r="AG949" s="60"/>
      <c r="AH949" s="61"/>
      <c r="AI949" s="126"/>
      <c r="AJ949" s="212"/>
      <c r="AK949" s="215"/>
    </row>
    <row r="950" spans="2:37">
      <c r="B950" s="136"/>
      <c r="C950" s="47">
        <f t="shared" si="273"/>
        <v>0</v>
      </c>
      <c r="D950" s="47">
        <f t="shared" si="274"/>
        <v>1</v>
      </c>
      <c r="E950" s="47">
        <f t="shared" si="275"/>
        <v>1900</v>
      </c>
      <c r="F950" s="47" t="str">
        <f t="shared" si="271"/>
        <v>сб</v>
      </c>
      <c r="G950" s="92"/>
      <c r="H950" s="71"/>
      <c r="I950" s="70"/>
      <c r="J950" s="94"/>
      <c r="K950" s="94"/>
      <c r="L950" s="48"/>
      <c r="M950" s="71"/>
      <c r="N950" s="64"/>
      <c r="O950" s="65"/>
      <c r="P950" s="65"/>
      <c r="Q950" s="65"/>
      <c r="R950" s="105"/>
      <c r="S950" s="66">
        <f t="shared" si="264"/>
        <v>100854.89999999998</v>
      </c>
      <c r="T950" s="67">
        <f t="shared" si="259"/>
        <v>0</v>
      </c>
      <c r="U950" s="53">
        <f t="shared" si="266"/>
        <v>0</v>
      </c>
      <c r="V950" s="54">
        <f t="shared" si="267"/>
        <v>0</v>
      </c>
      <c r="W950" s="67">
        <f t="shared" si="260"/>
        <v>0</v>
      </c>
      <c r="X950" s="53">
        <f t="shared" si="268"/>
        <v>0</v>
      </c>
      <c r="Y950" s="54">
        <f t="shared" si="269"/>
        <v>0</v>
      </c>
      <c r="Z950" s="68" t="str">
        <f t="shared" si="272"/>
        <v>0</v>
      </c>
      <c r="AA950" s="56">
        <f t="shared" si="270"/>
        <v>1</v>
      </c>
      <c r="AB950" s="124">
        <f t="shared" si="261"/>
        <v>1</v>
      </c>
      <c r="AC950" s="69">
        <f t="shared" si="262"/>
        <v>0</v>
      </c>
      <c r="AD950" s="54">
        <f t="shared" si="265"/>
        <v>0</v>
      </c>
      <c r="AE950" s="59">
        <f t="shared" si="263"/>
        <v>0</v>
      </c>
      <c r="AF950" s="149"/>
      <c r="AG950" s="60"/>
      <c r="AH950" s="61"/>
      <c r="AI950" s="126"/>
      <c r="AJ950" s="212"/>
      <c r="AK950" s="215"/>
    </row>
    <row r="951" spans="2:37">
      <c r="B951" s="136"/>
      <c r="C951" s="47">
        <f t="shared" si="273"/>
        <v>0</v>
      </c>
      <c r="D951" s="47">
        <f t="shared" si="274"/>
        <v>1</v>
      </c>
      <c r="E951" s="47">
        <f t="shared" si="275"/>
        <v>1900</v>
      </c>
      <c r="F951" s="47" t="str">
        <f t="shared" si="271"/>
        <v>сб</v>
      </c>
      <c r="G951" s="92"/>
      <c r="H951" s="71"/>
      <c r="I951" s="70"/>
      <c r="J951" s="94"/>
      <c r="K951" s="94"/>
      <c r="L951" s="48"/>
      <c r="M951" s="71"/>
      <c r="N951" s="64"/>
      <c r="O951" s="65"/>
      <c r="P951" s="65"/>
      <c r="Q951" s="65"/>
      <c r="R951" s="105"/>
      <c r="S951" s="66">
        <f t="shared" si="264"/>
        <v>100854.89999999998</v>
      </c>
      <c r="T951" s="67">
        <f t="shared" si="259"/>
        <v>0</v>
      </c>
      <c r="U951" s="53">
        <f t="shared" si="266"/>
        <v>0</v>
      </c>
      <c r="V951" s="54">
        <f t="shared" si="267"/>
        <v>0</v>
      </c>
      <c r="W951" s="67">
        <f t="shared" si="260"/>
        <v>0</v>
      </c>
      <c r="X951" s="53">
        <f t="shared" si="268"/>
        <v>0</v>
      </c>
      <c r="Y951" s="54">
        <f t="shared" si="269"/>
        <v>0</v>
      </c>
      <c r="Z951" s="68" t="str">
        <f t="shared" si="272"/>
        <v>0</v>
      </c>
      <c r="AA951" s="56">
        <f t="shared" si="270"/>
        <v>1</v>
      </c>
      <c r="AB951" s="124">
        <f t="shared" si="261"/>
        <v>1</v>
      </c>
      <c r="AC951" s="69">
        <f t="shared" si="262"/>
        <v>0</v>
      </c>
      <c r="AD951" s="54">
        <f t="shared" si="265"/>
        <v>0</v>
      </c>
      <c r="AE951" s="59">
        <f t="shared" si="263"/>
        <v>0</v>
      </c>
      <c r="AF951" s="149"/>
      <c r="AG951" s="60"/>
      <c r="AH951" s="61"/>
      <c r="AI951" s="126"/>
      <c r="AJ951" s="212"/>
      <c r="AK951" s="215"/>
    </row>
    <row r="952" spans="2:37">
      <c r="B952" s="136"/>
      <c r="C952" s="47">
        <f t="shared" si="273"/>
        <v>0</v>
      </c>
      <c r="D952" s="47">
        <f t="shared" si="274"/>
        <v>1</v>
      </c>
      <c r="E952" s="47">
        <f t="shared" si="275"/>
        <v>1900</v>
      </c>
      <c r="F952" s="47" t="str">
        <f t="shared" si="271"/>
        <v>сб</v>
      </c>
      <c r="G952" s="92"/>
      <c r="H952" s="71"/>
      <c r="I952" s="70"/>
      <c r="J952" s="94"/>
      <c r="K952" s="94"/>
      <c r="L952" s="48"/>
      <c r="M952" s="71"/>
      <c r="N952" s="64"/>
      <c r="O952" s="65"/>
      <c r="P952" s="65"/>
      <c r="Q952" s="65"/>
      <c r="R952" s="105"/>
      <c r="S952" s="66">
        <f t="shared" si="264"/>
        <v>100854.89999999998</v>
      </c>
      <c r="T952" s="67">
        <f t="shared" si="259"/>
        <v>0</v>
      </c>
      <c r="U952" s="53">
        <f t="shared" si="266"/>
        <v>0</v>
      </c>
      <c r="V952" s="54">
        <f t="shared" si="267"/>
        <v>0</v>
      </c>
      <c r="W952" s="67">
        <f t="shared" si="260"/>
        <v>0</v>
      </c>
      <c r="X952" s="53">
        <f t="shared" si="268"/>
        <v>0</v>
      </c>
      <c r="Y952" s="54">
        <f t="shared" si="269"/>
        <v>0</v>
      </c>
      <c r="Z952" s="68" t="str">
        <f t="shared" si="272"/>
        <v>0</v>
      </c>
      <c r="AA952" s="56">
        <f t="shared" si="270"/>
        <v>1</v>
      </c>
      <c r="AB952" s="124">
        <f t="shared" si="261"/>
        <v>1</v>
      </c>
      <c r="AC952" s="69">
        <f t="shared" si="262"/>
        <v>0</v>
      </c>
      <c r="AD952" s="54">
        <f t="shared" si="265"/>
        <v>0</v>
      </c>
      <c r="AE952" s="59">
        <f t="shared" si="263"/>
        <v>0</v>
      </c>
      <c r="AF952" s="149"/>
      <c r="AG952" s="60"/>
      <c r="AH952" s="61"/>
      <c r="AI952" s="126"/>
      <c r="AJ952" s="212"/>
      <c r="AK952" s="215"/>
    </row>
    <row r="953" spans="2:37">
      <c r="B953" s="136"/>
      <c r="C953" s="47">
        <f t="shared" si="273"/>
        <v>0</v>
      </c>
      <c r="D953" s="47">
        <f t="shared" si="274"/>
        <v>1</v>
      </c>
      <c r="E953" s="47">
        <f t="shared" si="275"/>
        <v>1900</v>
      </c>
      <c r="F953" s="47" t="str">
        <f t="shared" si="271"/>
        <v>сб</v>
      </c>
      <c r="G953" s="92"/>
      <c r="H953" s="71"/>
      <c r="I953" s="70"/>
      <c r="J953" s="94"/>
      <c r="K953" s="94"/>
      <c r="L953" s="48"/>
      <c r="M953" s="71"/>
      <c r="N953" s="64"/>
      <c r="O953" s="65"/>
      <c r="P953" s="65"/>
      <c r="Q953" s="65"/>
      <c r="R953" s="105"/>
      <c r="S953" s="66">
        <f t="shared" si="264"/>
        <v>100854.89999999998</v>
      </c>
      <c r="T953" s="67">
        <f t="shared" si="259"/>
        <v>0</v>
      </c>
      <c r="U953" s="53">
        <f t="shared" si="266"/>
        <v>0</v>
      </c>
      <c r="V953" s="54">
        <f t="shared" si="267"/>
        <v>0</v>
      </c>
      <c r="W953" s="67">
        <f t="shared" si="260"/>
        <v>0</v>
      </c>
      <c r="X953" s="53">
        <f t="shared" si="268"/>
        <v>0</v>
      </c>
      <c r="Y953" s="54">
        <f t="shared" si="269"/>
        <v>0</v>
      </c>
      <c r="Z953" s="68" t="str">
        <f t="shared" si="272"/>
        <v>0</v>
      </c>
      <c r="AA953" s="56">
        <f t="shared" si="270"/>
        <v>1</v>
      </c>
      <c r="AB953" s="124">
        <f t="shared" si="261"/>
        <v>1</v>
      </c>
      <c r="AC953" s="69">
        <f t="shared" si="262"/>
        <v>0</v>
      </c>
      <c r="AD953" s="54">
        <f t="shared" si="265"/>
        <v>0</v>
      </c>
      <c r="AE953" s="59">
        <f t="shared" si="263"/>
        <v>0</v>
      </c>
      <c r="AF953" s="149"/>
      <c r="AG953" s="60"/>
      <c r="AH953" s="61"/>
      <c r="AI953" s="126"/>
      <c r="AJ953" s="212"/>
      <c r="AK953" s="215"/>
    </row>
    <row r="954" spans="2:37">
      <c r="B954" s="136"/>
      <c r="C954" s="47">
        <f t="shared" si="273"/>
        <v>0</v>
      </c>
      <c r="D954" s="47">
        <f t="shared" si="274"/>
        <v>1</v>
      </c>
      <c r="E954" s="47">
        <f t="shared" si="275"/>
        <v>1900</v>
      </c>
      <c r="F954" s="47" t="str">
        <f t="shared" si="271"/>
        <v>сб</v>
      </c>
      <c r="G954" s="92"/>
      <c r="H954" s="71"/>
      <c r="I954" s="70"/>
      <c r="J954" s="94"/>
      <c r="K954" s="94"/>
      <c r="L954" s="48"/>
      <c r="M954" s="71"/>
      <c r="N954" s="64"/>
      <c r="O954" s="65"/>
      <c r="P954" s="65"/>
      <c r="Q954" s="65"/>
      <c r="R954" s="105"/>
      <c r="S954" s="66">
        <f t="shared" si="264"/>
        <v>100854.89999999998</v>
      </c>
      <c r="T954" s="67">
        <f t="shared" si="259"/>
        <v>0</v>
      </c>
      <c r="U954" s="53">
        <f t="shared" si="266"/>
        <v>0</v>
      </c>
      <c r="V954" s="54">
        <f t="shared" si="267"/>
        <v>0</v>
      </c>
      <c r="W954" s="67">
        <f t="shared" si="260"/>
        <v>0</v>
      </c>
      <c r="X954" s="53">
        <f t="shared" si="268"/>
        <v>0</v>
      </c>
      <c r="Y954" s="54">
        <f t="shared" si="269"/>
        <v>0</v>
      </c>
      <c r="Z954" s="68" t="str">
        <f t="shared" si="272"/>
        <v>0</v>
      </c>
      <c r="AA954" s="56">
        <f t="shared" si="270"/>
        <v>1</v>
      </c>
      <c r="AB954" s="124">
        <f t="shared" si="261"/>
        <v>1</v>
      </c>
      <c r="AC954" s="69">
        <f t="shared" si="262"/>
        <v>0</v>
      </c>
      <c r="AD954" s="54">
        <f t="shared" si="265"/>
        <v>0</v>
      </c>
      <c r="AE954" s="59">
        <f t="shared" si="263"/>
        <v>0</v>
      </c>
      <c r="AF954" s="149"/>
      <c r="AG954" s="60"/>
      <c r="AH954" s="61"/>
      <c r="AI954" s="126"/>
      <c r="AJ954" s="212"/>
      <c r="AK954" s="215"/>
    </row>
    <row r="955" spans="2:37">
      <c r="B955" s="136"/>
      <c r="C955" s="47">
        <f t="shared" si="273"/>
        <v>0</v>
      </c>
      <c r="D955" s="47">
        <f t="shared" si="274"/>
        <v>1</v>
      </c>
      <c r="E955" s="47">
        <f t="shared" si="275"/>
        <v>1900</v>
      </c>
      <c r="F955" s="47" t="str">
        <f t="shared" si="271"/>
        <v>сб</v>
      </c>
      <c r="G955" s="92"/>
      <c r="H955" s="71"/>
      <c r="I955" s="70"/>
      <c r="J955" s="94"/>
      <c r="K955" s="94"/>
      <c r="L955" s="48"/>
      <c r="M955" s="71"/>
      <c r="N955" s="64"/>
      <c r="O955" s="65"/>
      <c r="P955" s="65"/>
      <c r="Q955" s="65"/>
      <c r="R955" s="105"/>
      <c r="S955" s="66">
        <f t="shared" si="264"/>
        <v>100854.89999999998</v>
      </c>
      <c r="T955" s="67">
        <f t="shared" si="259"/>
        <v>0</v>
      </c>
      <c r="U955" s="53">
        <f t="shared" si="266"/>
        <v>0</v>
      </c>
      <c r="V955" s="54">
        <f t="shared" si="267"/>
        <v>0</v>
      </c>
      <c r="W955" s="67">
        <f t="shared" si="260"/>
        <v>0</v>
      </c>
      <c r="X955" s="53">
        <f t="shared" si="268"/>
        <v>0</v>
      </c>
      <c r="Y955" s="54">
        <f t="shared" si="269"/>
        <v>0</v>
      </c>
      <c r="Z955" s="68" t="str">
        <f t="shared" si="272"/>
        <v>0</v>
      </c>
      <c r="AA955" s="56">
        <f t="shared" si="270"/>
        <v>1</v>
      </c>
      <c r="AB955" s="124">
        <f t="shared" si="261"/>
        <v>1</v>
      </c>
      <c r="AC955" s="69">
        <f t="shared" si="262"/>
        <v>0</v>
      </c>
      <c r="AD955" s="54">
        <f t="shared" si="265"/>
        <v>0</v>
      </c>
      <c r="AE955" s="59">
        <f t="shared" si="263"/>
        <v>0</v>
      </c>
      <c r="AF955" s="149"/>
      <c r="AG955" s="60"/>
      <c r="AH955" s="61"/>
      <c r="AI955" s="126"/>
      <c r="AJ955" s="212"/>
      <c r="AK955" s="215"/>
    </row>
    <row r="956" spans="2:37">
      <c r="B956" s="136"/>
      <c r="C956" s="47">
        <f t="shared" si="273"/>
        <v>0</v>
      </c>
      <c r="D956" s="47">
        <f t="shared" si="274"/>
        <v>1</v>
      </c>
      <c r="E956" s="47">
        <f t="shared" si="275"/>
        <v>1900</v>
      </c>
      <c r="F956" s="47" t="str">
        <f t="shared" si="271"/>
        <v>сб</v>
      </c>
      <c r="G956" s="92"/>
      <c r="H956" s="71"/>
      <c r="I956" s="70"/>
      <c r="J956" s="94"/>
      <c r="K956" s="94"/>
      <c r="L956" s="48"/>
      <c r="M956" s="71"/>
      <c r="N956" s="64"/>
      <c r="O956" s="65"/>
      <c r="P956" s="65"/>
      <c r="Q956" s="65"/>
      <c r="R956" s="105"/>
      <c r="S956" s="66">
        <f t="shared" si="264"/>
        <v>100854.89999999998</v>
      </c>
      <c r="T956" s="67">
        <f t="shared" si="259"/>
        <v>0</v>
      </c>
      <c r="U956" s="53">
        <f t="shared" si="266"/>
        <v>0</v>
      </c>
      <c r="V956" s="54">
        <f t="shared" si="267"/>
        <v>0</v>
      </c>
      <c r="W956" s="67">
        <f t="shared" si="260"/>
        <v>0</v>
      </c>
      <c r="X956" s="53">
        <f t="shared" si="268"/>
        <v>0</v>
      </c>
      <c r="Y956" s="54">
        <f t="shared" si="269"/>
        <v>0</v>
      </c>
      <c r="Z956" s="68" t="str">
        <f t="shared" si="272"/>
        <v>0</v>
      </c>
      <c r="AA956" s="56">
        <f t="shared" si="270"/>
        <v>1</v>
      </c>
      <c r="AB956" s="124">
        <f t="shared" si="261"/>
        <v>1</v>
      </c>
      <c r="AC956" s="69">
        <f t="shared" si="262"/>
        <v>0</v>
      </c>
      <c r="AD956" s="54">
        <f t="shared" si="265"/>
        <v>0</v>
      </c>
      <c r="AE956" s="59">
        <f t="shared" si="263"/>
        <v>0</v>
      </c>
      <c r="AF956" s="149"/>
      <c r="AG956" s="60"/>
      <c r="AH956" s="61"/>
      <c r="AI956" s="126"/>
      <c r="AJ956" s="212"/>
      <c r="AK956" s="215"/>
    </row>
    <row r="957" spans="2:37">
      <c r="B957" s="136"/>
      <c r="C957" s="47">
        <f t="shared" si="273"/>
        <v>0</v>
      </c>
      <c r="D957" s="47">
        <f t="shared" si="274"/>
        <v>1</v>
      </c>
      <c r="E957" s="47">
        <f t="shared" si="275"/>
        <v>1900</v>
      </c>
      <c r="F957" s="47" t="str">
        <f t="shared" si="271"/>
        <v>сб</v>
      </c>
      <c r="G957" s="92"/>
      <c r="H957" s="71"/>
      <c r="I957" s="70"/>
      <c r="J957" s="94"/>
      <c r="K957" s="94"/>
      <c r="L957" s="48"/>
      <c r="M957" s="71"/>
      <c r="N957" s="64"/>
      <c r="O957" s="65"/>
      <c r="P957" s="65"/>
      <c r="Q957" s="65"/>
      <c r="R957" s="105"/>
      <c r="S957" s="66">
        <f t="shared" si="264"/>
        <v>100854.89999999998</v>
      </c>
      <c r="T957" s="67">
        <f t="shared" si="259"/>
        <v>0</v>
      </c>
      <c r="U957" s="53">
        <f t="shared" si="266"/>
        <v>0</v>
      </c>
      <c r="V957" s="54">
        <f t="shared" si="267"/>
        <v>0</v>
      </c>
      <c r="W957" s="67">
        <f t="shared" si="260"/>
        <v>0</v>
      </c>
      <c r="X957" s="53">
        <f t="shared" si="268"/>
        <v>0</v>
      </c>
      <c r="Y957" s="54">
        <f t="shared" si="269"/>
        <v>0</v>
      </c>
      <c r="Z957" s="68" t="str">
        <f t="shared" si="272"/>
        <v>0</v>
      </c>
      <c r="AA957" s="56">
        <f t="shared" si="270"/>
        <v>1</v>
      </c>
      <c r="AB957" s="124">
        <f t="shared" si="261"/>
        <v>1</v>
      </c>
      <c r="AC957" s="69">
        <f t="shared" si="262"/>
        <v>0</v>
      </c>
      <c r="AD957" s="54">
        <f t="shared" si="265"/>
        <v>0</v>
      </c>
      <c r="AE957" s="59">
        <f t="shared" si="263"/>
        <v>0</v>
      </c>
      <c r="AF957" s="149"/>
      <c r="AG957" s="60"/>
      <c r="AH957" s="61"/>
      <c r="AI957" s="126"/>
      <c r="AJ957" s="212"/>
      <c r="AK957" s="215"/>
    </row>
    <row r="958" spans="2:37">
      <c r="B958" s="136"/>
      <c r="C958" s="47">
        <f t="shared" si="273"/>
        <v>0</v>
      </c>
      <c r="D958" s="47">
        <f t="shared" si="274"/>
        <v>1</v>
      </c>
      <c r="E958" s="47">
        <f t="shared" si="275"/>
        <v>1900</v>
      </c>
      <c r="F958" s="47" t="str">
        <f t="shared" si="271"/>
        <v>сб</v>
      </c>
      <c r="G958" s="92"/>
      <c r="H958" s="71"/>
      <c r="I958" s="70"/>
      <c r="J958" s="94"/>
      <c r="K958" s="94"/>
      <c r="L958" s="48"/>
      <c r="M958" s="71"/>
      <c r="N958" s="64"/>
      <c r="O958" s="65"/>
      <c r="P958" s="65"/>
      <c r="Q958" s="65"/>
      <c r="R958" s="105"/>
      <c r="S958" s="66">
        <f t="shared" si="264"/>
        <v>100854.89999999998</v>
      </c>
      <c r="T958" s="67">
        <f t="shared" si="259"/>
        <v>0</v>
      </c>
      <c r="U958" s="53">
        <f t="shared" si="266"/>
        <v>0</v>
      </c>
      <c r="V958" s="54">
        <f t="shared" si="267"/>
        <v>0</v>
      </c>
      <c r="W958" s="67">
        <f t="shared" si="260"/>
        <v>0</v>
      </c>
      <c r="X958" s="53">
        <f t="shared" si="268"/>
        <v>0</v>
      </c>
      <c r="Y958" s="54">
        <f t="shared" si="269"/>
        <v>0</v>
      </c>
      <c r="Z958" s="68" t="str">
        <f t="shared" si="272"/>
        <v>0</v>
      </c>
      <c r="AA958" s="56">
        <f t="shared" si="270"/>
        <v>1</v>
      </c>
      <c r="AB958" s="124">
        <f t="shared" si="261"/>
        <v>1</v>
      </c>
      <c r="AC958" s="69">
        <f t="shared" si="262"/>
        <v>0</v>
      </c>
      <c r="AD958" s="54">
        <f t="shared" si="265"/>
        <v>0</v>
      </c>
      <c r="AE958" s="59">
        <f t="shared" si="263"/>
        <v>0</v>
      </c>
      <c r="AF958" s="149"/>
      <c r="AG958" s="60"/>
      <c r="AH958" s="61"/>
      <c r="AI958" s="126"/>
      <c r="AJ958" s="212"/>
      <c r="AK958" s="215"/>
    </row>
    <row r="959" spans="2:37">
      <c r="B959" s="136"/>
      <c r="C959" s="47">
        <f t="shared" si="273"/>
        <v>0</v>
      </c>
      <c r="D959" s="47">
        <f t="shared" si="274"/>
        <v>1</v>
      </c>
      <c r="E959" s="47">
        <f t="shared" si="275"/>
        <v>1900</v>
      </c>
      <c r="F959" s="47" t="str">
        <f t="shared" si="271"/>
        <v>сб</v>
      </c>
      <c r="G959" s="92"/>
      <c r="H959" s="71"/>
      <c r="I959" s="70"/>
      <c r="J959" s="94"/>
      <c r="K959" s="94"/>
      <c r="L959" s="48"/>
      <c r="M959" s="71"/>
      <c r="N959" s="64"/>
      <c r="O959" s="65"/>
      <c r="P959" s="65"/>
      <c r="Q959" s="65"/>
      <c r="R959" s="105"/>
      <c r="S959" s="66">
        <f t="shared" si="264"/>
        <v>100854.89999999998</v>
      </c>
      <c r="T959" s="67">
        <f t="shared" si="259"/>
        <v>0</v>
      </c>
      <c r="U959" s="53">
        <f t="shared" si="266"/>
        <v>0</v>
      </c>
      <c r="V959" s="54">
        <f t="shared" si="267"/>
        <v>0</v>
      </c>
      <c r="W959" s="67">
        <f t="shared" si="260"/>
        <v>0</v>
      </c>
      <c r="X959" s="53">
        <f t="shared" si="268"/>
        <v>0</v>
      </c>
      <c r="Y959" s="54">
        <f t="shared" si="269"/>
        <v>0</v>
      </c>
      <c r="Z959" s="68" t="str">
        <f t="shared" si="272"/>
        <v>0</v>
      </c>
      <c r="AA959" s="56">
        <f t="shared" si="270"/>
        <v>1</v>
      </c>
      <c r="AB959" s="124">
        <f t="shared" si="261"/>
        <v>1</v>
      </c>
      <c r="AC959" s="69">
        <f t="shared" si="262"/>
        <v>0</v>
      </c>
      <c r="AD959" s="54">
        <f t="shared" si="265"/>
        <v>0</v>
      </c>
      <c r="AE959" s="59">
        <f t="shared" si="263"/>
        <v>0</v>
      </c>
      <c r="AF959" s="149"/>
      <c r="AG959" s="60"/>
      <c r="AH959" s="61"/>
      <c r="AI959" s="126"/>
      <c r="AJ959" s="212"/>
      <c r="AK959" s="215"/>
    </row>
    <row r="960" spans="2:37">
      <c r="B960" s="136"/>
      <c r="C960" s="47">
        <f t="shared" si="273"/>
        <v>0</v>
      </c>
      <c r="D960" s="47">
        <f t="shared" si="274"/>
        <v>1</v>
      </c>
      <c r="E960" s="47">
        <f t="shared" si="275"/>
        <v>1900</v>
      </c>
      <c r="F960" s="47" t="str">
        <f t="shared" si="271"/>
        <v>сб</v>
      </c>
      <c r="G960" s="92"/>
      <c r="H960" s="71"/>
      <c r="I960" s="70"/>
      <c r="J960" s="94"/>
      <c r="K960" s="94"/>
      <c r="L960" s="48"/>
      <c r="M960" s="71"/>
      <c r="N960" s="64"/>
      <c r="O960" s="65"/>
      <c r="P960" s="65"/>
      <c r="Q960" s="65"/>
      <c r="R960" s="105"/>
      <c r="S960" s="66">
        <f t="shared" si="264"/>
        <v>100854.89999999998</v>
      </c>
      <c r="T960" s="67">
        <f t="shared" si="259"/>
        <v>0</v>
      </c>
      <c r="U960" s="53">
        <f t="shared" si="266"/>
        <v>0</v>
      </c>
      <c r="V960" s="54">
        <f t="shared" si="267"/>
        <v>0</v>
      </c>
      <c r="W960" s="67">
        <f t="shared" si="260"/>
        <v>0</v>
      </c>
      <c r="X960" s="53">
        <f t="shared" si="268"/>
        <v>0</v>
      </c>
      <c r="Y960" s="54">
        <f t="shared" si="269"/>
        <v>0</v>
      </c>
      <c r="Z960" s="68" t="str">
        <f t="shared" si="272"/>
        <v>0</v>
      </c>
      <c r="AA960" s="56">
        <f t="shared" si="270"/>
        <v>1</v>
      </c>
      <c r="AB960" s="124">
        <f t="shared" si="261"/>
        <v>1</v>
      </c>
      <c r="AC960" s="69">
        <f t="shared" si="262"/>
        <v>0</v>
      </c>
      <c r="AD960" s="54">
        <f t="shared" si="265"/>
        <v>0</v>
      </c>
      <c r="AE960" s="59">
        <f t="shared" si="263"/>
        <v>0</v>
      </c>
      <c r="AF960" s="149"/>
      <c r="AG960" s="60"/>
      <c r="AH960" s="61"/>
      <c r="AI960" s="126"/>
      <c r="AJ960" s="212"/>
      <c r="AK960" s="215"/>
    </row>
    <row r="961" spans="2:37">
      <c r="B961" s="136"/>
      <c r="C961" s="47">
        <f t="shared" si="273"/>
        <v>0</v>
      </c>
      <c r="D961" s="47">
        <f t="shared" si="274"/>
        <v>1</v>
      </c>
      <c r="E961" s="47">
        <f t="shared" si="275"/>
        <v>1900</v>
      </c>
      <c r="F961" s="47" t="str">
        <f t="shared" si="271"/>
        <v>сб</v>
      </c>
      <c r="G961" s="92"/>
      <c r="H961" s="71"/>
      <c r="I961" s="70"/>
      <c r="J961" s="94"/>
      <c r="K961" s="94"/>
      <c r="L961" s="48"/>
      <c r="M961" s="71"/>
      <c r="N961" s="64"/>
      <c r="O961" s="65"/>
      <c r="P961" s="65"/>
      <c r="Q961" s="65"/>
      <c r="R961" s="105"/>
      <c r="S961" s="66">
        <f t="shared" si="264"/>
        <v>100854.89999999998</v>
      </c>
      <c r="T961" s="67">
        <f t="shared" si="259"/>
        <v>0</v>
      </c>
      <c r="U961" s="53">
        <f t="shared" si="266"/>
        <v>0</v>
      </c>
      <c r="V961" s="54">
        <f t="shared" si="267"/>
        <v>0</v>
      </c>
      <c r="W961" s="67">
        <f t="shared" si="260"/>
        <v>0</v>
      </c>
      <c r="X961" s="53">
        <f t="shared" si="268"/>
        <v>0</v>
      </c>
      <c r="Y961" s="54">
        <f t="shared" si="269"/>
        <v>0</v>
      </c>
      <c r="Z961" s="68" t="str">
        <f t="shared" si="272"/>
        <v>0</v>
      </c>
      <c r="AA961" s="56">
        <f t="shared" si="270"/>
        <v>1</v>
      </c>
      <c r="AB961" s="124">
        <f t="shared" si="261"/>
        <v>1</v>
      </c>
      <c r="AC961" s="69">
        <f t="shared" si="262"/>
        <v>0</v>
      </c>
      <c r="AD961" s="54">
        <f t="shared" si="265"/>
        <v>0</v>
      </c>
      <c r="AE961" s="59">
        <f t="shared" si="263"/>
        <v>0</v>
      </c>
      <c r="AF961" s="149"/>
      <c r="AG961" s="60"/>
      <c r="AH961" s="61"/>
      <c r="AI961" s="126"/>
      <c r="AJ961" s="212"/>
      <c r="AK961" s="215"/>
    </row>
    <row r="962" spans="2:37">
      <c r="B962" s="136"/>
      <c r="C962" s="47">
        <f t="shared" si="273"/>
        <v>0</v>
      </c>
      <c r="D962" s="47">
        <f t="shared" si="274"/>
        <v>1</v>
      </c>
      <c r="E962" s="47">
        <f t="shared" si="275"/>
        <v>1900</v>
      </c>
      <c r="F962" s="47" t="str">
        <f t="shared" si="271"/>
        <v>сб</v>
      </c>
      <c r="G962" s="92"/>
      <c r="H962" s="71"/>
      <c r="I962" s="70"/>
      <c r="J962" s="94"/>
      <c r="K962" s="94"/>
      <c r="L962" s="48"/>
      <c r="M962" s="71"/>
      <c r="N962" s="64"/>
      <c r="O962" s="65"/>
      <c r="P962" s="65"/>
      <c r="Q962" s="65"/>
      <c r="R962" s="105"/>
      <c r="S962" s="66">
        <f t="shared" si="264"/>
        <v>100854.89999999998</v>
      </c>
      <c r="T962" s="67">
        <f t="shared" si="259"/>
        <v>0</v>
      </c>
      <c r="U962" s="53">
        <f t="shared" si="266"/>
        <v>0</v>
      </c>
      <c r="V962" s="54">
        <f t="shared" si="267"/>
        <v>0</v>
      </c>
      <c r="W962" s="67">
        <f t="shared" si="260"/>
        <v>0</v>
      </c>
      <c r="X962" s="53">
        <f t="shared" si="268"/>
        <v>0</v>
      </c>
      <c r="Y962" s="54">
        <f t="shared" si="269"/>
        <v>0</v>
      </c>
      <c r="Z962" s="68" t="str">
        <f t="shared" si="272"/>
        <v>0</v>
      </c>
      <c r="AA962" s="56">
        <f t="shared" si="270"/>
        <v>1</v>
      </c>
      <c r="AB962" s="124">
        <f t="shared" si="261"/>
        <v>1</v>
      </c>
      <c r="AC962" s="69">
        <f t="shared" si="262"/>
        <v>0</v>
      </c>
      <c r="AD962" s="54">
        <f t="shared" si="265"/>
        <v>0</v>
      </c>
      <c r="AE962" s="59">
        <f t="shared" si="263"/>
        <v>0</v>
      </c>
      <c r="AF962" s="149"/>
      <c r="AG962" s="60"/>
      <c r="AH962" s="61"/>
      <c r="AI962" s="126"/>
      <c r="AJ962" s="212"/>
      <c r="AK962" s="215"/>
    </row>
    <row r="963" spans="2:37">
      <c r="B963" s="136"/>
      <c r="C963" s="47">
        <f t="shared" si="273"/>
        <v>0</v>
      </c>
      <c r="D963" s="47">
        <f t="shared" si="274"/>
        <v>1</v>
      </c>
      <c r="E963" s="47">
        <f t="shared" si="275"/>
        <v>1900</v>
      </c>
      <c r="F963" s="47" t="str">
        <f t="shared" si="271"/>
        <v>сб</v>
      </c>
      <c r="G963" s="92"/>
      <c r="H963" s="71"/>
      <c r="I963" s="70"/>
      <c r="J963" s="94"/>
      <c r="K963" s="94"/>
      <c r="L963" s="48"/>
      <c r="M963" s="71"/>
      <c r="N963" s="64"/>
      <c r="O963" s="65"/>
      <c r="P963" s="65"/>
      <c r="Q963" s="65"/>
      <c r="R963" s="105"/>
      <c r="S963" s="66">
        <f t="shared" si="264"/>
        <v>100854.89999999998</v>
      </c>
      <c r="T963" s="67">
        <f t="shared" si="259"/>
        <v>0</v>
      </c>
      <c r="U963" s="53">
        <f t="shared" si="266"/>
        <v>0</v>
      </c>
      <c r="V963" s="54">
        <f t="shared" si="267"/>
        <v>0</v>
      </c>
      <c r="W963" s="67">
        <f t="shared" si="260"/>
        <v>0</v>
      </c>
      <c r="X963" s="53">
        <f t="shared" si="268"/>
        <v>0</v>
      </c>
      <c r="Y963" s="54">
        <f t="shared" si="269"/>
        <v>0</v>
      </c>
      <c r="Z963" s="68" t="str">
        <f t="shared" si="272"/>
        <v>0</v>
      </c>
      <c r="AA963" s="56">
        <f t="shared" si="270"/>
        <v>1</v>
      </c>
      <c r="AB963" s="124">
        <f t="shared" si="261"/>
        <v>1</v>
      </c>
      <c r="AC963" s="69">
        <f t="shared" si="262"/>
        <v>0</v>
      </c>
      <c r="AD963" s="54">
        <f t="shared" si="265"/>
        <v>0</v>
      </c>
      <c r="AE963" s="59">
        <f t="shared" si="263"/>
        <v>0</v>
      </c>
      <c r="AF963" s="149"/>
      <c r="AG963" s="60"/>
      <c r="AH963" s="61"/>
      <c r="AI963" s="126"/>
      <c r="AJ963" s="212"/>
      <c r="AK963" s="215"/>
    </row>
    <row r="964" spans="2:37">
      <c r="B964" s="136"/>
      <c r="C964" s="47">
        <f t="shared" si="273"/>
        <v>0</v>
      </c>
      <c r="D964" s="47">
        <f t="shared" si="274"/>
        <v>1</v>
      </c>
      <c r="E964" s="47">
        <f t="shared" si="275"/>
        <v>1900</v>
      </c>
      <c r="F964" s="47" t="str">
        <f t="shared" si="271"/>
        <v>сб</v>
      </c>
      <c r="G964" s="92"/>
      <c r="H964" s="71"/>
      <c r="I964" s="70"/>
      <c r="J964" s="94"/>
      <c r="K964" s="94"/>
      <c r="L964" s="48"/>
      <c r="M964" s="71"/>
      <c r="N964" s="64"/>
      <c r="O964" s="65"/>
      <c r="P964" s="65"/>
      <c r="Q964" s="65"/>
      <c r="R964" s="105"/>
      <c r="S964" s="66">
        <f t="shared" si="264"/>
        <v>100854.89999999998</v>
      </c>
      <c r="T964" s="67">
        <f t="shared" si="259"/>
        <v>0</v>
      </c>
      <c r="U964" s="53">
        <f t="shared" si="266"/>
        <v>0</v>
      </c>
      <c r="V964" s="54">
        <f t="shared" si="267"/>
        <v>0</v>
      </c>
      <c r="W964" s="67">
        <f t="shared" si="260"/>
        <v>0</v>
      </c>
      <c r="X964" s="53">
        <f t="shared" si="268"/>
        <v>0</v>
      </c>
      <c r="Y964" s="54">
        <f t="shared" si="269"/>
        <v>0</v>
      </c>
      <c r="Z964" s="68" t="str">
        <f t="shared" si="272"/>
        <v>0</v>
      </c>
      <c r="AA964" s="56">
        <f t="shared" si="270"/>
        <v>1</v>
      </c>
      <c r="AB964" s="124">
        <f t="shared" si="261"/>
        <v>1</v>
      </c>
      <c r="AC964" s="69">
        <f t="shared" si="262"/>
        <v>0</v>
      </c>
      <c r="AD964" s="54">
        <f t="shared" si="265"/>
        <v>0</v>
      </c>
      <c r="AE964" s="59">
        <f t="shared" si="263"/>
        <v>0</v>
      </c>
      <c r="AF964" s="149"/>
      <c r="AG964" s="60"/>
      <c r="AH964" s="61"/>
      <c r="AI964" s="126"/>
      <c r="AJ964" s="212"/>
      <c r="AK964" s="215"/>
    </row>
    <row r="965" spans="2:37">
      <c r="B965" s="136"/>
      <c r="C965" s="47">
        <f t="shared" si="273"/>
        <v>0</v>
      </c>
      <c r="D965" s="47">
        <f t="shared" si="274"/>
        <v>1</v>
      </c>
      <c r="E965" s="47">
        <f t="shared" si="275"/>
        <v>1900</v>
      </c>
      <c r="F965" s="47" t="str">
        <f t="shared" si="271"/>
        <v>сб</v>
      </c>
      <c r="G965" s="92"/>
      <c r="H965" s="71"/>
      <c r="I965" s="70"/>
      <c r="J965" s="94"/>
      <c r="K965" s="94"/>
      <c r="L965" s="48"/>
      <c r="M965" s="71"/>
      <c r="N965" s="64"/>
      <c r="O965" s="65"/>
      <c r="P965" s="65"/>
      <c r="Q965" s="65"/>
      <c r="R965" s="105"/>
      <c r="S965" s="66">
        <f t="shared" si="264"/>
        <v>100854.89999999998</v>
      </c>
      <c r="T965" s="67">
        <f t="shared" si="259"/>
        <v>0</v>
      </c>
      <c r="U965" s="53">
        <f t="shared" si="266"/>
        <v>0</v>
      </c>
      <c r="V965" s="54">
        <f t="shared" si="267"/>
        <v>0</v>
      </c>
      <c r="W965" s="67">
        <f t="shared" si="260"/>
        <v>0</v>
      </c>
      <c r="X965" s="53">
        <f t="shared" si="268"/>
        <v>0</v>
      </c>
      <c r="Y965" s="54">
        <f t="shared" si="269"/>
        <v>0</v>
      </c>
      <c r="Z965" s="68" t="str">
        <f t="shared" si="272"/>
        <v>0</v>
      </c>
      <c r="AA965" s="56">
        <f t="shared" si="270"/>
        <v>1</v>
      </c>
      <c r="AB965" s="124">
        <f t="shared" si="261"/>
        <v>1</v>
      </c>
      <c r="AC965" s="69">
        <f t="shared" si="262"/>
        <v>0</v>
      </c>
      <c r="AD965" s="54">
        <f t="shared" si="265"/>
        <v>0</v>
      </c>
      <c r="AE965" s="59">
        <f t="shared" si="263"/>
        <v>0</v>
      </c>
      <c r="AF965" s="149"/>
      <c r="AG965" s="60"/>
      <c r="AH965" s="61"/>
      <c r="AI965" s="126"/>
      <c r="AJ965" s="212"/>
      <c r="AK965" s="215"/>
    </row>
    <row r="966" spans="2:37">
      <c r="B966" s="136"/>
      <c r="C966" s="47">
        <f t="shared" si="273"/>
        <v>0</v>
      </c>
      <c r="D966" s="47">
        <f t="shared" si="274"/>
        <v>1</v>
      </c>
      <c r="E966" s="47">
        <f t="shared" si="275"/>
        <v>1900</v>
      </c>
      <c r="F966" s="47" t="str">
        <f t="shared" si="271"/>
        <v>сб</v>
      </c>
      <c r="G966" s="92"/>
      <c r="H966" s="71"/>
      <c r="I966" s="70"/>
      <c r="J966" s="94"/>
      <c r="K966" s="94"/>
      <c r="L966" s="48"/>
      <c r="M966" s="71"/>
      <c r="N966" s="64"/>
      <c r="O966" s="65"/>
      <c r="P966" s="65"/>
      <c r="Q966" s="65"/>
      <c r="R966" s="105"/>
      <c r="S966" s="66">
        <f t="shared" si="264"/>
        <v>100854.89999999998</v>
      </c>
      <c r="T966" s="67">
        <f t="shared" si="259"/>
        <v>0</v>
      </c>
      <c r="U966" s="53">
        <f t="shared" si="266"/>
        <v>0</v>
      </c>
      <c r="V966" s="54">
        <f t="shared" si="267"/>
        <v>0</v>
      </c>
      <c r="W966" s="67">
        <f t="shared" si="260"/>
        <v>0</v>
      </c>
      <c r="X966" s="53">
        <f t="shared" si="268"/>
        <v>0</v>
      </c>
      <c r="Y966" s="54">
        <f t="shared" si="269"/>
        <v>0</v>
      </c>
      <c r="Z966" s="68" t="str">
        <f t="shared" si="272"/>
        <v>0</v>
      </c>
      <c r="AA966" s="56">
        <f t="shared" si="270"/>
        <v>1</v>
      </c>
      <c r="AB966" s="124">
        <f t="shared" si="261"/>
        <v>1</v>
      </c>
      <c r="AC966" s="69">
        <f t="shared" si="262"/>
        <v>0</v>
      </c>
      <c r="AD966" s="54">
        <f t="shared" si="265"/>
        <v>0</v>
      </c>
      <c r="AE966" s="59">
        <f t="shared" si="263"/>
        <v>0</v>
      </c>
      <c r="AF966" s="149"/>
      <c r="AG966" s="60"/>
      <c r="AH966" s="61"/>
      <c r="AI966" s="126"/>
      <c r="AJ966" s="212"/>
      <c r="AK966" s="215"/>
    </row>
    <row r="967" spans="2:37">
      <c r="B967" s="136"/>
      <c r="C967" s="47">
        <f t="shared" si="273"/>
        <v>0</v>
      </c>
      <c r="D967" s="47">
        <f t="shared" si="274"/>
        <v>1</v>
      </c>
      <c r="E967" s="47">
        <f t="shared" si="275"/>
        <v>1900</v>
      </c>
      <c r="F967" s="47" t="str">
        <f t="shared" si="271"/>
        <v>сб</v>
      </c>
      <c r="G967" s="92"/>
      <c r="H967" s="71"/>
      <c r="I967" s="70"/>
      <c r="J967" s="94"/>
      <c r="K967" s="94"/>
      <c r="L967" s="48"/>
      <c r="M967" s="71"/>
      <c r="N967" s="64"/>
      <c r="O967" s="65"/>
      <c r="P967" s="65"/>
      <c r="Q967" s="65"/>
      <c r="R967" s="105"/>
      <c r="S967" s="66">
        <f t="shared" si="264"/>
        <v>100854.89999999998</v>
      </c>
      <c r="T967" s="67">
        <f t="shared" si="259"/>
        <v>0</v>
      </c>
      <c r="U967" s="53">
        <f t="shared" si="266"/>
        <v>0</v>
      </c>
      <c r="V967" s="54">
        <f t="shared" si="267"/>
        <v>0</v>
      </c>
      <c r="W967" s="67">
        <f t="shared" si="260"/>
        <v>0</v>
      </c>
      <c r="X967" s="53">
        <f t="shared" si="268"/>
        <v>0</v>
      </c>
      <c r="Y967" s="54">
        <f t="shared" si="269"/>
        <v>0</v>
      </c>
      <c r="Z967" s="68" t="str">
        <f t="shared" si="272"/>
        <v>0</v>
      </c>
      <c r="AA967" s="56">
        <f t="shared" si="270"/>
        <v>1</v>
      </c>
      <c r="AB967" s="124">
        <f t="shared" si="261"/>
        <v>1</v>
      </c>
      <c r="AC967" s="69">
        <f t="shared" si="262"/>
        <v>0</v>
      </c>
      <c r="AD967" s="54">
        <f t="shared" si="265"/>
        <v>0</v>
      </c>
      <c r="AE967" s="59">
        <f t="shared" si="263"/>
        <v>0</v>
      </c>
      <c r="AF967" s="149"/>
      <c r="AG967" s="60"/>
      <c r="AH967" s="61"/>
      <c r="AI967" s="126"/>
      <c r="AJ967" s="212"/>
      <c r="AK967" s="215"/>
    </row>
    <row r="968" spans="2:37">
      <c r="B968" s="136"/>
      <c r="C968" s="47">
        <f t="shared" si="273"/>
        <v>0</v>
      </c>
      <c r="D968" s="47">
        <f t="shared" si="274"/>
        <v>1</v>
      </c>
      <c r="E968" s="47">
        <f t="shared" si="275"/>
        <v>1900</v>
      </c>
      <c r="F968" s="47" t="str">
        <f t="shared" si="271"/>
        <v>сб</v>
      </c>
      <c r="G968" s="92"/>
      <c r="H968" s="71"/>
      <c r="I968" s="70"/>
      <c r="J968" s="94"/>
      <c r="K968" s="94"/>
      <c r="L968" s="48"/>
      <c r="M968" s="71"/>
      <c r="N968" s="64"/>
      <c r="O968" s="65"/>
      <c r="P968" s="65"/>
      <c r="Q968" s="65"/>
      <c r="R968" s="105"/>
      <c r="S968" s="66">
        <f t="shared" si="264"/>
        <v>100854.89999999998</v>
      </c>
      <c r="T968" s="67">
        <f t="shared" si="259"/>
        <v>0</v>
      </c>
      <c r="U968" s="53">
        <f t="shared" si="266"/>
        <v>0</v>
      </c>
      <c r="V968" s="54">
        <f t="shared" si="267"/>
        <v>0</v>
      </c>
      <c r="W968" s="67">
        <f t="shared" si="260"/>
        <v>0</v>
      </c>
      <c r="X968" s="53">
        <f t="shared" si="268"/>
        <v>0</v>
      </c>
      <c r="Y968" s="54">
        <f t="shared" si="269"/>
        <v>0</v>
      </c>
      <c r="Z968" s="68" t="str">
        <f t="shared" si="272"/>
        <v>0</v>
      </c>
      <c r="AA968" s="56">
        <f t="shared" si="270"/>
        <v>1</v>
      </c>
      <c r="AB968" s="124">
        <f t="shared" si="261"/>
        <v>1</v>
      </c>
      <c r="AC968" s="69">
        <f t="shared" si="262"/>
        <v>0</v>
      </c>
      <c r="AD968" s="54">
        <f t="shared" si="265"/>
        <v>0</v>
      </c>
      <c r="AE968" s="59">
        <f t="shared" si="263"/>
        <v>0</v>
      </c>
      <c r="AF968" s="149"/>
      <c r="AG968" s="60"/>
      <c r="AH968" s="61"/>
      <c r="AI968" s="126"/>
      <c r="AJ968" s="212"/>
      <c r="AK968" s="215"/>
    </row>
    <row r="969" spans="2:37">
      <c r="B969" s="136"/>
      <c r="C969" s="47">
        <f t="shared" si="273"/>
        <v>0</v>
      </c>
      <c r="D969" s="47">
        <f t="shared" si="274"/>
        <v>1</v>
      </c>
      <c r="E969" s="47">
        <f t="shared" si="275"/>
        <v>1900</v>
      </c>
      <c r="F969" s="47" t="str">
        <f t="shared" si="271"/>
        <v>сб</v>
      </c>
      <c r="G969" s="92"/>
      <c r="H969" s="71"/>
      <c r="I969" s="70"/>
      <c r="J969" s="94"/>
      <c r="K969" s="94"/>
      <c r="L969" s="48"/>
      <c r="M969" s="71"/>
      <c r="N969" s="64"/>
      <c r="O969" s="65"/>
      <c r="P969" s="65"/>
      <c r="Q969" s="65"/>
      <c r="R969" s="105"/>
      <c r="S969" s="66">
        <f t="shared" si="264"/>
        <v>100854.89999999998</v>
      </c>
      <c r="T969" s="67">
        <f t="shared" si="259"/>
        <v>0</v>
      </c>
      <c r="U969" s="53">
        <f t="shared" si="266"/>
        <v>0</v>
      </c>
      <c r="V969" s="54">
        <f t="shared" si="267"/>
        <v>0</v>
      </c>
      <c r="W969" s="67">
        <f t="shared" si="260"/>
        <v>0</v>
      </c>
      <c r="X969" s="53">
        <f t="shared" si="268"/>
        <v>0</v>
      </c>
      <c r="Y969" s="54">
        <f t="shared" si="269"/>
        <v>0</v>
      </c>
      <c r="Z969" s="68" t="str">
        <f t="shared" si="272"/>
        <v>0</v>
      </c>
      <c r="AA969" s="56">
        <f t="shared" si="270"/>
        <v>1</v>
      </c>
      <c r="AB969" s="124">
        <f t="shared" si="261"/>
        <v>1</v>
      </c>
      <c r="AC969" s="69">
        <f t="shared" si="262"/>
        <v>0</v>
      </c>
      <c r="AD969" s="54">
        <f t="shared" si="265"/>
        <v>0</v>
      </c>
      <c r="AE969" s="59">
        <f t="shared" si="263"/>
        <v>0</v>
      </c>
      <c r="AF969" s="149"/>
      <c r="AG969" s="60"/>
      <c r="AH969" s="61"/>
      <c r="AI969" s="126"/>
      <c r="AJ969" s="212"/>
      <c r="AK969" s="215"/>
    </row>
    <row r="970" spans="2:37">
      <c r="B970" s="136"/>
      <c r="C970" s="47">
        <f t="shared" si="273"/>
        <v>0</v>
      </c>
      <c r="D970" s="47">
        <f t="shared" si="274"/>
        <v>1</v>
      </c>
      <c r="E970" s="47">
        <f t="shared" si="275"/>
        <v>1900</v>
      </c>
      <c r="F970" s="47" t="str">
        <f t="shared" si="271"/>
        <v>сб</v>
      </c>
      <c r="G970" s="92"/>
      <c r="H970" s="71"/>
      <c r="I970" s="70"/>
      <c r="J970" s="94"/>
      <c r="K970" s="94"/>
      <c r="L970" s="48"/>
      <c r="M970" s="71"/>
      <c r="N970" s="64"/>
      <c r="O970" s="65"/>
      <c r="P970" s="65"/>
      <c r="Q970" s="65"/>
      <c r="R970" s="105"/>
      <c r="S970" s="66">
        <f t="shared" si="264"/>
        <v>100854.89999999998</v>
      </c>
      <c r="T970" s="67">
        <f t="shared" ref="T970:T1033" si="276">IF(Q970&lt;&gt;0,IF(K970="Long",(Q970-N970)*100000*AB970,((Q970-N970)*-100000*AB970)),0)</f>
        <v>0</v>
      </c>
      <c r="U970" s="53">
        <f t="shared" si="266"/>
        <v>0</v>
      </c>
      <c r="V970" s="54">
        <f t="shared" si="267"/>
        <v>0</v>
      </c>
      <c r="W970" s="67">
        <f t="shared" ref="W970:W1033" si="277">IF(P970&lt;&gt;0,IF(K970="Long",(N970-P970)*100000*AB970,((N970-P970)*-100000*AB970)),0)</f>
        <v>0</v>
      </c>
      <c r="X970" s="53">
        <f t="shared" si="268"/>
        <v>0</v>
      </c>
      <c r="Y970" s="54">
        <f t="shared" si="269"/>
        <v>0</v>
      </c>
      <c r="Z970" s="68" t="str">
        <f t="shared" si="272"/>
        <v>0</v>
      </c>
      <c r="AA970" s="56">
        <f t="shared" si="270"/>
        <v>1</v>
      </c>
      <c r="AB970" s="124">
        <f t="shared" ref="AB970:AB1033" si="278">IF(TRUNC(N970/10,0)=0,1,IF(AND(TRUNC(N970/10,0)&gt;0,TRUNC(N970/10,0)&lt;10),0.1,IF(AND(TRUNC(N970/10,0)&gt;=10,TRUNC(N970/10,0)&lt;100),0.01,IF(AND(TRUNC(N970/10,0)&gt;=100,TRUNC(N970/10,0)&lt;1000),0.001,IF(AND(TRUNC(N970/10,0)&gt;=1000,TRUNC(N970/10,0)&lt;10000),0.0001,IF(AND(TRUNC(N970/10,0)&gt;=10000,TRUNC(N970/10,0)&lt;100000),0.00001))))))</f>
        <v>1</v>
      </c>
      <c r="AC970" s="69">
        <f t="shared" ref="AC970:AC1033" si="279">IF(O970&lt;&gt;0, IF(K970="Long",(O970-N970)*100000*AB970,((O970-N970)*-100000*AB970)),0)</f>
        <v>0</v>
      </c>
      <c r="AD970" s="54">
        <f t="shared" si="265"/>
        <v>0</v>
      </c>
      <c r="AE970" s="59">
        <f t="shared" ref="AE970:AE1033" si="280">(AA970*AC970*M970)+R970</f>
        <v>0</v>
      </c>
      <c r="AF970" s="149"/>
      <c r="AG970" s="60"/>
      <c r="AH970" s="61"/>
      <c r="AI970" s="126"/>
      <c r="AJ970" s="212"/>
      <c r="AK970" s="215"/>
    </row>
    <row r="971" spans="2:37">
      <c r="B971" s="136"/>
      <c r="C971" s="47">
        <f t="shared" si="273"/>
        <v>0</v>
      </c>
      <c r="D971" s="47">
        <f t="shared" si="274"/>
        <v>1</v>
      </c>
      <c r="E971" s="47">
        <f t="shared" si="275"/>
        <v>1900</v>
      </c>
      <c r="F971" s="47" t="str">
        <f t="shared" si="271"/>
        <v>сб</v>
      </c>
      <c r="G971" s="92"/>
      <c r="H971" s="71"/>
      <c r="I971" s="70"/>
      <c r="J971" s="94"/>
      <c r="K971" s="94"/>
      <c r="L971" s="48"/>
      <c r="M971" s="71"/>
      <c r="N971" s="64"/>
      <c r="O971" s="65"/>
      <c r="P971" s="65"/>
      <c r="Q971" s="65"/>
      <c r="R971" s="105"/>
      <c r="S971" s="66">
        <f t="shared" ref="S971:S1034" si="281">IF(AE971="","",S970+AE971)</f>
        <v>100854.89999999998</v>
      </c>
      <c r="T971" s="67">
        <f t="shared" si="276"/>
        <v>0</v>
      </c>
      <c r="U971" s="53">
        <f t="shared" si="266"/>
        <v>0</v>
      </c>
      <c r="V971" s="54">
        <f t="shared" si="267"/>
        <v>0</v>
      </c>
      <c r="W971" s="67">
        <f t="shared" si="277"/>
        <v>0</v>
      </c>
      <c r="X971" s="53">
        <f t="shared" si="268"/>
        <v>0</v>
      </c>
      <c r="Y971" s="54">
        <f t="shared" si="269"/>
        <v>0</v>
      </c>
      <c r="Z971" s="68" t="str">
        <f t="shared" si="272"/>
        <v>0</v>
      </c>
      <c r="AA971" s="56">
        <f t="shared" si="270"/>
        <v>1</v>
      </c>
      <c r="AB971" s="124">
        <f t="shared" si="278"/>
        <v>1</v>
      </c>
      <c r="AC971" s="69">
        <f t="shared" si="279"/>
        <v>0</v>
      </c>
      <c r="AD971" s="54">
        <f t="shared" ref="AD971:AD1034" si="282">IF(S970=0,"0.00%",AE971/S970)</f>
        <v>0</v>
      </c>
      <c r="AE971" s="59">
        <f t="shared" si="280"/>
        <v>0</v>
      </c>
      <c r="AF971" s="149"/>
      <c r="AG971" s="60"/>
      <c r="AH971" s="61"/>
      <c r="AI971" s="126"/>
      <c r="AJ971" s="212"/>
      <c r="AK971" s="215"/>
    </row>
    <row r="972" spans="2:37">
      <c r="B972" s="136"/>
      <c r="C972" s="47">
        <f t="shared" si="273"/>
        <v>0</v>
      </c>
      <c r="D972" s="47">
        <f t="shared" si="274"/>
        <v>1</v>
      </c>
      <c r="E972" s="47">
        <f t="shared" si="275"/>
        <v>1900</v>
      </c>
      <c r="F972" s="47" t="str">
        <f t="shared" si="271"/>
        <v>сб</v>
      </c>
      <c r="G972" s="92"/>
      <c r="H972" s="71"/>
      <c r="I972" s="70"/>
      <c r="J972" s="94"/>
      <c r="K972" s="94"/>
      <c r="L972" s="48"/>
      <c r="M972" s="71"/>
      <c r="N972" s="64"/>
      <c r="O972" s="65"/>
      <c r="P972" s="65"/>
      <c r="Q972" s="65"/>
      <c r="R972" s="105"/>
      <c r="S972" s="66">
        <f t="shared" si="281"/>
        <v>100854.89999999998</v>
      </c>
      <c r="T972" s="67">
        <f t="shared" si="276"/>
        <v>0</v>
      </c>
      <c r="U972" s="53">
        <f t="shared" si="266"/>
        <v>0</v>
      </c>
      <c r="V972" s="54">
        <f t="shared" si="267"/>
        <v>0</v>
      </c>
      <c r="W972" s="67">
        <f t="shared" si="277"/>
        <v>0</v>
      </c>
      <c r="X972" s="53">
        <f t="shared" si="268"/>
        <v>0</v>
      </c>
      <c r="Y972" s="54">
        <f t="shared" si="269"/>
        <v>0</v>
      </c>
      <c r="Z972" s="68" t="str">
        <f t="shared" si="272"/>
        <v>0</v>
      </c>
      <c r="AA972" s="56">
        <f t="shared" si="270"/>
        <v>1</v>
      </c>
      <c r="AB972" s="124">
        <f t="shared" si="278"/>
        <v>1</v>
      </c>
      <c r="AC972" s="69">
        <f t="shared" si="279"/>
        <v>0</v>
      </c>
      <c r="AD972" s="54">
        <f t="shared" si="282"/>
        <v>0</v>
      </c>
      <c r="AE972" s="59">
        <f t="shared" si="280"/>
        <v>0</v>
      </c>
      <c r="AF972" s="149"/>
      <c r="AG972" s="60"/>
      <c r="AH972" s="61"/>
      <c r="AI972" s="126"/>
      <c r="AJ972" s="212"/>
      <c r="AK972" s="215"/>
    </row>
    <row r="973" spans="2:37">
      <c r="B973" s="136"/>
      <c r="C973" s="47">
        <f t="shared" si="273"/>
        <v>0</v>
      </c>
      <c r="D973" s="47">
        <f t="shared" si="274"/>
        <v>1</v>
      </c>
      <c r="E973" s="47">
        <f t="shared" si="275"/>
        <v>1900</v>
      </c>
      <c r="F973" s="47" t="str">
        <f t="shared" si="271"/>
        <v>сб</v>
      </c>
      <c r="G973" s="92"/>
      <c r="H973" s="71"/>
      <c r="I973" s="70"/>
      <c r="J973" s="94"/>
      <c r="K973" s="94"/>
      <c r="L973" s="48"/>
      <c r="M973" s="71"/>
      <c r="N973" s="64"/>
      <c r="O973" s="65"/>
      <c r="P973" s="65"/>
      <c r="Q973" s="65"/>
      <c r="R973" s="105"/>
      <c r="S973" s="66">
        <f t="shared" si="281"/>
        <v>100854.89999999998</v>
      </c>
      <c r="T973" s="67">
        <f t="shared" si="276"/>
        <v>0</v>
      </c>
      <c r="U973" s="53">
        <f t="shared" si="266"/>
        <v>0</v>
      </c>
      <c r="V973" s="54">
        <f t="shared" si="267"/>
        <v>0</v>
      </c>
      <c r="W973" s="67">
        <f t="shared" si="277"/>
        <v>0</v>
      </c>
      <c r="X973" s="53">
        <f t="shared" si="268"/>
        <v>0</v>
      </c>
      <c r="Y973" s="54">
        <f t="shared" si="269"/>
        <v>0</v>
      </c>
      <c r="Z973" s="68" t="str">
        <f t="shared" si="272"/>
        <v>0</v>
      </c>
      <c r="AA973" s="56">
        <f t="shared" si="270"/>
        <v>1</v>
      </c>
      <c r="AB973" s="124">
        <f t="shared" si="278"/>
        <v>1</v>
      </c>
      <c r="AC973" s="69">
        <f t="shared" si="279"/>
        <v>0</v>
      </c>
      <c r="AD973" s="54">
        <f t="shared" si="282"/>
        <v>0</v>
      </c>
      <c r="AE973" s="59">
        <f t="shared" si="280"/>
        <v>0</v>
      </c>
      <c r="AF973" s="149"/>
      <c r="AG973" s="60"/>
      <c r="AH973" s="61"/>
      <c r="AI973" s="126"/>
      <c r="AJ973" s="212"/>
      <c r="AK973" s="215"/>
    </row>
    <row r="974" spans="2:37">
      <c r="B974" s="136"/>
      <c r="C974" s="47">
        <f t="shared" si="273"/>
        <v>0</v>
      </c>
      <c r="D974" s="47">
        <f t="shared" si="274"/>
        <v>1</v>
      </c>
      <c r="E974" s="47">
        <f t="shared" si="275"/>
        <v>1900</v>
      </c>
      <c r="F974" s="47" t="str">
        <f t="shared" si="271"/>
        <v>сб</v>
      </c>
      <c r="G974" s="92"/>
      <c r="H974" s="71"/>
      <c r="I974" s="70"/>
      <c r="J974" s="94"/>
      <c r="K974" s="94"/>
      <c r="L974" s="48"/>
      <c r="M974" s="71"/>
      <c r="N974" s="64"/>
      <c r="O974" s="65"/>
      <c r="P974" s="65"/>
      <c r="Q974" s="65"/>
      <c r="R974" s="105"/>
      <c r="S974" s="66">
        <f t="shared" si="281"/>
        <v>100854.89999999998</v>
      </c>
      <c r="T974" s="67">
        <f t="shared" si="276"/>
        <v>0</v>
      </c>
      <c r="U974" s="53">
        <f t="shared" si="266"/>
        <v>0</v>
      </c>
      <c r="V974" s="54">
        <f t="shared" si="267"/>
        <v>0</v>
      </c>
      <c r="W974" s="67">
        <f t="shared" si="277"/>
        <v>0</v>
      </c>
      <c r="X974" s="53">
        <f t="shared" si="268"/>
        <v>0</v>
      </c>
      <c r="Y974" s="54">
        <f t="shared" si="269"/>
        <v>0</v>
      </c>
      <c r="Z974" s="68" t="str">
        <f t="shared" si="272"/>
        <v>0</v>
      </c>
      <c r="AA974" s="56">
        <f t="shared" si="270"/>
        <v>1</v>
      </c>
      <c r="AB974" s="124">
        <f t="shared" si="278"/>
        <v>1</v>
      </c>
      <c r="AC974" s="69">
        <f t="shared" si="279"/>
        <v>0</v>
      </c>
      <c r="AD974" s="54">
        <f t="shared" si="282"/>
        <v>0</v>
      </c>
      <c r="AE974" s="59">
        <f t="shared" si="280"/>
        <v>0</v>
      </c>
      <c r="AF974" s="149"/>
      <c r="AG974" s="60"/>
      <c r="AH974" s="61"/>
      <c r="AI974" s="126"/>
      <c r="AJ974" s="212"/>
      <c r="AK974" s="215"/>
    </row>
    <row r="975" spans="2:37">
      <c r="B975" s="136"/>
      <c r="C975" s="47">
        <f t="shared" si="273"/>
        <v>0</v>
      </c>
      <c r="D975" s="47">
        <f t="shared" si="274"/>
        <v>1</v>
      </c>
      <c r="E975" s="47">
        <f t="shared" si="275"/>
        <v>1900</v>
      </c>
      <c r="F975" s="47" t="str">
        <f t="shared" si="271"/>
        <v>сб</v>
      </c>
      <c r="G975" s="92"/>
      <c r="H975" s="71"/>
      <c r="I975" s="70"/>
      <c r="J975" s="94"/>
      <c r="K975" s="94"/>
      <c r="L975" s="48"/>
      <c r="M975" s="71"/>
      <c r="N975" s="64"/>
      <c r="O975" s="65"/>
      <c r="P975" s="65"/>
      <c r="Q975" s="65"/>
      <c r="R975" s="105"/>
      <c r="S975" s="66">
        <f t="shared" si="281"/>
        <v>100854.89999999998</v>
      </c>
      <c r="T975" s="67">
        <f t="shared" si="276"/>
        <v>0</v>
      </c>
      <c r="U975" s="53">
        <f t="shared" si="266"/>
        <v>0</v>
      </c>
      <c r="V975" s="54">
        <f t="shared" si="267"/>
        <v>0</v>
      </c>
      <c r="W975" s="67">
        <f t="shared" si="277"/>
        <v>0</v>
      </c>
      <c r="X975" s="53">
        <f t="shared" si="268"/>
        <v>0</v>
      </c>
      <c r="Y975" s="54">
        <f t="shared" si="269"/>
        <v>0</v>
      </c>
      <c r="Z975" s="68" t="str">
        <f t="shared" si="272"/>
        <v>0</v>
      </c>
      <c r="AA975" s="56">
        <f t="shared" si="270"/>
        <v>1</v>
      </c>
      <c r="AB975" s="124">
        <f t="shared" si="278"/>
        <v>1</v>
      </c>
      <c r="AC975" s="69">
        <f t="shared" si="279"/>
        <v>0</v>
      </c>
      <c r="AD975" s="54">
        <f t="shared" si="282"/>
        <v>0</v>
      </c>
      <c r="AE975" s="59">
        <f t="shared" si="280"/>
        <v>0</v>
      </c>
      <c r="AF975" s="149"/>
      <c r="AG975" s="60"/>
      <c r="AH975" s="61"/>
      <c r="AI975" s="126"/>
      <c r="AJ975" s="212"/>
      <c r="AK975" s="215"/>
    </row>
    <row r="976" spans="2:37">
      <c r="B976" s="136"/>
      <c r="C976" s="47">
        <f t="shared" si="273"/>
        <v>0</v>
      </c>
      <c r="D976" s="47">
        <f t="shared" si="274"/>
        <v>1</v>
      </c>
      <c r="E976" s="47">
        <f t="shared" si="275"/>
        <v>1900</v>
      </c>
      <c r="F976" s="47" t="str">
        <f t="shared" si="271"/>
        <v>сб</v>
      </c>
      <c r="G976" s="92"/>
      <c r="H976" s="71"/>
      <c r="I976" s="70"/>
      <c r="J976" s="94"/>
      <c r="K976" s="94"/>
      <c r="L976" s="48"/>
      <c r="M976" s="71"/>
      <c r="N976" s="64"/>
      <c r="O976" s="65"/>
      <c r="P976" s="65"/>
      <c r="Q976" s="65"/>
      <c r="R976" s="105"/>
      <c r="S976" s="66">
        <f t="shared" si="281"/>
        <v>100854.89999999998</v>
      </c>
      <c r="T976" s="67">
        <f t="shared" si="276"/>
        <v>0</v>
      </c>
      <c r="U976" s="53">
        <f t="shared" si="266"/>
        <v>0</v>
      </c>
      <c r="V976" s="54">
        <f t="shared" si="267"/>
        <v>0</v>
      </c>
      <c r="W976" s="67">
        <f t="shared" si="277"/>
        <v>0</v>
      </c>
      <c r="X976" s="53">
        <f t="shared" si="268"/>
        <v>0</v>
      </c>
      <c r="Y976" s="54">
        <f t="shared" si="269"/>
        <v>0</v>
      </c>
      <c r="Z976" s="68" t="str">
        <f t="shared" si="272"/>
        <v>0</v>
      </c>
      <c r="AA976" s="56">
        <f t="shared" si="270"/>
        <v>1</v>
      </c>
      <c r="AB976" s="124">
        <f t="shared" si="278"/>
        <v>1</v>
      </c>
      <c r="AC976" s="69">
        <f t="shared" si="279"/>
        <v>0</v>
      </c>
      <c r="AD976" s="54">
        <f t="shared" si="282"/>
        <v>0</v>
      </c>
      <c r="AE976" s="59">
        <f t="shared" si="280"/>
        <v>0</v>
      </c>
      <c r="AF976" s="149"/>
      <c r="AG976" s="60"/>
      <c r="AH976" s="61"/>
      <c r="AI976" s="126"/>
      <c r="AJ976" s="212"/>
      <c r="AK976" s="215"/>
    </row>
    <row r="977" spans="2:37">
      <c r="B977" s="136"/>
      <c r="C977" s="47">
        <f t="shared" si="273"/>
        <v>0</v>
      </c>
      <c r="D977" s="47">
        <f t="shared" si="274"/>
        <v>1</v>
      </c>
      <c r="E977" s="47">
        <f t="shared" si="275"/>
        <v>1900</v>
      </c>
      <c r="F977" s="47" t="str">
        <f t="shared" si="271"/>
        <v>сб</v>
      </c>
      <c r="G977" s="92"/>
      <c r="H977" s="71"/>
      <c r="I977" s="70"/>
      <c r="J977" s="94"/>
      <c r="K977" s="94"/>
      <c r="L977" s="48"/>
      <c r="M977" s="71"/>
      <c r="N977" s="64"/>
      <c r="O977" s="65"/>
      <c r="P977" s="65"/>
      <c r="Q977" s="65"/>
      <c r="R977" s="105"/>
      <c r="S977" s="66">
        <f t="shared" si="281"/>
        <v>100854.89999999998</v>
      </c>
      <c r="T977" s="67">
        <f t="shared" si="276"/>
        <v>0</v>
      </c>
      <c r="U977" s="53">
        <f t="shared" si="266"/>
        <v>0</v>
      </c>
      <c r="V977" s="54">
        <f t="shared" si="267"/>
        <v>0</v>
      </c>
      <c r="W977" s="67">
        <f t="shared" si="277"/>
        <v>0</v>
      </c>
      <c r="X977" s="53">
        <f t="shared" si="268"/>
        <v>0</v>
      </c>
      <c r="Y977" s="54">
        <f t="shared" si="269"/>
        <v>0</v>
      </c>
      <c r="Z977" s="68" t="str">
        <f t="shared" si="272"/>
        <v>0</v>
      </c>
      <c r="AA977" s="56">
        <f t="shared" si="270"/>
        <v>1</v>
      </c>
      <c r="AB977" s="124">
        <f t="shared" si="278"/>
        <v>1</v>
      </c>
      <c r="AC977" s="69">
        <f t="shared" si="279"/>
        <v>0</v>
      </c>
      <c r="AD977" s="54">
        <f t="shared" si="282"/>
        <v>0</v>
      </c>
      <c r="AE977" s="59">
        <f t="shared" si="280"/>
        <v>0</v>
      </c>
      <c r="AF977" s="149"/>
      <c r="AG977" s="60"/>
      <c r="AH977" s="61"/>
      <c r="AI977" s="126"/>
      <c r="AJ977" s="212"/>
      <c r="AK977" s="215"/>
    </row>
    <row r="978" spans="2:37">
      <c r="B978" s="136"/>
      <c r="C978" s="47">
        <f t="shared" si="273"/>
        <v>0</v>
      </c>
      <c r="D978" s="47">
        <f t="shared" si="274"/>
        <v>1</v>
      </c>
      <c r="E978" s="47">
        <f t="shared" si="275"/>
        <v>1900</v>
      </c>
      <c r="F978" s="47" t="str">
        <f t="shared" si="271"/>
        <v>сб</v>
      </c>
      <c r="G978" s="92"/>
      <c r="H978" s="71"/>
      <c r="I978" s="70"/>
      <c r="J978" s="94"/>
      <c r="K978" s="94"/>
      <c r="L978" s="48"/>
      <c r="M978" s="71"/>
      <c r="N978" s="64"/>
      <c r="O978" s="65"/>
      <c r="P978" s="65"/>
      <c r="Q978" s="65"/>
      <c r="R978" s="105"/>
      <c r="S978" s="66">
        <f t="shared" si="281"/>
        <v>100854.89999999998</v>
      </c>
      <c r="T978" s="67">
        <f t="shared" si="276"/>
        <v>0</v>
      </c>
      <c r="U978" s="53">
        <f t="shared" si="266"/>
        <v>0</v>
      </c>
      <c r="V978" s="54">
        <f t="shared" si="267"/>
        <v>0</v>
      </c>
      <c r="W978" s="67">
        <f t="shared" si="277"/>
        <v>0</v>
      </c>
      <c r="X978" s="53">
        <f t="shared" si="268"/>
        <v>0</v>
      </c>
      <c r="Y978" s="54">
        <f t="shared" si="269"/>
        <v>0</v>
      </c>
      <c r="Z978" s="68" t="str">
        <f t="shared" si="272"/>
        <v>0</v>
      </c>
      <c r="AA978" s="56">
        <f t="shared" si="270"/>
        <v>1</v>
      </c>
      <c r="AB978" s="124">
        <f t="shared" si="278"/>
        <v>1</v>
      </c>
      <c r="AC978" s="69">
        <f t="shared" si="279"/>
        <v>0</v>
      </c>
      <c r="AD978" s="54">
        <f t="shared" si="282"/>
        <v>0</v>
      </c>
      <c r="AE978" s="59">
        <f t="shared" si="280"/>
        <v>0</v>
      </c>
      <c r="AF978" s="149"/>
      <c r="AG978" s="60"/>
      <c r="AH978" s="61"/>
      <c r="AI978" s="126"/>
      <c r="AJ978" s="212"/>
      <c r="AK978" s="215"/>
    </row>
    <row r="979" spans="2:37">
      <c r="B979" s="136"/>
      <c r="C979" s="47">
        <f t="shared" si="273"/>
        <v>0</v>
      </c>
      <c r="D979" s="47">
        <f t="shared" si="274"/>
        <v>1</v>
      </c>
      <c r="E979" s="47">
        <f t="shared" si="275"/>
        <v>1900</v>
      </c>
      <c r="F979" s="47" t="str">
        <f t="shared" si="271"/>
        <v>сб</v>
      </c>
      <c r="G979" s="92"/>
      <c r="H979" s="71"/>
      <c r="I979" s="70"/>
      <c r="J979" s="94"/>
      <c r="K979" s="94"/>
      <c r="L979" s="48"/>
      <c r="M979" s="71"/>
      <c r="N979" s="64"/>
      <c r="O979" s="65"/>
      <c r="P979" s="65"/>
      <c r="Q979" s="65"/>
      <c r="R979" s="105"/>
      <c r="S979" s="66">
        <f t="shared" si="281"/>
        <v>100854.89999999998</v>
      </c>
      <c r="T979" s="67">
        <f t="shared" si="276"/>
        <v>0</v>
      </c>
      <c r="U979" s="53">
        <f t="shared" si="266"/>
        <v>0</v>
      </c>
      <c r="V979" s="54">
        <f t="shared" si="267"/>
        <v>0</v>
      </c>
      <c r="W979" s="67">
        <f t="shared" si="277"/>
        <v>0</v>
      </c>
      <c r="X979" s="53">
        <f t="shared" si="268"/>
        <v>0</v>
      </c>
      <c r="Y979" s="54">
        <f t="shared" si="269"/>
        <v>0</v>
      </c>
      <c r="Z979" s="68" t="str">
        <f t="shared" si="272"/>
        <v>0</v>
      </c>
      <c r="AA979" s="56">
        <f t="shared" si="270"/>
        <v>1</v>
      </c>
      <c r="AB979" s="124">
        <f t="shared" si="278"/>
        <v>1</v>
      </c>
      <c r="AC979" s="69">
        <f t="shared" si="279"/>
        <v>0</v>
      </c>
      <c r="AD979" s="54">
        <f t="shared" si="282"/>
        <v>0</v>
      </c>
      <c r="AE979" s="59">
        <f t="shared" si="280"/>
        <v>0</v>
      </c>
      <c r="AF979" s="149"/>
      <c r="AG979" s="60"/>
      <c r="AH979" s="61"/>
      <c r="AI979" s="126"/>
      <c r="AJ979" s="212"/>
      <c r="AK979" s="215"/>
    </row>
    <row r="980" spans="2:37">
      <c r="B980" s="136"/>
      <c r="C980" s="47">
        <f t="shared" si="273"/>
        <v>0</v>
      </c>
      <c r="D980" s="47">
        <f t="shared" si="274"/>
        <v>1</v>
      </c>
      <c r="E980" s="47">
        <f t="shared" si="275"/>
        <v>1900</v>
      </c>
      <c r="F980" s="47" t="str">
        <f t="shared" si="271"/>
        <v>сб</v>
      </c>
      <c r="G980" s="92"/>
      <c r="H980" s="71"/>
      <c r="I980" s="70"/>
      <c r="J980" s="94"/>
      <c r="K980" s="94"/>
      <c r="L980" s="48"/>
      <c r="M980" s="71"/>
      <c r="N980" s="64"/>
      <c r="O980" s="65"/>
      <c r="P980" s="65"/>
      <c r="Q980" s="65"/>
      <c r="R980" s="105"/>
      <c r="S980" s="66">
        <f t="shared" si="281"/>
        <v>100854.89999999998</v>
      </c>
      <c r="T980" s="67">
        <f t="shared" si="276"/>
        <v>0</v>
      </c>
      <c r="U980" s="53">
        <f t="shared" si="266"/>
        <v>0</v>
      </c>
      <c r="V980" s="54">
        <f t="shared" si="267"/>
        <v>0</v>
      </c>
      <c r="W980" s="67">
        <f t="shared" si="277"/>
        <v>0</v>
      </c>
      <c r="X980" s="53">
        <f t="shared" si="268"/>
        <v>0</v>
      </c>
      <c r="Y980" s="54">
        <f t="shared" si="269"/>
        <v>0</v>
      </c>
      <c r="Z980" s="68" t="str">
        <f t="shared" si="272"/>
        <v>0</v>
      </c>
      <c r="AA980" s="56">
        <f t="shared" si="270"/>
        <v>1</v>
      </c>
      <c r="AB980" s="124">
        <f t="shared" si="278"/>
        <v>1</v>
      </c>
      <c r="AC980" s="69">
        <f t="shared" si="279"/>
        <v>0</v>
      </c>
      <c r="AD980" s="54">
        <f t="shared" si="282"/>
        <v>0</v>
      </c>
      <c r="AE980" s="59">
        <f t="shared" si="280"/>
        <v>0</v>
      </c>
      <c r="AF980" s="149"/>
      <c r="AG980" s="60"/>
      <c r="AH980" s="61"/>
      <c r="AI980" s="126"/>
      <c r="AJ980" s="212"/>
      <c r="AK980" s="215"/>
    </row>
    <row r="981" spans="2:37">
      <c r="B981" s="136"/>
      <c r="C981" s="47">
        <f t="shared" si="273"/>
        <v>0</v>
      </c>
      <c r="D981" s="47">
        <f t="shared" si="274"/>
        <v>1</v>
      </c>
      <c r="E981" s="47">
        <f t="shared" si="275"/>
        <v>1900</v>
      </c>
      <c r="F981" s="47" t="str">
        <f t="shared" si="271"/>
        <v>сб</v>
      </c>
      <c r="G981" s="92"/>
      <c r="H981" s="71"/>
      <c r="I981" s="70"/>
      <c r="J981" s="94"/>
      <c r="K981" s="94"/>
      <c r="L981" s="48"/>
      <c r="M981" s="71"/>
      <c r="N981" s="64"/>
      <c r="O981" s="65"/>
      <c r="P981" s="65"/>
      <c r="Q981" s="65"/>
      <c r="R981" s="105"/>
      <c r="S981" s="66">
        <f t="shared" si="281"/>
        <v>100854.89999999998</v>
      </c>
      <c r="T981" s="67">
        <f t="shared" si="276"/>
        <v>0</v>
      </c>
      <c r="U981" s="53">
        <f t="shared" si="266"/>
        <v>0</v>
      </c>
      <c r="V981" s="54">
        <f t="shared" si="267"/>
        <v>0</v>
      </c>
      <c r="W981" s="67">
        <f t="shared" si="277"/>
        <v>0</v>
      </c>
      <c r="X981" s="53">
        <f t="shared" si="268"/>
        <v>0</v>
      </c>
      <c r="Y981" s="54">
        <f t="shared" si="269"/>
        <v>0</v>
      </c>
      <c r="Z981" s="68" t="str">
        <f t="shared" si="272"/>
        <v>0</v>
      </c>
      <c r="AA981" s="56">
        <f t="shared" si="270"/>
        <v>1</v>
      </c>
      <c r="AB981" s="124">
        <f t="shared" si="278"/>
        <v>1</v>
      </c>
      <c r="AC981" s="69">
        <f t="shared" si="279"/>
        <v>0</v>
      </c>
      <c r="AD981" s="54">
        <f t="shared" si="282"/>
        <v>0</v>
      </c>
      <c r="AE981" s="59">
        <f t="shared" si="280"/>
        <v>0</v>
      </c>
      <c r="AF981" s="149"/>
      <c r="AG981" s="60"/>
      <c r="AH981" s="61"/>
      <c r="AI981" s="126"/>
      <c r="AJ981" s="212"/>
      <c r="AK981" s="215"/>
    </row>
    <row r="982" spans="2:37">
      <c r="B982" s="136"/>
      <c r="C982" s="47">
        <f t="shared" si="273"/>
        <v>0</v>
      </c>
      <c r="D982" s="47">
        <f t="shared" si="274"/>
        <v>1</v>
      </c>
      <c r="E982" s="47">
        <f t="shared" si="275"/>
        <v>1900</v>
      </c>
      <c r="F982" s="47" t="str">
        <f t="shared" si="271"/>
        <v>сб</v>
      </c>
      <c r="G982" s="92"/>
      <c r="H982" s="71"/>
      <c r="I982" s="70"/>
      <c r="J982" s="94"/>
      <c r="K982" s="94"/>
      <c r="L982" s="48"/>
      <c r="M982" s="71"/>
      <c r="N982" s="64"/>
      <c r="O982" s="65"/>
      <c r="P982" s="65"/>
      <c r="Q982" s="65"/>
      <c r="R982" s="105"/>
      <c r="S982" s="66">
        <f t="shared" si="281"/>
        <v>100854.89999999998</v>
      </c>
      <c r="T982" s="67">
        <f t="shared" si="276"/>
        <v>0</v>
      </c>
      <c r="U982" s="53">
        <f t="shared" si="266"/>
        <v>0</v>
      </c>
      <c r="V982" s="54">
        <f t="shared" si="267"/>
        <v>0</v>
      </c>
      <c r="W982" s="67">
        <f t="shared" si="277"/>
        <v>0</v>
      </c>
      <c r="X982" s="53">
        <f t="shared" si="268"/>
        <v>0</v>
      </c>
      <c r="Y982" s="54">
        <f t="shared" si="269"/>
        <v>0</v>
      </c>
      <c r="Z982" s="68" t="str">
        <f t="shared" si="272"/>
        <v>0</v>
      </c>
      <c r="AA982" s="56">
        <f t="shared" si="270"/>
        <v>1</v>
      </c>
      <c r="AB982" s="124">
        <f t="shared" si="278"/>
        <v>1</v>
      </c>
      <c r="AC982" s="69">
        <f t="shared" si="279"/>
        <v>0</v>
      </c>
      <c r="AD982" s="54">
        <f t="shared" si="282"/>
        <v>0</v>
      </c>
      <c r="AE982" s="59">
        <f t="shared" si="280"/>
        <v>0</v>
      </c>
      <c r="AF982" s="149"/>
      <c r="AG982" s="60"/>
      <c r="AH982" s="61"/>
      <c r="AI982" s="126"/>
      <c r="AJ982" s="212"/>
      <c r="AK982" s="215"/>
    </row>
    <row r="983" spans="2:37">
      <c r="B983" s="136"/>
      <c r="C983" s="47">
        <f t="shared" si="273"/>
        <v>0</v>
      </c>
      <c r="D983" s="47">
        <f t="shared" si="274"/>
        <v>1</v>
      </c>
      <c r="E983" s="47">
        <f t="shared" si="275"/>
        <v>1900</v>
      </c>
      <c r="F983" s="47" t="str">
        <f t="shared" si="271"/>
        <v>сб</v>
      </c>
      <c r="G983" s="92"/>
      <c r="H983" s="71"/>
      <c r="I983" s="70"/>
      <c r="J983" s="94"/>
      <c r="K983" s="94"/>
      <c r="L983" s="48"/>
      <c r="M983" s="71"/>
      <c r="N983" s="64"/>
      <c r="O983" s="65"/>
      <c r="P983" s="65"/>
      <c r="Q983" s="65"/>
      <c r="R983" s="105"/>
      <c r="S983" s="66">
        <f t="shared" si="281"/>
        <v>100854.89999999998</v>
      </c>
      <c r="T983" s="67">
        <f t="shared" si="276"/>
        <v>0</v>
      </c>
      <c r="U983" s="53">
        <f t="shared" si="266"/>
        <v>0</v>
      </c>
      <c r="V983" s="54">
        <f t="shared" si="267"/>
        <v>0</v>
      </c>
      <c r="W983" s="67">
        <f t="shared" si="277"/>
        <v>0</v>
      </c>
      <c r="X983" s="53">
        <f t="shared" si="268"/>
        <v>0</v>
      </c>
      <c r="Y983" s="54">
        <f t="shared" si="269"/>
        <v>0</v>
      </c>
      <c r="Z983" s="68" t="str">
        <f t="shared" si="272"/>
        <v>0</v>
      </c>
      <c r="AA983" s="56">
        <f t="shared" si="270"/>
        <v>1</v>
      </c>
      <c r="AB983" s="124">
        <f t="shared" si="278"/>
        <v>1</v>
      </c>
      <c r="AC983" s="69">
        <f t="shared" si="279"/>
        <v>0</v>
      </c>
      <c r="AD983" s="54">
        <f t="shared" si="282"/>
        <v>0</v>
      </c>
      <c r="AE983" s="59">
        <f t="shared" si="280"/>
        <v>0</v>
      </c>
      <c r="AF983" s="149"/>
      <c r="AG983" s="60"/>
      <c r="AH983" s="61"/>
      <c r="AI983" s="126"/>
      <c r="AJ983" s="212"/>
      <c r="AK983" s="215"/>
    </row>
    <row r="984" spans="2:37">
      <c r="B984" s="136"/>
      <c r="C984" s="47">
        <f t="shared" si="273"/>
        <v>0</v>
      </c>
      <c r="D984" s="47">
        <f t="shared" si="274"/>
        <v>1</v>
      </c>
      <c r="E984" s="47">
        <f t="shared" si="275"/>
        <v>1900</v>
      </c>
      <c r="F984" s="47" t="str">
        <f t="shared" si="271"/>
        <v>сб</v>
      </c>
      <c r="G984" s="92"/>
      <c r="H984" s="71"/>
      <c r="I984" s="70"/>
      <c r="J984" s="94"/>
      <c r="K984" s="94"/>
      <c r="L984" s="48"/>
      <c r="M984" s="71"/>
      <c r="N984" s="64"/>
      <c r="O984" s="65"/>
      <c r="P984" s="65"/>
      <c r="Q984" s="65"/>
      <c r="R984" s="105"/>
      <c r="S984" s="66">
        <f t="shared" si="281"/>
        <v>100854.89999999998</v>
      </c>
      <c r="T984" s="67">
        <f t="shared" si="276"/>
        <v>0</v>
      </c>
      <c r="U984" s="53">
        <f t="shared" si="266"/>
        <v>0</v>
      </c>
      <c r="V984" s="54">
        <f t="shared" si="267"/>
        <v>0</v>
      </c>
      <c r="W984" s="67">
        <f t="shared" si="277"/>
        <v>0</v>
      </c>
      <c r="X984" s="53">
        <f t="shared" si="268"/>
        <v>0</v>
      </c>
      <c r="Y984" s="54">
        <f t="shared" si="269"/>
        <v>0</v>
      </c>
      <c r="Z984" s="68" t="str">
        <f t="shared" si="272"/>
        <v>0</v>
      </c>
      <c r="AA984" s="56">
        <f t="shared" si="270"/>
        <v>1</v>
      </c>
      <c r="AB984" s="124">
        <f t="shared" si="278"/>
        <v>1</v>
      </c>
      <c r="AC984" s="69">
        <f t="shared" si="279"/>
        <v>0</v>
      </c>
      <c r="AD984" s="54">
        <f t="shared" si="282"/>
        <v>0</v>
      </c>
      <c r="AE984" s="59">
        <f t="shared" si="280"/>
        <v>0</v>
      </c>
      <c r="AF984" s="149"/>
      <c r="AG984" s="60"/>
      <c r="AH984" s="61"/>
      <c r="AI984" s="126"/>
      <c r="AJ984" s="212"/>
      <c r="AK984" s="215"/>
    </row>
    <row r="985" spans="2:37">
      <c r="B985" s="136"/>
      <c r="C985" s="47">
        <f t="shared" si="273"/>
        <v>0</v>
      </c>
      <c r="D985" s="47">
        <f t="shared" si="274"/>
        <v>1</v>
      </c>
      <c r="E985" s="47">
        <f t="shared" si="275"/>
        <v>1900</v>
      </c>
      <c r="F985" s="47" t="str">
        <f t="shared" si="271"/>
        <v>сб</v>
      </c>
      <c r="G985" s="92"/>
      <c r="H985" s="71"/>
      <c r="I985" s="70"/>
      <c r="J985" s="94"/>
      <c r="K985" s="94"/>
      <c r="L985" s="48"/>
      <c r="M985" s="71"/>
      <c r="N985" s="64"/>
      <c r="O985" s="65"/>
      <c r="P985" s="65"/>
      <c r="Q985" s="65"/>
      <c r="R985" s="105"/>
      <c r="S985" s="66">
        <f t="shared" si="281"/>
        <v>100854.89999999998</v>
      </c>
      <c r="T985" s="67">
        <f t="shared" si="276"/>
        <v>0</v>
      </c>
      <c r="U985" s="53">
        <f t="shared" si="266"/>
        <v>0</v>
      </c>
      <c r="V985" s="54">
        <f t="shared" si="267"/>
        <v>0</v>
      </c>
      <c r="W985" s="67">
        <f t="shared" si="277"/>
        <v>0</v>
      </c>
      <c r="X985" s="53">
        <f t="shared" si="268"/>
        <v>0</v>
      </c>
      <c r="Y985" s="54">
        <f t="shared" si="269"/>
        <v>0</v>
      </c>
      <c r="Z985" s="68" t="str">
        <f t="shared" si="272"/>
        <v>0</v>
      </c>
      <c r="AA985" s="56">
        <f t="shared" si="270"/>
        <v>1</v>
      </c>
      <c r="AB985" s="124">
        <f t="shared" si="278"/>
        <v>1</v>
      </c>
      <c r="AC985" s="69">
        <f t="shared" si="279"/>
        <v>0</v>
      </c>
      <c r="AD985" s="54">
        <f t="shared" si="282"/>
        <v>0</v>
      </c>
      <c r="AE985" s="59">
        <f t="shared" si="280"/>
        <v>0</v>
      </c>
      <c r="AF985" s="149"/>
      <c r="AG985" s="60"/>
      <c r="AH985" s="61"/>
      <c r="AI985" s="126"/>
      <c r="AJ985" s="212"/>
      <c r="AK985" s="215"/>
    </row>
    <row r="986" spans="2:37">
      <c r="B986" s="136"/>
      <c r="C986" s="47">
        <f t="shared" si="273"/>
        <v>0</v>
      </c>
      <c r="D986" s="47">
        <f t="shared" si="274"/>
        <v>1</v>
      </c>
      <c r="E986" s="47">
        <f t="shared" si="275"/>
        <v>1900</v>
      </c>
      <c r="F986" s="47" t="str">
        <f t="shared" si="271"/>
        <v>сб</v>
      </c>
      <c r="G986" s="92"/>
      <c r="H986" s="71"/>
      <c r="I986" s="70"/>
      <c r="J986" s="94"/>
      <c r="K986" s="94"/>
      <c r="L986" s="48"/>
      <c r="M986" s="71"/>
      <c r="N986" s="64"/>
      <c r="O986" s="65"/>
      <c r="P986" s="65"/>
      <c r="Q986" s="65"/>
      <c r="R986" s="105"/>
      <c r="S986" s="66">
        <f t="shared" si="281"/>
        <v>100854.89999999998</v>
      </c>
      <c r="T986" s="67">
        <f t="shared" si="276"/>
        <v>0</v>
      </c>
      <c r="U986" s="53">
        <f t="shared" si="266"/>
        <v>0</v>
      </c>
      <c r="V986" s="54">
        <f t="shared" si="267"/>
        <v>0</v>
      </c>
      <c r="W986" s="67">
        <f t="shared" si="277"/>
        <v>0</v>
      </c>
      <c r="X986" s="53">
        <f t="shared" si="268"/>
        <v>0</v>
      </c>
      <c r="Y986" s="54">
        <f t="shared" si="269"/>
        <v>0</v>
      </c>
      <c r="Z986" s="68" t="str">
        <f t="shared" si="272"/>
        <v>0</v>
      </c>
      <c r="AA986" s="56">
        <f t="shared" si="270"/>
        <v>1</v>
      </c>
      <c r="AB986" s="124">
        <f t="shared" si="278"/>
        <v>1</v>
      </c>
      <c r="AC986" s="69">
        <f t="shared" si="279"/>
        <v>0</v>
      </c>
      <c r="AD986" s="54">
        <f t="shared" si="282"/>
        <v>0</v>
      </c>
      <c r="AE986" s="59">
        <f t="shared" si="280"/>
        <v>0</v>
      </c>
      <c r="AF986" s="149"/>
      <c r="AG986" s="60"/>
      <c r="AH986" s="61"/>
      <c r="AI986" s="126"/>
      <c r="AJ986" s="212"/>
      <c r="AK986" s="215"/>
    </row>
    <row r="987" spans="2:37">
      <c r="B987" s="136"/>
      <c r="C987" s="47">
        <f t="shared" si="273"/>
        <v>0</v>
      </c>
      <c r="D987" s="47">
        <f t="shared" si="274"/>
        <v>1</v>
      </c>
      <c r="E987" s="47">
        <f t="shared" si="275"/>
        <v>1900</v>
      </c>
      <c r="F987" s="47" t="str">
        <f t="shared" si="271"/>
        <v>сб</v>
      </c>
      <c r="G987" s="92"/>
      <c r="H987" s="71"/>
      <c r="I987" s="70"/>
      <c r="J987" s="94"/>
      <c r="K987" s="94"/>
      <c r="L987" s="48"/>
      <c r="M987" s="71"/>
      <c r="N987" s="64"/>
      <c r="O987" s="65"/>
      <c r="P987" s="65"/>
      <c r="Q987" s="65"/>
      <c r="R987" s="105"/>
      <c r="S987" s="66">
        <f t="shared" si="281"/>
        <v>100854.89999999998</v>
      </c>
      <c r="T987" s="67">
        <f t="shared" si="276"/>
        <v>0</v>
      </c>
      <c r="U987" s="53">
        <f t="shared" si="266"/>
        <v>0</v>
      </c>
      <c r="V987" s="54">
        <f t="shared" si="267"/>
        <v>0</v>
      </c>
      <c r="W987" s="67">
        <f t="shared" si="277"/>
        <v>0</v>
      </c>
      <c r="X987" s="53">
        <f t="shared" si="268"/>
        <v>0</v>
      </c>
      <c r="Y987" s="54">
        <f t="shared" si="269"/>
        <v>0</v>
      </c>
      <c r="Z987" s="68" t="str">
        <f t="shared" si="272"/>
        <v>0</v>
      </c>
      <c r="AA987" s="56">
        <f t="shared" si="270"/>
        <v>1</v>
      </c>
      <c r="AB987" s="124">
        <f t="shared" si="278"/>
        <v>1</v>
      </c>
      <c r="AC987" s="69">
        <f t="shared" si="279"/>
        <v>0</v>
      </c>
      <c r="AD987" s="54">
        <f t="shared" si="282"/>
        <v>0</v>
      </c>
      <c r="AE987" s="59">
        <f t="shared" si="280"/>
        <v>0</v>
      </c>
      <c r="AF987" s="149"/>
      <c r="AG987" s="60"/>
      <c r="AH987" s="61"/>
      <c r="AI987" s="126"/>
      <c r="AJ987" s="212"/>
      <c r="AK987" s="215"/>
    </row>
    <row r="988" spans="2:37">
      <c r="B988" s="136"/>
      <c r="C988" s="47">
        <f t="shared" si="273"/>
        <v>0</v>
      </c>
      <c r="D988" s="47">
        <f t="shared" si="274"/>
        <v>1</v>
      </c>
      <c r="E988" s="47">
        <f t="shared" si="275"/>
        <v>1900</v>
      </c>
      <c r="F988" s="47" t="str">
        <f t="shared" si="271"/>
        <v>сб</v>
      </c>
      <c r="G988" s="92"/>
      <c r="H988" s="71"/>
      <c r="I988" s="70"/>
      <c r="J988" s="94"/>
      <c r="K988" s="94"/>
      <c r="L988" s="48"/>
      <c r="M988" s="71"/>
      <c r="N988" s="64"/>
      <c r="O988" s="65"/>
      <c r="P988" s="65"/>
      <c r="Q988" s="65"/>
      <c r="R988" s="105"/>
      <c r="S988" s="66">
        <f t="shared" si="281"/>
        <v>100854.89999999998</v>
      </c>
      <c r="T988" s="67">
        <f t="shared" si="276"/>
        <v>0</v>
      </c>
      <c r="U988" s="53">
        <f t="shared" si="266"/>
        <v>0</v>
      </c>
      <c r="V988" s="54">
        <f t="shared" si="267"/>
        <v>0</v>
      </c>
      <c r="W988" s="67">
        <f t="shared" si="277"/>
        <v>0</v>
      </c>
      <c r="X988" s="53">
        <f t="shared" si="268"/>
        <v>0</v>
      </c>
      <c r="Y988" s="54">
        <f t="shared" si="269"/>
        <v>0</v>
      </c>
      <c r="Z988" s="68" t="str">
        <f t="shared" si="272"/>
        <v>0</v>
      </c>
      <c r="AA988" s="56">
        <f t="shared" si="270"/>
        <v>1</v>
      </c>
      <c r="AB988" s="124">
        <f t="shared" si="278"/>
        <v>1</v>
      </c>
      <c r="AC988" s="69">
        <f t="shared" si="279"/>
        <v>0</v>
      </c>
      <c r="AD988" s="54">
        <f t="shared" si="282"/>
        <v>0</v>
      </c>
      <c r="AE988" s="59">
        <f t="shared" si="280"/>
        <v>0</v>
      </c>
      <c r="AF988" s="149"/>
      <c r="AG988" s="60"/>
      <c r="AH988" s="61"/>
      <c r="AI988" s="126"/>
      <c r="AJ988" s="212"/>
      <c r="AK988" s="215"/>
    </row>
    <row r="989" spans="2:37">
      <c r="B989" s="136"/>
      <c r="C989" s="47">
        <f t="shared" si="273"/>
        <v>0</v>
      </c>
      <c r="D989" s="47">
        <f t="shared" si="274"/>
        <v>1</v>
      </c>
      <c r="E989" s="47">
        <f t="shared" si="275"/>
        <v>1900</v>
      </c>
      <c r="F989" s="47" t="str">
        <f t="shared" si="271"/>
        <v>сб</v>
      </c>
      <c r="G989" s="92"/>
      <c r="H989" s="71"/>
      <c r="I989" s="70"/>
      <c r="J989" s="94"/>
      <c r="K989" s="94"/>
      <c r="L989" s="48"/>
      <c r="M989" s="71"/>
      <c r="N989" s="64"/>
      <c r="O989" s="65"/>
      <c r="P989" s="65"/>
      <c r="Q989" s="65"/>
      <c r="R989" s="105"/>
      <c r="S989" s="66">
        <f t="shared" si="281"/>
        <v>100854.89999999998</v>
      </c>
      <c r="T989" s="67">
        <f t="shared" si="276"/>
        <v>0</v>
      </c>
      <c r="U989" s="53">
        <f t="shared" si="266"/>
        <v>0</v>
      </c>
      <c r="V989" s="54">
        <f t="shared" si="267"/>
        <v>0</v>
      </c>
      <c r="W989" s="67">
        <f t="shared" si="277"/>
        <v>0</v>
      </c>
      <c r="X989" s="53">
        <f t="shared" si="268"/>
        <v>0</v>
      </c>
      <c r="Y989" s="54">
        <f t="shared" si="269"/>
        <v>0</v>
      </c>
      <c r="Z989" s="68" t="str">
        <f t="shared" si="272"/>
        <v>0</v>
      </c>
      <c r="AA989" s="56">
        <f t="shared" si="270"/>
        <v>1</v>
      </c>
      <c r="AB989" s="124">
        <f t="shared" si="278"/>
        <v>1</v>
      </c>
      <c r="AC989" s="69">
        <f t="shared" si="279"/>
        <v>0</v>
      </c>
      <c r="AD989" s="54">
        <f t="shared" si="282"/>
        <v>0</v>
      </c>
      <c r="AE989" s="59">
        <f t="shared" si="280"/>
        <v>0</v>
      </c>
      <c r="AF989" s="149"/>
      <c r="AG989" s="60"/>
      <c r="AH989" s="61"/>
      <c r="AI989" s="126"/>
      <c r="AJ989" s="212"/>
      <c r="AK989" s="215"/>
    </row>
    <row r="990" spans="2:37">
      <c r="B990" s="136"/>
      <c r="C990" s="47">
        <f t="shared" si="273"/>
        <v>0</v>
      </c>
      <c r="D990" s="47">
        <f t="shared" si="274"/>
        <v>1</v>
      </c>
      <c r="E990" s="47">
        <f t="shared" si="275"/>
        <v>1900</v>
      </c>
      <c r="F990" s="47" t="str">
        <f t="shared" si="271"/>
        <v>сб</v>
      </c>
      <c r="G990" s="92"/>
      <c r="H990" s="71"/>
      <c r="I990" s="70"/>
      <c r="J990" s="94"/>
      <c r="K990" s="94"/>
      <c r="L990" s="48"/>
      <c r="M990" s="71"/>
      <c r="N990" s="64"/>
      <c r="O990" s="65"/>
      <c r="P990" s="65"/>
      <c r="Q990" s="65"/>
      <c r="R990" s="105"/>
      <c r="S990" s="66">
        <f t="shared" si="281"/>
        <v>100854.89999999998</v>
      </c>
      <c r="T990" s="67">
        <f t="shared" si="276"/>
        <v>0</v>
      </c>
      <c r="U990" s="53">
        <f t="shared" si="266"/>
        <v>0</v>
      </c>
      <c r="V990" s="54">
        <f t="shared" si="267"/>
        <v>0</v>
      </c>
      <c r="W990" s="67">
        <f t="shared" si="277"/>
        <v>0</v>
      </c>
      <c r="X990" s="53">
        <f t="shared" si="268"/>
        <v>0</v>
      </c>
      <c r="Y990" s="54">
        <f t="shared" si="269"/>
        <v>0</v>
      </c>
      <c r="Z990" s="68" t="str">
        <f t="shared" si="272"/>
        <v>0</v>
      </c>
      <c r="AA990" s="56">
        <f t="shared" si="270"/>
        <v>1</v>
      </c>
      <c r="AB990" s="124">
        <f t="shared" si="278"/>
        <v>1</v>
      </c>
      <c r="AC990" s="69">
        <f t="shared" si="279"/>
        <v>0</v>
      </c>
      <c r="AD990" s="54">
        <f t="shared" si="282"/>
        <v>0</v>
      </c>
      <c r="AE990" s="59">
        <f t="shared" si="280"/>
        <v>0</v>
      </c>
      <c r="AF990" s="149"/>
      <c r="AG990" s="60"/>
      <c r="AH990" s="61"/>
      <c r="AI990" s="126"/>
      <c r="AJ990" s="212"/>
      <c r="AK990" s="215"/>
    </row>
    <row r="991" spans="2:37">
      <c r="B991" s="136"/>
      <c r="C991" s="47">
        <f t="shared" si="273"/>
        <v>0</v>
      </c>
      <c r="D991" s="47">
        <f t="shared" si="274"/>
        <v>1</v>
      </c>
      <c r="E991" s="47">
        <f t="shared" si="275"/>
        <v>1900</v>
      </c>
      <c r="F991" s="47" t="str">
        <f t="shared" si="271"/>
        <v>сб</v>
      </c>
      <c r="G991" s="92"/>
      <c r="H991" s="71"/>
      <c r="I991" s="70"/>
      <c r="J991" s="94"/>
      <c r="K991" s="94"/>
      <c r="L991" s="48"/>
      <c r="M991" s="71"/>
      <c r="N991" s="64"/>
      <c r="O991" s="65"/>
      <c r="P991" s="65"/>
      <c r="Q991" s="65"/>
      <c r="R991" s="105"/>
      <c r="S991" s="66">
        <f t="shared" si="281"/>
        <v>100854.89999999998</v>
      </c>
      <c r="T991" s="67">
        <f t="shared" si="276"/>
        <v>0</v>
      </c>
      <c r="U991" s="53">
        <f t="shared" si="266"/>
        <v>0</v>
      </c>
      <c r="V991" s="54">
        <f t="shared" si="267"/>
        <v>0</v>
      </c>
      <c r="W991" s="67">
        <f t="shared" si="277"/>
        <v>0</v>
      </c>
      <c r="X991" s="53">
        <f t="shared" si="268"/>
        <v>0</v>
      </c>
      <c r="Y991" s="54">
        <f t="shared" si="269"/>
        <v>0</v>
      </c>
      <c r="Z991" s="68" t="str">
        <f t="shared" si="272"/>
        <v>0</v>
      </c>
      <c r="AA991" s="56">
        <f t="shared" si="270"/>
        <v>1</v>
      </c>
      <c r="AB991" s="124">
        <f t="shared" si="278"/>
        <v>1</v>
      </c>
      <c r="AC991" s="69">
        <f t="shared" si="279"/>
        <v>0</v>
      </c>
      <c r="AD991" s="54">
        <f t="shared" si="282"/>
        <v>0</v>
      </c>
      <c r="AE991" s="59">
        <f t="shared" si="280"/>
        <v>0</v>
      </c>
      <c r="AF991" s="149"/>
      <c r="AG991" s="60"/>
      <c r="AH991" s="61"/>
      <c r="AI991" s="126"/>
      <c r="AJ991" s="212"/>
      <c r="AK991" s="215"/>
    </row>
    <row r="992" spans="2:37">
      <c r="B992" s="136"/>
      <c r="C992" s="47">
        <f t="shared" si="273"/>
        <v>0</v>
      </c>
      <c r="D992" s="47">
        <f t="shared" si="274"/>
        <v>1</v>
      </c>
      <c r="E992" s="47">
        <f t="shared" si="275"/>
        <v>1900</v>
      </c>
      <c r="F992" s="47" t="str">
        <f t="shared" si="271"/>
        <v>сб</v>
      </c>
      <c r="G992" s="92"/>
      <c r="H992" s="71"/>
      <c r="I992" s="70"/>
      <c r="J992" s="94"/>
      <c r="K992" s="94"/>
      <c r="L992" s="48"/>
      <c r="M992" s="71"/>
      <c r="N992" s="64"/>
      <c r="O992" s="65"/>
      <c r="P992" s="65"/>
      <c r="Q992" s="65"/>
      <c r="R992" s="105"/>
      <c r="S992" s="66">
        <f t="shared" si="281"/>
        <v>100854.89999999998</v>
      </c>
      <c r="T992" s="67">
        <f t="shared" si="276"/>
        <v>0</v>
      </c>
      <c r="U992" s="53">
        <f t="shared" si="266"/>
        <v>0</v>
      </c>
      <c r="V992" s="54">
        <f t="shared" si="267"/>
        <v>0</v>
      </c>
      <c r="W992" s="67">
        <f t="shared" si="277"/>
        <v>0</v>
      </c>
      <c r="X992" s="53">
        <f t="shared" si="268"/>
        <v>0</v>
      </c>
      <c r="Y992" s="54">
        <f t="shared" si="269"/>
        <v>0</v>
      </c>
      <c r="Z992" s="68" t="str">
        <f t="shared" si="272"/>
        <v>0</v>
      </c>
      <c r="AA992" s="56">
        <f t="shared" si="270"/>
        <v>1</v>
      </c>
      <c r="AB992" s="124">
        <f t="shared" si="278"/>
        <v>1</v>
      </c>
      <c r="AC992" s="69">
        <f t="shared" si="279"/>
        <v>0</v>
      </c>
      <c r="AD992" s="54">
        <f t="shared" si="282"/>
        <v>0</v>
      </c>
      <c r="AE992" s="59">
        <f t="shared" si="280"/>
        <v>0</v>
      </c>
      <c r="AF992" s="149"/>
      <c r="AG992" s="60"/>
      <c r="AH992" s="61"/>
      <c r="AI992" s="126"/>
      <c r="AJ992" s="212"/>
      <c r="AK992" s="215"/>
    </row>
    <row r="993" spans="2:37">
      <c r="B993" s="136"/>
      <c r="C993" s="47">
        <f t="shared" si="273"/>
        <v>0</v>
      </c>
      <c r="D993" s="47">
        <f t="shared" si="274"/>
        <v>1</v>
      </c>
      <c r="E993" s="47">
        <f t="shared" si="275"/>
        <v>1900</v>
      </c>
      <c r="F993" s="47" t="str">
        <f t="shared" si="271"/>
        <v>сб</v>
      </c>
      <c r="G993" s="92"/>
      <c r="H993" s="71"/>
      <c r="I993" s="70"/>
      <c r="J993" s="94"/>
      <c r="K993" s="94"/>
      <c r="L993" s="48"/>
      <c r="M993" s="71"/>
      <c r="N993" s="64"/>
      <c r="O993" s="65"/>
      <c r="P993" s="65"/>
      <c r="Q993" s="65"/>
      <c r="R993" s="105"/>
      <c r="S993" s="66">
        <f t="shared" si="281"/>
        <v>100854.89999999998</v>
      </c>
      <c r="T993" s="67">
        <f t="shared" si="276"/>
        <v>0</v>
      </c>
      <c r="U993" s="53">
        <f t="shared" ref="U993:U1056" si="283">T993*M993*AA993</f>
        <v>0</v>
      </c>
      <c r="V993" s="54">
        <f t="shared" ref="V993:V1056" si="284">T993*M993*AA993/S993</f>
        <v>0</v>
      </c>
      <c r="W993" s="67">
        <f t="shared" si="277"/>
        <v>0</v>
      </c>
      <c r="X993" s="53">
        <f t="shared" ref="X993:X1056" si="285">W993*M993*AA993</f>
        <v>0</v>
      </c>
      <c r="Y993" s="54">
        <f t="shared" ref="Y993:Y1056" si="286">W993*M993*AA993/S993</f>
        <v>0</v>
      </c>
      <c r="Z993" s="68" t="str">
        <f t="shared" si="272"/>
        <v>0</v>
      </c>
      <c r="AA993" s="56">
        <f t="shared" ref="AA993:AA1056" si="287">IF(I993=0,1,I993)</f>
        <v>1</v>
      </c>
      <c r="AB993" s="124">
        <f t="shared" si="278"/>
        <v>1</v>
      </c>
      <c r="AC993" s="69">
        <f t="shared" si="279"/>
        <v>0</v>
      </c>
      <c r="AD993" s="54">
        <f t="shared" si="282"/>
        <v>0</v>
      </c>
      <c r="AE993" s="59">
        <f t="shared" si="280"/>
        <v>0</v>
      </c>
      <c r="AF993" s="149"/>
      <c r="AG993" s="60"/>
      <c r="AH993" s="61"/>
      <c r="AI993" s="126"/>
      <c r="AJ993" s="212"/>
      <c r="AK993" s="215"/>
    </row>
    <row r="994" spans="2:37">
      <c r="B994" s="136"/>
      <c r="C994" s="47">
        <f t="shared" si="273"/>
        <v>0</v>
      </c>
      <c r="D994" s="47">
        <f t="shared" si="274"/>
        <v>1</v>
      </c>
      <c r="E994" s="47">
        <f t="shared" si="275"/>
        <v>1900</v>
      </c>
      <c r="F994" s="47" t="str">
        <f t="shared" si="271"/>
        <v>сб</v>
      </c>
      <c r="G994" s="92"/>
      <c r="H994" s="71"/>
      <c r="I994" s="70"/>
      <c r="J994" s="94"/>
      <c r="K994" s="94"/>
      <c r="L994" s="48"/>
      <c r="M994" s="71"/>
      <c r="N994" s="64"/>
      <c r="O994" s="65"/>
      <c r="P994" s="65"/>
      <c r="Q994" s="65"/>
      <c r="R994" s="105"/>
      <c r="S994" s="66">
        <f t="shared" si="281"/>
        <v>100854.89999999998</v>
      </c>
      <c r="T994" s="67">
        <f t="shared" si="276"/>
        <v>0</v>
      </c>
      <c r="U994" s="53">
        <f t="shared" si="283"/>
        <v>0</v>
      </c>
      <c r="V994" s="54">
        <f t="shared" si="284"/>
        <v>0</v>
      </c>
      <c r="W994" s="67">
        <f t="shared" si="277"/>
        <v>0</v>
      </c>
      <c r="X994" s="53">
        <f t="shared" si="285"/>
        <v>0</v>
      </c>
      <c r="Y994" s="54">
        <f t="shared" si="286"/>
        <v>0</v>
      </c>
      <c r="Z994" s="68" t="str">
        <f t="shared" si="272"/>
        <v>0</v>
      </c>
      <c r="AA994" s="56">
        <f t="shared" si="287"/>
        <v>1</v>
      </c>
      <c r="AB994" s="124">
        <f t="shared" si="278"/>
        <v>1</v>
      </c>
      <c r="AC994" s="69">
        <f t="shared" si="279"/>
        <v>0</v>
      </c>
      <c r="AD994" s="54">
        <f t="shared" si="282"/>
        <v>0</v>
      </c>
      <c r="AE994" s="59">
        <f t="shared" si="280"/>
        <v>0</v>
      </c>
      <c r="AF994" s="149"/>
      <c r="AG994" s="60"/>
      <c r="AH994" s="61"/>
      <c r="AI994" s="126"/>
      <c r="AJ994" s="212"/>
      <c r="AK994" s="215"/>
    </row>
    <row r="995" spans="2:37">
      <c r="B995" s="136"/>
      <c r="C995" s="47">
        <f t="shared" si="273"/>
        <v>0</v>
      </c>
      <c r="D995" s="47">
        <f t="shared" si="274"/>
        <v>1</v>
      </c>
      <c r="E995" s="47">
        <f t="shared" si="275"/>
        <v>1900</v>
      </c>
      <c r="F995" s="47" t="str">
        <f t="shared" si="271"/>
        <v>сб</v>
      </c>
      <c r="G995" s="92"/>
      <c r="H995" s="71"/>
      <c r="I995" s="70"/>
      <c r="J995" s="94"/>
      <c r="K995" s="94"/>
      <c r="L995" s="48"/>
      <c r="M995" s="71"/>
      <c r="N995" s="64"/>
      <c r="O995" s="65"/>
      <c r="P995" s="65"/>
      <c r="Q995" s="65"/>
      <c r="R995" s="105"/>
      <c r="S995" s="66">
        <f t="shared" si="281"/>
        <v>100854.89999999998</v>
      </c>
      <c r="T995" s="67">
        <f t="shared" si="276"/>
        <v>0</v>
      </c>
      <c r="U995" s="53">
        <f t="shared" si="283"/>
        <v>0</v>
      </c>
      <c r="V995" s="54">
        <f t="shared" si="284"/>
        <v>0</v>
      </c>
      <c r="W995" s="67">
        <f t="shared" si="277"/>
        <v>0</v>
      </c>
      <c r="X995" s="53">
        <f t="shared" si="285"/>
        <v>0</v>
      </c>
      <c r="Y995" s="54">
        <f t="shared" si="286"/>
        <v>0</v>
      </c>
      <c r="Z995" s="68" t="str">
        <f t="shared" si="272"/>
        <v>0</v>
      </c>
      <c r="AA995" s="56">
        <f t="shared" si="287"/>
        <v>1</v>
      </c>
      <c r="AB995" s="124">
        <f t="shared" si="278"/>
        <v>1</v>
      </c>
      <c r="AC995" s="69">
        <f t="shared" si="279"/>
        <v>0</v>
      </c>
      <c r="AD995" s="54">
        <f t="shared" si="282"/>
        <v>0</v>
      </c>
      <c r="AE995" s="59">
        <f t="shared" si="280"/>
        <v>0</v>
      </c>
      <c r="AF995" s="149"/>
      <c r="AG995" s="60"/>
      <c r="AH995" s="61"/>
      <c r="AI995" s="126"/>
      <c r="AJ995" s="212"/>
      <c r="AK995" s="215"/>
    </row>
    <row r="996" spans="2:37">
      <c r="B996" s="136"/>
      <c r="C996" s="47">
        <f t="shared" si="273"/>
        <v>0</v>
      </c>
      <c r="D996" s="47">
        <f t="shared" si="274"/>
        <v>1</v>
      </c>
      <c r="E996" s="47">
        <f t="shared" si="275"/>
        <v>1900</v>
      </c>
      <c r="F996" s="47" t="str">
        <f t="shared" ref="F996:F1059" si="288">CHOOSE(WEEKDAY(B996,2),"пн","вт","ср","чт","пт","сб","вс")</f>
        <v>сб</v>
      </c>
      <c r="G996" s="92"/>
      <c r="H996" s="71"/>
      <c r="I996" s="70"/>
      <c r="J996" s="94"/>
      <c r="K996" s="94"/>
      <c r="L996" s="48"/>
      <c r="M996" s="71"/>
      <c r="N996" s="64"/>
      <c r="O996" s="65"/>
      <c r="P996" s="65"/>
      <c r="Q996" s="65"/>
      <c r="R996" s="105"/>
      <c r="S996" s="66">
        <f t="shared" si="281"/>
        <v>100854.89999999998</v>
      </c>
      <c r="T996" s="67">
        <f t="shared" si="276"/>
        <v>0</v>
      </c>
      <c r="U996" s="53">
        <f t="shared" si="283"/>
        <v>0</v>
      </c>
      <c r="V996" s="54">
        <f t="shared" si="284"/>
        <v>0</v>
      </c>
      <c r="W996" s="67">
        <f t="shared" si="277"/>
        <v>0</v>
      </c>
      <c r="X996" s="53">
        <f t="shared" si="285"/>
        <v>0</v>
      </c>
      <c r="Y996" s="54">
        <f t="shared" si="286"/>
        <v>0</v>
      </c>
      <c r="Z996" s="68" t="str">
        <f t="shared" ref="Z996:Z1059" si="289">IF(W996=0,"0",T996/W996)</f>
        <v>0</v>
      </c>
      <c r="AA996" s="56">
        <f t="shared" si="287"/>
        <v>1</v>
      </c>
      <c r="AB996" s="124">
        <f t="shared" si="278"/>
        <v>1</v>
      </c>
      <c r="AC996" s="69">
        <f t="shared" si="279"/>
        <v>0</v>
      </c>
      <c r="AD996" s="54">
        <f t="shared" si="282"/>
        <v>0</v>
      </c>
      <c r="AE996" s="59">
        <f t="shared" si="280"/>
        <v>0</v>
      </c>
      <c r="AF996" s="149"/>
      <c r="AG996" s="60"/>
      <c r="AH996" s="61"/>
      <c r="AI996" s="126"/>
      <c r="AJ996" s="212"/>
      <c r="AK996" s="215"/>
    </row>
    <row r="997" spans="2:37">
      <c r="B997" s="136"/>
      <c r="C997" s="47">
        <f t="shared" ref="C997:C1060" si="290">WEEKNUM(B997)</f>
        <v>0</v>
      </c>
      <c r="D997" s="47">
        <f t="shared" ref="D997:D1060" si="291">MONTH(B997)</f>
        <v>1</v>
      </c>
      <c r="E997" s="47">
        <f t="shared" ref="E997:E1060" si="292">YEAR(B997)</f>
        <v>1900</v>
      </c>
      <c r="F997" s="47" t="str">
        <f t="shared" si="288"/>
        <v>сб</v>
      </c>
      <c r="G997" s="92"/>
      <c r="H997" s="71"/>
      <c r="I997" s="70"/>
      <c r="J997" s="94"/>
      <c r="K997" s="94"/>
      <c r="L997" s="48"/>
      <c r="M997" s="71"/>
      <c r="N997" s="64"/>
      <c r="O997" s="65"/>
      <c r="P997" s="65"/>
      <c r="Q997" s="65"/>
      <c r="R997" s="105"/>
      <c r="S997" s="66">
        <f t="shared" si="281"/>
        <v>100854.89999999998</v>
      </c>
      <c r="T997" s="67">
        <f t="shared" si="276"/>
        <v>0</v>
      </c>
      <c r="U997" s="53">
        <f t="shared" si="283"/>
        <v>0</v>
      </c>
      <c r="V997" s="54">
        <f t="shared" si="284"/>
        <v>0</v>
      </c>
      <c r="W997" s="67">
        <f t="shared" si="277"/>
        <v>0</v>
      </c>
      <c r="X997" s="53">
        <f t="shared" si="285"/>
        <v>0</v>
      </c>
      <c r="Y997" s="54">
        <f t="shared" si="286"/>
        <v>0</v>
      </c>
      <c r="Z997" s="68" t="str">
        <f t="shared" si="289"/>
        <v>0</v>
      </c>
      <c r="AA997" s="56">
        <f t="shared" si="287"/>
        <v>1</v>
      </c>
      <c r="AB997" s="124">
        <f t="shared" si="278"/>
        <v>1</v>
      </c>
      <c r="AC997" s="69">
        <f t="shared" si="279"/>
        <v>0</v>
      </c>
      <c r="AD997" s="54">
        <f t="shared" si="282"/>
        <v>0</v>
      </c>
      <c r="AE997" s="59">
        <f t="shared" si="280"/>
        <v>0</v>
      </c>
      <c r="AF997" s="149"/>
      <c r="AG997" s="60"/>
      <c r="AH997" s="61"/>
      <c r="AI997" s="126"/>
      <c r="AJ997" s="212"/>
      <c r="AK997" s="215"/>
    </row>
    <row r="998" spans="2:37">
      <c r="B998" s="136"/>
      <c r="C998" s="47">
        <f t="shared" si="290"/>
        <v>0</v>
      </c>
      <c r="D998" s="47">
        <f t="shared" si="291"/>
        <v>1</v>
      </c>
      <c r="E998" s="47">
        <f t="shared" si="292"/>
        <v>1900</v>
      </c>
      <c r="F998" s="47" t="str">
        <f t="shared" si="288"/>
        <v>сб</v>
      </c>
      <c r="G998" s="92"/>
      <c r="H998" s="71"/>
      <c r="I998" s="70"/>
      <c r="J998" s="94"/>
      <c r="K998" s="94"/>
      <c r="L998" s="48"/>
      <c r="M998" s="71"/>
      <c r="N998" s="64"/>
      <c r="O998" s="65"/>
      <c r="P998" s="65"/>
      <c r="Q998" s="65"/>
      <c r="R998" s="105"/>
      <c r="S998" s="66">
        <f t="shared" si="281"/>
        <v>100854.89999999998</v>
      </c>
      <c r="T998" s="67">
        <f t="shared" si="276"/>
        <v>0</v>
      </c>
      <c r="U998" s="53">
        <f t="shared" si="283"/>
        <v>0</v>
      </c>
      <c r="V998" s="54">
        <f t="shared" si="284"/>
        <v>0</v>
      </c>
      <c r="W998" s="67">
        <f t="shared" si="277"/>
        <v>0</v>
      </c>
      <c r="X998" s="53">
        <f t="shared" si="285"/>
        <v>0</v>
      </c>
      <c r="Y998" s="54">
        <f t="shared" si="286"/>
        <v>0</v>
      </c>
      <c r="Z998" s="68" t="str">
        <f t="shared" si="289"/>
        <v>0</v>
      </c>
      <c r="AA998" s="56">
        <f t="shared" si="287"/>
        <v>1</v>
      </c>
      <c r="AB998" s="124">
        <f t="shared" si="278"/>
        <v>1</v>
      </c>
      <c r="AC998" s="69">
        <f t="shared" si="279"/>
        <v>0</v>
      </c>
      <c r="AD998" s="54">
        <f t="shared" si="282"/>
        <v>0</v>
      </c>
      <c r="AE998" s="59">
        <f t="shared" si="280"/>
        <v>0</v>
      </c>
      <c r="AF998" s="149"/>
      <c r="AG998" s="60"/>
      <c r="AH998" s="61"/>
      <c r="AI998" s="126"/>
      <c r="AJ998" s="212"/>
      <c r="AK998" s="215"/>
    </row>
    <row r="999" spans="2:37">
      <c r="B999" s="136"/>
      <c r="C999" s="47">
        <f t="shared" si="290"/>
        <v>0</v>
      </c>
      <c r="D999" s="47">
        <f t="shared" si="291"/>
        <v>1</v>
      </c>
      <c r="E999" s="47">
        <f t="shared" si="292"/>
        <v>1900</v>
      </c>
      <c r="F999" s="47" t="str">
        <f t="shared" si="288"/>
        <v>сб</v>
      </c>
      <c r="G999" s="92"/>
      <c r="H999" s="71"/>
      <c r="I999" s="70"/>
      <c r="J999" s="94"/>
      <c r="K999" s="94"/>
      <c r="L999" s="48"/>
      <c r="M999" s="71"/>
      <c r="N999" s="64"/>
      <c r="O999" s="65"/>
      <c r="P999" s="65"/>
      <c r="Q999" s="65"/>
      <c r="R999" s="105"/>
      <c r="S999" s="66">
        <f t="shared" si="281"/>
        <v>100854.89999999998</v>
      </c>
      <c r="T999" s="67">
        <f t="shared" si="276"/>
        <v>0</v>
      </c>
      <c r="U999" s="53">
        <f t="shared" si="283"/>
        <v>0</v>
      </c>
      <c r="V999" s="54">
        <f t="shared" si="284"/>
        <v>0</v>
      </c>
      <c r="W999" s="67">
        <f t="shared" si="277"/>
        <v>0</v>
      </c>
      <c r="X999" s="53">
        <f t="shared" si="285"/>
        <v>0</v>
      </c>
      <c r="Y999" s="54">
        <f t="shared" si="286"/>
        <v>0</v>
      </c>
      <c r="Z999" s="68" t="str">
        <f t="shared" si="289"/>
        <v>0</v>
      </c>
      <c r="AA999" s="56">
        <f t="shared" si="287"/>
        <v>1</v>
      </c>
      <c r="AB999" s="124">
        <f t="shared" si="278"/>
        <v>1</v>
      </c>
      <c r="AC999" s="69">
        <f t="shared" si="279"/>
        <v>0</v>
      </c>
      <c r="AD999" s="54">
        <f t="shared" si="282"/>
        <v>0</v>
      </c>
      <c r="AE999" s="59">
        <f t="shared" si="280"/>
        <v>0</v>
      </c>
      <c r="AF999" s="149"/>
      <c r="AG999" s="60"/>
      <c r="AH999" s="61"/>
      <c r="AI999" s="126"/>
      <c r="AJ999" s="212"/>
      <c r="AK999" s="215"/>
    </row>
    <row r="1000" spans="2:37">
      <c r="B1000" s="136"/>
      <c r="C1000" s="47">
        <f t="shared" si="290"/>
        <v>0</v>
      </c>
      <c r="D1000" s="47">
        <f t="shared" si="291"/>
        <v>1</v>
      </c>
      <c r="E1000" s="47">
        <f t="shared" si="292"/>
        <v>1900</v>
      </c>
      <c r="F1000" s="47" t="str">
        <f t="shared" si="288"/>
        <v>сб</v>
      </c>
      <c r="G1000" s="92"/>
      <c r="H1000" s="71"/>
      <c r="I1000" s="70"/>
      <c r="J1000" s="94"/>
      <c r="K1000" s="94"/>
      <c r="L1000" s="48"/>
      <c r="M1000" s="71"/>
      <c r="N1000" s="64"/>
      <c r="O1000" s="65"/>
      <c r="P1000" s="65"/>
      <c r="Q1000" s="65"/>
      <c r="R1000" s="105"/>
      <c r="S1000" s="66">
        <f t="shared" si="281"/>
        <v>100854.89999999998</v>
      </c>
      <c r="T1000" s="67">
        <f t="shared" si="276"/>
        <v>0</v>
      </c>
      <c r="U1000" s="53">
        <f t="shared" si="283"/>
        <v>0</v>
      </c>
      <c r="V1000" s="54">
        <f t="shared" si="284"/>
        <v>0</v>
      </c>
      <c r="W1000" s="67">
        <f t="shared" si="277"/>
        <v>0</v>
      </c>
      <c r="X1000" s="53">
        <f t="shared" si="285"/>
        <v>0</v>
      </c>
      <c r="Y1000" s="54">
        <f t="shared" si="286"/>
        <v>0</v>
      </c>
      <c r="Z1000" s="68" t="str">
        <f t="shared" si="289"/>
        <v>0</v>
      </c>
      <c r="AA1000" s="56">
        <f t="shared" si="287"/>
        <v>1</v>
      </c>
      <c r="AB1000" s="124">
        <f t="shared" si="278"/>
        <v>1</v>
      </c>
      <c r="AC1000" s="69">
        <f t="shared" si="279"/>
        <v>0</v>
      </c>
      <c r="AD1000" s="54">
        <f t="shared" si="282"/>
        <v>0</v>
      </c>
      <c r="AE1000" s="59">
        <f t="shared" si="280"/>
        <v>0</v>
      </c>
      <c r="AF1000" s="149"/>
      <c r="AG1000" s="60"/>
      <c r="AH1000" s="61"/>
      <c r="AI1000" s="126"/>
      <c r="AJ1000" s="212"/>
      <c r="AK1000" s="215"/>
    </row>
    <row r="1001" spans="2:37">
      <c r="B1001" s="136"/>
      <c r="C1001" s="47">
        <f t="shared" si="290"/>
        <v>0</v>
      </c>
      <c r="D1001" s="47">
        <f t="shared" si="291"/>
        <v>1</v>
      </c>
      <c r="E1001" s="47">
        <f t="shared" si="292"/>
        <v>1900</v>
      </c>
      <c r="F1001" s="47" t="str">
        <f t="shared" si="288"/>
        <v>сб</v>
      </c>
      <c r="G1001" s="92"/>
      <c r="H1001" s="71"/>
      <c r="I1001" s="70"/>
      <c r="J1001" s="94"/>
      <c r="K1001" s="94"/>
      <c r="L1001" s="48"/>
      <c r="M1001" s="71"/>
      <c r="N1001" s="64"/>
      <c r="O1001" s="65"/>
      <c r="P1001" s="65"/>
      <c r="Q1001" s="65"/>
      <c r="R1001" s="105"/>
      <c r="S1001" s="66">
        <f t="shared" si="281"/>
        <v>100854.89999999998</v>
      </c>
      <c r="T1001" s="67">
        <f t="shared" si="276"/>
        <v>0</v>
      </c>
      <c r="U1001" s="53">
        <f t="shared" si="283"/>
        <v>0</v>
      </c>
      <c r="V1001" s="54">
        <f t="shared" si="284"/>
        <v>0</v>
      </c>
      <c r="W1001" s="67">
        <f t="shared" si="277"/>
        <v>0</v>
      </c>
      <c r="X1001" s="53">
        <f t="shared" si="285"/>
        <v>0</v>
      </c>
      <c r="Y1001" s="54">
        <f t="shared" si="286"/>
        <v>0</v>
      </c>
      <c r="Z1001" s="68" t="str">
        <f t="shared" si="289"/>
        <v>0</v>
      </c>
      <c r="AA1001" s="56">
        <f t="shared" si="287"/>
        <v>1</v>
      </c>
      <c r="AB1001" s="124">
        <f t="shared" si="278"/>
        <v>1</v>
      </c>
      <c r="AC1001" s="69">
        <f t="shared" si="279"/>
        <v>0</v>
      </c>
      <c r="AD1001" s="54">
        <f t="shared" si="282"/>
        <v>0</v>
      </c>
      <c r="AE1001" s="59">
        <f t="shared" si="280"/>
        <v>0</v>
      </c>
      <c r="AF1001" s="149"/>
      <c r="AG1001" s="60"/>
      <c r="AH1001" s="61"/>
      <c r="AI1001" s="126"/>
      <c r="AJ1001" s="212"/>
      <c r="AK1001" s="215"/>
    </row>
    <row r="1002" spans="2:37">
      <c r="B1002" s="136"/>
      <c r="C1002" s="47">
        <f t="shared" si="290"/>
        <v>0</v>
      </c>
      <c r="D1002" s="47">
        <f t="shared" si="291"/>
        <v>1</v>
      </c>
      <c r="E1002" s="47">
        <f t="shared" si="292"/>
        <v>1900</v>
      </c>
      <c r="F1002" s="47" t="str">
        <f t="shared" si="288"/>
        <v>сб</v>
      </c>
      <c r="G1002" s="92"/>
      <c r="H1002" s="71"/>
      <c r="I1002" s="70"/>
      <c r="J1002" s="94"/>
      <c r="K1002" s="94"/>
      <c r="L1002" s="48"/>
      <c r="M1002" s="71"/>
      <c r="N1002" s="64"/>
      <c r="O1002" s="65"/>
      <c r="P1002" s="65"/>
      <c r="Q1002" s="65"/>
      <c r="R1002" s="105"/>
      <c r="S1002" s="66">
        <f t="shared" si="281"/>
        <v>100854.89999999998</v>
      </c>
      <c r="T1002" s="67">
        <f t="shared" si="276"/>
        <v>0</v>
      </c>
      <c r="U1002" s="53">
        <f t="shared" si="283"/>
        <v>0</v>
      </c>
      <c r="V1002" s="54">
        <f t="shared" si="284"/>
        <v>0</v>
      </c>
      <c r="W1002" s="67">
        <f t="shared" si="277"/>
        <v>0</v>
      </c>
      <c r="X1002" s="53">
        <f t="shared" si="285"/>
        <v>0</v>
      </c>
      <c r="Y1002" s="54">
        <f t="shared" si="286"/>
        <v>0</v>
      </c>
      <c r="Z1002" s="68" t="str">
        <f t="shared" si="289"/>
        <v>0</v>
      </c>
      <c r="AA1002" s="56">
        <f t="shared" si="287"/>
        <v>1</v>
      </c>
      <c r="AB1002" s="124">
        <f t="shared" si="278"/>
        <v>1</v>
      </c>
      <c r="AC1002" s="69">
        <f t="shared" si="279"/>
        <v>0</v>
      </c>
      <c r="AD1002" s="54">
        <f t="shared" si="282"/>
        <v>0</v>
      </c>
      <c r="AE1002" s="59">
        <f t="shared" si="280"/>
        <v>0</v>
      </c>
      <c r="AF1002" s="149"/>
      <c r="AG1002" s="60"/>
      <c r="AH1002" s="61"/>
      <c r="AI1002" s="126"/>
      <c r="AJ1002" s="212"/>
      <c r="AK1002" s="215"/>
    </row>
    <row r="1003" spans="2:37">
      <c r="B1003" s="136"/>
      <c r="C1003" s="47">
        <f t="shared" si="290"/>
        <v>0</v>
      </c>
      <c r="D1003" s="47">
        <f t="shared" si="291"/>
        <v>1</v>
      </c>
      <c r="E1003" s="47">
        <f t="shared" si="292"/>
        <v>1900</v>
      </c>
      <c r="F1003" s="47" t="str">
        <f t="shared" si="288"/>
        <v>сб</v>
      </c>
      <c r="G1003" s="92"/>
      <c r="H1003" s="71"/>
      <c r="I1003" s="70"/>
      <c r="J1003" s="94"/>
      <c r="K1003" s="94"/>
      <c r="L1003" s="48"/>
      <c r="M1003" s="71"/>
      <c r="N1003" s="64"/>
      <c r="O1003" s="65"/>
      <c r="P1003" s="65"/>
      <c r="Q1003" s="65"/>
      <c r="R1003" s="105"/>
      <c r="S1003" s="66">
        <f t="shared" si="281"/>
        <v>100854.89999999998</v>
      </c>
      <c r="T1003" s="67">
        <f t="shared" si="276"/>
        <v>0</v>
      </c>
      <c r="U1003" s="53">
        <f t="shared" si="283"/>
        <v>0</v>
      </c>
      <c r="V1003" s="54">
        <f t="shared" si="284"/>
        <v>0</v>
      </c>
      <c r="W1003" s="67">
        <f t="shared" si="277"/>
        <v>0</v>
      </c>
      <c r="X1003" s="53">
        <f t="shared" si="285"/>
        <v>0</v>
      </c>
      <c r="Y1003" s="54">
        <f t="shared" si="286"/>
        <v>0</v>
      </c>
      <c r="Z1003" s="68" t="str">
        <f t="shared" si="289"/>
        <v>0</v>
      </c>
      <c r="AA1003" s="56">
        <f t="shared" si="287"/>
        <v>1</v>
      </c>
      <c r="AB1003" s="124">
        <f t="shared" si="278"/>
        <v>1</v>
      </c>
      <c r="AC1003" s="69">
        <f t="shared" si="279"/>
        <v>0</v>
      </c>
      <c r="AD1003" s="54">
        <f t="shared" si="282"/>
        <v>0</v>
      </c>
      <c r="AE1003" s="59">
        <f t="shared" si="280"/>
        <v>0</v>
      </c>
      <c r="AF1003" s="149"/>
      <c r="AG1003" s="60"/>
      <c r="AH1003" s="61"/>
      <c r="AI1003" s="126"/>
      <c r="AJ1003" s="212"/>
      <c r="AK1003" s="215"/>
    </row>
    <row r="1004" spans="2:37">
      <c r="B1004" s="136"/>
      <c r="C1004" s="47">
        <f t="shared" si="290"/>
        <v>0</v>
      </c>
      <c r="D1004" s="47">
        <f t="shared" si="291"/>
        <v>1</v>
      </c>
      <c r="E1004" s="47">
        <f t="shared" si="292"/>
        <v>1900</v>
      </c>
      <c r="F1004" s="47" t="str">
        <f t="shared" si="288"/>
        <v>сб</v>
      </c>
      <c r="G1004" s="92"/>
      <c r="H1004" s="71"/>
      <c r="I1004" s="70"/>
      <c r="J1004" s="94"/>
      <c r="K1004" s="94"/>
      <c r="L1004" s="48"/>
      <c r="M1004" s="71"/>
      <c r="N1004" s="64"/>
      <c r="O1004" s="65"/>
      <c r="P1004" s="65"/>
      <c r="Q1004" s="65"/>
      <c r="R1004" s="105"/>
      <c r="S1004" s="66">
        <f t="shared" si="281"/>
        <v>100854.89999999998</v>
      </c>
      <c r="T1004" s="67">
        <f t="shared" si="276"/>
        <v>0</v>
      </c>
      <c r="U1004" s="53">
        <f t="shared" si="283"/>
        <v>0</v>
      </c>
      <c r="V1004" s="54">
        <f t="shared" si="284"/>
        <v>0</v>
      </c>
      <c r="W1004" s="67">
        <f t="shared" si="277"/>
        <v>0</v>
      </c>
      <c r="X1004" s="53">
        <f t="shared" si="285"/>
        <v>0</v>
      </c>
      <c r="Y1004" s="54">
        <f t="shared" si="286"/>
        <v>0</v>
      </c>
      <c r="Z1004" s="68" t="str">
        <f t="shared" si="289"/>
        <v>0</v>
      </c>
      <c r="AA1004" s="56">
        <f t="shared" si="287"/>
        <v>1</v>
      </c>
      <c r="AB1004" s="124">
        <f t="shared" si="278"/>
        <v>1</v>
      </c>
      <c r="AC1004" s="69">
        <f t="shared" si="279"/>
        <v>0</v>
      </c>
      <c r="AD1004" s="54">
        <f t="shared" si="282"/>
        <v>0</v>
      </c>
      <c r="AE1004" s="59">
        <f t="shared" si="280"/>
        <v>0</v>
      </c>
      <c r="AF1004" s="149"/>
      <c r="AG1004" s="60"/>
      <c r="AH1004" s="61"/>
      <c r="AI1004" s="126"/>
      <c r="AJ1004" s="212"/>
      <c r="AK1004" s="215"/>
    </row>
    <row r="1005" spans="2:37">
      <c r="B1005" s="136"/>
      <c r="C1005" s="47">
        <f t="shared" si="290"/>
        <v>0</v>
      </c>
      <c r="D1005" s="47">
        <f t="shared" si="291"/>
        <v>1</v>
      </c>
      <c r="E1005" s="47">
        <f t="shared" si="292"/>
        <v>1900</v>
      </c>
      <c r="F1005" s="47" t="str">
        <f t="shared" si="288"/>
        <v>сб</v>
      </c>
      <c r="G1005" s="92"/>
      <c r="H1005" s="71"/>
      <c r="I1005" s="70"/>
      <c r="J1005" s="94"/>
      <c r="K1005" s="94"/>
      <c r="L1005" s="48"/>
      <c r="M1005" s="71"/>
      <c r="N1005" s="64"/>
      <c r="O1005" s="65"/>
      <c r="P1005" s="65"/>
      <c r="Q1005" s="65"/>
      <c r="R1005" s="105"/>
      <c r="S1005" s="66">
        <f t="shared" si="281"/>
        <v>100854.89999999998</v>
      </c>
      <c r="T1005" s="67">
        <f t="shared" si="276"/>
        <v>0</v>
      </c>
      <c r="U1005" s="53">
        <f t="shared" si="283"/>
        <v>0</v>
      </c>
      <c r="V1005" s="54">
        <f t="shared" si="284"/>
        <v>0</v>
      </c>
      <c r="W1005" s="67">
        <f t="shared" si="277"/>
        <v>0</v>
      </c>
      <c r="X1005" s="53">
        <f t="shared" si="285"/>
        <v>0</v>
      </c>
      <c r="Y1005" s="54">
        <f t="shared" si="286"/>
        <v>0</v>
      </c>
      <c r="Z1005" s="68" t="str">
        <f t="shared" si="289"/>
        <v>0</v>
      </c>
      <c r="AA1005" s="56">
        <f t="shared" si="287"/>
        <v>1</v>
      </c>
      <c r="AB1005" s="124">
        <f t="shared" si="278"/>
        <v>1</v>
      </c>
      <c r="AC1005" s="69">
        <f t="shared" si="279"/>
        <v>0</v>
      </c>
      <c r="AD1005" s="54">
        <f t="shared" si="282"/>
        <v>0</v>
      </c>
      <c r="AE1005" s="59">
        <f t="shared" si="280"/>
        <v>0</v>
      </c>
      <c r="AF1005" s="149"/>
      <c r="AG1005" s="60"/>
      <c r="AH1005" s="61"/>
      <c r="AI1005" s="126"/>
      <c r="AJ1005" s="212"/>
      <c r="AK1005" s="215"/>
    </row>
    <row r="1006" spans="2:37">
      <c r="B1006" s="136"/>
      <c r="C1006" s="47">
        <f t="shared" si="290"/>
        <v>0</v>
      </c>
      <c r="D1006" s="47">
        <f t="shared" si="291"/>
        <v>1</v>
      </c>
      <c r="E1006" s="47">
        <f t="shared" si="292"/>
        <v>1900</v>
      </c>
      <c r="F1006" s="47" t="str">
        <f t="shared" si="288"/>
        <v>сб</v>
      </c>
      <c r="G1006" s="92"/>
      <c r="H1006" s="71"/>
      <c r="I1006" s="70"/>
      <c r="J1006" s="94"/>
      <c r="K1006" s="94"/>
      <c r="L1006" s="48"/>
      <c r="M1006" s="71"/>
      <c r="N1006" s="64"/>
      <c r="O1006" s="65"/>
      <c r="P1006" s="65"/>
      <c r="Q1006" s="65"/>
      <c r="R1006" s="105"/>
      <c r="S1006" s="66">
        <f t="shared" si="281"/>
        <v>100854.89999999998</v>
      </c>
      <c r="T1006" s="67">
        <f t="shared" si="276"/>
        <v>0</v>
      </c>
      <c r="U1006" s="53">
        <f t="shared" si="283"/>
        <v>0</v>
      </c>
      <c r="V1006" s="54">
        <f t="shared" si="284"/>
        <v>0</v>
      </c>
      <c r="W1006" s="67">
        <f t="shared" si="277"/>
        <v>0</v>
      </c>
      <c r="X1006" s="53">
        <f t="shared" si="285"/>
        <v>0</v>
      </c>
      <c r="Y1006" s="54">
        <f t="shared" si="286"/>
        <v>0</v>
      </c>
      <c r="Z1006" s="68" t="str">
        <f t="shared" si="289"/>
        <v>0</v>
      </c>
      <c r="AA1006" s="56">
        <f t="shared" si="287"/>
        <v>1</v>
      </c>
      <c r="AB1006" s="124">
        <f t="shared" si="278"/>
        <v>1</v>
      </c>
      <c r="AC1006" s="69">
        <f t="shared" si="279"/>
        <v>0</v>
      </c>
      <c r="AD1006" s="54">
        <f t="shared" si="282"/>
        <v>0</v>
      </c>
      <c r="AE1006" s="59">
        <f t="shared" si="280"/>
        <v>0</v>
      </c>
      <c r="AF1006" s="149"/>
      <c r="AG1006" s="60"/>
      <c r="AH1006" s="61"/>
      <c r="AI1006" s="126"/>
      <c r="AJ1006" s="212"/>
      <c r="AK1006" s="215"/>
    </row>
    <row r="1007" spans="2:37">
      <c r="B1007" s="136"/>
      <c r="C1007" s="47">
        <f t="shared" si="290"/>
        <v>0</v>
      </c>
      <c r="D1007" s="47">
        <f t="shared" si="291"/>
        <v>1</v>
      </c>
      <c r="E1007" s="47">
        <f t="shared" si="292"/>
        <v>1900</v>
      </c>
      <c r="F1007" s="47" t="str">
        <f t="shared" si="288"/>
        <v>сб</v>
      </c>
      <c r="G1007" s="92"/>
      <c r="H1007" s="71"/>
      <c r="I1007" s="70"/>
      <c r="J1007" s="94"/>
      <c r="K1007" s="94"/>
      <c r="L1007" s="48"/>
      <c r="M1007" s="71"/>
      <c r="N1007" s="64"/>
      <c r="O1007" s="65"/>
      <c r="P1007" s="65"/>
      <c r="Q1007" s="65"/>
      <c r="R1007" s="105"/>
      <c r="S1007" s="66">
        <f t="shared" si="281"/>
        <v>100854.89999999998</v>
      </c>
      <c r="T1007" s="67">
        <f t="shared" si="276"/>
        <v>0</v>
      </c>
      <c r="U1007" s="53">
        <f t="shared" si="283"/>
        <v>0</v>
      </c>
      <c r="V1007" s="54">
        <f t="shared" si="284"/>
        <v>0</v>
      </c>
      <c r="W1007" s="67">
        <f t="shared" si="277"/>
        <v>0</v>
      </c>
      <c r="X1007" s="53">
        <f t="shared" si="285"/>
        <v>0</v>
      </c>
      <c r="Y1007" s="54">
        <f t="shared" si="286"/>
        <v>0</v>
      </c>
      <c r="Z1007" s="68" t="str">
        <f t="shared" si="289"/>
        <v>0</v>
      </c>
      <c r="AA1007" s="56">
        <f t="shared" si="287"/>
        <v>1</v>
      </c>
      <c r="AB1007" s="124">
        <f t="shared" si="278"/>
        <v>1</v>
      </c>
      <c r="AC1007" s="69">
        <f t="shared" si="279"/>
        <v>0</v>
      </c>
      <c r="AD1007" s="54">
        <f t="shared" si="282"/>
        <v>0</v>
      </c>
      <c r="AE1007" s="59">
        <f t="shared" si="280"/>
        <v>0</v>
      </c>
      <c r="AF1007" s="149"/>
      <c r="AG1007" s="60"/>
      <c r="AH1007" s="61"/>
      <c r="AI1007" s="126"/>
      <c r="AJ1007" s="212"/>
      <c r="AK1007" s="215"/>
    </row>
    <row r="1008" spans="2:37">
      <c r="B1008" s="136"/>
      <c r="C1008" s="47">
        <f t="shared" si="290"/>
        <v>0</v>
      </c>
      <c r="D1008" s="47">
        <f t="shared" si="291"/>
        <v>1</v>
      </c>
      <c r="E1008" s="47">
        <f t="shared" si="292"/>
        <v>1900</v>
      </c>
      <c r="F1008" s="47" t="str">
        <f t="shared" si="288"/>
        <v>сб</v>
      </c>
      <c r="G1008" s="92"/>
      <c r="H1008" s="71"/>
      <c r="I1008" s="70"/>
      <c r="J1008" s="94"/>
      <c r="K1008" s="94"/>
      <c r="L1008" s="48"/>
      <c r="M1008" s="71"/>
      <c r="N1008" s="64"/>
      <c r="O1008" s="65"/>
      <c r="P1008" s="65"/>
      <c r="Q1008" s="65"/>
      <c r="R1008" s="105"/>
      <c r="S1008" s="66">
        <f t="shared" si="281"/>
        <v>100854.89999999998</v>
      </c>
      <c r="T1008" s="67">
        <f t="shared" si="276"/>
        <v>0</v>
      </c>
      <c r="U1008" s="53">
        <f t="shared" si="283"/>
        <v>0</v>
      </c>
      <c r="V1008" s="54">
        <f t="shared" si="284"/>
        <v>0</v>
      </c>
      <c r="W1008" s="67">
        <f t="shared" si="277"/>
        <v>0</v>
      </c>
      <c r="X1008" s="53">
        <f t="shared" si="285"/>
        <v>0</v>
      </c>
      <c r="Y1008" s="54">
        <f t="shared" si="286"/>
        <v>0</v>
      </c>
      <c r="Z1008" s="68" t="str">
        <f t="shared" si="289"/>
        <v>0</v>
      </c>
      <c r="AA1008" s="56">
        <f t="shared" si="287"/>
        <v>1</v>
      </c>
      <c r="AB1008" s="124">
        <f t="shared" si="278"/>
        <v>1</v>
      </c>
      <c r="AC1008" s="69">
        <f t="shared" si="279"/>
        <v>0</v>
      </c>
      <c r="AD1008" s="54">
        <f t="shared" si="282"/>
        <v>0</v>
      </c>
      <c r="AE1008" s="59">
        <f t="shared" si="280"/>
        <v>0</v>
      </c>
      <c r="AF1008" s="149"/>
      <c r="AG1008" s="60"/>
      <c r="AH1008" s="61"/>
      <c r="AI1008" s="126"/>
      <c r="AJ1008" s="212"/>
      <c r="AK1008" s="215"/>
    </row>
    <row r="1009" spans="2:37">
      <c r="B1009" s="136"/>
      <c r="C1009" s="47">
        <f t="shared" si="290"/>
        <v>0</v>
      </c>
      <c r="D1009" s="47">
        <f t="shared" si="291"/>
        <v>1</v>
      </c>
      <c r="E1009" s="47">
        <f t="shared" si="292"/>
        <v>1900</v>
      </c>
      <c r="F1009" s="47" t="str">
        <f t="shared" si="288"/>
        <v>сб</v>
      </c>
      <c r="G1009" s="92"/>
      <c r="H1009" s="71"/>
      <c r="I1009" s="70"/>
      <c r="J1009" s="94"/>
      <c r="K1009" s="94"/>
      <c r="L1009" s="48"/>
      <c r="M1009" s="71"/>
      <c r="N1009" s="64"/>
      <c r="O1009" s="65"/>
      <c r="P1009" s="65"/>
      <c r="Q1009" s="65"/>
      <c r="R1009" s="105"/>
      <c r="S1009" s="66">
        <f t="shared" si="281"/>
        <v>100854.89999999998</v>
      </c>
      <c r="T1009" s="67">
        <f t="shared" si="276"/>
        <v>0</v>
      </c>
      <c r="U1009" s="53">
        <f t="shared" si="283"/>
        <v>0</v>
      </c>
      <c r="V1009" s="54">
        <f t="shared" si="284"/>
        <v>0</v>
      </c>
      <c r="W1009" s="67">
        <f t="shared" si="277"/>
        <v>0</v>
      </c>
      <c r="X1009" s="53">
        <f t="shared" si="285"/>
        <v>0</v>
      </c>
      <c r="Y1009" s="54">
        <f t="shared" si="286"/>
        <v>0</v>
      </c>
      <c r="Z1009" s="68" t="str">
        <f t="shared" si="289"/>
        <v>0</v>
      </c>
      <c r="AA1009" s="56">
        <f t="shared" si="287"/>
        <v>1</v>
      </c>
      <c r="AB1009" s="124">
        <f t="shared" si="278"/>
        <v>1</v>
      </c>
      <c r="AC1009" s="69">
        <f t="shared" si="279"/>
        <v>0</v>
      </c>
      <c r="AD1009" s="54">
        <f t="shared" si="282"/>
        <v>0</v>
      </c>
      <c r="AE1009" s="59">
        <f t="shared" si="280"/>
        <v>0</v>
      </c>
      <c r="AF1009" s="149"/>
      <c r="AG1009" s="60"/>
      <c r="AH1009" s="61"/>
      <c r="AI1009" s="126"/>
      <c r="AJ1009" s="212"/>
      <c r="AK1009" s="215"/>
    </row>
    <row r="1010" spans="2:37">
      <c r="B1010" s="136"/>
      <c r="C1010" s="47">
        <f t="shared" si="290"/>
        <v>0</v>
      </c>
      <c r="D1010" s="47">
        <f t="shared" si="291"/>
        <v>1</v>
      </c>
      <c r="E1010" s="47">
        <f t="shared" si="292"/>
        <v>1900</v>
      </c>
      <c r="F1010" s="47" t="str">
        <f t="shared" si="288"/>
        <v>сб</v>
      </c>
      <c r="G1010" s="92"/>
      <c r="H1010" s="71"/>
      <c r="I1010" s="70"/>
      <c r="J1010" s="94"/>
      <c r="K1010" s="94"/>
      <c r="L1010" s="48"/>
      <c r="M1010" s="71"/>
      <c r="N1010" s="64"/>
      <c r="O1010" s="65"/>
      <c r="P1010" s="65"/>
      <c r="Q1010" s="65"/>
      <c r="R1010" s="105"/>
      <c r="S1010" s="66">
        <f t="shared" si="281"/>
        <v>100854.89999999998</v>
      </c>
      <c r="T1010" s="67">
        <f t="shared" si="276"/>
        <v>0</v>
      </c>
      <c r="U1010" s="53">
        <f t="shared" si="283"/>
        <v>0</v>
      </c>
      <c r="V1010" s="54">
        <f t="shared" si="284"/>
        <v>0</v>
      </c>
      <c r="W1010" s="67">
        <f t="shared" si="277"/>
        <v>0</v>
      </c>
      <c r="X1010" s="53">
        <f t="shared" si="285"/>
        <v>0</v>
      </c>
      <c r="Y1010" s="54">
        <f t="shared" si="286"/>
        <v>0</v>
      </c>
      <c r="Z1010" s="68" t="str">
        <f t="shared" si="289"/>
        <v>0</v>
      </c>
      <c r="AA1010" s="56">
        <f t="shared" si="287"/>
        <v>1</v>
      </c>
      <c r="AB1010" s="124">
        <f t="shared" si="278"/>
        <v>1</v>
      </c>
      <c r="AC1010" s="69">
        <f t="shared" si="279"/>
        <v>0</v>
      </c>
      <c r="AD1010" s="54">
        <f t="shared" si="282"/>
        <v>0</v>
      </c>
      <c r="AE1010" s="59">
        <f t="shared" si="280"/>
        <v>0</v>
      </c>
      <c r="AF1010" s="149"/>
      <c r="AG1010" s="60"/>
      <c r="AH1010" s="61"/>
      <c r="AI1010" s="126"/>
      <c r="AJ1010" s="212"/>
      <c r="AK1010" s="215"/>
    </row>
    <row r="1011" spans="2:37">
      <c r="B1011" s="136"/>
      <c r="C1011" s="47">
        <f t="shared" si="290"/>
        <v>0</v>
      </c>
      <c r="D1011" s="47">
        <f t="shared" si="291"/>
        <v>1</v>
      </c>
      <c r="E1011" s="47">
        <f t="shared" si="292"/>
        <v>1900</v>
      </c>
      <c r="F1011" s="47" t="str">
        <f t="shared" si="288"/>
        <v>сб</v>
      </c>
      <c r="G1011" s="92"/>
      <c r="H1011" s="71"/>
      <c r="I1011" s="70"/>
      <c r="J1011" s="94"/>
      <c r="K1011" s="94"/>
      <c r="L1011" s="48"/>
      <c r="M1011" s="71"/>
      <c r="N1011" s="64"/>
      <c r="O1011" s="65"/>
      <c r="P1011" s="65"/>
      <c r="Q1011" s="65"/>
      <c r="R1011" s="105"/>
      <c r="S1011" s="66">
        <f t="shared" si="281"/>
        <v>100854.89999999998</v>
      </c>
      <c r="T1011" s="67">
        <f t="shared" si="276"/>
        <v>0</v>
      </c>
      <c r="U1011" s="53">
        <f t="shared" si="283"/>
        <v>0</v>
      </c>
      <c r="V1011" s="54">
        <f t="shared" si="284"/>
        <v>0</v>
      </c>
      <c r="W1011" s="67">
        <f t="shared" si="277"/>
        <v>0</v>
      </c>
      <c r="X1011" s="53">
        <f t="shared" si="285"/>
        <v>0</v>
      </c>
      <c r="Y1011" s="54">
        <f t="shared" si="286"/>
        <v>0</v>
      </c>
      <c r="Z1011" s="68" t="str">
        <f t="shared" si="289"/>
        <v>0</v>
      </c>
      <c r="AA1011" s="56">
        <f t="shared" si="287"/>
        <v>1</v>
      </c>
      <c r="AB1011" s="124">
        <f t="shared" si="278"/>
        <v>1</v>
      </c>
      <c r="AC1011" s="69">
        <f t="shared" si="279"/>
        <v>0</v>
      </c>
      <c r="AD1011" s="54">
        <f t="shared" si="282"/>
        <v>0</v>
      </c>
      <c r="AE1011" s="59">
        <f t="shared" si="280"/>
        <v>0</v>
      </c>
      <c r="AF1011" s="149"/>
      <c r="AG1011" s="60"/>
      <c r="AH1011" s="61"/>
      <c r="AI1011" s="126"/>
      <c r="AJ1011" s="212"/>
      <c r="AK1011" s="215"/>
    </row>
    <row r="1012" spans="2:37">
      <c r="B1012" s="136"/>
      <c r="C1012" s="47">
        <f t="shared" si="290"/>
        <v>0</v>
      </c>
      <c r="D1012" s="47">
        <f t="shared" si="291"/>
        <v>1</v>
      </c>
      <c r="E1012" s="47">
        <f t="shared" si="292"/>
        <v>1900</v>
      </c>
      <c r="F1012" s="47" t="str">
        <f t="shared" si="288"/>
        <v>сб</v>
      </c>
      <c r="G1012" s="92"/>
      <c r="H1012" s="71"/>
      <c r="I1012" s="70"/>
      <c r="J1012" s="94"/>
      <c r="K1012" s="94"/>
      <c r="L1012" s="48"/>
      <c r="M1012" s="71"/>
      <c r="N1012" s="64"/>
      <c r="O1012" s="65"/>
      <c r="P1012" s="65"/>
      <c r="Q1012" s="65"/>
      <c r="R1012" s="105"/>
      <c r="S1012" s="66">
        <f t="shared" si="281"/>
        <v>100854.89999999998</v>
      </c>
      <c r="T1012" s="67">
        <f t="shared" si="276"/>
        <v>0</v>
      </c>
      <c r="U1012" s="53">
        <f t="shared" si="283"/>
        <v>0</v>
      </c>
      <c r="V1012" s="54">
        <f t="shared" si="284"/>
        <v>0</v>
      </c>
      <c r="W1012" s="67">
        <f t="shared" si="277"/>
        <v>0</v>
      </c>
      <c r="X1012" s="53">
        <f t="shared" si="285"/>
        <v>0</v>
      </c>
      <c r="Y1012" s="54">
        <f t="shared" si="286"/>
        <v>0</v>
      </c>
      <c r="Z1012" s="68" t="str">
        <f t="shared" si="289"/>
        <v>0</v>
      </c>
      <c r="AA1012" s="56">
        <f t="shared" si="287"/>
        <v>1</v>
      </c>
      <c r="AB1012" s="124">
        <f t="shared" si="278"/>
        <v>1</v>
      </c>
      <c r="AC1012" s="69">
        <f t="shared" si="279"/>
        <v>0</v>
      </c>
      <c r="AD1012" s="54">
        <f t="shared" si="282"/>
        <v>0</v>
      </c>
      <c r="AE1012" s="59">
        <f t="shared" si="280"/>
        <v>0</v>
      </c>
      <c r="AF1012" s="149"/>
      <c r="AG1012" s="60"/>
      <c r="AH1012" s="61"/>
      <c r="AI1012" s="126"/>
      <c r="AJ1012" s="212"/>
      <c r="AK1012" s="215"/>
    </row>
    <row r="1013" spans="2:37">
      <c r="B1013" s="136"/>
      <c r="C1013" s="47">
        <f t="shared" si="290"/>
        <v>0</v>
      </c>
      <c r="D1013" s="47">
        <f t="shared" si="291"/>
        <v>1</v>
      </c>
      <c r="E1013" s="47">
        <f t="shared" si="292"/>
        <v>1900</v>
      </c>
      <c r="F1013" s="47" t="str">
        <f t="shared" si="288"/>
        <v>сб</v>
      </c>
      <c r="G1013" s="92"/>
      <c r="H1013" s="71"/>
      <c r="I1013" s="70"/>
      <c r="J1013" s="94"/>
      <c r="K1013" s="94"/>
      <c r="L1013" s="48"/>
      <c r="M1013" s="71"/>
      <c r="N1013" s="64"/>
      <c r="O1013" s="65"/>
      <c r="P1013" s="65"/>
      <c r="Q1013" s="65"/>
      <c r="R1013" s="105"/>
      <c r="S1013" s="66">
        <f t="shared" si="281"/>
        <v>100854.89999999998</v>
      </c>
      <c r="T1013" s="67">
        <f t="shared" si="276"/>
        <v>0</v>
      </c>
      <c r="U1013" s="53">
        <f t="shared" si="283"/>
        <v>0</v>
      </c>
      <c r="V1013" s="54">
        <f t="shared" si="284"/>
        <v>0</v>
      </c>
      <c r="W1013" s="67">
        <f t="shared" si="277"/>
        <v>0</v>
      </c>
      <c r="X1013" s="53">
        <f t="shared" si="285"/>
        <v>0</v>
      </c>
      <c r="Y1013" s="54">
        <f t="shared" si="286"/>
        <v>0</v>
      </c>
      <c r="Z1013" s="68" t="str">
        <f t="shared" si="289"/>
        <v>0</v>
      </c>
      <c r="AA1013" s="56">
        <f t="shared" si="287"/>
        <v>1</v>
      </c>
      <c r="AB1013" s="124">
        <f t="shared" si="278"/>
        <v>1</v>
      </c>
      <c r="AC1013" s="69">
        <f t="shared" si="279"/>
        <v>0</v>
      </c>
      <c r="AD1013" s="54">
        <f t="shared" si="282"/>
        <v>0</v>
      </c>
      <c r="AE1013" s="59">
        <f t="shared" si="280"/>
        <v>0</v>
      </c>
      <c r="AF1013" s="149"/>
      <c r="AG1013" s="60"/>
      <c r="AH1013" s="61"/>
      <c r="AI1013" s="126"/>
      <c r="AJ1013" s="212"/>
      <c r="AK1013" s="215"/>
    </row>
    <row r="1014" spans="2:37">
      <c r="B1014" s="136"/>
      <c r="C1014" s="47">
        <f t="shared" si="290"/>
        <v>0</v>
      </c>
      <c r="D1014" s="47">
        <f t="shared" si="291"/>
        <v>1</v>
      </c>
      <c r="E1014" s="47">
        <f t="shared" si="292"/>
        <v>1900</v>
      </c>
      <c r="F1014" s="47" t="str">
        <f t="shared" si="288"/>
        <v>сб</v>
      </c>
      <c r="G1014" s="92"/>
      <c r="H1014" s="71"/>
      <c r="I1014" s="70"/>
      <c r="J1014" s="94"/>
      <c r="K1014" s="94"/>
      <c r="L1014" s="48"/>
      <c r="M1014" s="71"/>
      <c r="N1014" s="64"/>
      <c r="O1014" s="65"/>
      <c r="P1014" s="65"/>
      <c r="Q1014" s="65"/>
      <c r="R1014" s="105"/>
      <c r="S1014" s="66">
        <f t="shared" si="281"/>
        <v>100854.89999999998</v>
      </c>
      <c r="T1014" s="67">
        <f t="shared" si="276"/>
        <v>0</v>
      </c>
      <c r="U1014" s="53">
        <f t="shared" si="283"/>
        <v>0</v>
      </c>
      <c r="V1014" s="54">
        <f t="shared" si="284"/>
        <v>0</v>
      </c>
      <c r="W1014" s="67">
        <f t="shared" si="277"/>
        <v>0</v>
      </c>
      <c r="X1014" s="53">
        <f t="shared" si="285"/>
        <v>0</v>
      </c>
      <c r="Y1014" s="54">
        <f t="shared" si="286"/>
        <v>0</v>
      </c>
      <c r="Z1014" s="68" t="str">
        <f t="shared" si="289"/>
        <v>0</v>
      </c>
      <c r="AA1014" s="56">
        <f t="shared" si="287"/>
        <v>1</v>
      </c>
      <c r="AB1014" s="124">
        <f t="shared" si="278"/>
        <v>1</v>
      </c>
      <c r="AC1014" s="69">
        <f t="shared" si="279"/>
        <v>0</v>
      </c>
      <c r="AD1014" s="54">
        <f t="shared" si="282"/>
        <v>0</v>
      </c>
      <c r="AE1014" s="59">
        <f t="shared" si="280"/>
        <v>0</v>
      </c>
      <c r="AF1014" s="149"/>
      <c r="AG1014" s="60"/>
      <c r="AH1014" s="61"/>
      <c r="AI1014" s="126"/>
      <c r="AJ1014" s="212"/>
      <c r="AK1014" s="215"/>
    </row>
    <row r="1015" spans="2:37">
      <c r="B1015" s="136"/>
      <c r="C1015" s="47">
        <f t="shared" si="290"/>
        <v>0</v>
      </c>
      <c r="D1015" s="47">
        <f t="shared" si="291"/>
        <v>1</v>
      </c>
      <c r="E1015" s="47">
        <f t="shared" si="292"/>
        <v>1900</v>
      </c>
      <c r="F1015" s="47" t="str">
        <f t="shared" si="288"/>
        <v>сб</v>
      </c>
      <c r="G1015" s="92"/>
      <c r="H1015" s="71"/>
      <c r="I1015" s="70"/>
      <c r="J1015" s="94"/>
      <c r="K1015" s="94"/>
      <c r="L1015" s="48"/>
      <c r="M1015" s="71"/>
      <c r="N1015" s="64"/>
      <c r="O1015" s="65"/>
      <c r="P1015" s="65"/>
      <c r="Q1015" s="65"/>
      <c r="R1015" s="105"/>
      <c r="S1015" s="66">
        <f t="shared" si="281"/>
        <v>100854.89999999998</v>
      </c>
      <c r="T1015" s="67">
        <f t="shared" si="276"/>
        <v>0</v>
      </c>
      <c r="U1015" s="53">
        <f t="shared" si="283"/>
        <v>0</v>
      </c>
      <c r="V1015" s="54">
        <f t="shared" si="284"/>
        <v>0</v>
      </c>
      <c r="W1015" s="67">
        <f t="shared" si="277"/>
        <v>0</v>
      </c>
      <c r="X1015" s="53">
        <f t="shared" si="285"/>
        <v>0</v>
      </c>
      <c r="Y1015" s="54">
        <f t="shared" si="286"/>
        <v>0</v>
      </c>
      <c r="Z1015" s="68" t="str">
        <f t="shared" si="289"/>
        <v>0</v>
      </c>
      <c r="AA1015" s="56">
        <f t="shared" si="287"/>
        <v>1</v>
      </c>
      <c r="AB1015" s="124">
        <f t="shared" si="278"/>
        <v>1</v>
      </c>
      <c r="AC1015" s="69">
        <f t="shared" si="279"/>
        <v>0</v>
      </c>
      <c r="AD1015" s="54">
        <f t="shared" si="282"/>
        <v>0</v>
      </c>
      <c r="AE1015" s="59">
        <f t="shared" si="280"/>
        <v>0</v>
      </c>
      <c r="AF1015" s="149"/>
      <c r="AG1015" s="60"/>
      <c r="AH1015" s="61"/>
      <c r="AI1015" s="126"/>
      <c r="AJ1015" s="212"/>
      <c r="AK1015" s="215"/>
    </row>
    <row r="1016" spans="2:37">
      <c r="B1016" s="136"/>
      <c r="C1016" s="47">
        <f t="shared" si="290"/>
        <v>0</v>
      </c>
      <c r="D1016" s="47">
        <f t="shared" si="291"/>
        <v>1</v>
      </c>
      <c r="E1016" s="47">
        <f t="shared" si="292"/>
        <v>1900</v>
      </c>
      <c r="F1016" s="47" t="str">
        <f t="shared" si="288"/>
        <v>сб</v>
      </c>
      <c r="G1016" s="92"/>
      <c r="H1016" s="71"/>
      <c r="I1016" s="70"/>
      <c r="J1016" s="94"/>
      <c r="K1016" s="94"/>
      <c r="L1016" s="48"/>
      <c r="M1016" s="71"/>
      <c r="N1016" s="64"/>
      <c r="O1016" s="65"/>
      <c r="P1016" s="65"/>
      <c r="Q1016" s="65"/>
      <c r="R1016" s="105"/>
      <c r="S1016" s="66">
        <f t="shared" si="281"/>
        <v>100854.89999999998</v>
      </c>
      <c r="T1016" s="67">
        <f t="shared" si="276"/>
        <v>0</v>
      </c>
      <c r="U1016" s="53">
        <f t="shared" si="283"/>
        <v>0</v>
      </c>
      <c r="V1016" s="54">
        <f t="shared" si="284"/>
        <v>0</v>
      </c>
      <c r="W1016" s="67">
        <f t="shared" si="277"/>
        <v>0</v>
      </c>
      <c r="X1016" s="53">
        <f t="shared" si="285"/>
        <v>0</v>
      </c>
      <c r="Y1016" s="54">
        <f t="shared" si="286"/>
        <v>0</v>
      </c>
      <c r="Z1016" s="68" t="str">
        <f t="shared" si="289"/>
        <v>0</v>
      </c>
      <c r="AA1016" s="56">
        <f t="shared" si="287"/>
        <v>1</v>
      </c>
      <c r="AB1016" s="124">
        <f t="shared" si="278"/>
        <v>1</v>
      </c>
      <c r="AC1016" s="69">
        <f t="shared" si="279"/>
        <v>0</v>
      </c>
      <c r="AD1016" s="54">
        <f t="shared" si="282"/>
        <v>0</v>
      </c>
      <c r="AE1016" s="59">
        <f t="shared" si="280"/>
        <v>0</v>
      </c>
      <c r="AF1016" s="149"/>
      <c r="AG1016" s="60"/>
      <c r="AH1016" s="61"/>
      <c r="AI1016" s="126"/>
      <c r="AJ1016" s="212"/>
      <c r="AK1016" s="215"/>
    </row>
    <row r="1017" spans="2:37">
      <c r="B1017" s="136"/>
      <c r="C1017" s="47">
        <f t="shared" si="290"/>
        <v>0</v>
      </c>
      <c r="D1017" s="47">
        <f t="shared" si="291"/>
        <v>1</v>
      </c>
      <c r="E1017" s="47">
        <f t="shared" si="292"/>
        <v>1900</v>
      </c>
      <c r="F1017" s="47" t="str">
        <f t="shared" si="288"/>
        <v>сб</v>
      </c>
      <c r="G1017" s="92"/>
      <c r="H1017" s="71"/>
      <c r="I1017" s="70"/>
      <c r="J1017" s="94"/>
      <c r="K1017" s="94"/>
      <c r="L1017" s="48"/>
      <c r="M1017" s="71"/>
      <c r="N1017" s="64"/>
      <c r="O1017" s="65"/>
      <c r="P1017" s="65"/>
      <c r="Q1017" s="65"/>
      <c r="R1017" s="105"/>
      <c r="S1017" s="66">
        <f t="shared" si="281"/>
        <v>100854.89999999998</v>
      </c>
      <c r="T1017" s="67">
        <f t="shared" si="276"/>
        <v>0</v>
      </c>
      <c r="U1017" s="53">
        <f t="shared" si="283"/>
        <v>0</v>
      </c>
      <c r="V1017" s="54">
        <f t="shared" si="284"/>
        <v>0</v>
      </c>
      <c r="W1017" s="67">
        <f t="shared" si="277"/>
        <v>0</v>
      </c>
      <c r="X1017" s="53">
        <f t="shared" si="285"/>
        <v>0</v>
      </c>
      <c r="Y1017" s="54">
        <f t="shared" si="286"/>
        <v>0</v>
      </c>
      <c r="Z1017" s="68" t="str">
        <f t="shared" si="289"/>
        <v>0</v>
      </c>
      <c r="AA1017" s="56">
        <f t="shared" si="287"/>
        <v>1</v>
      </c>
      <c r="AB1017" s="124">
        <f t="shared" si="278"/>
        <v>1</v>
      </c>
      <c r="AC1017" s="69">
        <f t="shared" si="279"/>
        <v>0</v>
      </c>
      <c r="AD1017" s="54">
        <f t="shared" si="282"/>
        <v>0</v>
      </c>
      <c r="AE1017" s="59">
        <f t="shared" si="280"/>
        <v>0</v>
      </c>
      <c r="AF1017" s="149"/>
      <c r="AG1017" s="60"/>
      <c r="AH1017" s="61"/>
      <c r="AI1017" s="126"/>
      <c r="AJ1017" s="212"/>
      <c r="AK1017" s="215"/>
    </row>
    <row r="1018" spans="2:37">
      <c r="B1018" s="136"/>
      <c r="C1018" s="47">
        <f t="shared" si="290"/>
        <v>0</v>
      </c>
      <c r="D1018" s="47">
        <f t="shared" si="291"/>
        <v>1</v>
      </c>
      <c r="E1018" s="47">
        <f t="shared" si="292"/>
        <v>1900</v>
      </c>
      <c r="F1018" s="47" t="str">
        <f t="shared" si="288"/>
        <v>сб</v>
      </c>
      <c r="G1018" s="92"/>
      <c r="H1018" s="71"/>
      <c r="I1018" s="70"/>
      <c r="J1018" s="94"/>
      <c r="K1018" s="94"/>
      <c r="L1018" s="48"/>
      <c r="M1018" s="71"/>
      <c r="N1018" s="64"/>
      <c r="O1018" s="65"/>
      <c r="P1018" s="65"/>
      <c r="Q1018" s="65"/>
      <c r="R1018" s="105"/>
      <c r="S1018" s="66">
        <f t="shared" si="281"/>
        <v>100854.89999999998</v>
      </c>
      <c r="T1018" s="67">
        <f t="shared" si="276"/>
        <v>0</v>
      </c>
      <c r="U1018" s="53">
        <f t="shared" si="283"/>
        <v>0</v>
      </c>
      <c r="V1018" s="54">
        <f t="shared" si="284"/>
        <v>0</v>
      </c>
      <c r="W1018" s="67">
        <f t="shared" si="277"/>
        <v>0</v>
      </c>
      <c r="X1018" s="53">
        <f t="shared" si="285"/>
        <v>0</v>
      </c>
      <c r="Y1018" s="54">
        <f t="shared" si="286"/>
        <v>0</v>
      </c>
      <c r="Z1018" s="68" t="str">
        <f t="shared" si="289"/>
        <v>0</v>
      </c>
      <c r="AA1018" s="56">
        <f t="shared" si="287"/>
        <v>1</v>
      </c>
      <c r="AB1018" s="124">
        <f t="shared" si="278"/>
        <v>1</v>
      </c>
      <c r="AC1018" s="69">
        <f t="shared" si="279"/>
        <v>0</v>
      </c>
      <c r="AD1018" s="54">
        <f t="shared" si="282"/>
        <v>0</v>
      </c>
      <c r="AE1018" s="59">
        <f t="shared" si="280"/>
        <v>0</v>
      </c>
      <c r="AF1018" s="149"/>
      <c r="AG1018" s="60"/>
      <c r="AH1018" s="61"/>
      <c r="AI1018" s="126"/>
      <c r="AJ1018" s="212"/>
      <c r="AK1018" s="215"/>
    </row>
    <row r="1019" spans="2:37">
      <c r="B1019" s="136"/>
      <c r="C1019" s="47">
        <f t="shared" si="290"/>
        <v>0</v>
      </c>
      <c r="D1019" s="47">
        <f t="shared" si="291"/>
        <v>1</v>
      </c>
      <c r="E1019" s="47">
        <f t="shared" si="292"/>
        <v>1900</v>
      </c>
      <c r="F1019" s="47" t="str">
        <f t="shared" si="288"/>
        <v>сб</v>
      </c>
      <c r="G1019" s="92"/>
      <c r="H1019" s="71"/>
      <c r="I1019" s="70"/>
      <c r="J1019" s="94"/>
      <c r="K1019" s="94"/>
      <c r="L1019" s="48"/>
      <c r="M1019" s="71"/>
      <c r="N1019" s="64"/>
      <c r="O1019" s="65"/>
      <c r="P1019" s="65"/>
      <c r="Q1019" s="65"/>
      <c r="R1019" s="105"/>
      <c r="S1019" s="66">
        <f t="shared" si="281"/>
        <v>100854.89999999998</v>
      </c>
      <c r="T1019" s="67">
        <f t="shared" si="276"/>
        <v>0</v>
      </c>
      <c r="U1019" s="53">
        <f t="shared" si="283"/>
        <v>0</v>
      </c>
      <c r="V1019" s="54">
        <f t="shared" si="284"/>
        <v>0</v>
      </c>
      <c r="W1019" s="67">
        <f t="shared" si="277"/>
        <v>0</v>
      </c>
      <c r="X1019" s="53">
        <f t="shared" si="285"/>
        <v>0</v>
      </c>
      <c r="Y1019" s="54">
        <f t="shared" si="286"/>
        <v>0</v>
      </c>
      <c r="Z1019" s="68" t="str">
        <f t="shared" si="289"/>
        <v>0</v>
      </c>
      <c r="AA1019" s="56">
        <f t="shared" si="287"/>
        <v>1</v>
      </c>
      <c r="AB1019" s="124">
        <f t="shared" si="278"/>
        <v>1</v>
      </c>
      <c r="AC1019" s="69">
        <f t="shared" si="279"/>
        <v>0</v>
      </c>
      <c r="AD1019" s="54">
        <f t="shared" si="282"/>
        <v>0</v>
      </c>
      <c r="AE1019" s="59">
        <f t="shared" si="280"/>
        <v>0</v>
      </c>
      <c r="AF1019" s="149"/>
      <c r="AG1019" s="60"/>
      <c r="AH1019" s="61"/>
      <c r="AI1019" s="126"/>
      <c r="AJ1019" s="212"/>
      <c r="AK1019" s="215"/>
    </row>
    <row r="1020" spans="2:37">
      <c r="B1020" s="136"/>
      <c r="C1020" s="47">
        <f t="shared" si="290"/>
        <v>0</v>
      </c>
      <c r="D1020" s="47">
        <f t="shared" si="291"/>
        <v>1</v>
      </c>
      <c r="E1020" s="47">
        <f t="shared" si="292"/>
        <v>1900</v>
      </c>
      <c r="F1020" s="47" t="str">
        <f t="shared" si="288"/>
        <v>сб</v>
      </c>
      <c r="G1020" s="92"/>
      <c r="H1020" s="71"/>
      <c r="I1020" s="70"/>
      <c r="J1020" s="94"/>
      <c r="K1020" s="94"/>
      <c r="L1020" s="48"/>
      <c r="M1020" s="71"/>
      <c r="N1020" s="64"/>
      <c r="O1020" s="65"/>
      <c r="P1020" s="65"/>
      <c r="Q1020" s="65"/>
      <c r="R1020" s="105"/>
      <c r="S1020" s="66">
        <f t="shared" si="281"/>
        <v>100854.89999999998</v>
      </c>
      <c r="T1020" s="67">
        <f t="shared" si="276"/>
        <v>0</v>
      </c>
      <c r="U1020" s="53">
        <f t="shared" si="283"/>
        <v>0</v>
      </c>
      <c r="V1020" s="54">
        <f t="shared" si="284"/>
        <v>0</v>
      </c>
      <c r="W1020" s="67">
        <f t="shared" si="277"/>
        <v>0</v>
      </c>
      <c r="X1020" s="53">
        <f t="shared" si="285"/>
        <v>0</v>
      </c>
      <c r="Y1020" s="54">
        <f t="shared" si="286"/>
        <v>0</v>
      </c>
      <c r="Z1020" s="68" t="str">
        <f t="shared" si="289"/>
        <v>0</v>
      </c>
      <c r="AA1020" s="56">
        <f t="shared" si="287"/>
        <v>1</v>
      </c>
      <c r="AB1020" s="124">
        <f t="shared" si="278"/>
        <v>1</v>
      </c>
      <c r="AC1020" s="69">
        <f t="shared" si="279"/>
        <v>0</v>
      </c>
      <c r="AD1020" s="54">
        <f t="shared" si="282"/>
        <v>0</v>
      </c>
      <c r="AE1020" s="59">
        <f t="shared" si="280"/>
        <v>0</v>
      </c>
      <c r="AF1020" s="149"/>
      <c r="AG1020" s="60"/>
      <c r="AH1020" s="61"/>
      <c r="AI1020" s="126"/>
      <c r="AJ1020" s="212"/>
      <c r="AK1020" s="215"/>
    </row>
    <row r="1021" spans="2:37">
      <c r="B1021" s="136"/>
      <c r="C1021" s="47">
        <f t="shared" si="290"/>
        <v>0</v>
      </c>
      <c r="D1021" s="47">
        <f t="shared" si="291"/>
        <v>1</v>
      </c>
      <c r="E1021" s="47">
        <f t="shared" si="292"/>
        <v>1900</v>
      </c>
      <c r="F1021" s="47" t="str">
        <f t="shared" si="288"/>
        <v>сб</v>
      </c>
      <c r="G1021" s="92"/>
      <c r="H1021" s="71"/>
      <c r="I1021" s="70"/>
      <c r="J1021" s="94"/>
      <c r="K1021" s="94"/>
      <c r="L1021" s="48"/>
      <c r="M1021" s="71"/>
      <c r="N1021" s="64"/>
      <c r="O1021" s="65"/>
      <c r="P1021" s="65"/>
      <c r="Q1021" s="65"/>
      <c r="R1021" s="105"/>
      <c r="S1021" s="66">
        <f t="shared" si="281"/>
        <v>100854.89999999998</v>
      </c>
      <c r="T1021" s="67">
        <f t="shared" si="276"/>
        <v>0</v>
      </c>
      <c r="U1021" s="53">
        <f t="shared" si="283"/>
        <v>0</v>
      </c>
      <c r="V1021" s="54">
        <f t="shared" si="284"/>
        <v>0</v>
      </c>
      <c r="W1021" s="67">
        <f t="shared" si="277"/>
        <v>0</v>
      </c>
      <c r="X1021" s="53">
        <f t="shared" si="285"/>
        <v>0</v>
      </c>
      <c r="Y1021" s="54">
        <f t="shared" si="286"/>
        <v>0</v>
      </c>
      <c r="Z1021" s="68" t="str">
        <f t="shared" si="289"/>
        <v>0</v>
      </c>
      <c r="AA1021" s="56">
        <f t="shared" si="287"/>
        <v>1</v>
      </c>
      <c r="AB1021" s="124">
        <f t="shared" si="278"/>
        <v>1</v>
      </c>
      <c r="AC1021" s="69">
        <f t="shared" si="279"/>
        <v>0</v>
      </c>
      <c r="AD1021" s="54">
        <f t="shared" si="282"/>
        <v>0</v>
      </c>
      <c r="AE1021" s="59">
        <f t="shared" si="280"/>
        <v>0</v>
      </c>
      <c r="AF1021" s="149"/>
      <c r="AG1021" s="60"/>
      <c r="AH1021" s="61"/>
      <c r="AI1021" s="126"/>
      <c r="AJ1021" s="212"/>
      <c r="AK1021" s="215"/>
    </row>
    <row r="1022" spans="2:37">
      <c r="B1022" s="136"/>
      <c r="C1022" s="47">
        <f t="shared" si="290"/>
        <v>0</v>
      </c>
      <c r="D1022" s="47">
        <f t="shared" si="291"/>
        <v>1</v>
      </c>
      <c r="E1022" s="47">
        <f t="shared" si="292"/>
        <v>1900</v>
      </c>
      <c r="F1022" s="47" t="str">
        <f t="shared" si="288"/>
        <v>сб</v>
      </c>
      <c r="G1022" s="92"/>
      <c r="H1022" s="71"/>
      <c r="I1022" s="70"/>
      <c r="J1022" s="94"/>
      <c r="K1022" s="94"/>
      <c r="L1022" s="48"/>
      <c r="M1022" s="71"/>
      <c r="N1022" s="64"/>
      <c r="O1022" s="65"/>
      <c r="P1022" s="65"/>
      <c r="Q1022" s="65"/>
      <c r="R1022" s="105"/>
      <c r="S1022" s="66">
        <f t="shared" si="281"/>
        <v>100854.89999999998</v>
      </c>
      <c r="T1022" s="67">
        <f t="shared" si="276"/>
        <v>0</v>
      </c>
      <c r="U1022" s="53">
        <f t="shared" si="283"/>
        <v>0</v>
      </c>
      <c r="V1022" s="54">
        <f t="shared" si="284"/>
        <v>0</v>
      </c>
      <c r="W1022" s="67">
        <f t="shared" si="277"/>
        <v>0</v>
      </c>
      <c r="X1022" s="53">
        <f t="shared" si="285"/>
        <v>0</v>
      </c>
      <c r="Y1022" s="54">
        <f t="shared" si="286"/>
        <v>0</v>
      </c>
      <c r="Z1022" s="68" t="str">
        <f t="shared" si="289"/>
        <v>0</v>
      </c>
      <c r="AA1022" s="56">
        <f t="shared" si="287"/>
        <v>1</v>
      </c>
      <c r="AB1022" s="124">
        <f t="shared" si="278"/>
        <v>1</v>
      </c>
      <c r="AC1022" s="69">
        <f t="shared" si="279"/>
        <v>0</v>
      </c>
      <c r="AD1022" s="54">
        <f t="shared" si="282"/>
        <v>0</v>
      </c>
      <c r="AE1022" s="59">
        <f t="shared" si="280"/>
        <v>0</v>
      </c>
      <c r="AF1022" s="149"/>
      <c r="AG1022" s="60"/>
      <c r="AH1022" s="61"/>
      <c r="AI1022" s="126"/>
      <c r="AJ1022" s="212"/>
      <c r="AK1022" s="215"/>
    </row>
    <row r="1023" spans="2:37">
      <c r="B1023" s="136"/>
      <c r="C1023" s="47">
        <f t="shared" si="290"/>
        <v>0</v>
      </c>
      <c r="D1023" s="47">
        <f t="shared" si="291"/>
        <v>1</v>
      </c>
      <c r="E1023" s="47">
        <f t="shared" si="292"/>
        <v>1900</v>
      </c>
      <c r="F1023" s="47" t="str">
        <f t="shared" si="288"/>
        <v>сб</v>
      </c>
      <c r="G1023" s="92"/>
      <c r="H1023" s="71"/>
      <c r="I1023" s="70"/>
      <c r="J1023" s="94"/>
      <c r="K1023" s="94"/>
      <c r="L1023" s="48"/>
      <c r="M1023" s="71"/>
      <c r="N1023" s="64"/>
      <c r="O1023" s="65"/>
      <c r="P1023" s="65"/>
      <c r="Q1023" s="65"/>
      <c r="R1023" s="105"/>
      <c r="S1023" s="66">
        <f t="shared" si="281"/>
        <v>100854.89999999998</v>
      </c>
      <c r="T1023" s="67">
        <f t="shared" si="276"/>
        <v>0</v>
      </c>
      <c r="U1023" s="53">
        <f t="shared" si="283"/>
        <v>0</v>
      </c>
      <c r="V1023" s="54">
        <f t="shared" si="284"/>
        <v>0</v>
      </c>
      <c r="W1023" s="67">
        <f t="shared" si="277"/>
        <v>0</v>
      </c>
      <c r="X1023" s="53">
        <f t="shared" si="285"/>
        <v>0</v>
      </c>
      <c r="Y1023" s="54">
        <f t="shared" si="286"/>
        <v>0</v>
      </c>
      <c r="Z1023" s="68" t="str">
        <f t="shared" si="289"/>
        <v>0</v>
      </c>
      <c r="AA1023" s="56">
        <f t="shared" si="287"/>
        <v>1</v>
      </c>
      <c r="AB1023" s="124">
        <f t="shared" si="278"/>
        <v>1</v>
      </c>
      <c r="AC1023" s="69">
        <f t="shared" si="279"/>
        <v>0</v>
      </c>
      <c r="AD1023" s="54">
        <f t="shared" si="282"/>
        <v>0</v>
      </c>
      <c r="AE1023" s="59">
        <f t="shared" si="280"/>
        <v>0</v>
      </c>
      <c r="AF1023" s="149"/>
      <c r="AG1023" s="60"/>
      <c r="AH1023" s="61"/>
      <c r="AI1023" s="126"/>
      <c r="AJ1023" s="212"/>
      <c r="AK1023" s="215"/>
    </row>
    <row r="1024" spans="2:37">
      <c r="B1024" s="136"/>
      <c r="C1024" s="47">
        <f t="shared" si="290"/>
        <v>0</v>
      </c>
      <c r="D1024" s="47">
        <f t="shared" si="291"/>
        <v>1</v>
      </c>
      <c r="E1024" s="47">
        <f t="shared" si="292"/>
        <v>1900</v>
      </c>
      <c r="F1024" s="47" t="str">
        <f t="shared" si="288"/>
        <v>сб</v>
      </c>
      <c r="G1024" s="92"/>
      <c r="H1024" s="71"/>
      <c r="I1024" s="70"/>
      <c r="J1024" s="94"/>
      <c r="K1024" s="94"/>
      <c r="L1024" s="48"/>
      <c r="M1024" s="71"/>
      <c r="N1024" s="64"/>
      <c r="O1024" s="65"/>
      <c r="P1024" s="65"/>
      <c r="Q1024" s="65"/>
      <c r="R1024" s="105"/>
      <c r="S1024" s="66">
        <f t="shared" si="281"/>
        <v>100854.89999999998</v>
      </c>
      <c r="T1024" s="67">
        <f t="shared" si="276"/>
        <v>0</v>
      </c>
      <c r="U1024" s="53">
        <f t="shared" si="283"/>
        <v>0</v>
      </c>
      <c r="V1024" s="54">
        <f t="shared" si="284"/>
        <v>0</v>
      </c>
      <c r="W1024" s="67">
        <f t="shared" si="277"/>
        <v>0</v>
      </c>
      <c r="X1024" s="53">
        <f t="shared" si="285"/>
        <v>0</v>
      </c>
      <c r="Y1024" s="54">
        <f t="shared" si="286"/>
        <v>0</v>
      </c>
      <c r="Z1024" s="68" t="str">
        <f t="shared" si="289"/>
        <v>0</v>
      </c>
      <c r="AA1024" s="56">
        <f t="shared" si="287"/>
        <v>1</v>
      </c>
      <c r="AB1024" s="124">
        <f t="shared" si="278"/>
        <v>1</v>
      </c>
      <c r="AC1024" s="69">
        <f t="shared" si="279"/>
        <v>0</v>
      </c>
      <c r="AD1024" s="54">
        <f t="shared" si="282"/>
        <v>0</v>
      </c>
      <c r="AE1024" s="59">
        <f t="shared" si="280"/>
        <v>0</v>
      </c>
      <c r="AF1024" s="149"/>
      <c r="AG1024" s="60"/>
      <c r="AH1024" s="61"/>
      <c r="AI1024" s="126"/>
      <c r="AJ1024" s="212"/>
      <c r="AK1024" s="215"/>
    </row>
    <row r="1025" spans="2:37">
      <c r="B1025" s="136"/>
      <c r="C1025" s="47">
        <f t="shared" si="290"/>
        <v>0</v>
      </c>
      <c r="D1025" s="47">
        <f t="shared" si="291"/>
        <v>1</v>
      </c>
      <c r="E1025" s="47">
        <f t="shared" si="292"/>
        <v>1900</v>
      </c>
      <c r="F1025" s="47" t="str">
        <f t="shared" si="288"/>
        <v>сб</v>
      </c>
      <c r="G1025" s="92"/>
      <c r="H1025" s="71"/>
      <c r="I1025" s="70"/>
      <c r="J1025" s="94"/>
      <c r="K1025" s="94"/>
      <c r="L1025" s="48"/>
      <c r="M1025" s="71"/>
      <c r="N1025" s="64"/>
      <c r="O1025" s="65"/>
      <c r="P1025" s="65"/>
      <c r="Q1025" s="65"/>
      <c r="R1025" s="105"/>
      <c r="S1025" s="66">
        <f t="shared" si="281"/>
        <v>100854.89999999998</v>
      </c>
      <c r="T1025" s="67">
        <f t="shared" si="276"/>
        <v>0</v>
      </c>
      <c r="U1025" s="53">
        <f t="shared" si="283"/>
        <v>0</v>
      </c>
      <c r="V1025" s="54">
        <f t="shared" si="284"/>
        <v>0</v>
      </c>
      <c r="W1025" s="67">
        <f t="shared" si="277"/>
        <v>0</v>
      </c>
      <c r="X1025" s="53">
        <f t="shared" si="285"/>
        <v>0</v>
      </c>
      <c r="Y1025" s="54">
        <f t="shared" si="286"/>
        <v>0</v>
      </c>
      <c r="Z1025" s="68" t="str">
        <f t="shared" si="289"/>
        <v>0</v>
      </c>
      <c r="AA1025" s="56">
        <f t="shared" si="287"/>
        <v>1</v>
      </c>
      <c r="AB1025" s="124">
        <f t="shared" si="278"/>
        <v>1</v>
      </c>
      <c r="AC1025" s="69">
        <f t="shared" si="279"/>
        <v>0</v>
      </c>
      <c r="AD1025" s="54">
        <f t="shared" si="282"/>
        <v>0</v>
      </c>
      <c r="AE1025" s="59">
        <f t="shared" si="280"/>
        <v>0</v>
      </c>
      <c r="AF1025" s="149"/>
      <c r="AG1025" s="60"/>
      <c r="AH1025" s="61"/>
      <c r="AI1025" s="126"/>
      <c r="AJ1025" s="212"/>
      <c r="AK1025" s="215"/>
    </row>
    <row r="1026" spans="2:37">
      <c r="B1026" s="136"/>
      <c r="C1026" s="47">
        <f t="shared" si="290"/>
        <v>0</v>
      </c>
      <c r="D1026" s="47">
        <f t="shared" si="291"/>
        <v>1</v>
      </c>
      <c r="E1026" s="47">
        <f t="shared" si="292"/>
        <v>1900</v>
      </c>
      <c r="F1026" s="47" t="str">
        <f t="shared" si="288"/>
        <v>сб</v>
      </c>
      <c r="G1026" s="92"/>
      <c r="H1026" s="71"/>
      <c r="I1026" s="70"/>
      <c r="J1026" s="94"/>
      <c r="K1026" s="94"/>
      <c r="L1026" s="48"/>
      <c r="M1026" s="71"/>
      <c r="N1026" s="64"/>
      <c r="O1026" s="65"/>
      <c r="P1026" s="65"/>
      <c r="Q1026" s="65"/>
      <c r="R1026" s="105"/>
      <c r="S1026" s="66">
        <f t="shared" si="281"/>
        <v>100854.89999999998</v>
      </c>
      <c r="T1026" s="67">
        <f t="shared" si="276"/>
        <v>0</v>
      </c>
      <c r="U1026" s="53">
        <f t="shared" si="283"/>
        <v>0</v>
      </c>
      <c r="V1026" s="54">
        <f t="shared" si="284"/>
        <v>0</v>
      </c>
      <c r="W1026" s="67">
        <f t="shared" si="277"/>
        <v>0</v>
      </c>
      <c r="X1026" s="53">
        <f t="shared" si="285"/>
        <v>0</v>
      </c>
      <c r="Y1026" s="54">
        <f t="shared" si="286"/>
        <v>0</v>
      </c>
      <c r="Z1026" s="68" t="str">
        <f t="shared" si="289"/>
        <v>0</v>
      </c>
      <c r="AA1026" s="56">
        <f t="shared" si="287"/>
        <v>1</v>
      </c>
      <c r="AB1026" s="124">
        <f t="shared" si="278"/>
        <v>1</v>
      </c>
      <c r="AC1026" s="69">
        <f t="shared" si="279"/>
        <v>0</v>
      </c>
      <c r="AD1026" s="54">
        <f t="shared" si="282"/>
        <v>0</v>
      </c>
      <c r="AE1026" s="59">
        <f t="shared" si="280"/>
        <v>0</v>
      </c>
      <c r="AF1026" s="149"/>
      <c r="AG1026" s="60"/>
      <c r="AH1026" s="61"/>
      <c r="AI1026" s="126"/>
      <c r="AJ1026" s="212"/>
      <c r="AK1026" s="215"/>
    </row>
    <row r="1027" spans="2:37">
      <c r="B1027" s="136"/>
      <c r="C1027" s="47">
        <f t="shared" si="290"/>
        <v>0</v>
      </c>
      <c r="D1027" s="47">
        <f t="shared" si="291"/>
        <v>1</v>
      </c>
      <c r="E1027" s="47">
        <f t="shared" si="292"/>
        <v>1900</v>
      </c>
      <c r="F1027" s="47" t="str">
        <f t="shared" si="288"/>
        <v>сб</v>
      </c>
      <c r="G1027" s="92"/>
      <c r="H1027" s="71"/>
      <c r="I1027" s="70"/>
      <c r="J1027" s="94"/>
      <c r="K1027" s="94"/>
      <c r="L1027" s="48"/>
      <c r="M1027" s="71"/>
      <c r="N1027" s="64"/>
      <c r="O1027" s="65"/>
      <c r="P1027" s="65"/>
      <c r="Q1027" s="65"/>
      <c r="R1027" s="105"/>
      <c r="S1027" s="66">
        <f t="shared" si="281"/>
        <v>100854.89999999998</v>
      </c>
      <c r="T1027" s="67">
        <f t="shared" si="276"/>
        <v>0</v>
      </c>
      <c r="U1027" s="53">
        <f t="shared" si="283"/>
        <v>0</v>
      </c>
      <c r="V1027" s="54">
        <f t="shared" si="284"/>
        <v>0</v>
      </c>
      <c r="W1027" s="67">
        <f t="shared" si="277"/>
        <v>0</v>
      </c>
      <c r="X1027" s="53">
        <f t="shared" si="285"/>
        <v>0</v>
      </c>
      <c r="Y1027" s="54">
        <f t="shared" si="286"/>
        <v>0</v>
      </c>
      <c r="Z1027" s="68" t="str">
        <f t="shared" si="289"/>
        <v>0</v>
      </c>
      <c r="AA1027" s="56">
        <f t="shared" si="287"/>
        <v>1</v>
      </c>
      <c r="AB1027" s="124">
        <f t="shared" si="278"/>
        <v>1</v>
      </c>
      <c r="AC1027" s="69">
        <f t="shared" si="279"/>
        <v>0</v>
      </c>
      <c r="AD1027" s="54">
        <f t="shared" si="282"/>
        <v>0</v>
      </c>
      <c r="AE1027" s="59">
        <f t="shared" si="280"/>
        <v>0</v>
      </c>
      <c r="AF1027" s="149"/>
      <c r="AG1027" s="60"/>
      <c r="AH1027" s="61"/>
      <c r="AI1027" s="126"/>
      <c r="AJ1027" s="212"/>
      <c r="AK1027" s="215"/>
    </row>
    <row r="1028" spans="2:37">
      <c r="B1028" s="136"/>
      <c r="C1028" s="47">
        <f t="shared" si="290"/>
        <v>0</v>
      </c>
      <c r="D1028" s="47">
        <f t="shared" si="291"/>
        <v>1</v>
      </c>
      <c r="E1028" s="47">
        <f t="shared" si="292"/>
        <v>1900</v>
      </c>
      <c r="F1028" s="47" t="str">
        <f t="shared" si="288"/>
        <v>сб</v>
      </c>
      <c r="G1028" s="92"/>
      <c r="H1028" s="71"/>
      <c r="I1028" s="70"/>
      <c r="J1028" s="94"/>
      <c r="K1028" s="94"/>
      <c r="L1028" s="48"/>
      <c r="M1028" s="71"/>
      <c r="N1028" s="64"/>
      <c r="O1028" s="65"/>
      <c r="P1028" s="65"/>
      <c r="Q1028" s="65"/>
      <c r="R1028" s="105"/>
      <c r="S1028" s="66">
        <f t="shared" si="281"/>
        <v>100854.89999999998</v>
      </c>
      <c r="T1028" s="67">
        <f t="shared" si="276"/>
        <v>0</v>
      </c>
      <c r="U1028" s="53">
        <f t="shared" si="283"/>
        <v>0</v>
      </c>
      <c r="V1028" s="54">
        <f t="shared" si="284"/>
        <v>0</v>
      </c>
      <c r="W1028" s="67">
        <f t="shared" si="277"/>
        <v>0</v>
      </c>
      <c r="X1028" s="53">
        <f t="shared" si="285"/>
        <v>0</v>
      </c>
      <c r="Y1028" s="54">
        <f t="shared" si="286"/>
        <v>0</v>
      </c>
      <c r="Z1028" s="68" t="str">
        <f t="shared" si="289"/>
        <v>0</v>
      </c>
      <c r="AA1028" s="56">
        <f t="shared" si="287"/>
        <v>1</v>
      </c>
      <c r="AB1028" s="124">
        <f t="shared" si="278"/>
        <v>1</v>
      </c>
      <c r="AC1028" s="69">
        <f t="shared" si="279"/>
        <v>0</v>
      </c>
      <c r="AD1028" s="54">
        <f t="shared" si="282"/>
        <v>0</v>
      </c>
      <c r="AE1028" s="59">
        <f t="shared" si="280"/>
        <v>0</v>
      </c>
      <c r="AF1028" s="149"/>
      <c r="AG1028" s="60"/>
      <c r="AH1028" s="61"/>
      <c r="AI1028" s="126"/>
      <c r="AJ1028" s="212"/>
      <c r="AK1028" s="215"/>
    </row>
    <row r="1029" spans="2:37">
      <c r="B1029" s="136"/>
      <c r="C1029" s="47">
        <f t="shared" si="290"/>
        <v>0</v>
      </c>
      <c r="D1029" s="47">
        <f t="shared" si="291"/>
        <v>1</v>
      </c>
      <c r="E1029" s="47">
        <f t="shared" si="292"/>
        <v>1900</v>
      </c>
      <c r="F1029" s="47" t="str">
        <f t="shared" si="288"/>
        <v>сб</v>
      </c>
      <c r="G1029" s="92"/>
      <c r="H1029" s="71"/>
      <c r="I1029" s="70"/>
      <c r="J1029" s="94"/>
      <c r="K1029" s="94"/>
      <c r="L1029" s="48"/>
      <c r="M1029" s="71"/>
      <c r="N1029" s="64"/>
      <c r="O1029" s="65"/>
      <c r="P1029" s="65"/>
      <c r="Q1029" s="65"/>
      <c r="R1029" s="105"/>
      <c r="S1029" s="66">
        <f t="shared" si="281"/>
        <v>100854.89999999998</v>
      </c>
      <c r="T1029" s="67">
        <f t="shared" si="276"/>
        <v>0</v>
      </c>
      <c r="U1029" s="53">
        <f t="shared" si="283"/>
        <v>0</v>
      </c>
      <c r="V1029" s="54">
        <f t="shared" si="284"/>
        <v>0</v>
      </c>
      <c r="W1029" s="67">
        <f t="shared" si="277"/>
        <v>0</v>
      </c>
      <c r="X1029" s="53">
        <f t="shared" si="285"/>
        <v>0</v>
      </c>
      <c r="Y1029" s="54">
        <f t="shared" si="286"/>
        <v>0</v>
      </c>
      <c r="Z1029" s="68" t="str">
        <f t="shared" si="289"/>
        <v>0</v>
      </c>
      <c r="AA1029" s="56">
        <f t="shared" si="287"/>
        <v>1</v>
      </c>
      <c r="AB1029" s="124">
        <f t="shared" si="278"/>
        <v>1</v>
      </c>
      <c r="AC1029" s="69">
        <f t="shared" si="279"/>
        <v>0</v>
      </c>
      <c r="AD1029" s="54">
        <f t="shared" si="282"/>
        <v>0</v>
      </c>
      <c r="AE1029" s="59">
        <f t="shared" si="280"/>
        <v>0</v>
      </c>
      <c r="AF1029" s="149"/>
      <c r="AG1029" s="60"/>
      <c r="AH1029" s="61"/>
      <c r="AI1029" s="126"/>
      <c r="AJ1029" s="212"/>
      <c r="AK1029" s="215"/>
    </row>
    <row r="1030" spans="2:37">
      <c r="B1030" s="136"/>
      <c r="C1030" s="47">
        <f t="shared" si="290"/>
        <v>0</v>
      </c>
      <c r="D1030" s="47">
        <f t="shared" si="291"/>
        <v>1</v>
      </c>
      <c r="E1030" s="47">
        <f t="shared" si="292"/>
        <v>1900</v>
      </c>
      <c r="F1030" s="47" t="str">
        <f t="shared" si="288"/>
        <v>сб</v>
      </c>
      <c r="G1030" s="92"/>
      <c r="H1030" s="71"/>
      <c r="I1030" s="70"/>
      <c r="J1030" s="94"/>
      <c r="K1030" s="94"/>
      <c r="L1030" s="48"/>
      <c r="M1030" s="71"/>
      <c r="N1030" s="64"/>
      <c r="O1030" s="65"/>
      <c r="P1030" s="65"/>
      <c r="Q1030" s="65"/>
      <c r="R1030" s="105"/>
      <c r="S1030" s="66">
        <f t="shared" si="281"/>
        <v>100854.89999999998</v>
      </c>
      <c r="T1030" s="67">
        <f t="shared" si="276"/>
        <v>0</v>
      </c>
      <c r="U1030" s="53">
        <f t="shared" si="283"/>
        <v>0</v>
      </c>
      <c r="V1030" s="54">
        <f t="shared" si="284"/>
        <v>0</v>
      </c>
      <c r="W1030" s="67">
        <f t="shared" si="277"/>
        <v>0</v>
      </c>
      <c r="X1030" s="53">
        <f t="shared" si="285"/>
        <v>0</v>
      </c>
      <c r="Y1030" s="54">
        <f t="shared" si="286"/>
        <v>0</v>
      </c>
      <c r="Z1030" s="68" t="str">
        <f t="shared" si="289"/>
        <v>0</v>
      </c>
      <c r="AA1030" s="56">
        <f t="shared" si="287"/>
        <v>1</v>
      </c>
      <c r="AB1030" s="124">
        <f t="shared" si="278"/>
        <v>1</v>
      </c>
      <c r="AC1030" s="69">
        <f t="shared" si="279"/>
        <v>0</v>
      </c>
      <c r="AD1030" s="54">
        <f t="shared" si="282"/>
        <v>0</v>
      </c>
      <c r="AE1030" s="59">
        <f t="shared" si="280"/>
        <v>0</v>
      </c>
      <c r="AF1030" s="149"/>
      <c r="AG1030" s="60"/>
      <c r="AH1030" s="61"/>
      <c r="AI1030" s="126"/>
      <c r="AJ1030" s="212"/>
      <c r="AK1030" s="215"/>
    </row>
    <row r="1031" spans="2:37">
      <c r="B1031" s="136"/>
      <c r="C1031" s="47">
        <f t="shared" si="290"/>
        <v>0</v>
      </c>
      <c r="D1031" s="47">
        <f t="shared" si="291"/>
        <v>1</v>
      </c>
      <c r="E1031" s="47">
        <f t="shared" si="292"/>
        <v>1900</v>
      </c>
      <c r="F1031" s="47" t="str">
        <f t="shared" si="288"/>
        <v>сб</v>
      </c>
      <c r="G1031" s="92"/>
      <c r="H1031" s="71"/>
      <c r="I1031" s="70"/>
      <c r="J1031" s="94"/>
      <c r="K1031" s="94"/>
      <c r="L1031" s="48"/>
      <c r="M1031" s="71"/>
      <c r="N1031" s="64"/>
      <c r="O1031" s="65"/>
      <c r="P1031" s="65"/>
      <c r="Q1031" s="65"/>
      <c r="R1031" s="105"/>
      <c r="S1031" s="66">
        <f t="shared" si="281"/>
        <v>100854.89999999998</v>
      </c>
      <c r="T1031" s="67">
        <f t="shared" si="276"/>
        <v>0</v>
      </c>
      <c r="U1031" s="53">
        <f t="shared" si="283"/>
        <v>0</v>
      </c>
      <c r="V1031" s="54">
        <f t="shared" si="284"/>
        <v>0</v>
      </c>
      <c r="W1031" s="67">
        <f t="shared" si="277"/>
        <v>0</v>
      </c>
      <c r="X1031" s="53">
        <f t="shared" si="285"/>
        <v>0</v>
      </c>
      <c r="Y1031" s="54">
        <f t="shared" si="286"/>
        <v>0</v>
      </c>
      <c r="Z1031" s="68" t="str">
        <f t="shared" si="289"/>
        <v>0</v>
      </c>
      <c r="AA1031" s="56">
        <f t="shared" si="287"/>
        <v>1</v>
      </c>
      <c r="AB1031" s="124">
        <f t="shared" si="278"/>
        <v>1</v>
      </c>
      <c r="AC1031" s="69">
        <f t="shared" si="279"/>
        <v>0</v>
      </c>
      <c r="AD1031" s="54">
        <f t="shared" si="282"/>
        <v>0</v>
      </c>
      <c r="AE1031" s="59">
        <f t="shared" si="280"/>
        <v>0</v>
      </c>
      <c r="AF1031" s="149"/>
      <c r="AG1031" s="60"/>
      <c r="AH1031" s="61"/>
      <c r="AI1031" s="126"/>
      <c r="AJ1031" s="212"/>
      <c r="AK1031" s="215"/>
    </row>
    <row r="1032" spans="2:37">
      <c r="B1032" s="136"/>
      <c r="C1032" s="47">
        <f t="shared" si="290"/>
        <v>0</v>
      </c>
      <c r="D1032" s="47">
        <f t="shared" si="291"/>
        <v>1</v>
      </c>
      <c r="E1032" s="47">
        <f t="shared" si="292"/>
        <v>1900</v>
      </c>
      <c r="F1032" s="47" t="str">
        <f t="shared" si="288"/>
        <v>сб</v>
      </c>
      <c r="G1032" s="92"/>
      <c r="H1032" s="71"/>
      <c r="I1032" s="70"/>
      <c r="J1032" s="94"/>
      <c r="K1032" s="94"/>
      <c r="L1032" s="48"/>
      <c r="M1032" s="71"/>
      <c r="N1032" s="64"/>
      <c r="O1032" s="65"/>
      <c r="P1032" s="65"/>
      <c r="Q1032" s="65"/>
      <c r="R1032" s="105"/>
      <c r="S1032" s="66">
        <f t="shared" si="281"/>
        <v>100854.89999999998</v>
      </c>
      <c r="T1032" s="67">
        <f t="shared" si="276"/>
        <v>0</v>
      </c>
      <c r="U1032" s="53">
        <f t="shared" si="283"/>
        <v>0</v>
      </c>
      <c r="V1032" s="54">
        <f t="shared" si="284"/>
        <v>0</v>
      </c>
      <c r="W1032" s="67">
        <f t="shared" si="277"/>
        <v>0</v>
      </c>
      <c r="X1032" s="53">
        <f t="shared" si="285"/>
        <v>0</v>
      </c>
      <c r="Y1032" s="54">
        <f t="shared" si="286"/>
        <v>0</v>
      </c>
      <c r="Z1032" s="68" t="str">
        <f t="shared" si="289"/>
        <v>0</v>
      </c>
      <c r="AA1032" s="56">
        <f t="shared" si="287"/>
        <v>1</v>
      </c>
      <c r="AB1032" s="124">
        <f t="shared" si="278"/>
        <v>1</v>
      </c>
      <c r="AC1032" s="69">
        <f t="shared" si="279"/>
        <v>0</v>
      </c>
      <c r="AD1032" s="54">
        <f t="shared" si="282"/>
        <v>0</v>
      </c>
      <c r="AE1032" s="59">
        <f t="shared" si="280"/>
        <v>0</v>
      </c>
      <c r="AF1032" s="149"/>
      <c r="AG1032" s="60"/>
      <c r="AH1032" s="61"/>
      <c r="AI1032" s="126"/>
      <c r="AJ1032" s="212"/>
      <c r="AK1032" s="215"/>
    </row>
    <row r="1033" spans="2:37">
      <c r="B1033" s="136"/>
      <c r="C1033" s="47">
        <f t="shared" si="290"/>
        <v>0</v>
      </c>
      <c r="D1033" s="47">
        <f t="shared" si="291"/>
        <v>1</v>
      </c>
      <c r="E1033" s="47">
        <f t="shared" si="292"/>
        <v>1900</v>
      </c>
      <c r="F1033" s="47" t="str">
        <f t="shared" si="288"/>
        <v>сб</v>
      </c>
      <c r="G1033" s="92"/>
      <c r="H1033" s="71"/>
      <c r="I1033" s="70"/>
      <c r="J1033" s="94"/>
      <c r="K1033" s="94"/>
      <c r="L1033" s="48"/>
      <c r="M1033" s="71"/>
      <c r="N1033" s="64"/>
      <c r="O1033" s="65"/>
      <c r="P1033" s="65"/>
      <c r="Q1033" s="65"/>
      <c r="R1033" s="105"/>
      <c r="S1033" s="66">
        <f t="shared" si="281"/>
        <v>100854.89999999998</v>
      </c>
      <c r="T1033" s="67">
        <f t="shared" si="276"/>
        <v>0</v>
      </c>
      <c r="U1033" s="53">
        <f t="shared" si="283"/>
        <v>0</v>
      </c>
      <c r="V1033" s="54">
        <f t="shared" si="284"/>
        <v>0</v>
      </c>
      <c r="W1033" s="67">
        <f t="shared" si="277"/>
        <v>0</v>
      </c>
      <c r="X1033" s="53">
        <f t="shared" si="285"/>
        <v>0</v>
      </c>
      <c r="Y1033" s="54">
        <f t="shared" si="286"/>
        <v>0</v>
      </c>
      <c r="Z1033" s="68" t="str">
        <f t="shared" si="289"/>
        <v>0</v>
      </c>
      <c r="AA1033" s="56">
        <f t="shared" si="287"/>
        <v>1</v>
      </c>
      <c r="AB1033" s="124">
        <f t="shared" si="278"/>
        <v>1</v>
      </c>
      <c r="AC1033" s="69">
        <f t="shared" si="279"/>
        <v>0</v>
      </c>
      <c r="AD1033" s="54">
        <f t="shared" si="282"/>
        <v>0</v>
      </c>
      <c r="AE1033" s="59">
        <f t="shared" si="280"/>
        <v>0</v>
      </c>
      <c r="AF1033" s="149"/>
      <c r="AG1033" s="60"/>
      <c r="AH1033" s="61"/>
      <c r="AI1033" s="126"/>
      <c r="AJ1033" s="212"/>
      <c r="AK1033" s="215"/>
    </row>
    <row r="1034" spans="2:37">
      <c r="B1034" s="136"/>
      <c r="C1034" s="47">
        <f t="shared" si="290"/>
        <v>0</v>
      </c>
      <c r="D1034" s="47">
        <f t="shared" si="291"/>
        <v>1</v>
      </c>
      <c r="E1034" s="47">
        <f t="shared" si="292"/>
        <v>1900</v>
      </c>
      <c r="F1034" s="47" t="str">
        <f t="shared" si="288"/>
        <v>сб</v>
      </c>
      <c r="G1034" s="92"/>
      <c r="H1034" s="71"/>
      <c r="I1034" s="70"/>
      <c r="J1034" s="94"/>
      <c r="K1034" s="94"/>
      <c r="L1034" s="48"/>
      <c r="M1034" s="71"/>
      <c r="N1034" s="64"/>
      <c r="O1034" s="65"/>
      <c r="P1034" s="65"/>
      <c r="Q1034" s="65"/>
      <c r="R1034" s="105"/>
      <c r="S1034" s="66">
        <f t="shared" si="281"/>
        <v>100854.89999999998</v>
      </c>
      <c r="T1034" s="67">
        <f t="shared" ref="T1034:T1097" si="293">IF(Q1034&lt;&gt;0,IF(K1034="Long",(Q1034-N1034)*100000*AB1034,((Q1034-N1034)*-100000*AB1034)),0)</f>
        <v>0</v>
      </c>
      <c r="U1034" s="53">
        <f t="shared" si="283"/>
        <v>0</v>
      </c>
      <c r="V1034" s="54">
        <f t="shared" si="284"/>
        <v>0</v>
      </c>
      <c r="W1034" s="67">
        <f t="shared" ref="W1034:W1097" si="294">IF(P1034&lt;&gt;0,IF(K1034="Long",(N1034-P1034)*100000*AB1034,((N1034-P1034)*-100000*AB1034)),0)</f>
        <v>0</v>
      </c>
      <c r="X1034" s="53">
        <f t="shared" si="285"/>
        <v>0</v>
      </c>
      <c r="Y1034" s="54">
        <f t="shared" si="286"/>
        <v>0</v>
      </c>
      <c r="Z1034" s="68" t="str">
        <f t="shared" si="289"/>
        <v>0</v>
      </c>
      <c r="AA1034" s="56">
        <f t="shared" si="287"/>
        <v>1</v>
      </c>
      <c r="AB1034" s="124">
        <f t="shared" ref="AB1034:AB1097" si="295">IF(TRUNC(N1034/10,0)=0,1,IF(AND(TRUNC(N1034/10,0)&gt;0,TRUNC(N1034/10,0)&lt;10),0.1,IF(AND(TRUNC(N1034/10,0)&gt;=10,TRUNC(N1034/10,0)&lt;100),0.01,IF(AND(TRUNC(N1034/10,0)&gt;=100,TRUNC(N1034/10,0)&lt;1000),0.001,IF(AND(TRUNC(N1034/10,0)&gt;=1000,TRUNC(N1034/10,0)&lt;10000),0.0001,IF(AND(TRUNC(N1034/10,0)&gt;=10000,TRUNC(N1034/10,0)&lt;100000),0.00001))))))</f>
        <v>1</v>
      </c>
      <c r="AC1034" s="69">
        <f t="shared" ref="AC1034:AC1097" si="296">IF(O1034&lt;&gt;0, IF(K1034="Long",(O1034-N1034)*100000*AB1034,((O1034-N1034)*-100000*AB1034)),0)</f>
        <v>0</v>
      </c>
      <c r="AD1034" s="54">
        <f t="shared" si="282"/>
        <v>0</v>
      </c>
      <c r="AE1034" s="59">
        <f t="shared" ref="AE1034:AE1097" si="297">(AA1034*AC1034*M1034)+R1034</f>
        <v>0</v>
      </c>
      <c r="AF1034" s="149"/>
      <c r="AG1034" s="60"/>
      <c r="AH1034" s="61"/>
      <c r="AI1034" s="126"/>
      <c r="AJ1034" s="212"/>
      <c r="AK1034" s="215"/>
    </row>
    <row r="1035" spans="2:37">
      <c r="B1035" s="136"/>
      <c r="C1035" s="47">
        <f t="shared" si="290"/>
        <v>0</v>
      </c>
      <c r="D1035" s="47">
        <f t="shared" si="291"/>
        <v>1</v>
      </c>
      <c r="E1035" s="47">
        <f t="shared" si="292"/>
        <v>1900</v>
      </c>
      <c r="F1035" s="47" t="str">
        <f t="shared" si="288"/>
        <v>сб</v>
      </c>
      <c r="G1035" s="92"/>
      <c r="H1035" s="71"/>
      <c r="I1035" s="70"/>
      <c r="J1035" s="94"/>
      <c r="K1035" s="94"/>
      <c r="L1035" s="48"/>
      <c r="M1035" s="71"/>
      <c r="N1035" s="64"/>
      <c r="O1035" s="65"/>
      <c r="P1035" s="65"/>
      <c r="Q1035" s="65"/>
      <c r="R1035" s="105"/>
      <c r="S1035" s="66">
        <f t="shared" ref="S1035:S1098" si="298">IF(AE1035="","",S1034+AE1035)</f>
        <v>100854.89999999998</v>
      </c>
      <c r="T1035" s="67">
        <f t="shared" si="293"/>
        <v>0</v>
      </c>
      <c r="U1035" s="53">
        <f t="shared" si="283"/>
        <v>0</v>
      </c>
      <c r="V1035" s="54">
        <f t="shared" si="284"/>
        <v>0</v>
      </c>
      <c r="W1035" s="67">
        <f t="shared" si="294"/>
        <v>0</v>
      </c>
      <c r="X1035" s="53">
        <f t="shared" si="285"/>
        <v>0</v>
      </c>
      <c r="Y1035" s="54">
        <f t="shared" si="286"/>
        <v>0</v>
      </c>
      <c r="Z1035" s="68" t="str">
        <f t="shared" si="289"/>
        <v>0</v>
      </c>
      <c r="AA1035" s="56">
        <f t="shared" si="287"/>
        <v>1</v>
      </c>
      <c r="AB1035" s="124">
        <f t="shared" si="295"/>
        <v>1</v>
      </c>
      <c r="AC1035" s="69">
        <f t="shared" si="296"/>
        <v>0</v>
      </c>
      <c r="AD1035" s="54">
        <f t="shared" ref="AD1035:AD1098" si="299">IF(S1034=0,"0.00%",AE1035/S1034)</f>
        <v>0</v>
      </c>
      <c r="AE1035" s="59">
        <f t="shared" si="297"/>
        <v>0</v>
      </c>
      <c r="AF1035" s="149"/>
      <c r="AG1035" s="60"/>
      <c r="AH1035" s="61"/>
      <c r="AI1035" s="126"/>
      <c r="AJ1035" s="212"/>
      <c r="AK1035" s="215"/>
    </row>
    <row r="1036" spans="2:37">
      <c r="B1036" s="136"/>
      <c r="C1036" s="47">
        <f t="shared" si="290"/>
        <v>0</v>
      </c>
      <c r="D1036" s="47">
        <f t="shared" si="291"/>
        <v>1</v>
      </c>
      <c r="E1036" s="47">
        <f t="shared" si="292"/>
        <v>1900</v>
      </c>
      <c r="F1036" s="47" t="str">
        <f t="shared" si="288"/>
        <v>сб</v>
      </c>
      <c r="G1036" s="92"/>
      <c r="H1036" s="71"/>
      <c r="I1036" s="70"/>
      <c r="J1036" s="94"/>
      <c r="K1036" s="94"/>
      <c r="L1036" s="48"/>
      <c r="M1036" s="71"/>
      <c r="N1036" s="64"/>
      <c r="O1036" s="65"/>
      <c r="P1036" s="65"/>
      <c r="Q1036" s="65"/>
      <c r="R1036" s="105"/>
      <c r="S1036" s="66">
        <f t="shared" si="298"/>
        <v>100854.89999999998</v>
      </c>
      <c r="T1036" s="67">
        <f t="shared" si="293"/>
        <v>0</v>
      </c>
      <c r="U1036" s="53">
        <f t="shared" si="283"/>
        <v>0</v>
      </c>
      <c r="V1036" s="54">
        <f t="shared" si="284"/>
        <v>0</v>
      </c>
      <c r="W1036" s="67">
        <f t="shared" si="294"/>
        <v>0</v>
      </c>
      <c r="X1036" s="53">
        <f t="shared" si="285"/>
        <v>0</v>
      </c>
      <c r="Y1036" s="54">
        <f t="shared" si="286"/>
        <v>0</v>
      </c>
      <c r="Z1036" s="68" t="str">
        <f t="shared" si="289"/>
        <v>0</v>
      </c>
      <c r="AA1036" s="56">
        <f t="shared" si="287"/>
        <v>1</v>
      </c>
      <c r="AB1036" s="124">
        <f t="shared" si="295"/>
        <v>1</v>
      </c>
      <c r="AC1036" s="69">
        <f t="shared" si="296"/>
        <v>0</v>
      </c>
      <c r="AD1036" s="54">
        <f t="shared" si="299"/>
        <v>0</v>
      </c>
      <c r="AE1036" s="59">
        <f t="shared" si="297"/>
        <v>0</v>
      </c>
      <c r="AF1036" s="149"/>
      <c r="AG1036" s="60"/>
      <c r="AH1036" s="61"/>
      <c r="AI1036" s="126"/>
      <c r="AJ1036" s="212"/>
      <c r="AK1036" s="215"/>
    </row>
    <row r="1037" spans="2:37">
      <c r="B1037" s="136"/>
      <c r="C1037" s="47">
        <f t="shared" si="290"/>
        <v>0</v>
      </c>
      <c r="D1037" s="47">
        <f t="shared" si="291"/>
        <v>1</v>
      </c>
      <c r="E1037" s="47">
        <f t="shared" si="292"/>
        <v>1900</v>
      </c>
      <c r="F1037" s="47" t="str">
        <f t="shared" si="288"/>
        <v>сб</v>
      </c>
      <c r="G1037" s="92"/>
      <c r="H1037" s="71"/>
      <c r="I1037" s="70"/>
      <c r="J1037" s="94"/>
      <c r="K1037" s="94"/>
      <c r="L1037" s="48"/>
      <c r="M1037" s="71"/>
      <c r="N1037" s="64"/>
      <c r="O1037" s="65"/>
      <c r="P1037" s="65"/>
      <c r="Q1037" s="65"/>
      <c r="R1037" s="105"/>
      <c r="S1037" s="66">
        <f t="shared" si="298"/>
        <v>100854.89999999998</v>
      </c>
      <c r="T1037" s="67">
        <f t="shared" si="293"/>
        <v>0</v>
      </c>
      <c r="U1037" s="53">
        <f t="shared" si="283"/>
        <v>0</v>
      </c>
      <c r="V1037" s="54">
        <f t="shared" si="284"/>
        <v>0</v>
      </c>
      <c r="W1037" s="67">
        <f t="shared" si="294"/>
        <v>0</v>
      </c>
      <c r="X1037" s="53">
        <f t="shared" si="285"/>
        <v>0</v>
      </c>
      <c r="Y1037" s="54">
        <f t="shared" si="286"/>
        <v>0</v>
      </c>
      <c r="Z1037" s="68" t="str">
        <f t="shared" si="289"/>
        <v>0</v>
      </c>
      <c r="AA1037" s="56">
        <f t="shared" si="287"/>
        <v>1</v>
      </c>
      <c r="AB1037" s="124">
        <f t="shared" si="295"/>
        <v>1</v>
      </c>
      <c r="AC1037" s="69">
        <f t="shared" si="296"/>
        <v>0</v>
      </c>
      <c r="AD1037" s="54">
        <f t="shared" si="299"/>
        <v>0</v>
      </c>
      <c r="AE1037" s="59">
        <f t="shared" si="297"/>
        <v>0</v>
      </c>
      <c r="AF1037" s="149"/>
      <c r="AG1037" s="60"/>
      <c r="AH1037" s="61"/>
      <c r="AI1037" s="126"/>
      <c r="AJ1037" s="212"/>
      <c r="AK1037" s="215"/>
    </row>
    <row r="1038" spans="2:37">
      <c r="B1038" s="136"/>
      <c r="C1038" s="47">
        <f t="shared" si="290"/>
        <v>0</v>
      </c>
      <c r="D1038" s="47">
        <f t="shared" si="291"/>
        <v>1</v>
      </c>
      <c r="E1038" s="47">
        <f t="shared" si="292"/>
        <v>1900</v>
      </c>
      <c r="F1038" s="47" t="str">
        <f t="shared" si="288"/>
        <v>сб</v>
      </c>
      <c r="G1038" s="92"/>
      <c r="H1038" s="71"/>
      <c r="I1038" s="70"/>
      <c r="J1038" s="94"/>
      <c r="K1038" s="94"/>
      <c r="L1038" s="48"/>
      <c r="M1038" s="71"/>
      <c r="N1038" s="64"/>
      <c r="O1038" s="65"/>
      <c r="P1038" s="65"/>
      <c r="Q1038" s="65"/>
      <c r="R1038" s="105"/>
      <c r="S1038" s="66">
        <f t="shared" si="298"/>
        <v>100854.89999999998</v>
      </c>
      <c r="T1038" s="67">
        <f t="shared" si="293"/>
        <v>0</v>
      </c>
      <c r="U1038" s="53">
        <f t="shared" si="283"/>
        <v>0</v>
      </c>
      <c r="V1038" s="54">
        <f t="shared" si="284"/>
        <v>0</v>
      </c>
      <c r="W1038" s="67">
        <f t="shared" si="294"/>
        <v>0</v>
      </c>
      <c r="X1038" s="53">
        <f t="shared" si="285"/>
        <v>0</v>
      </c>
      <c r="Y1038" s="54">
        <f t="shared" si="286"/>
        <v>0</v>
      </c>
      <c r="Z1038" s="68" t="str">
        <f t="shared" si="289"/>
        <v>0</v>
      </c>
      <c r="AA1038" s="56">
        <f t="shared" si="287"/>
        <v>1</v>
      </c>
      <c r="AB1038" s="124">
        <f t="shared" si="295"/>
        <v>1</v>
      </c>
      <c r="AC1038" s="69">
        <f t="shared" si="296"/>
        <v>0</v>
      </c>
      <c r="AD1038" s="54">
        <f t="shared" si="299"/>
        <v>0</v>
      </c>
      <c r="AE1038" s="59">
        <f t="shared" si="297"/>
        <v>0</v>
      </c>
      <c r="AF1038" s="149"/>
      <c r="AG1038" s="60"/>
      <c r="AH1038" s="61"/>
      <c r="AI1038" s="126"/>
      <c r="AJ1038" s="212"/>
      <c r="AK1038" s="215"/>
    </row>
    <row r="1039" spans="2:37">
      <c r="B1039" s="136"/>
      <c r="C1039" s="47">
        <f t="shared" si="290"/>
        <v>0</v>
      </c>
      <c r="D1039" s="47">
        <f t="shared" si="291"/>
        <v>1</v>
      </c>
      <c r="E1039" s="47">
        <f t="shared" si="292"/>
        <v>1900</v>
      </c>
      <c r="F1039" s="47" t="str">
        <f t="shared" si="288"/>
        <v>сб</v>
      </c>
      <c r="G1039" s="92"/>
      <c r="H1039" s="71"/>
      <c r="I1039" s="70"/>
      <c r="J1039" s="94"/>
      <c r="K1039" s="94"/>
      <c r="L1039" s="48"/>
      <c r="M1039" s="71"/>
      <c r="N1039" s="64"/>
      <c r="O1039" s="65"/>
      <c r="P1039" s="65"/>
      <c r="Q1039" s="65"/>
      <c r="R1039" s="105"/>
      <c r="S1039" s="66">
        <f t="shared" si="298"/>
        <v>100854.89999999998</v>
      </c>
      <c r="T1039" s="67">
        <f t="shared" si="293"/>
        <v>0</v>
      </c>
      <c r="U1039" s="53">
        <f t="shared" si="283"/>
        <v>0</v>
      </c>
      <c r="V1039" s="54">
        <f t="shared" si="284"/>
        <v>0</v>
      </c>
      <c r="W1039" s="67">
        <f t="shared" si="294"/>
        <v>0</v>
      </c>
      <c r="X1039" s="53">
        <f t="shared" si="285"/>
        <v>0</v>
      </c>
      <c r="Y1039" s="54">
        <f t="shared" si="286"/>
        <v>0</v>
      </c>
      <c r="Z1039" s="68" t="str">
        <f t="shared" si="289"/>
        <v>0</v>
      </c>
      <c r="AA1039" s="56">
        <f t="shared" si="287"/>
        <v>1</v>
      </c>
      <c r="AB1039" s="124">
        <f t="shared" si="295"/>
        <v>1</v>
      </c>
      <c r="AC1039" s="69">
        <f t="shared" si="296"/>
        <v>0</v>
      </c>
      <c r="AD1039" s="54">
        <f t="shared" si="299"/>
        <v>0</v>
      </c>
      <c r="AE1039" s="59">
        <f t="shared" si="297"/>
        <v>0</v>
      </c>
      <c r="AF1039" s="149"/>
      <c r="AG1039" s="60"/>
      <c r="AH1039" s="61"/>
      <c r="AI1039" s="126"/>
      <c r="AJ1039" s="212"/>
      <c r="AK1039" s="215"/>
    </row>
    <row r="1040" spans="2:37">
      <c r="B1040" s="136"/>
      <c r="C1040" s="47">
        <f t="shared" si="290"/>
        <v>0</v>
      </c>
      <c r="D1040" s="47">
        <f t="shared" si="291"/>
        <v>1</v>
      </c>
      <c r="E1040" s="47">
        <f t="shared" si="292"/>
        <v>1900</v>
      </c>
      <c r="F1040" s="47" t="str">
        <f t="shared" si="288"/>
        <v>сб</v>
      </c>
      <c r="G1040" s="92"/>
      <c r="H1040" s="71"/>
      <c r="I1040" s="70"/>
      <c r="J1040" s="94"/>
      <c r="K1040" s="94"/>
      <c r="L1040" s="48"/>
      <c r="M1040" s="71"/>
      <c r="N1040" s="64"/>
      <c r="O1040" s="65"/>
      <c r="P1040" s="65"/>
      <c r="Q1040" s="65"/>
      <c r="R1040" s="105"/>
      <c r="S1040" s="66">
        <f t="shared" si="298"/>
        <v>100854.89999999998</v>
      </c>
      <c r="T1040" s="67">
        <f t="shared" si="293"/>
        <v>0</v>
      </c>
      <c r="U1040" s="53">
        <f t="shared" si="283"/>
        <v>0</v>
      </c>
      <c r="V1040" s="54">
        <f t="shared" si="284"/>
        <v>0</v>
      </c>
      <c r="W1040" s="67">
        <f t="shared" si="294"/>
        <v>0</v>
      </c>
      <c r="X1040" s="53">
        <f t="shared" si="285"/>
        <v>0</v>
      </c>
      <c r="Y1040" s="54">
        <f t="shared" si="286"/>
        <v>0</v>
      </c>
      <c r="Z1040" s="68" t="str">
        <f t="shared" si="289"/>
        <v>0</v>
      </c>
      <c r="AA1040" s="56">
        <f t="shared" si="287"/>
        <v>1</v>
      </c>
      <c r="AB1040" s="124">
        <f t="shared" si="295"/>
        <v>1</v>
      </c>
      <c r="AC1040" s="69">
        <f t="shared" si="296"/>
        <v>0</v>
      </c>
      <c r="AD1040" s="54">
        <f t="shared" si="299"/>
        <v>0</v>
      </c>
      <c r="AE1040" s="59">
        <f t="shared" si="297"/>
        <v>0</v>
      </c>
      <c r="AF1040" s="149"/>
      <c r="AG1040" s="60"/>
      <c r="AH1040" s="61"/>
      <c r="AI1040" s="126"/>
      <c r="AJ1040" s="212"/>
      <c r="AK1040" s="215"/>
    </row>
    <row r="1041" spans="2:37">
      <c r="B1041" s="136"/>
      <c r="C1041" s="47">
        <f t="shared" si="290"/>
        <v>0</v>
      </c>
      <c r="D1041" s="47">
        <f t="shared" si="291"/>
        <v>1</v>
      </c>
      <c r="E1041" s="47">
        <f t="shared" si="292"/>
        <v>1900</v>
      </c>
      <c r="F1041" s="47" t="str">
        <f t="shared" si="288"/>
        <v>сб</v>
      </c>
      <c r="G1041" s="92"/>
      <c r="H1041" s="71"/>
      <c r="I1041" s="70"/>
      <c r="J1041" s="94"/>
      <c r="K1041" s="94"/>
      <c r="L1041" s="48"/>
      <c r="M1041" s="71"/>
      <c r="N1041" s="64"/>
      <c r="O1041" s="65"/>
      <c r="P1041" s="65"/>
      <c r="Q1041" s="65"/>
      <c r="R1041" s="105"/>
      <c r="S1041" s="66">
        <f t="shared" si="298"/>
        <v>100854.89999999998</v>
      </c>
      <c r="T1041" s="67">
        <f t="shared" si="293"/>
        <v>0</v>
      </c>
      <c r="U1041" s="53">
        <f t="shared" si="283"/>
        <v>0</v>
      </c>
      <c r="V1041" s="54">
        <f t="shared" si="284"/>
        <v>0</v>
      </c>
      <c r="W1041" s="67">
        <f t="shared" si="294"/>
        <v>0</v>
      </c>
      <c r="X1041" s="53">
        <f t="shared" si="285"/>
        <v>0</v>
      </c>
      <c r="Y1041" s="54">
        <f t="shared" si="286"/>
        <v>0</v>
      </c>
      <c r="Z1041" s="68" t="str">
        <f t="shared" si="289"/>
        <v>0</v>
      </c>
      <c r="AA1041" s="56">
        <f t="shared" si="287"/>
        <v>1</v>
      </c>
      <c r="AB1041" s="124">
        <f t="shared" si="295"/>
        <v>1</v>
      </c>
      <c r="AC1041" s="69">
        <f t="shared" si="296"/>
        <v>0</v>
      </c>
      <c r="AD1041" s="54">
        <f t="shared" si="299"/>
        <v>0</v>
      </c>
      <c r="AE1041" s="59">
        <f t="shared" si="297"/>
        <v>0</v>
      </c>
      <c r="AF1041" s="149"/>
      <c r="AG1041" s="60"/>
      <c r="AH1041" s="61"/>
      <c r="AI1041" s="126"/>
      <c r="AJ1041" s="212"/>
      <c r="AK1041" s="215"/>
    </row>
    <row r="1042" spans="2:37">
      <c r="B1042" s="136"/>
      <c r="C1042" s="47">
        <f t="shared" si="290"/>
        <v>0</v>
      </c>
      <c r="D1042" s="47">
        <f t="shared" si="291"/>
        <v>1</v>
      </c>
      <c r="E1042" s="47">
        <f t="shared" si="292"/>
        <v>1900</v>
      </c>
      <c r="F1042" s="47" t="str">
        <f t="shared" si="288"/>
        <v>сб</v>
      </c>
      <c r="G1042" s="92"/>
      <c r="H1042" s="71"/>
      <c r="I1042" s="70"/>
      <c r="J1042" s="94"/>
      <c r="K1042" s="94"/>
      <c r="L1042" s="48"/>
      <c r="M1042" s="71"/>
      <c r="N1042" s="64"/>
      <c r="O1042" s="65"/>
      <c r="P1042" s="65"/>
      <c r="Q1042" s="65"/>
      <c r="R1042" s="105"/>
      <c r="S1042" s="66">
        <f t="shared" si="298"/>
        <v>100854.89999999998</v>
      </c>
      <c r="T1042" s="67">
        <f t="shared" si="293"/>
        <v>0</v>
      </c>
      <c r="U1042" s="53">
        <f t="shared" si="283"/>
        <v>0</v>
      </c>
      <c r="V1042" s="54">
        <f t="shared" si="284"/>
        <v>0</v>
      </c>
      <c r="W1042" s="67">
        <f t="shared" si="294"/>
        <v>0</v>
      </c>
      <c r="X1042" s="53">
        <f t="shared" si="285"/>
        <v>0</v>
      </c>
      <c r="Y1042" s="54">
        <f t="shared" si="286"/>
        <v>0</v>
      </c>
      <c r="Z1042" s="68" t="str">
        <f t="shared" si="289"/>
        <v>0</v>
      </c>
      <c r="AA1042" s="56">
        <f t="shared" si="287"/>
        <v>1</v>
      </c>
      <c r="AB1042" s="124">
        <f t="shared" si="295"/>
        <v>1</v>
      </c>
      <c r="AC1042" s="69">
        <f t="shared" si="296"/>
        <v>0</v>
      </c>
      <c r="AD1042" s="54">
        <f t="shared" si="299"/>
        <v>0</v>
      </c>
      <c r="AE1042" s="59">
        <f t="shared" si="297"/>
        <v>0</v>
      </c>
      <c r="AF1042" s="149"/>
      <c r="AG1042" s="60"/>
      <c r="AH1042" s="61"/>
      <c r="AI1042" s="126"/>
      <c r="AJ1042" s="212"/>
      <c r="AK1042" s="215"/>
    </row>
    <row r="1043" spans="2:37">
      <c r="B1043" s="136"/>
      <c r="C1043" s="47">
        <f t="shared" si="290"/>
        <v>0</v>
      </c>
      <c r="D1043" s="47">
        <f t="shared" si="291"/>
        <v>1</v>
      </c>
      <c r="E1043" s="47">
        <f t="shared" si="292"/>
        <v>1900</v>
      </c>
      <c r="F1043" s="47" t="str">
        <f t="shared" si="288"/>
        <v>сб</v>
      </c>
      <c r="G1043" s="92"/>
      <c r="H1043" s="71"/>
      <c r="I1043" s="70"/>
      <c r="J1043" s="94"/>
      <c r="K1043" s="94"/>
      <c r="L1043" s="48"/>
      <c r="M1043" s="71"/>
      <c r="N1043" s="64"/>
      <c r="O1043" s="65"/>
      <c r="P1043" s="65"/>
      <c r="Q1043" s="65"/>
      <c r="R1043" s="105"/>
      <c r="S1043" s="66">
        <f t="shared" si="298"/>
        <v>100854.89999999998</v>
      </c>
      <c r="T1043" s="67">
        <f t="shared" si="293"/>
        <v>0</v>
      </c>
      <c r="U1043" s="53">
        <f t="shared" si="283"/>
        <v>0</v>
      </c>
      <c r="V1043" s="54">
        <f t="shared" si="284"/>
        <v>0</v>
      </c>
      <c r="W1043" s="67">
        <f t="shared" si="294"/>
        <v>0</v>
      </c>
      <c r="X1043" s="53">
        <f t="shared" si="285"/>
        <v>0</v>
      </c>
      <c r="Y1043" s="54">
        <f t="shared" si="286"/>
        <v>0</v>
      </c>
      <c r="Z1043" s="68" t="str">
        <f t="shared" si="289"/>
        <v>0</v>
      </c>
      <c r="AA1043" s="56">
        <f t="shared" si="287"/>
        <v>1</v>
      </c>
      <c r="AB1043" s="124">
        <f t="shared" si="295"/>
        <v>1</v>
      </c>
      <c r="AC1043" s="69">
        <f t="shared" si="296"/>
        <v>0</v>
      </c>
      <c r="AD1043" s="54">
        <f t="shared" si="299"/>
        <v>0</v>
      </c>
      <c r="AE1043" s="59">
        <f t="shared" si="297"/>
        <v>0</v>
      </c>
      <c r="AF1043" s="149"/>
      <c r="AG1043" s="60"/>
      <c r="AH1043" s="61"/>
      <c r="AI1043" s="126"/>
      <c r="AJ1043" s="212"/>
      <c r="AK1043" s="215"/>
    </row>
    <row r="1044" spans="2:37">
      <c r="B1044" s="136"/>
      <c r="C1044" s="47">
        <f t="shared" si="290"/>
        <v>0</v>
      </c>
      <c r="D1044" s="47">
        <f t="shared" si="291"/>
        <v>1</v>
      </c>
      <c r="E1044" s="47">
        <f t="shared" si="292"/>
        <v>1900</v>
      </c>
      <c r="F1044" s="47" t="str">
        <f t="shared" si="288"/>
        <v>сб</v>
      </c>
      <c r="G1044" s="92"/>
      <c r="H1044" s="71"/>
      <c r="I1044" s="70"/>
      <c r="J1044" s="94"/>
      <c r="K1044" s="94"/>
      <c r="L1044" s="48"/>
      <c r="M1044" s="71"/>
      <c r="N1044" s="64"/>
      <c r="O1044" s="65"/>
      <c r="P1044" s="65"/>
      <c r="Q1044" s="65"/>
      <c r="R1044" s="105"/>
      <c r="S1044" s="66">
        <f t="shared" si="298"/>
        <v>100854.89999999998</v>
      </c>
      <c r="T1044" s="67">
        <f t="shared" si="293"/>
        <v>0</v>
      </c>
      <c r="U1044" s="53">
        <f t="shared" si="283"/>
        <v>0</v>
      </c>
      <c r="V1044" s="54">
        <f t="shared" si="284"/>
        <v>0</v>
      </c>
      <c r="W1044" s="67">
        <f t="shared" si="294"/>
        <v>0</v>
      </c>
      <c r="X1044" s="53">
        <f t="shared" si="285"/>
        <v>0</v>
      </c>
      <c r="Y1044" s="54">
        <f t="shared" si="286"/>
        <v>0</v>
      </c>
      <c r="Z1044" s="68" t="str">
        <f t="shared" si="289"/>
        <v>0</v>
      </c>
      <c r="AA1044" s="56">
        <f t="shared" si="287"/>
        <v>1</v>
      </c>
      <c r="AB1044" s="124">
        <f t="shared" si="295"/>
        <v>1</v>
      </c>
      <c r="AC1044" s="69">
        <f t="shared" si="296"/>
        <v>0</v>
      </c>
      <c r="AD1044" s="54">
        <f t="shared" si="299"/>
        <v>0</v>
      </c>
      <c r="AE1044" s="59">
        <f t="shared" si="297"/>
        <v>0</v>
      </c>
      <c r="AF1044" s="149"/>
      <c r="AG1044" s="60"/>
      <c r="AH1044" s="61"/>
      <c r="AI1044" s="126"/>
      <c r="AJ1044" s="212"/>
      <c r="AK1044" s="215"/>
    </row>
    <row r="1045" spans="2:37">
      <c r="B1045" s="136"/>
      <c r="C1045" s="47">
        <f t="shared" si="290"/>
        <v>0</v>
      </c>
      <c r="D1045" s="47">
        <f t="shared" si="291"/>
        <v>1</v>
      </c>
      <c r="E1045" s="47">
        <f t="shared" si="292"/>
        <v>1900</v>
      </c>
      <c r="F1045" s="47" t="str">
        <f t="shared" si="288"/>
        <v>сб</v>
      </c>
      <c r="G1045" s="92"/>
      <c r="H1045" s="71"/>
      <c r="I1045" s="70"/>
      <c r="J1045" s="94"/>
      <c r="K1045" s="94"/>
      <c r="L1045" s="48"/>
      <c r="M1045" s="71"/>
      <c r="N1045" s="64"/>
      <c r="O1045" s="65"/>
      <c r="P1045" s="65"/>
      <c r="Q1045" s="65"/>
      <c r="R1045" s="105"/>
      <c r="S1045" s="66">
        <f t="shared" si="298"/>
        <v>100854.89999999998</v>
      </c>
      <c r="T1045" s="67">
        <f t="shared" si="293"/>
        <v>0</v>
      </c>
      <c r="U1045" s="53">
        <f t="shared" si="283"/>
        <v>0</v>
      </c>
      <c r="V1045" s="54">
        <f t="shared" si="284"/>
        <v>0</v>
      </c>
      <c r="W1045" s="67">
        <f t="shared" si="294"/>
        <v>0</v>
      </c>
      <c r="X1045" s="53">
        <f t="shared" si="285"/>
        <v>0</v>
      </c>
      <c r="Y1045" s="54">
        <f t="shared" si="286"/>
        <v>0</v>
      </c>
      <c r="Z1045" s="68" t="str">
        <f t="shared" si="289"/>
        <v>0</v>
      </c>
      <c r="AA1045" s="56">
        <f t="shared" si="287"/>
        <v>1</v>
      </c>
      <c r="AB1045" s="124">
        <f t="shared" si="295"/>
        <v>1</v>
      </c>
      <c r="AC1045" s="69">
        <f t="shared" si="296"/>
        <v>0</v>
      </c>
      <c r="AD1045" s="54">
        <f t="shared" si="299"/>
        <v>0</v>
      </c>
      <c r="AE1045" s="59">
        <f t="shared" si="297"/>
        <v>0</v>
      </c>
      <c r="AF1045" s="149"/>
      <c r="AG1045" s="60"/>
      <c r="AH1045" s="61"/>
      <c r="AI1045" s="126"/>
      <c r="AJ1045" s="212"/>
      <c r="AK1045" s="215"/>
    </row>
    <row r="1046" spans="2:37">
      <c r="B1046" s="136"/>
      <c r="C1046" s="47">
        <f t="shared" si="290"/>
        <v>0</v>
      </c>
      <c r="D1046" s="47">
        <f t="shared" si="291"/>
        <v>1</v>
      </c>
      <c r="E1046" s="47">
        <f t="shared" si="292"/>
        <v>1900</v>
      </c>
      <c r="F1046" s="47" t="str">
        <f t="shared" si="288"/>
        <v>сб</v>
      </c>
      <c r="G1046" s="92"/>
      <c r="H1046" s="71"/>
      <c r="I1046" s="70"/>
      <c r="J1046" s="94"/>
      <c r="K1046" s="94"/>
      <c r="L1046" s="48"/>
      <c r="M1046" s="71"/>
      <c r="N1046" s="64"/>
      <c r="O1046" s="65"/>
      <c r="P1046" s="65"/>
      <c r="Q1046" s="65"/>
      <c r="R1046" s="105"/>
      <c r="S1046" s="66">
        <f t="shared" si="298"/>
        <v>100854.89999999998</v>
      </c>
      <c r="T1046" s="67">
        <f t="shared" si="293"/>
        <v>0</v>
      </c>
      <c r="U1046" s="53">
        <f t="shared" si="283"/>
        <v>0</v>
      </c>
      <c r="V1046" s="54">
        <f t="shared" si="284"/>
        <v>0</v>
      </c>
      <c r="W1046" s="67">
        <f t="shared" si="294"/>
        <v>0</v>
      </c>
      <c r="X1046" s="53">
        <f t="shared" si="285"/>
        <v>0</v>
      </c>
      <c r="Y1046" s="54">
        <f t="shared" si="286"/>
        <v>0</v>
      </c>
      <c r="Z1046" s="68" t="str">
        <f t="shared" si="289"/>
        <v>0</v>
      </c>
      <c r="AA1046" s="56">
        <f t="shared" si="287"/>
        <v>1</v>
      </c>
      <c r="AB1046" s="124">
        <f t="shared" si="295"/>
        <v>1</v>
      </c>
      <c r="AC1046" s="69">
        <f t="shared" si="296"/>
        <v>0</v>
      </c>
      <c r="AD1046" s="54">
        <f t="shared" si="299"/>
        <v>0</v>
      </c>
      <c r="AE1046" s="59">
        <f t="shared" si="297"/>
        <v>0</v>
      </c>
      <c r="AF1046" s="149"/>
      <c r="AG1046" s="60"/>
      <c r="AH1046" s="61"/>
      <c r="AI1046" s="126"/>
      <c r="AJ1046" s="212"/>
      <c r="AK1046" s="215"/>
    </row>
    <row r="1047" spans="2:37">
      <c r="B1047" s="136"/>
      <c r="C1047" s="47">
        <f t="shared" si="290"/>
        <v>0</v>
      </c>
      <c r="D1047" s="47">
        <f t="shared" si="291"/>
        <v>1</v>
      </c>
      <c r="E1047" s="47">
        <f t="shared" si="292"/>
        <v>1900</v>
      </c>
      <c r="F1047" s="47" t="str">
        <f t="shared" si="288"/>
        <v>сб</v>
      </c>
      <c r="G1047" s="92"/>
      <c r="H1047" s="71"/>
      <c r="I1047" s="70"/>
      <c r="J1047" s="94"/>
      <c r="K1047" s="94"/>
      <c r="L1047" s="48"/>
      <c r="M1047" s="71"/>
      <c r="N1047" s="64"/>
      <c r="O1047" s="65"/>
      <c r="P1047" s="65"/>
      <c r="Q1047" s="65"/>
      <c r="R1047" s="105"/>
      <c r="S1047" s="66">
        <f t="shared" si="298"/>
        <v>100854.89999999998</v>
      </c>
      <c r="T1047" s="67">
        <f t="shared" si="293"/>
        <v>0</v>
      </c>
      <c r="U1047" s="53">
        <f t="shared" si="283"/>
        <v>0</v>
      </c>
      <c r="V1047" s="54">
        <f t="shared" si="284"/>
        <v>0</v>
      </c>
      <c r="W1047" s="67">
        <f t="shared" si="294"/>
        <v>0</v>
      </c>
      <c r="X1047" s="53">
        <f t="shared" si="285"/>
        <v>0</v>
      </c>
      <c r="Y1047" s="54">
        <f t="shared" si="286"/>
        <v>0</v>
      </c>
      <c r="Z1047" s="68" t="str">
        <f t="shared" si="289"/>
        <v>0</v>
      </c>
      <c r="AA1047" s="56">
        <f t="shared" si="287"/>
        <v>1</v>
      </c>
      <c r="AB1047" s="124">
        <f t="shared" si="295"/>
        <v>1</v>
      </c>
      <c r="AC1047" s="69">
        <f t="shared" si="296"/>
        <v>0</v>
      </c>
      <c r="AD1047" s="54">
        <f t="shared" si="299"/>
        <v>0</v>
      </c>
      <c r="AE1047" s="59">
        <f t="shared" si="297"/>
        <v>0</v>
      </c>
      <c r="AF1047" s="149"/>
      <c r="AG1047" s="60"/>
      <c r="AH1047" s="61"/>
      <c r="AI1047" s="126"/>
      <c r="AJ1047" s="212"/>
      <c r="AK1047" s="215"/>
    </row>
    <row r="1048" spans="2:37">
      <c r="B1048" s="136"/>
      <c r="C1048" s="47">
        <f t="shared" si="290"/>
        <v>0</v>
      </c>
      <c r="D1048" s="47">
        <f t="shared" si="291"/>
        <v>1</v>
      </c>
      <c r="E1048" s="47">
        <f t="shared" si="292"/>
        <v>1900</v>
      </c>
      <c r="F1048" s="47" t="str">
        <f t="shared" si="288"/>
        <v>сб</v>
      </c>
      <c r="G1048" s="92"/>
      <c r="H1048" s="71"/>
      <c r="I1048" s="70"/>
      <c r="J1048" s="94"/>
      <c r="K1048" s="94"/>
      <c r="L1048" s="48"/>
      <c r="M1048" s="71"/>
      <c r="N1048" s="64"/>
      <c r="O1048" s="65"/>
      <c r="P1048" s="65"/>
      <c r="Q1048" s="65"/>
      <c r="R1048" s="105"/>
      <c r="S1048" s="66">
        <f t="shared" si="298"/>
        <v>100854.89999999998</v>
      </c>
      <c r="T1048" s="67">
        <f t="shared" si="293"/>
        <v>0</v>
      </c>
      <c r="U1048" s="53">
        <f t="shared" si="283"/>
        <v>0</v>
      </c>
      <c r="V1048" s="54">
        <f t="shared" si="284"/>
        <v>0</v>
      </c>
      <c r="W1048" s="67">
        <f t="shared" si="294"/>
        <v>0</v>
      </c>
      <c r="X1048" s="53">
        <f t="shared" si="285"/>
        <v>0</v>
      </c>
      <c r="Y1048" s="54">
        <f t="shared" si="286"/>
        <v>0</v>
      </c>
      <c r="Z1048" s="68" t="str">
        <f t="shared" si="289"/>
        <v>0</v>
      </c>
      <c r="AA1048" s="56">
        <f t="shared" si="287"/>
        <v>1</v>
      </c>
      <c r="AB1048" s="124">
        <f t="shared" si="295"/>
        <v>1</v>
      </c>
      <c r="AC1048" s="69">
        <f t="shared" si="296"/>
        <v>0</v>
      </c>
      <c r="AD1048" s="54">
        <f t="shared" si="299"/>
        <v>0</v>
      </c>
      <c r="AE1048" s="59">
        <f t="shared" si="297"/>
        <v>0</v>
      </c>
      <c r="AF1048" s="149"/>
      <c r="AG1048" s="60"/>
      <c r="AH1048" s="61"/>
      <c r="AI1048" s="126"/>
      <c r="AJ1048" s="212"/>
      <c r="AK1048" s="215"/>
    </row>
    <row r="1049" spans="2:37">
      <c r="B1049" s="136"/>
      <c r="C1049" s="47">
        <f t="shared" si="290"/>
        <v>0</v>
      </c>
      <c r="D1049" s="47">
        <f t="shared" si="291"/>
        <v>1</v>
      </c>
      <c r="E1049" s="47">
        <f t="shared" si="292"/>
        <v>1900</v>
      </c>
      <c r="F1049" s="47" t="str">
        <f t="shared" si="288"/>
        <v>сб</v>
      </c>
      <c r="G1049" s="92"/>
      <c r="H1049" s="71"/>
      <c r="I1049" s="70"/>
      <c r="J1049" s="94"/>
      <c r="K1049" s="94"/>
      <c r="L1049" s="48"/>
      <c r="M1049" s="71"/>
      <c r="N1049" s="64"/>
      <c r="O1049" s="65"/>
      <c r="P1049" s="65"/>
      <c r="Q1049" s="65"/>
      <c r="R1049" s="105"/>
      <c r="S1049" s="66">
        <f t="shared" si="298"/>
        <v>100854.89999999998</v>
      </c>
      <c r="T1049" s="67">
        <f t="shared" si="293"/>
        <v>0</v>
      </c>
      <c r="U1049" s="53">
        <f t="shared" si="283"/>
        <v>0</v>
      </c>
      <c r="V1049" s="54">
        <f t="shared" si="284"/>
        <v>0</v>
      </c>
      <c r="W1049" s="67">
        <f t="shared" si="294"/>
        <v>0</v>
      </c>
      <c r="X1049" s="53">
        <f t="shared" si="285"/>
        <v>0</v>
      </c>
      <c r="Y1049" s="54">
        <f t="shared" si="286"/>
        <v>0</v>
      </c>
      <c r="Z1049" s="68" t="str">
        <f t="shared" si="289"/>
        <v>0</v>
      </c>
      <c r="AA1049" s="56">
        <f t="shared" si="287"/>
        <v>1</v>
      </c>
      <c r="AB1049" s="124">
        <f t="shared" si="295"/>
        <v>1</v>
      </c>
      <c r="AC1049" s="69">
        <f t="shared" si="296"/>
        <v>0</v>
      </c>
      <c r="AD1049" s="54">
        <f t="shared" si="299"/>
        <v>0</v>
      </c>
      <c r="AE1049" s="59">
        <f t="shared" si="297"/>
        <v>0</v>
      </c>
      <c r="AF1049" s="149"/>
      <c r="AG1049" s="60"/>
      <c r="AH1049" s="61"/>
      <c r="AI1049" s="126"/>
      <c r="AJ1049" s="212"/>
      <c r="AK1049" s="215"/>
    </row>
    <row r="1050" spans="2:37">
      <c r="B1050" s="136"/>
      <c r="C1050" s="47">
        <f t="shared" si="290"/>
        <v>0</v>
      </c>
      <c r="D1050" s="47">
        <f t="shared" si="291"/>
        <v>1</v>
      </c>
      <c r="E1050" s="47">
        <f t="shared" si="292"/>
        <v>1900</v>
      </c>
      <c r="F1050" s="47" t="str">
        <f t="shared" si="288"/>
        <v>сб</v>
      </c>
      <c r="G1050" s="92"/>
      <c r="H1050" s="71"/>
      <c r="I1050" s="70"/>
      <c r="J1050" s="94"/>
      <c r="K1050" s="94"/>
      <c r="L1050" s="48"/>
      <c r="M1050" s="71"/>
      <c r="N1050" s="64"/>
      <c r="O1050" s="65"/>
      <c r="P1050" s="65"/>
      <c r="Q1050" s="65"/>
      <c r="R1050" s="105"/>
      <c r="S1050" s="66">
        <f t="shared" si="298"/>
        <v>100854.89999999998</v>
      </c>
      <c r="T1050" s="67">
        <f t="shared" si="293"/>
        <v>0</v>
      </c>
      <c r="U1050" s="53">
        <f t="shared" si="283"/>
        <v>0</v>
      </c>
      <c r="V1050" s="54">
        <f t="shared" si="284"/>
        <v>0</v>
      </c>
      <c r="W1050" s="67">
        <f t="shared" si="294"/>
        <v>0</v>
      </c>
      <c r="X1050" s="53">
        <f t="shared" si="285"/>
        <v>0</v>
      </c>
      <c r="Y1050" s="54">
        <f t="shared" si="286"/>
        <v>0</v>
      </c>
      <c r="Z1050" s="68" t="str">
        <f t="shared" si="289"/>
        <v>0</v>
      </c>
      <c r="AA1050" s="56">
        <f t="shared" si="287"/>
        <v>1</v>
      </c>
      <c r="AB1050" s="124">
        <f t="shared" si="295"/>
        <v>1</v>
      </c>
      <c r="AC1050" s="69">
        <f t="shared" si="296"/>
        <v>0</v>
      </c>
      <c r="AD1050" s="54">
        <f t="shared" si="299"/>
        <v>0</v>
      </c>
      <c r="AE1050" s="59">
        <f t="shared" si="297"/>
        <v>0</v>
      </c>
      <c r="AF1050" s="149"/>
      <c r="AG1050" s="60"/>
      <c r="AH1050" s="61"/>
      <c r="AI1050" s="126"/>
      <c r="AJ1050" s="212"/>
      <c r="AK1050" s="215"/>
    </row>
    <row r="1051" spans="2:37">
      <c r="B1051" s="136"/>
      <c r="C1051" s="47">
        <f t="shared" si="290"/>
        <v>0</v>
      </c>
      <c r="D1051" s="47">
        <f t="shared" si="291"/>
        <v>1</v>
      </c>
      <c r="E1051" s="47">
        <f t="shared" si="292"/>
        <v>1900</v>
      </c>
      <c r="F1051" s="47" t="str">
        <f t="shared" si="288"/>
        <v>сб</v>
      </c>
      <c r="G1051" s="92"/>
      <c r="H1051" s="71"/>
      <c r="I1051" s="70"/>
      <c r="J1051" s="94"/>
      <c r="K1051" s="94"/>
      <c r="L1051" s="48"/>
      <c r="M1051" s="71"/>
      <c r="N1051" s="64"/>
      <c r="O1051" s="65"/>
      <c r="P1051" s="65"/>
      <c r="Q1051" s="65"/>
      <c r="R1051" s="105"/>
      <c r="S1051" s="66">
        <f t="shared" si="298"/>
        <v>100854.89999999998</v>
      </c>
      <c r="T1051" s="67">
        <f t="shared" si="293"/>
        <v>0</v>
      </c>
      <c r="U1051" s="53">
        <f t="shared" si="283"/>
        <v>0</v>
      </c>
      <c r="V1051" s="54">
        <f t="shared" si="284"/>
        <v>0</v>
      </c>
      <c r="W1051" s="67">
        <f t="shared" si="294"/>
        <v>0</v>
      </c>
      <c r="X1051" s="53">
        <f t="shared" si="285"/>
        <v>0</v>
      </c>
      <c r="Y1051" s="54">
        <f t="shared" si="286"/>
        <v>0</v>
      </c>
      <c r="Z1051" s="68" t="str">
        <f t="shared" si="289"/>
        <v>0</v>
      </c>
      <c r="AA1051" s="56">
        <f t="shared" si="287"/>
        <v>1</v>
      </c>
      <c r="AB1051" s="124">
        <f t="shared" si="295"/>
        <v>1</v>
      </c>
      <c r="AC1051" s="69">
        <f t="shared" si="296"/>
        <v>0</v>
      </c>
      <c r="AD1051" s="54">
        <f t="shared" si="299"/>
        <v>0</v>
      </c>
      <c r="AE1051" s="59">
        <f t="shared" si="297"/>
        <v>0</v>
      </c>
      <c r="AF1051" s="149"/>
      <c r="AG1051" s="60"/>
      <c r="AH1051" s="61"/>
      <c r="AI1051" s="126"/>
      <c r="AJ1051" s="212"/>
      <c r="AK1051" s="215"/>
    </row>
    <row r="1052" spans="2:37">
      <c r="B1052" s="136"/>
      <c r="C1052" s="47">
        <f t="shared" si="290"/>
        <v>0</v>
      </c>
      <c r="D1052" s="47">
        <f t="shared" si="291"/>
        <v>1</v>
      </c>
      <c r="E1052" s="47">
        <f t="shared" si="292"/>
        <v>1900</v>
      </c>
      <c r="F1052" s="47" t="str">
        <f t="shared" si="288"/>
        <v>сб</v>
      </c>
      <c r="G1052" s="92"/>
      <c r="H1052" s="71"/>
      <c r="I1052" s="70"/>
      <c r="J1052" s="94"/>
      <c r="K1052" s="94"/>
      <c r="L1052" s="48"/>
      <c r="M1052" s="71"/>
      <c r="N1052" s="64"/>
      <c r="O1052" s="65"/>
      <c r="P1052" s="65"/>
      <c r="Q1052" s="65"/>
      <c r="R1052" s="105"/>
      <c r="S1052" s="66">
        <f t="shared" si="298"/>
        <v>100854.89999999998</v>
      </c>
      <c r="T1052" s="67">
        <f t="shared" si="293"/>
        <v>0</v>
      </c>
      <c r="U1052" s="53">
        <f t="shared" si="283"/>
        <v>0</v>
      </c>
      <c r="V1052" s="54">
        <f t="shared" si="284"/>
        <v>0</v>
      </c>
      <c r="W1052" s="67">
        <f t="shared" si="294"/>
        <v>0</v>
      </c>
      <c r="X1052" s="53">
        <f t="shared" si="285"/>
        <v>0</v>
      </c>
      <c r="Y1052" s="54">
        <f t="shared" si="286"/>
        <v>0</v>
      </c>
      <c r="Z1052" s="68" t="str">
        <f t="shared" si="289"/>
        <v>0</v>
      </c>
      <c r="AA1052" s="56">
        <f t="shared" si="287"/>
        <v>1</v>
      </c>
      <c r="AB1052" s="124">
        <f t="shared" si="295"/>
        <v>1</v>
      </c>
      <c r="AC1052" s="69">
        <f t="shared" si="296"/>
        <v>0</v>
      </c>
      <c r="AD1052" s="54">
        <f t="shared" si="299"/>
        <v>0</v>
      </c>
      <c r="AE1052" s="59">
        <f t="shared" si="297"/>
        <v>0</v>
      </c>
      <c r="AF1052" s="149"/>
      <c r="AG1052" s="60"/>
      <c r="AH1052" s="61"/>
      <c r="AI1052" s="126"/>
      <c r="AJ1052" s="212"/>
      <c r="AK1052" s="215"/>
    </row>
    <row r="1053" spans="2:37">
      <c r="B1053" s="136"/>
      <c r="C1053" s="47">
        <f t="shared" si="290"/>
        <v>0</v>
      </c>
      <c r="D1053" s="47">
        <f t="shared" si="291"/>
        <v>1</v>
      </c>
      <c r="E1053" s="47">
        <f t="shared" si="292"/>
        <v>1900</v>
      </c>
      <c r="F1053" s="47" t="str">
        <f t="shared" si="288"/>
        <v>сб</v>
      </c>
      <c r="G1053" s="92"/>
      <c r="H1053" s="71"/>
      <c r="I1053" s="70"/>
      <c r="J1053" s="94"/>
      <c r="K1053" s="94"/>
      <c r="L1053" s="48"/>
      <c r="M1053" s="71"/>
      <c r="N1053" s="64"/>
      <c r="O1053" s="65"/>
      <c r="P1053" s="65"/>
      <c r="Q1053" s="65"/>
      <c r="R1053" s="105"/>
      <c r="S1053" s="66">
        <f t="shared" si="298"/>
        <v>100854.89999999998</v>
      </c>
      <c r="T1053" s="67">
        <f t="shared" si="293"/>
        <v>0</v>
      </c>
      <c r="U1053" s="53">
        <f t="shared" si="283"/>
        <v>0</v>
      </c>
      <c r="V1053" s="54">
        <f t="shared" si="284"/>
        <v>0</v>
      </c>
      <c r="W1053" s="67">
        <f t="shared" si="294"/>
        <v>0</v>
      </c>
      <c r="X1053" s="53">
        <f t="shared" si="285"/>
        <v>0</v>
      </c>
      <c r="Y1053" s="54">
        <f t="shared" si="286"/>
        <v>0</v>
      </c>
      <c r="Z1053" s="68" t="str">
        <f t="shared" si="289"/>
        <v>0</v>
      </c>
      <c r="AA1053" s="56">
        <f t="shared" si="287"/>
        <v>1</v>
      </c>
      <c r="AB1053" s="124">
        <f t="shared" si="295"/>
        <v>1</v>
      </c>
      <c r="AC1053" s="69">
        <f t="shared" si="296"/>
        <v>0</v>
      </c>
      <c r="AD1053" s="54">
        <f t="shared" si="299"/>
        <v>0</v>
      </c>
      <c r="AE1053" s="59">
        <f t="shared" si="297"/>
        <v>0</v>
      </c>
      <c r="AF1053" s="149"/>
      <c r="AG1053" s="60"/>
      <c r="AH1053" s="61"/>
      <c r="AI1053" s="126"/>
      <c r="AJ1053" s="212"/>
      <c r="AK1053" s="215"/>
    </row>
    <row r="1054" spans="2:37">
      <c r="B1054" s="136"/>
      <c r="C1054" s="47">
        <f t="shared" si="290"/>
        <v>0</v>
      </c>
      <c r="D1054" s="47">
        <f t="shared" si="291"/>
        <v>1</v>
      </c>
      <c r="E1054" s="47">
        <f t="shared" si="292"/>
        <v>1900</v>
      </c>
      <c r="F1054" s="47" t="str">
        <f t="shared" si="288"/>
        <v>сб</v>
      </c>
      <c r="G1054" s="92"/>
      <c r="H1054" s="71"/>
      <c r="I1054" s="70"/>
      <c r="J1054" s="94"/>
      <c r="K1054" s="94"/>
      <c r="L1054" s="48"/>
      <c r="M1054" s="71"/>
      <c r="N1054" s="64"/>
      <c r="O1054" s="65"/>
      <c r="P1054" s="65"/>
      <c r="Q1054" s="65"/>
      <c r="R1054" s="105"/>
      <c r="S1054" s="66">
        <f t="shared" si="298"/>
        <v>100854.89999999998</v>
      </c>
      <c r="T1054" s="67">
        <f t="shared" si="293"/>
        <v>0</v>
      </c>
      <c r="U1054" s="53">
        <f t="shared" si="283"/>
        <v>0</v>
      </c>
      <c r="V1054" s="54">
        <f t="shared" si="284"/>
        <v>0</v>
      </c>
      <c r="W1054" s="67">
        <f t="shared" si="294"/>
        <v>0</v>
      </c>
      <c r="X1054" s="53">
        <f t="shared" si="285"/>
        <v>0</v>
      </c>
      <c r="Y1054" s="54">
        <f t="shared" si="286"/>
        <v>0</v>
      </c>
      <c r="Z1054" s="68" t="str">
        <f t="shared" si="289"/>
        <v>0</v>
      </c>
      <c r="AA1054" s="56">
        <f t="shared" si="287"/>
        <v>1</v>
      </c>
      <c r="AB1054" s="124">
        <f t="shared" si="295"/>
        <v>1</v>
      </c>
      <c r="AC1054" s="69">
        <f t="shared" si="296"/>
        <v>0</v>
      </c>
      <c r="AD1054" s="54">
        <f t="shared" si="299"/>
        <v>0</v>
      </c>
      <c r="AE1054" s="59">
        <f t="shared" si="297"/>
        <v>0</v>
      </c>
      <c r="AF1054" s="149"/>
      <c r="AG1054" s="60"/>
      <c r="AH1054" s="61"/>
      <c r="AI1054" s="126"/>
      <c r="AJ1054" s="212"/>
      <c r="AK1054" s="215"/>
    </row>
    <row r="1055" spans="2:37">
      <c r="B1055" s="136"/>
      <c r="C1055" s="47">
        <f t="shared" si="290"/>
        <v>0</v>
      </c>
      <c r="D1055" s="47">
        <f t="shared" si="291"/>
        <v>1</v>
      </c>
      <c r="E1055" s="47">
        <f t="shared" si="292"/>
        <v>1900</v>
      </c>
      <c r="F1055" s="47" t="str">
        <f t="shared" si="288"/>
        <v>сб</v>
      </c>
      <c r="G1055" s="92"/>
      <c r="H1055" s="71"/>
      <c r="I1055" s="70"/>
      <c r="J1055" s="94"/>
      <c r="K1055" s="94"/>
      <c r="L1055" s="48"/>
      <c r="M1055" s="71"/>
      <c r="N1055" s="64"/>
      <c r="O1055" s="65"/>
      <c r="P1055" s="65"/>
      <c r="Q1055" s="65"/>
      <c r="R1055" s="105"/>
      <c r="S1055" s="66">
        <f t="shared" si="298"/>
        <v>100854.89999999998</v>
      </c>
      <c r="T1055" s="67">
        <f t="shared" si="293"/>
        <v>0</v>
      </c>
      <c r="U1055" s="53">
        <f t="shared" si="283"/>
        <v>0</v>
      </c>
      <c r="V1055" s="54">
        <f t="shared" si="284"/>
        <v>0</v>
      </c>
      <c r="W1055" s="67">
        <f t="shared" si="294"/>
        <v>0</v>
      </c>
      <c r="X1055" s="53">
        <f t="shared" si="285"/>
        <v>0</v>
      </c>
      <c r="Y1055" s="54">
        <f t="shared" si="286"/>
        <v>0</v>
      </c>
      <c r="Z1055" s="68" t="str">
        <f t="shared" si="289"/>
        <v>0</v>
      </c>
      <c r="AA1055" s="56">
        <f t="shared" si="287"/>
        <v>1</v>
      </c>
      <c r="AB1055" s="124">
        <f t="shared" si="295"/>
        <v>1</v>
      </c>
      <c r="AC1055" s="69">
        <f t="shared" si="296"/>
        <v>0</v>
      </c>
      <c r="AD1055" s="54">
        <f t="shared" si="299"/>
        <v>0</v>
      </c>
      <c r="AE1055" s="59">
        <f t="shared" si="297"/>
        <v>0</v>
      </c>
      <c r="AF1055" s="149"/>
      <c r="AG1055" s="60"/>
      <c r="AH1055" s="61"/>
      <c r="AI1055" s="126"/>
      <c r="AJ1055" s="212"/>
      <c r="AK1055" s="215"/>
    </row>
    <row r="1056" spans="2:37">
      <c r="B1056" s="136"/>
      <c r="C1056" s="47">
        <f t="shared" si="290"/>
        <v>0</v>
      </c>
      <c r="D1056" s="47">
        <f t="shared" si="291"/>
        <v>1</v>
      </c>
      <c r="E1056" s="47">
        <f t="shared" si="292"/>
        <v>1900</v>
      </c>
      <c r="F1056" s="47" t="str">
        <f t="shared" si="288"/>
        <v>сб</v>
      </c>
      <c r="G1056" s="92"/>
      <c r="H1056" s="71"/>
      <c r="I1056" s="70"/>
      <c r="J1056" s="94"/>
      <c r="K1056" s="94"/>
      <c r="L1056" s="48"/>
      <c r="M1056" s="71"/>
      <c r="N1056" s="64"/>
      <c r="O1056" s="65"/>
      <c r="P1056" s="65"/>
      <c r="Q1056" s="65"/>
      <c r="R1056" s="105"/>
      <c r="S1056" s="66">
        <f t="shared" si="298"/>
        <v>100854.89999999998</v>
      </c>
      <c r="T1056" s="67">
        <f t="shared" si="293"/>
        <v>0</v>
      </c>
      <c r="U1056" s="53">
        <f t="shared" si="283"/>
        <v>0</v>
      </c>
      <c r="V1056" s="54">
        <f t="shared" si="284"/>
        <v>0</v>
      </c>
      <c r="W1056" s="67">
        <f t="shared" si="294"/>
        <v>0</v>
      </c>
      <c r="X1056" s="53">
        <f t="shared" si="285"/>
        <v>0</v>
      </c>
      <c r="Y1056" s="54">
        <f t="shared" si="286"/>
        <v>0</v>
      </c>
      <c r="Z1056" s="68" t="str">
        <f t="shared" si="289"/>
        <v>0</v>
      </c>
      <c r="AA1056" s="56">
        <f t="shared" si="287"/>
        <v>1</v>
      </c>
      <c r="AB1056" s="124">
        <f t="shared" si="295"/>
        <v>1</v>
      </c>
      <c r="AC1056" s="69">
        <f t="shared" si="296"/>
        <v>0</v>
      </c>
      <c r="AD1056" s="54">
        <f t="shared" si="299"/>
        <v>0</v>
      </c>
      <c r="AE1056" s="59">
        <f t="shared" si="297"/>
        <v>0</v>
      </c>
      <c r="AF1056" s="149"/>
      <c r="AG1056" s="60"/>
      <c r="AH1056" s="61"/>
      <c r="AI1056" s="126"/>
      <c r="AJ1056" s="212"/>
      <c r="AK1056" s="215"/>
    </row>
    <row r="1057" spans="2:37">
      <c r="B1057" s="136"/>
      <c r="C1057" s="47">
        <f t="shared" si="290"/>
        <v>0</v>
      </c>
      <c r="D1057" s="47">
        <f t="shared" si="291"/>
        <v>1</v>
      </c>
      <c r="E1057" s="47">
        <f t="shared" si="292"/>
        <v>1900</v>
      </c>
      <c r="F1057" s="47" t="str">
        <f t="shared" si="288"/>
        <v>сб</v>
      </c>
      <c r="G1057" s="92"/>
      <c r="H1057" s="71"/>
      <c r="I1057" s="70"/>
      <c r="J1057" s="94"/>
      <c r="K1057" s="94"/>
      <c r="L1057" s="48"/>
      <c r="M1057" s="71"/>
      <c r="N1057" s="64"/>
      <c r="O1057" s="65"/>
      <c r="P1057" s="65"/>
      <c r="Q1057" s="65"/>
      <c r="R1057" s="105"/>
      <c r="S1057" s="66">
        <f t="shared" si="298"/>
        <v>100854.89999999998</v>
      </c>
      <c r="T1057" s="67">
        <f t="shared" si="293"/>
        <v>0</v>
      </c>
      <c r="U1057" s="53">
        <f t="shared" ref="U1057:U1120" si="300">T1057*M1057*AA1057</f>
        <v>0</v>
      </c>
      <c r="V1057" s="54">
        <f t="shared" ref="V1057:V1120" si="301">T1057*M1057*AA1057/S1057</f>
        <v>0</v>
      </c>
      <c r="W1057" s="67">
        <f t="shared" si="294"/>
        <v>0</v>
      </c>
      <c r="X1057" s="53">
        <f t="shared" ref="X1057:X1120" si="302">W1057*M1057*AA1057</f>
        <v>0</v>
      </c>
      <c r="Y1057" s="54">
        <f t="shared" ref="Y1057:Y1120" si="303">W1057*M1057*AA1057/S1057</f>
        <v>0</v>
      </c>
      <c r="Z1057" s="68" t="str">
        <f t="shared" si="289"/>
        <v>0</v>
      </c>
      <c r="AA1057" s="56">
        <f t="shared" ref="AA1057:AA1120" si="304">IF(I1057=0,1,I1057)</f>
        <v>1</v>
      </c>
      <c r="AB1057" s="124">
        <f t="shared" si="295"/>
        <v>1</v>
      </c>
      <c r="AC1057" s="69">
        <f t="shared" si="296"/>
        <v>0</v>
      </c>
      <c r="AD1057" s="54">
        <f t="shared" si="299"/>
        <v>0</v>
      </c>
      <c r="AE1057" s="59">
        <f t="shared" si="297"/>
        <v>0</v>
      </c>
      <c r="AF1057" s="149"/>
      <c r="AG1057" s="60"/>
      <c r="AH1057" s="61"/>
      <c r="AI1057" s="126"/>
      <c r="AJ1057" s="212"/>
      <c r="AK1057" s="215"/>
    </row>
    <row r="1058" spans="2:37">
      <c r="B1058" s="136"/>
      <c r="C1058" s="47">
        <f t="shared" si="290"/>
        <v>0</v>
      </c>
      <c r="D1058" s="47">
        <f t="shared" si="291"/>
        <v>1</v>
      </c>
      <c r="E1058" s="47">
        <f t="shared" si="292"/>
        <v>1900</v>
      </c>
      <c r="F1058" s="47" t="str">
        <f t="shared" si="288"/>
        <v>сб</v>
      </c>
      <c r="G1058" s="92"/>
      <c r="H1058" s="71"/>
      <c r="I1058" s="70"/>
      <c r="J1058" s="94"/>
      <c r="K1058" s="94"/>
      <c r="L1058" s="48"/>
      <c r="M1058" s="71"/>
      <c r="N1058" s="64"/>
      <c r="O1058" s="65"/>
      <c r="P1058" s="65"/>
      <c r="Q1058" s="65"/>
      <c r="R1058" s="105"/>
      <c r="S1058" s="66">
        <f t="shared" si="298"/>
        <v>100854.89999999998</v>
      </c>
      <c r="T1058" s="67">
        <f t="shared" si="293"/>
        <v>0</v>
      </c>
      <c r="U1058" s="53">
        <f t="shared" si="300"/>
        <v>0</v>
      </c>
      <c r="V1058" s="54">
        <f t="shared" si="301"/>
        <v>0</v>
      </c>
      <c r="W1058" s="67">
        <f t="shared" si="294"/>
        <v>0</v>
      </c>
      <c r="X1058" s="53">
        <f t="shared" si="302"/>
        <v>0</v>
      </c>
      <c r="Y1058" s="54">
        <f t="shared" si="303"/>
        <v>0</v>
      </c>
      <c r="Z1058" s="68" t="str">
        <f t="shared" si="289"/>
        <v>0</v>
      </c>
      <c r="AA1058" s="56">
        <f t="shared" si="304"/>
        <v>1</v>
      </c>
      <c r="AB1058" s="124">
        <f t="shared" si="295"/>
        <v>1</v>
      </c>
      <c r="AC1058" s="69">
        <f t="shared" si="296"/>
        <v>0</v>
      </c>
      <c r="AD1058" s="54">
        <f t="shared" si="299"/>
        <v>0</v>
      </c>
      <c r="AE1058" s="59">
        <f t="shared" si="297"/>
        <v>0</v>
      </c>
      <c r="AF1058" s="149"/>
      <c r="AG1058" s="60"/>
      <c r="AH1058" s="61"/>
      <c r="AI1058" s="126"/>
      <c r="AJ1058" s="212"/>
      <c r="AK1058" s="215"/>
    </row>
    <row r="1059" spans="2:37">
      <c r="B1059" s="136"/>
      <c r="C1059" s="47">
        <f t="shared" si="290"/>
        <v>0</v>
      </c>
      <c r="D1059" s="47">
        <f t="shared" si="291"/>
        <v>1</v>
      </c>
      <c r="E1059" s="47">
        <f t="shared" si="292"/>
        <v>1900</v>
      </c>
      <c r="F1059" s="47" t="str">
        <f t="shared" si="288"/>
        <v>сб</v>
      </c>
      <c r="G1059" s="92"/>
      <c r="H1059" s="71"/>
      <c r="I1059" s="70"/>
      <c r="J1059" s="94"/>
      <c r="K1059" s="94"/>
      <c r="L1059" s="48"/>
      <c r="M1059" s="71"/>
      <c r="N1059" s="64"/>
      <c r="O1059" s="65"/>
      <c r="P1059" s="65"/>
      <c r="Q1059" s="65"/>
      <c r="R1059" s="105"/>
      <c r="S1059" s="66">
        <f t="shared" si="298"/>
        <v>100854.89999999998</v>
      </c>
      <c r="T1059" s="67">
        <f t="shared" si="293"/>
        <v>0</v>
      </c>
      <c r="U1059" s="53">
        <f t="shared" si="300"/>
        <v>0</v>
      </c>
      <c r="V1059" s="54">
        <f t="shared" si="301"/>
        <v>0</v>
      </c>
      <c r="W1059" s="67">
        <f t="shared" si="294"/>
        <v>0</v>
      </c>
      <c r="X1059" s="53">
        <f t="shared" si="302"/>
        <v>0</v>
      </c>
      <c r="Y1059" s="54">
        <f t="shared" si="303"/>
        <v>0</v>
      </c>
      <c r="Z1059" s="68" t="str">
        <f t="shared" si="289"/>
        <v>0</v>
      </c>
      <c r="AA1059" s="56">
        <f t="shared" si="304"/>
        <v>1</v>
      </c>
      <c r="AB1059" s="124">
        <f t="shared" si="295"/>
        <v>1</v>
      </c>
      <c r="AC1059" s="69">
        <f t="shared" si="296"/>
        <v>0</v>
      </c>
      <c r="AD1059" s="54">
        <f t="shared" si="299"/>
        <v>0</v>
      </c>
      <c r="AE1059" s="59">
        <f t="shared" si="297"/>
        <v>0</v>
      </c>
      <c r="AF1059" s="149"/>
      <c r="AG1059" s="60"/>
      <c r="AH1059" s="61"/>
      <c r="AI1059" s="126"/>
      <c r="AJ1059" s="212"/>
      <c r="AK1059" s="215"/>
    </row>
    <row r="1060" spans="2:37">
      <c r="B1060" s="136"/>
      <c r="C1060" s="47">
        <f t="shared" si="290"/>
        <v>0</v>
      </c>
      <c r="D1060" s="47">
        <f t="shared" si="291"/>
        <v>1</v>
      </c>
      <c r="E1060" s="47">
        <f t="shared" si="292"/>
        <v>1900</v>
      </c>
      <c r="F1060" s="47" t="str">
        <f t="shared" ref="F1060:F1123" si="305">CHOOSE(WEEKDAY(B1060,2),"пн","вт","ср","чт","пт","сб","вс")</f>
        <v>сб</v>
      </c>
      <c r="G1060" s="92"/>
      <c r="H1060" s="71"/>
      <c r="I1060" s="70"/>
      <c r="J1060" s="94"/>
      <c r="K1060" s="94"/>
      <c r="L1060" s="48"/>
      <c r="M1060" s="71"/>
      <c r="N1060" s="64"/>
      <c r="O1060" s="65"/>
      <c r="P1060" s="65"/>
      <c r="Q1060" s="65"/>
      <c r="R1060" s="105"/>
      <c r="S1060" s="66">
        <f t="shared" si="298"/>
        <v>100854.89999999998</v>
      </c>
      <c r="T1060" s="67">
        <f t="shared" si="293"/>
        <v>0</v>
      </c>
      <c r="U1060" s="53">
        <f t="shared" si="300"/>
        <v>0</v>
      </c>
      <c r="V1060" s="54">
        <f t="shared" si="301"/>
        <v>0</v>
      </c>
      <c r="W1060" s="67">
        <f t="shared" si="294"/>
        <v>0</v>
      </c>
      <c r="X1060" s="53">
        <f t="shared" si="302"/>
        <v>0</v>
      </c>
      <c r="Y1060" s="54">
        <f t="shared" si="303"/>
        <v>0</v>
      </c>
      <c r="Z1060" s="68" t="str">
        <f t="shared" ref="Z1060:Z1123" si="306">IF(W1060=0,"0",T1060/W1060)</f>
        <v>0</v>
      </c>
      <c r="AA1060" s="56">
        <f t="shared" si="304"/>
        <v>1</v>
      </c>
      <c r="AB1060" s="124">
        <f t="shared" si="295"/>
        <v>1</v>
      </c>
      <c r="AC1060" s="69">
        <f t="shared" si="296"/>
        <v>0</v>
      </c>
      <c r="AD1060" s="54">
        <f t="shared" si="299"/>
        <v>0</v>
      </c>
      <c r="AE1060" s="59">
        <f t="shared" si="297"/>
        <v>0</v>
      </c>
      <c r="AF1060" s="149"/>
      <c r="AG1060" s="60"/>
      <c r="AH1060" s="61"/>
      <c r="AI1060" s="126"/>
      <c r="AJ1060" s="212"/>
      <c r="AK1060" s="215"/>
    </row>
    <row r="1061" spans="2:37">
      <c r="B1061" s="136"/>
      <c r="C1061" s="47">
        <f t="shared" ref="C1061:C1124" si="307">WEEKNUM(B1061)</f>
        <v>0</v>
      </c>
      <c r="D1061" s="47">
        <f t="shared" ref="D1061:D1124" si="308">MONTH(B1061)</f>
        <v>1</v>
      </c>
      <c r="E1061" s="47">
        <f t="shared" ref="E1061:E1124" si="309">YEAR(B1061)</f>
        <v>1900</v>
      </c>
      <c r="F1061" s="47" t="str">
        <f t="shared" si="305"/>
        <v>сб</v>
      </c>
      <c r="G1061" s="92"/>
      <c r="H1061" s="71"/>
      <c r="I1061" s="70"/>
      <c r="J1061" s="94"/>
      <c r="K1061" s="94"/>
      <c r="L1061" s="48"/>
      <c r="M1061" s="71"/>
      <c r="N1061" s="64"/>
      <c r="O1061" s="65"/>
      <c r="P1061" s="65"/>
      <c r="Q1061" s="65"/>
      <c r="R1061" s="105"/>
      <c r="S1061" s="66">
        <f t="shared" si="298"/>
        <v>100854.89999999998</v>
      </c>
      <c r="T1061" s="67">
        <f t="shared" si="293"/>
        <v>0</v>
      </c>
      <c r="U1061" s="53">
        <f t="shared" si="300"/>
        <v>0</v>
      </c>
      <c r="V1061" s="54">
        <f t="shared" si="301"/>
        <v>0</v>
      </c>
      <c r="W1061" s="67">
        <f t="shared" si="294"/>
        <v>0</v>
      </c>
      <c r="X1061" s="53">
        <f t="shared" si="302"/>
        <v>0</v>
      </c>
      <c r="Y1061" s="54">
        <f t="shared" si="303"/>
        <v>0</v>
      </c>
      <c r="Z1061" s="68" t="str">
        <f t="shared" si="306"/>
        <v>0</v>
      </c>
      <c r="AA1061" s="56">
        <f t="shared" si="304"/>
        <v>1</v>
      </c>
      <c r="AB1061" s="124">
        <f t="shared" si="295"/>
        <v>1</v>
      </c>
      <c r="AC1061" s="69">
        <f t="shared" si="296"/>
        <v>0</v>
      </c>
      <c r="AD1061" s="54">
        <f t="shared" si="299"/>
        <v>0</v>
      </c>
      <c r="AE1061" s="59">
        <f t="shared" si="297"/>
        <v>0</v>
      </c>
      <c r="AF1061" s="149"/>
      <c r="AG1061" s="60"/>
      <c r="AH1061" s="61"/>
      <c r="AI1061" s="126"/>
      <c r="AJ1061" s="212"/>
      <c r="AK1061" s="215"/>
    </row>
    <row r="1062" spans="2:37">
      <c r="B1062" s="136"/>
      <c r="C1062" s="47">
        <f t="shared" si="307"/>
        <v>0</v>
      </c>
      <c r="D1062" s="47">
        <f t="shared" si="308"/>
        <v>1</v>
      </c>
      <c r="E1062" s="47">
        <f t="shared" si="309"/>
        <v>1900</v>
      </c>
      <c r="F1062" s="47" t="str">
        <f t="shared" si="305"/>
        <v>сб</v>
      </c>
      <c r="G1062" s="92"/>
      <c r="H1062" s="71"/>
      <c r="I1062" s="70"/>
      <c r="J1062" s="94"/>
      <c r="K1062" s="94"/>
      <c r="L1062" s="48"/>
      <c r="M1062" s="71"/>
      <c r="N1062" s="64"/>
      <c r="O1062" s="65"/>
      <c r="P1062" s="65"/>
      <c r="Q1062" s="65"/>
      <c r="R1062" s="105"/>
      <c r="S1062" s="66">
        <f t="shared" si="298"/>
        <v>100854.89999999998</v>
      </c>
      <c r="T1062" s="67">
        <f t="shared" si="293"/>
        <v>0</v>
      </c>
      <c r="U1062" s="53">
        <f t="shared" si="300"/>
        <v>0</v>
      </c>
      <c r="V1062" s="54">
        <f t="shared" si="301"/>
        <v>0</v>
      </c>
      <c r="W1062" s="67">
        <f t="shared" si="294"/>
        <v>0</v>
      </c>
      <c r="X1062" s="53">
        <f t="shared" si="302"/>
        <v>0</v>
      </c>
      <c r="Y1062" s="54">
        <f t="shared" si="303"/>
        <v>0</v>
      </c>
      <c r="Z1062" s="68" t="str">
        <f t="shared" si="306"/>
        <v>0</v>
      </c>
      <c r="AA1062" s="56">
        <f t="shared" si="304"/>
        <v>1</v>
      </c>
      <c r="AB1062" s="124">
        <f t="shared" si="295"/>
        <v>1</v>
      </c>
      <c r="AC1062" s="69">
        <f t="shared" si="296"/>
        <v>0</v>
      </c>
      <c r="AD1062" s="54">
        <f t="shared" si="299"/>
        <v>0</v>
      </c>
      <c r="AE1062" s="59">
        <f t="shared" si="297"/>
        <v>0</v>
      </c>
      <c r="AF1062" s="149"/>
      <c r="AG1062" s="60"/>
      <c r="AH1062" s="61"/>
      <c r="AI1062" s="126"/>
      <c r="AJ1062" s="212"/>
      <c r="AK1062" s="215"/>
    </row>
    <row r="1063" spans="2:37">
      <c r="B1063" s="136"/>
      <c r="C1063" s="47">
        <f t="shared" si="307"/>
        <v>0</v>
      </c>
      <c r="D1063" s="47">
        <f t="shared" si="308"/>
        <v>1</v>
      </c>
      <c r="E1063" s="47">
        <f t="shared" si="309"/>
        <v>1900</v>
      </c>
      <c r="F1063" s="47" t="str">
        <f t="shared" si="305"/>
        <v>сб</v>
      </c>
      <c r="G1063" s="92"/>
      <c r="H1063" s="71"/>
      <c r="I1063" s="70"/>
      <c r="J1063" s="94"/>
      <c r="K1063" s="94"/>
      <c r="L1063" s="48"/>
      <c r="M1063" s="71"/>
      <c r="N1063" s="64"/>
      <c r="O1063" s="65"/>
      <c r="P1063" s="65"/>
      <c r="Q1063" s="65"/>
      <c r="R1063" s="105"/>
      <c r="S1063" s="66">
        <f t="shared" si="298"/>
        <v>100854.89999999998</v>
      </c>
      <c r="T1063" s="67">
        <f t="shared" si="293"/>
        <v>0</v>
      </c>
      <c r="U1063" s="53">
        <f t="shared" si="300"/>
        <v>0</v>
      </c>
      <c r="V1063" s="54">
        <f t="shared" si="301"/>
        <v>0</v>
      </c>
      <c r="W1063" s="67">
        <f t="shared" si="294"/>
        <v>0</v>
      </c>
      <c r="X1063" s="53">
        <f t="shared" si="302"/>
        <v>0</v>
      </c>
      <c r="Y1063" s="54">
        <f t="shared" si="303"/>
        <v>0</v>
      </c>
      <c r="Z1063" s="68" t="str">
        <f t="shared" si="306"/>
        <v>0</v>
      </c>
      <c r="AA1063" s="56">
        <f t="shared" si="304"/>
        <v>1</v>
      </c>
      <c r="AB1063" s="124">
        <f t="shared" si="295"/>
        <v>1</v>
      </c>
      <c r="AC1063" s="69">
        <f t="shared" si="296"/>
        <v>0</v>
      </c>
      <c r="AD1063" s="54">
        <f t="shared" si="299"/>
        <v>0</v>
      </c>
      <c r="AE1063" s="59">
        <f t="shared" si="297"/>
        <v>0</v>
      </c>
      <c r="AF1063" s="149"/>
      <c r="AG1063" s="60"/>
      <c r="AH1063" s="61"/>
      <c r="AI1063" s="126"/>
      <c r="AJ1063" s="212"/>
      <c r="AK1063" s="215"/>
    </row>
    <row r="1064" spans="2:37">
      <c r="B1064" s="136"/>
      <c r="C1064" s="47">
        <f t="shared" si="307"/>
        <v>0</v>
      </c>
      <c r="D1064" s="47">
        <f t="shared" si="308"/>
        <v>1</v>
      </c>
      <c r="E1064" s="47">
        <f t="shared" si="309"/>
        <v>1900</v>
      </c>
      <c r="F1064" s="47" t="str">
        <f t="shared" si="305"/>
        <v>сб</v>
      </c>
      <c r="G1064" s="92"/>
      <c r="H1064" s="71"/>
      <c r="I1064" s="70"/>
      <c r="J1064" s="94"/>
      <c r="K1064" s="94"/>
      <c r="L1064" s="48"/>
      <c r="M1064" s="71"/>
      <c r="N1064" s="64"/>
      <c r="O1064" s="65"/>
      <c r="P1064" s="65"/>
      <c r="Q1064" s="65"/>
      <c r="R1064" s="105"/>
      <c r="S1064" s="66">
        <f t="shared" si="298"/>
        <v>100854.89999999998</v>
      </c>
      <c r="T1064" s="67">
        <f t="shared" si="293"/>
        <v>0</v>
      </c>
      <c r="U1064" s="53">
        <f t="shared" si="300"/>
        <v>0</v>
      </c>
      <c r="V1064" s="54">
        <f t="shared" si="301"/>
        <v>0</v>
      </c>
      <c r="W1064" s="67">
        <f t="shared" si="294"/>
        <v>0</v>
      </c>
      <c r="X1064" s="53">
        <f t="shared" si="302"/>
        <v>0</v>
      </c>
      <c r="Y1064" s="54">
        <f t="shared" si="303"/>
        <v>0</v>
      </c>
      <c r="Z1064" s="68" t="str">
        <f t="shared" si="306"/>
        <v>0</v>
      </c>
      <c r="AA1064" s="56">
        <f t="shared" si="304"/>
        <v>1</v>
      </c>
      <c r="AB1064" s="124">
        <f t="shared" si="295"/>
        <v>1</v>
      </c>
      <c r="AC1064" s="69">
        <f t="shared" si="296"/>
        <v>0</v>
      </c>
      <c r="AD1064" s="54">
        <f t="shared" si="299"/>
        <v>0</v>
      </c>
      <c r="AE1064" s="59">
        <f t="shared" si="297"/>
        <v>0</v>
      </c>
      <c r="AF1064" s="149"/>
      <c r="AG1064" s="60"/>
      <c r="AH1064" s="61"/>
      <c r="AI1064" s="126"/>
      <c r="AJ1064" s="212"/>
      <c r="AK1064" s="215"/>
    </row>
    <row r="1065" spans="2:37">
      <c r="B1065" s="136"/>
      <c r="C1065" s="47">
        <f t="shared" si="307"/>
        <v>0</v>
      </c>
      <c r="D1065" s="47">
        <f t="shared" si="308"/>
        <v>1</v>
      </c>
      <c r="E1065" s="47">
        <f t="shared" si="309"/>
        <v>1900</v>
      </c>
      <c r="F1065" s="47" t="str">
        <f t="shared" si="305"/>
        <v>сб</v>
      </c>
      <c r="G1065" s="92"/>
      <c r="H1065" s="71"/>
      <c r="I1065" s="70"/>
      <c r="J1065" s="94"/>
      <c r="K1065" s="94"/>
      <c r="L1065" s="48"/>
      <c r="M1065" s="71"/>
      <c r="N1065" s="64"/>
      <c r="O1065" s="65"/>
      <c r="P1065" s="65"/>
      <c r="Q1065" s="65"/>
      <c r="R1065" s="105"/>
      <c r="S1065" s="66">
        <f t="shared" si="298"/>
        <v>100854.89999999998</v>
      </c>
      <c r="T1065" s="67">
        <f t="shared" si="293"/>
        <v>0</v>
      </c>
      <c r="U1065" s="53">
        <f t="shared" si="300"/>
        <v>0</v>
      </c>
      <c r="V1065" s="54">
        <f t="shared" si="301"/>
        <v>0</v>
      </c>
      <c r="W1065" s="67">
        <f t="shared" si="294"/>
        <v>0</v>
      </c>
      <c r="X1065" s="53">
        <f t="shared" si="302"/>
        <v>0</v>
      </c>
      <c r="Y1065" s="54">
        <f t="shared" si="303"/>
        <v>0</v>
      </c>
      <c r="Z1065" s="68" t="str">
        <f t="shared" si="306"/>
        <v>0</v>
      </c>
      <c r="AA1065" s="56">
        <f t="shared" si="304"/>
        <v>1</v>
      </c>
      <c r="AB1065" s="124">
        <f t="shared" si="295"/>
        <v>1</v>
      </c>
      <c r="AC1065" s="69">
        <f t="shared" si="296"/>
        <v>0</v>
      </c>
      <c r="AD1065" s="54">
        <f t="shared" si="299"/>
        <v>0</v>
      </c>
      <c r="AE1065" s="59">
        <f t="shared" si="297"/>
        <v>0</v>
      </c>
      <c r="AF1065" s="149"/>
      <c r="AG1065" s="60"/>
      <c r="AH1065" s="61"/>
      <c r="AI1065" s="126"/>
      <c r="AJ1065" s="212"/>
      <c r="AK1065" s="215"/>
    </row>
    <row r="1066" spans="2:37">
      <c r="B1066" s="136"/>
      <c r="C1066" s="47">
        <f t="shared" si="307"/>
        <v>0</v>
      </c>
      <c r="D1066" s="47">
        <f t="shared" si="308"/>
        <v>1</v>
      </c>
      <c r="E1066" s="47">
        <f t="shared" si="309"/>
        <v>1900</v>
      </c>
      <c r="F1066" s="47" t="str">
        <f t="shared" si="305"/>
        <v>сб</v>
      </c>
      <c r="G1066" s="92"/>
      <c r="H1066" s="71"/>
      <c r="I1066" s="70"/>
      <c r="J1066" s="94"/>
      <c r="K1066" s="94"/>
      <c r="L1066" s="48"/>
      <c r="M1066" s="71"/>
      <c r="N1066" s="64"/>
      <c r="O1066" s="65"/>
      <c r="P1066" s="65"/>
      <c r="Q1066" s="65"/>
      <c r="R1066" s="105"/>
      <c r="S1066" s="66">
        <f t="shared" si="298"/>
        <v>100854.89999999998</v>
      </c>
      <c r="T1066" s="67">
        <f t="shared" si="293"/>
        <v>0</v>
      </c>
      <c r="U1066" s="53">
        <f t="shared" si="300"/>
        <v>0</v>
      </c>
      <c r="V1066" s="54">
        <f t="shared" si="301"/>
        <v>0</v>
      </c>
      <c r="W1066" s="67">
        <f t="shared" si="294"/>
        <v>0</v>
      </c>
      <c r="X1066" s="53">
        <f t="shared" si="302"/>
        <v>0</v>
      </c>
      <c r="Y1066" s="54">
        <f t="shared" si="303"/>
        <v>0</v>
      </c>
      <c r="Z1066" s="68" t="str">
        <f t="shared" si="306"/>
        <v>0</v>
      </c>
      <c r="AA1066" s="56">
        <f t="shared" si="304"/>
        <v>1</v>
      </c>
      <c r="AB1066" s="124">
        <f t="shared" si="295"/>
        <v>1</v>
      </c>
      <c r="AC1066" s="69">
        <f t="shared" si="296"/>
        <v>0</v>
      </c>
      <c r="AD1066" s="54">
        <f t="shared" si="299"/>
        <v>0</v>
      </c>
      <c r="AE1066" s="59">
        <f t="shared" si="297"/>
        <v>0</v>
      </c>
      <c r="AF1066" s="149"/>
      <c r="AG1066" s="60"/>
      <c r="AH1066" s="61"/>
      <c r="AI1066" s="126"/>
      <c r="AJ1066" s="212"/>
      <c r="AK1066" s="215"/>
    </row>
    <row r="1067" spans="2:37">
      <c r="B1067" s="136"/>
      <c r="C1067" s="47">
        <f t="shared" si="307"/>
        <v>0</v>
      </c>
      <c r="D1067" s="47">
        <f t="shared" si="308"/>
        <v>1</v>
      </c>
      <c r="E1067" s="47">
        <f t="shared" si="309"/>
        <v>1900</v>
      </c>
      <c r="F1067" s="47" t="str">
        <f t="shared" si="305"/>
        <v>сб</v>
      </c>
      <c r="G1067" s="92"/>
      <c r="H1067" s="71"/>
      <c r="I1067" s="70"/>
      <c r="J1067" s="94"/>
      <c r="K1067" s="94"/>
      <c r="L1067" s="48"/>
      <c r="M1067" s="71"/>
      <c r="N1067" s="64"/>
      <c r="O1067" s="65"/>
      <c r="P1067" s="65"/>
      <c r="Q1067" s="65"/>
      <c r="R1067" s="105"/>
      <c r="S1067" s="66">
        <f t="shared" si="298"/>
        <v>100854.89999999998</v>
      </c>
      <c r="T1067" s="67">
        <f t="shared" si="293"/>
        <v>0</v>
      </c>
      <c r="U1067" s="53">
        <f t="shared" si="300"/>
        <v>0</v>
      </c>
      <c r="V1067" s="54">
        <f t="shared" si="301"/>
        <v>0</v>
      </c>
      <c r="W1067" s="67">
        <f t="shared" si="294"/>
        <v>0</v>
      </c>
      <c r="X1067" s="53">
        <f t="shared" si="302"/>
        <v>0</v>
      </c>
      <c r="Y1067" s="54">
        <f t="shared" si="303"/>
        <v>0</v>
      </c>
      <c r="Z1067" s="68" t="str">
        <f t="shared" si="306"/>
        <v>0</v>
      </c>
      <c r="AA1067" s="56">
        <f t="shared" si="304"/>
        <v>1</v>
      </c>
      <c r="AB1067" s="124">
        <f t="shared" si="295"/>
        <v>1</v>
      </c>
      <c r="AC1067" s="69">
        <f t="shared" si="296"/>
        <v>0</v>
      </c>
      <c r="AD1067" s="54">
        <f t="shared" si="299"/>
        <v>0</v>
      </c>
      <c r="AE1067" s="59">
        <f t="shared" si="297"/>
        <v>0</v>
      </c>
      <c r="AF1067" s="149"/>
      <c r="AG1067" s="60"/>
      <c r="AH1067" s="61"/>
      <c r="AI1067" s="126"/>
      <c r="AJ1067" s="212"/>
      <c r="AK1067" s="215"/>
    </row>
    <row r="1068" spans="2:37">
      <c r="B1068" s="136"/>
      <c r="C1068" s="47">
        <f t="shared" si="307"/>
        <v>0</v>
      </c>
      <c r="D1068" s="47">
        <f t="shared" si="308"/>
        <v>1</v>
      </c>
      <c r="E1068" s="47">
        <f t="shared" si="309"/>
        <v>1900</v>
      </c>
      <c r="F1068" s="47" t="str">
        <f t="shared" si="305"/>
        <v>сб</v>
      </c>
      <c r="G1068" s="92"/>
      <c r="H1068" s="71"/>
      <c r="I1068" s="70"/>
      <c r="J1068" s="94"/>
      <c r="K1068" s="94"/>
      <c r="L1068" s="48"/>
      <c r="M1068" s="71"/>
      <c r="N1068" s="64"/>
      <c r="O1068" s="65"/>
      <c r="P1068" s="65"/>
      <c r="Q1068" s="65"/>
      <c r="R1068" s="105"/>
      <c r="S1068" s="66">
        <f t="shared" si="298"/>
        <v>100854.89999999998</v>
      </c>
      <c r="T1068" s="67">
        <f t="shared" si="293"/>
        <v>0</v>
      </c>
      <c r="U1068" s="53">
        <f t="shared" si="300"/>
        <v>0</v>
      </c>
      <c r="V1068" s="54">
        <f t="shared" si="301"/>
        <v>0</v>
      </c>
      <c r="W1068" s="67">
        <f t="shared" si="294"/>
        <v>0</v>
      </c>
      <c r="X1068" s="53">
        <f t="shared" si="302"/>
        <v>0</v>
      </c>
      <c r="Y1068" s="54">
        <f t="shared" si="303"/>
        <v>0</v>
      </c>
      <c r="Z1068" s="68" t="str">
        <f t="shared" si="306"/>
        <v>0</v>
      </c>
      <c r="AA1068" s="56">
        <f t="shared" si="304"/>
        <v>1</v>
      </c>
      <c r="AB1068" s="124">
        <f t="shared" si="295"/>
        <v>1</v>
      </c>
      <c r="AC1068" s="69">
        <f t="shared" si="296"/>
        <v>0</v>
      </c>
      <c r="AD1068" s="54">
        <f t="shared" si="299"/>
        <v>0</v>
      </c>
      <c r="AE1068" s="59">
        <f t="shared" si="297"/>
        <v>0</v>
      </c>
      <c r="AF1068" s="149"/>
      <c r="AG1068" s="60"/>
      <c r="AH1068" s="61"/>
      <c r="AI1068" s="126"/>
      <c r="AJ1068" s="212"/>
      <c r="AK1068" s="215"/>
    </row>
    <row r="1069" spans="2:37">
      <c r="B1069" s="136"/>
      <c r="C1069" s="47">
        <f t="shared" si="307"/>
        <v>0</v>
      </c>
      <c r="D1069" s="47">
        <f t="shared" si="308"/>
        <v>1</v>
      </c>
      <c r="E1069" s="47">
        <f t="shared" si="309"/>
        <v>1900</v>
      </c>
      <c r="F1069" s="47" t="str">
        <f t="shared" si="305"/>
        <v>сб</v>
      </c>
      <c r="G1069" s="92"/>
      <c r="H1069" s="71"/>
      <c r="I1069" s="70"/>
      <c r="J1069" s="94"/>
      <c r="K1069" s="94"/>
      <c r="L1069" s="48"/>
      <c r="M1069" s="71"/>
      <c r="N1069" s="64"/>
      <c r="O1069" s="65"/>
      <c r="P1069" s="65"/>
      <c r="Q1069" s="65"/>
      <c r="R1069" s="105"/>
      <c r="S1069" s="66">
        <f t="shared" si="298"/>
        <v>100854.89999999998</v>
      </c>
      <c r="T1069" s="67">
        <f t="shared" si="293"/>
        <v>0</v>
      </c>
      <c r="U1069" s="53">
        <f t="shared" si="300"/>
        <v>0</v>
      </c>
      <c r="V1069" s="54">
        <f t="shared" si="301"/>
        <v>0</v>
      </c>
      <c r="W1069" s="67">
        <f t="shared" si="294"/>
        <v>0</v>
      </c>
      <c r="X1069" s="53">
        <f t="shared" si="302"/>
        <v>0</v>
      </c>
      <c r="Y1069" s="54">
        <f t="shared" si="303"/>
        <v>0</v>
      </c>
      <c r="Z1069" s="68" t="str">
        <f t="shared" si="306"/>
        <v>0</v>
      </c>
      <c r="AA1069" s="56">
        <f t="shared" si="304"/>
        <v>1</v>
      </c>
      <c r="AB1069" s="124">
        <f t="shared" si="295"/>
        <v>1</v>
      </c>
      <c r="AC1069" s="69">
        <f t="shared" si="296"/>
        <v>0</v>
      </c>
      <c r="AD1069" s="54">
        <f t="shared" si="299"/>
        <v>0</v>
      </c>
      <c r="AE1069" s="59">
        <f t="shared" si="297"/>
        <v>0</v>
      </c>
      <c r="AF1069" s="149"/>
      <c r="AG1069" s="60"/>
      <c r="AH1069" s="61"/>
      <c r="AI1069" s="126"/>
      <c r="AJ1069" s="212"/>
      <c r="AK1069" s="215"/>
    </row>
    <row r="1070" spans="2:37">
      <c r="B1070" s="136"/>
      <c r="C1070" s="47">
        <f t="shared" si="307"/>
        <v>0</v>
      </c>
      <c r="D1070" s="47">
        <f t="shared" si="308"/>
        <v>1</v>
      </c>
      <c r="E1070" s="47">
        <f t="shared" si="309"/>
        <v>1900</v>
      </c>
      <c r="F1070" s="47" t="str">
        <f t="shared" si="305"/>
        <v>сб</v>
      </c>
      <c r="G1070" s="92"/>
      <c r="H1070" s="71"/>
      <c r="I1070" s="70"/>
      <c r="J1070" s="94"/>
      <c r="K1070" s="94"/>
      <c r="L1070" s="48"/>
      <c r="M1070" s="71"/>
      <c r="N1070" s="64"/>
      <c r="O1070" s="65"/>
      <c r="P1070" s="65"/>
      <c r="Q1070" s="65"/>
      <c r="R1070" s="105"/>
      <c r="S1070" s="66">
        <f t="shared" si="298"/>
        <v>100854.89999999998</v>
      </c>
      <c r="T1070" s="67">
        <f t="shared" si="293"/>
        <v>0</v>
      </c>
      <c r="U1070" s="53">
        <f t="shared" si="300"/>
        <v>0</v>
      </c>
      <c r="V1070" s="54">
        <f t="shared" si="301"/>
        <v>0</v>
      </c>
      <c r="W1070" s="67">
        <f t="shared" si="294"/>
        <v>0</v>
      </c>
      <c r="X1070" s="53">
        <f t="shared" si="302"/>
        <v>0</v>
      </c>
      <c r="Y1070" s="54">
        <f t="shared" si="303"/>
        <v>0</v>
      </c>
      <c r="Z1070" s="68" t="str">
        <f t="shared" si="306"/>
        <v>0</v>
      </c>
      <c r="AA1070" s="56">
        <f t="shared" si="304"/>
        <v>1</v>
      </c>
      <c r="AB1070" s="124">
        <f t="shared" si="295"/>
        <v>1</v>
      </c>
      <c r="AC1070" s="69">
        <f t="shared" si="296"/>
        <v>0</v>
      </c>
      <c r="AD1070" s="54">
        <f t="shared" si="299"/>
        <v>0</v>
      </c>
      <c r="AE1070" s="59">
        <f t="shared" si="297"/>
        <v>0</v>
      </c>
      <c r="AF1070" s="149"/>
      <c r="AG1070" s="60"/>
      <c r="AH1070" s="61"/>
      <c r="AI1070" s="126"/>
      <c r="AJ1070" s="212"/>
      <c r="AK1070" s="215"/>
    </row>
    <row r="1071" spans="2:37">
      <c r="B1071" s="136"/>
      <c r="C1071" s="47">
        <f t="shared" si="307"/>
        <v>0</v>
      </c>
      <c r="D1071" s="47">
        <f t="shared" si="308"/>
        <v>1</v>
      </c>
      <c r="E1071" s="47">
        <f t="shared" si="309"/>
        <v>1900</v>
      </c>
      <c r="F1071" s="47" t="str">
        <f t="shared" si="305"/>
        <v>сб</v>
      </c>
      <c r="G1071" s="92"/>
      <c r="H1071" s="71"/>
      <c r="I1071" s="70"/>
      <c r="J1071" s="94"/>
      <c r="K1071" s="94"/>
      <c r="L1071" s="48"/>
      <c r="M1071" s="71"/>
      <c r="N1071" s="64"/>
      <c r="O1071" s="65"/>
      <c r="P1071" s="65"/>
      <c r="Q1071" s="65"/>
      <c r="R1071" s="105"/>
      <c r="S1071" s="66">
        <f t="shared" si="298"/>
        <v>100854.89999999998</v>
      </c>
      <c r="T1071" s="67">
        <f t="shared" si="293"/>
        <v>0</v>
      </c>
      <c r="U1071" s="53">
        <f t="shared" si="300"/>
        <v>0</v>
      </c>
      <c r="V1071" s="54">
        <f t="shared" si="301"/>
        <v>0</v>
      </c>
      <c r="W1071" s="67">
        <f t="shared" si="294"/>
        <v>0</v>
      </c>
      <c r="X1071" s="53">
        <f t="shared" si="302"/>
        <v>0</v>
      </c>
      <c r="Y1071" s="54">
        <f t="shared" si="303"/>
        <v>0</v>
      </c>
      <c r="Z1071" s="68" t="str">
        <f t="shared" si="306"/>
        <v>0</v>
      </c>
      <c r="AA1071" s="56">
        <f t="shared" si="304"/>
        <v>1</v>
      </c>
      <c r="AB1071" s="124">
        <f t="shared" si="295"/>
        <v>1</v>
      </c>
      <c r="AC1071" s="69">
        <f t="shared" si="296"/>
        <v>0</v>
      </c>
      <c r="AD1071" s="54">
        <f t="shared" si="299"/>
        <v>0</v>
      </c>
      <c r="AE1071" s="59">
        <f t="shared" si="297"/>
        <v>0</v>
      </c>
      <c r="AF1071" s="149"/>
      <c r="AG1071" s="60"/>
      <c r="AH1071" s="61"/>
      <c r="AI1071" s="126"/>
      <c r="AJ1071" s="212"/>
      <c r="AK1071" s="215"/>
    </row>
    <row r="1072" spans="2:37">
      <c r="B1072" s="136"/>
      <c r="C1072" s="47">
        <f t="shared" si="307"/>
        <v>0</v>
      </c>
      <c r="D1072" s="47">
        <f t="shared" si="308"/>
        <v>1</v>
      </c>
      <c r="E1072" s="47">
        <f t="shared" si="309"/>
        <v>1900</v>
      </c>
      <c r="F1072" s="47" t="str">
        <f t="shared" si="305"/>
        <v>сб</v>
      </c>
      <c r="G1072" s="92"/>
      <c r="H1072" s="71"/>
      <c r="I1072" s="70"/>
      <c r="J1072" s="94"/>
      <c r="K1072" s="94"/>
      <c r="L1072" s="48"/>
      <c r="M1072" s="71"/>
      <c r="N1072" s="64"/>
      <c r="O1072" s="65"/>
      <c r="P1072" s="65"/>
      <c r="Q1072" s="65"/>
      <c r="R1072" s="105"/>
      <c r="S1072" s="66">
        <f t="shared" si="298"/>
        <v>100854.89999999998</v>
      </c>
      <c r="T1072" s="67">
        <f t="shared" si="293"/>
        <v>0</v>
      </c>
      <c r="U1072" s="53">
        <f t="shared" si="300"/>
        <v>0</v>
      </c>
      <c r="V1072" s="54">
        <f t="shared" si="301"/>
        <v>0</v>
      </c>
      <c r="W1072" s="67">
        <f t="shared" si="294"/>
        <v>0</v>
      </c>
      <c r="X1072" s="53">
        <f t="shared" si="302"/>
        <v>0</v>
      </c>
      <c r="Y1072" s="54">
        <f t="shared" si="303"/>
        <v>0</v>
      </c>
      <c r="Z1072" s="68" t="str">
        <f t="shared" si="306"/>
        <v>0</v>
      </c>
      <c r="AA1072" s="56">
        <f t="shared" si="304"/>
        <v>1</v>
      </c>
      <c r="AB1072" s="124">
        <f t="shared" si="295"/>
        <v>1</v>
      </c>
      <c r="AC1072" s="69">
        <f t="shared" si="296"/>
        <v>0</v>
      </c>
      <c r="AD1072" s="54">
        <f t="shared" si="299"/>
        <v>0</v>
      </c>
      <c r="AE1072" s="59">
        <f t="shared" si="297"/>
        <v>0</v>
      </c>
      <c r="AF1072" s="149"/>
      <c r="AG1072" s="60"/>
      <c r="AH1072" s="61"/>
      <c r="AI1072" s="126"/>
      <c r="AJ1072" s="212"/>
      <c r="AK1072" s="215"/>
    </row>
    <row r="1073" spans="2:37">
      <c r="B1073" s="136"/>
      <c r="C1073" s="47">
        <f t="shared" si="307"/>
        <v>0</v>
      </c>
      <c r="D1073" s="47">
        <f t="shared" si="308"/>
        <v>1</v>
      </c>
      <c r="E1073" s="47">
        <f t="shared" si="309"/>
        <v>1900</v>
      </c>
      <c r="F1073" s="47" t="str">
        <f t="shared" si="305"/>
        <v>сб</v>
      </c>
      <c r="G1073" s="92"/>
      <c r="H1073" s="71"/>
      <c r="I1073" s="70"/>
      <c r="J1073" s="94"/>
      <c r="K1073" s="94"/>
      <c r="L1073" s="48"/>
      <c r="M1073" s="71"/>
      <c r="N1073" s="64"/>
      <c r="O1073" s="65"/>
      <c r="P1073" s="65"/>
      <c r="Q1073" s="65"/>
      <c r="R1073" s="105"/>
      <c r="S1073" s="66">
        <f t="shared" si="298"/>
        <v>100854.89999999998</v>
      </c>
      <c r="T1073" s="67">
        <f t="shared" si="293"/>
        <v>0</v>
      </c>
      <c r="U1073" s="53">
        <f t="shared" si="300"/>
        <v>0</v>
      </c>
      <c r="V1073" s="54">
        <f t="shared" si="301"/>
        <v>0</v>
      </c>
      <c r="W1073" s="67">
        <f t="shared" si="294"/>
        <v>0</v>
      </c>
      <c r="X1073" s="53">
        <f t="shared" si="302"/>
        <v>0</v>
      </c>
      <c r="Y1073" s="54">
        <f t="shared" si="303"/>
        <v>0</v>
      </c>
      <c r="Z1073" s="68" t="str">
        <f t="shared" si="306"/>
        <v>0</v>
      </c>
      <c r="AA1073" s="56">
        <f t="shared" si="304"/>
        <v>1</v>
      </c>
      <c r="AB1073" s="124">
        <f t="shared" si="295"/>
        <v>1</v>
      </c>
      <c r="AC1073" s="69">
        <f t="shared" si="296"/>
        <v>0</v>
      </c>
      <c r="AD1073" s="54">
        <f t="shared" si="299"/>
        <v>0</v>
      </c>
      <c r="AE1073" s="59">
        <f t="shared" si="297"/>
        <v>0</v>
      </c>
      <c r="AF1073" s="149"/>
      <c r="AG1073" s="60"/>
      <c r="AH1073" s="61"/>
      <c r="AI1073" s="126"/>
      <c r="AJ1073" s="212"/>
      <c r="AK1073" s="215"/>
    </row>
    <row r="1074" spans="2:37">
      <c r="B1074" s="136"/>
      <c r="C1074" s="47">
        <f t="shared" si="307"/>
        <v>0</v>
      </c>
      <c r="D1074" s="47">
        <f t="shared" si="308"/>
        <v>1</v>
      </c>
      <c r="E1074" s="47">
        <f t="shared" si="309"/>
        <v>1900</v>
      </c>
      <c r="F1074" s="47" t="str">
        <f t="shared" si="305"/>
        <v>сб</v>
      </c>
      <c r="G1074" s="92"/>
      <c r="H1074" s="71"/>
      <c r="I1074" s="70"/>
      <c r="J1074" s="94"/>
      <c r="K1074" s="94"/>
      <c r="L1074" s="48"/>
      <c r="M1074" s="71"/>
      <c r="N1074" s="64"/>
      <c r="O1074" s="65"/>
      <c r="P1074" s="65"/>
      <c r="Q1074" s="65"/>
      <c r="R1074" s="105"/>
      <c r="S1074" s="66">
        <f t="shared" si="298"/>
        <v>100854.89999999998</v>
      </c>
      <c r="T1074" s="67">
        <f t="shared" si="293"/>
        <v>0</v>
      </c>
      <c r="U1074" s="53">
        <f t="shared" si="300"/>
        <v>0</v>
      </c>
      <c r="V1074" s="54">
        <f t="shared" si="301"/>
        <v>0</v>
      </c>
      <c r="W1074" s="67">
        <f t="shared" si="294"/>
        <v>0</v>
      </c>
      <c r="X1074" s="53">
        <f t="shared" si="302"/>
        <v>0</v>
      </c>
      <c r="Y1074" s="54">
        <f t="shared" si="303"/>
        <v>0</v>
      </c>
      <c r="Z1074" s="68" t="str">
        <f t="shared" si="306"/>
        <v>0</v>
      </c>
      <c r="AA1074" s="56">
        <f t="shared" si="304"/>
        <v>1</v>
      </c>
      <c r="AB1074" s="124">
        <f t="shared" si="295"/>
        <v>1</v>
      </c>
      <c r="AC1074" s="69">
        <f t="shared" si="296"/>
        <v>0</v>
      </c>
      <c r="AD1074" s="54">
        <f t="shared" si="299"/>
        <v>0</v>
      </c>
      <c r="AE1074" s="59">
        <f t="shared" si="297"/>
        <v>0</v>
      </c>
      <c r="AF1074" s="149"/>
      <c r="AG1074" s="60"/>
      <c r="AH1074" s="61"/>
      <c r="AI1074" s="126"/>
      <c r="AJ1074" s="212"/>
      <c r="AK1074" s="215"/>
    </row>
    <row r="1075" spans="2:37">
      <c r="B1075" s="136"/>
      <c r="C1075" s="47">
        <f t="shared" si="307"/>
        <v>0</v>
      </c>
      <c r="D1075" s="47">
        <f t="shared" si="308"/>
        <v>1</v>
      </c>
      <c r="E1075" s="47">
        <f t="shared" si="309"/>
        <v>1900</v>
      </c>
      <c r="F1075" s="47" t="str">
        <f t="shared" si="305"/>
        <v>сб</v>
      </c>
      <c r="G1075" s="92"/>
      <c r="H1075" s="71"/>
      <c r="I1075" s="70"/>
      <c r="J1075" s="94"/>
      <c r="K1075" s="94"/>
      <c r="L1075" s="48"/>
      <c r="M1075" s="71"/>
      <c r="N1075" s="64"/>
      <c r="O1075" s="65"/>
      <c r="P1075" s="65"/>
      <c r="Q1075" s="65"/>
      <c r="R1075" s="105"/>
      <c r="S1075" s="66">
        <f t="shared" si="298"/>
        <v>100854.89999999998</v>
      </c>
      <c r="T1075" s="67">
        <f t="shared" si="293"/>
        <v>0</v>
      </c>
      <c r="U1075" s="53">
        <f t="shared" si="300"/>
        <v>0</v>
      </c>
      <c r="V1075" s="54">
        <f t="shared" si="301"/>
        <v>0</v>
      </c>
      <c r="W1075" s="67">
        <f t="shared" si="294"/>
        <v>0</v>
      </c>
      <c r="X1075" s="53">
        <f t="shared" si="302"/>
        <v>0</v>
      </c>
      <c r="Y1075" s="54">
        <f t="shared" si="303"/>
        <v>0</v>
      </c>
      <c r="Z1075" s="68" t="str">
        <f t="shared" si="306"/>
        <v>0</v>
      </c>
      <c r="AA1075" s="56">
        <f t="shared" si="304"/>
        <v>1</v>
      </c>
      <c r="AB1075" s="124">
        <f t="shared" si="295"/>
        <v>1</v>
      </c>
      <c r="AC1075" s="69">
        <f t="shared" si="296"/>
        <v>0</v>
      </c>
      <c r="AD1075" s="54">
        <f t="shared" si="299"/>
        <v>0</v>
      </c>
      <c r="AE1075" s="59">
        <f t="shared" si="297"/>
        <v>0</v>
      </c>
      <c r="AF1075" s="149"/>
      <c r="AG1075" s="60"/>
      <c r="AH1075" s="61"/>
      <c r="AI1075" s="126"/>
      <c r="AJ1075" s="212"/>
      <c r="AK1075" s="215"/>
    </row>
    <row r="1076" spans="2:37">
      <c r="B1076" s="136"/>
      <c r="C1076" s="47">
        <f t="shared" si="307"/>
        <v>0</v>
      </c>
      <c r="D1076" s="47">
        <f t="shared" si="308"/>
        <v>1</v>
      </c>
      <c r="E1076" s="47">
        <f t="shared" si="309"/>
        <v>1900</v>
      </c>
      <c r="F1076" s="47" t="str">
        <f t="shared" si="305"/>
        <v>сб</v>
      </c>
      <c r="G1076" s="92"/>
      <c r="H1076" s="71"/>
      <c r="I1076" s="70"/>
      <c r="J1076" s="94"/>
      <c r="K1076" s="94"/>
      <c r="L1076" s="48"/>
      <c r="M1076" s="71"/>
      <c r="N1076" s="64"/>
      <c r="O1076" s="65"/>
      <c r="P1076" s="65"/>
      <c r="Q1076" s="65"/>
      <c r="R1076" s="105"/>
      <c r="S1076" s="66">
        <f t="shared" si="298"/>
        <v>100854.89999999998</v>
      </c>
      <c r="T1076" s="67">
        <f t="shared" si="293"/>
        <v>0</v>
      </c>
      <c r="U1076" s="53">
        <f t="shared" si="300"/>
        <v>0</v>
      </c>
      <c r="V1076" s="54">
        <f t="shared" si="301"/>
        <v>0</v>
      </c>
      <c r="W1076" s="67">
        <f t="shared" si="294"/>
        <v>0</v>
      </c>
      <c r="X1076" s="53">
        <f t="shared" si="302"/>
        <v>0</v>
      </c>
      <c r="Y1076" s="54">
        <f t="shared" si="303"/>
        <v>0</v>
      </c>
      <c r="Z1076" s="68" t="str">
        <f t="shared" si="306"/>
        <v>0</v>
      </c>
      <c r="AA1076" s="56">
        <f t="shared" si="304"/>
        <v>1</v>
      </c>
      <c r="AB1076" s="124">
        <f t="shared" si="295"/>
        <v>1</v>
      </c>
      <c r="AC1076" s="69">
        <f t="shared" si="296"/>
        <v>0</v>
      </c>
      <c r="AD1076" s="54">
        <f t="shared" si="299"/>
        <v>0</v>
      </c>
      <c r="AE1076" s="59">
        <f t="shared" si="297"/>
        <v>0</v>
      </c>
      <c r="AF1076" s="149"/>
      <c r="AG1076" s="60"/>
      <c r="AH1076" s="61"/>
      <c r="AI1076" s="126"/>
      <c r="AJ1076" s="212"/>
      <c r="AK1076" s="215"/>
    </row>
    <row r="1077" spans="2:37">
      <c r="B1077" s="136"/>
      <c r="C1077" s="47">
        <f t="shared" si="307"/>
        <v>0</v>
      </c>
      <c r="D1077" s="47">
        <f t="shared" si="308"/>
        <v>1</v>
      </c>
      <c r="E1077" s="47">
        <f t="shared" si="309"/>
        <v>1900</v>
      </c>
      <c r="F1077" s="47" t="str">
        <f t="shared" si="305"/>
        <v>сб</v>
      </c>
      <c r="G1077" s="92"/>
      <c r="H1077" s="71"/>
      <c r="I1077" s="70"/>
      <c r="J1077" s="94"/>
      <c r="K1077" s="94"/>
      <c r="L1077" s="48"/>
      <c r="M1077" s="71"/>
      <c r="N1077" s="64"/>
      <c r="O1077" s="65"/>
      <c r="P1077" s="65"/>
      <c r="Q1077" s="65"/>
      <c r="R1077" s="105"/>
      <c r="S1077" s="66">
        <f t="shared" si="298"/>
        <v>100854.89999999998</v>
      </c>
      <c r="T1077" s="67">
        <f t="shared" si="293"/>
        <v>0</v>
      </c>
      <c r="U1077" s="53">
        <f t="shared" si="300"/>
        <v>0</v>
      </c>
      <c r="V1077" s="54">
        <f t="shared" si="301"/>
        <v>0</v>
      </c>
      <c r="W1077" s="67">
        <f t="shared" si="294"/>
        <v>0</v>
      </c>
      <c r="X1077" s="53">
        <f t="shared" si="302"/>
        <v>0</v>
      </c>
      <c r="Y1077" s="54">
        <f t="shared" si="303"/>
        <v>0</v>
      </c>
      <c r="Z1077" s="68" t="str">
        <f t="shared" si="306"/>
        <v>0</v>
      </c>
      <c r="AA1077" s="56">
        <f t="shared" si="304"/>
        <v>1</v>
      </c>
      <c r="AB1077" s="124">
        <f t="shared" si="295"/>
        <v>1</v>
      </c>
      <c r="AC1077" s="69">
        <f t="shared" si="296"/>
        <v>0</v>
      </c>
      <c r="AD1077" s="54">
        <f t="shared" si="299"/>
        <v>0</v>
      </c>
      <c r="AE1077" s="59">
        <f t="shared" si="297"/>
        <v>0</v>
      </c>
      <c r="AF1077" s="149"/>
      <c r="AG1077" s="60"/>
      <c r="AH1077" s="61"/>
      <c r="AI1077" s="126"/>
      <c r="AJ1077" s="212"/>
      <c r="AK1077" s="215"/>
    </row>
    <row r="1078" spans="2:37">
      <c r="B1078" s="136"/>
      <c r="C1078" s="47">
        <f t="shared" si="307"/>
        <v>0</v>
      </c>
      <c r="D1078" s="47">
        <f t="shared" si="308"/>
        <v>1</v>
      </c>
      <c r="E1078" s="47">
        <f t="shared" si="309"/>
        <v>1900</v>
      </c>
      <c r="F1078" s="47" t="str">
        <f t="shared" si="305"/>
        <v>сб</v>
      </c>
      <c r="G1078" s="92"/>
      <c r="H1078" s="71"/>
      <c r="I1078" s="70"/>
      <c r="J1078" s="94"/>
      <c r="K1078" s="94"/>
      <c r="L1078" s="48"/>
      <c r="M1078" s="71"/>
      <c r="N1078" s="64"/>
      <c r="O1078" s="65"/>
      <c r="P1078" s="65"/>
      <c r="Q1078" s="65"/>
      <c r="R1078" s="105"/>
      <c r="S1078" s="66">
        <f t="shared" si="298"/>
        <v>100854.89999999998</v>
      </c>
      <c r="T1078" s="67">
        <f t="shared" si="293"/>
        <v>0</v>
      </c>
      <c r="U1078" s="53">
        <f t="shared" si="300"/>
        <v>0</v>
      </c>
      <c r="V1078" s="54">
        <f t="shared" si="301"/>
        <v>0</v>
      </c>
      <c r="W1078" s="67">
        <f t="shared" si="294"/>
        <v>0</v>
      </c>
      <c r="X1078" s="53">
        <f t="shared" si="302"/>
        <v>0</v>
      </c>
      <c r="Y1078" s="54">
        <f t="shared" si="303"/>
        <v>0</v>
      </c>
      <c r="Z1078" s="68" t="str">
        <f t="shared" si="306"/>
        <v>0</v>
      </c>
      <c r="AA1078" s="56">
        <f t="shared" si="304"/>
        <v>1</v>
      </c>
      <c r="AB1078" s="124">
        <f t="shared" si="295"/>
        <v>1</v>
      </c>
      <c r="AC1078" s="69">
        <f t="shared" si="296"/>
        <v>0</v>
      </c>
      <c r="AD1078" s="54">
        <f t="shared" si="299"/>
        <v>0</v>
      </c>
      <c r="AE1078" s="59">
        <f t="shared" si="297"/>
        <v>0</v>
      </c>
      <c r="AF1078" s="149"/>
      <c r="AG1078" s="60"/>
      <c r="AH1078" s="61"/>
      <c r="AI1078" s="126"/>
      <c r="AJ1078" s="212"/>
      <c r="AK1078" s="215"/>
    </row>
    <row r="1079" spans="2:37">
      <c r="B1079" s="136"/>
      <c r="C1079" s="47">
        <f t="shared" si="307"/>
        <v>0</v>
      </c>
      <c r="D1079" s="47">
        <f t="shared" si="308"/>
        <v>1</v>
      </c>
      <c r="E1079" s="47">
        <f t="shared" si="309"/>
        <v>1900</v>
      </c>
      <c r="F1079" s="47" t="str">
        <f t="shared" si="305"/>
        <v>сб</v>
      </c>
      <c r="G1079" s="92"/>
      <c r="H1079" s="71"/>
      <c r="I1079" s="70"/>
      <c r="J1079" s="94"/>
      <c r="K1079" s="94"/>
      <c r="L1079" s="48"/>
      <c r="M1079" s="71"/>
      <c r="N1079" s="64"/>
      <c r="O1079" s="65"/>
      <c r="P1079" s="65"/>
      <c r="Q1079" s="65"/>
      <c r="R1079" s="105"/>
      <c r="S1079" s="66">
        <f t="shared" si="298"/>
        <v>100854.89999999998</v>
      </c>
      <c r="T1079" s="67">
        <f t="shared" si="293"/>
        <v>0</v>
      </c>
      <c r="U1079" s="53">
        <f t="shared" si="300"/>
        <v>0</v>
      </c>
      <c r="V1079" s="54">
        <f t="shared" si="301"/>
        <v>0</v>
      </c>
      <c r="W1079" s="67">
        <f t="shared" si="294"/>
        <v>0</v>
      </c>
      <c r="X1079" s="53">
        <f t="shared" si="302"/>
        <v>0</v>
      </c>
      <c r="Y1079" s="54">
        <f t="shared" si="303"/>
        <v>0</v>
      </c>
      <c r="Z1079" s="68" t="str">
        <f t="shared" si="306"/>
        <v>0</v>
      </c>
      <c r="AA1079" s="56">
        <f t="shared" si="304"/>
        <v>1</v>
      </c>
      <c r="AB1079" s="124">
        <f t="shared" si="295"/>
        <v>1</v>
      </c>
      <c r="AC1079" s="69">
        <f t="shared" si="296"/>
        <v>0</v>
      </c>
      <c r="AD1079" s="54">
        <f t="shared" si="299"/>
        <v>0</v>
      </c>
      <c r="AE1079" s="59">
        <f t="shared" si="297"/>
        <v>0</v>
      </c>
      <c r="AF1079" s="149"/>
      <c r="AG1079" s="60"/>
      <c r="AH1079" s="61"/>
      <c r="AI1079" s="126"/>
      <c r="AJ1079" s="212"/>
      <c r="AK1079" s="215"/>
    </row>
    <row r="1080" spans="2:37">
      <c r="B1080" s="136"/>
      <c r="C1080" s="47">
        <f t="shared" si="307"/>
        <v>0</v>
      </c>
      <c r="D1080" s="47">
        <f t="shared" si="308"/>
        <v>1</v>
      </c>
      <c r="E1080" s="47">
        <f t="shared" si="309"/>
        <v>1900</v>
      </c>
      <c r="F1080" s="47" t="str">
        <f t="shared" si="305"/>
        <v>сб</v>
      </c>
      <c r="G1080" s="92"/>
      <c r="H1080" s="71"/>
      <c r="I1080" s="70"/>
      <c r="J1080" s="94"/>
      <c r="K1080" s="94"/>
      <c r="L1080" s="48"/>
      <c r="M1080" s="71"/>
      <c r="N1080" s="64"/>
      <c r="O1080" s="65"/>
      <c r="P1080" s="65"/>
      <c r="Q1080" s="65"/>
      <c r="R1080" s="105"/>
      <c r="S1080" s="66">
        <f t="shared" si="298"/>
        <v>100854.89999999998</v>
      </c>
      <c r="T1080" s="67">
        <f t="shared" si="293"/>
        <v>0</v>
      </c>
      <c r="U1080" s="53">
        <f t="shared" si="300"/>
        <v>0</v>
      </c>
      <c r="V1080" s="54">
        <f t="shared" si="301"/>
        <v>0</v>
      </c>
      <c r="W1080" s="67">
        <f t="shared" si="294"/>
        <v>0</v>
      </c>
      <c r="X1080" s="53">
        <f t="shared" si="302"/>
        <v>0</v>
      </c>
      <c r="Y1080" s="54">
        <f t="shared" si="303"/>
        <v>0</v>
      </c>
      <c r="Z1080" s="68" t="str">
        <f t="shared" si="306"/>
        <v>0</v>
      </c>
      <c r="AA1080" s="56">
        <f t="shared" si="304"/>
        <v>1</v>
      </c>
      <c r="AB1080" s="124">
        <f t="shared" si="295"/>
        <v>1</v>
      </c>
      <c r="AC1080" s="69">
        <f t="shared" si="296"/>
        <v>0</v>
      </c>
      <c r="AD1080" s="54">
        <f t="shared" si="299"/>
        <v>0</v>
      </c>
      <c r="AE1080" s="59">
        <f t="shared" si="297"/>
        <v>0</v>
      </c>
      <c r="AF1080" s="149"/>
      <c r="AG1080" s="60"/>
      <c r="AH1080" s="61"/>
      <c r="AI1080" s="126"/>
      <c r="AJ1080" s="212"/>
      <c r="AK1080" s="215"/>
    </row>
    <row r="1081" spans="2:37">
      <c r="B1081" s="136"/>
      <c r="C1081" s="47">
        <f t="shared" si="307"/>
        <v>0</v>
      </c>
      <c r="D1081" s="47">
        <f t="shared" si="308"/>
        <v>1</v>
      </c>
      <c r="E1081" s="47">
        <f t="shared" si="309"/>
        <v>1900</v>
      </c>
      <c r="F1081" s="47" t="str">
        <f t="shared" si="305"/>
        <v>сб</v>
      </c>
      <c r="G1081" s="92"/>
      <c r="H1081" s="71"/>
      <c r="I1081" s="70"/>
      <c r="J1081" s="94"/>
      <c r="K1081" s="94"/>
      <c r="L1081" s="48"/>
      <c r="M1081" s="71"/>
      <c r="N1081" s="64"/>
      <c r="O1081" s="65"/>
      <c r="P1081" s="65"/>
      <c r="Q1081" s="65"/>
      <c r="R1081" s="105"/>
      <c r="S1081" s="66">
        <f t="shared" si="298"/>
        <v>100854.89999999998</v>
      </c>
      <c r="T1081" s="67">
        <f t="shared" si="293"/>
        <v>0</v>
      </c>
      <c r="U1081" s="53">
        <f t="shared" si="300"/>
        <v>0</v>
      </c>
      <c r="V1081" s="54">
        <f t="shared" si="301"/>
        <v>0</v>
      </c>
      <c r="W1081" s="67">
        <f t="shared" si="294"/>
        <v>0</v>
      </c>
      <c r="X1081" s="53">
        <f t="shared" si="302"/>
        <v>0</v>
      </c>
      <c r="Y1081" s="54">
        <f t="shared" si="303"/>
        <v>0</v>
      </c>
      <c r="Z1081" s="68" t="str">
        <f t="shared" si="306"/>
        <v>0</v>
      </c>
      <c r="AA1081" s="56">
        <f t="shared" si="304"/>
        <v>1</v>
      </c>
      <c r="AB1081" s="124">
        <f t="shared" si="295"/>
        <v>1</v>
      </c>
      <c r="AC1081" s="69">
        <f t="shared" si="296"/>
        <v>0</v>
      </c>
      <c r="AD1081" s="54">
        <f t="shared" si="299"/>
        <v>0</v>
      </c>
      <c r="AE1081" s="59">
        <f t="shared" si="297"/>
        <v>0</v>
      </c>
      <c r="AF1081" s="149"/>
      <c r="AG1081" s="60"/>
      <c r="AH1081" s="61"/>
      <c r="AI1081" s="126"/>
      <c r="AJ1081" s="212"/>
      <c r="AK1081" s="215"/>
    </row>
    <row r="1082" spans="2:37">
      <c r="B1082" s="136"/>
      <c r="C1082" s="47">
        <f t="shared" si="307"/>
        <v>0</v>
      </c>
      <c r="D1082" s="47">
        <f t="shared" si="308"/>
        <v>1</v>
      </c>
      <c r="E1082" s="47">
        <f t="shared" si="309"/>
        <v>1900</v>
      </c>
      <c r="F1082" s="47" t="str">
        <f t="shared" si="305"/>
        <v>сб</v>
      </c>
      <c r="G1082" s="92"/>
      <c r="H1082" s="71"/>
      <c r="I1082" s="70"/>
      <c r="J1082" s="94"/>
      <c r="K1082" s="94"/>
      <c r="L1082" s="48"/>
      <c r="M1082" s="71"/>
      <c r="N1082" s="64"/>
      <c r="O1082" s="65"/>
      <c r="P1082" s="65"/>
      <c r="Q1082" s="65"/>
      <c r="R1082" s="105"/>
      <c r="S1082" s="66">
        <f t="shared" si="298"/>
        <v>100854.89999999998</v>
      </c>
      <c r="T1082" s="67">
        <f t="shared" si="293"/>
        <v>0</v>
      </c>
      <c r="U1082" s="53">
        <f t="shared" si="300"/>
        <v>0</v>
      </c>
      <c r="V1082" s="54">
        <f t="shared" si="301"/>
        <v>0</v>
      </c>
      <c r="W1082" s="67">
        <f t="shared" si="294"/>
        <v>0</v>
      </c>
      <c r="X1082" s="53">
        <f t="shared" si="302"/>
        <v>0</v>
      </c>
      <c r="Y1082" s="54">
        <f t="shared" si="303"/>
        <v>0</v>
      </c>
      <c r="Z1082" s="68" t="str">
        <f t="shared" si="306"/>
        <v>0</v>
      </c>
      <c r="AA1082" s="56">
        <f t="shared" si="304"/>
        <v>1</v>
      </c>
      <c r="AB1082" s="124">
        <f t="shared" si="295"/>
        <v>1</v>
      </c>
      <c r="AC1082" s="69">
        <f t="shared" si="296"/>
        <v>0</v>
      </c>
      <c r="AD1082" s="54">
        <f t="shared" si="299"/>
        <v>0</v>
      </c>
      <c r="AE1082" s="59">
        <f t="shared" si="297"/>
        <v>0</v>
      </c>
      <c r="AF1082" s="149"/>
      <c r="AG1082" s="60"/>
      <c r="AH1082" s="61"/>
      <c r="AI1082" s="126"/>
      <c r="AJ1082" s="212"/>
      <c r="AK1082" s="215"/>
    </row>
    <row r="1083" spans="2:37">
      <c r="B1083" s="136"/>
      <c r="C1083" s="47">
        <f t="shared" si="307"/>
        <v>0</v>
      </c>
      <c r="D1083" s="47">
        <f t="shared" si="308"/>
        <v>1</v>
      </c>
      <c r="E1083" s="47">
        <f t="shared" si="309"/>
        <v>1900</v>
      </c>
      <c r="F1083" s="47" t="str">
        <f t="shared" si="305"/>
        <v>сб</v>
      </c>
      <c r="G1083" s="92"/>
      <c r="H1083" s="71"/>
      <c r="I1083" s="70"/>
      <c r="J1083" s="94"/>
      <c r="K1083" s="94"/>
      <c r="L1083" s="48"/>
      <c r="M1083" s="71"/>
      <c r="N1083" s="64"/>
      <c r="O1083" s="65"/>
      <c r="P1083" s="65"/>
      <c r="Q1083" s="65"/>
      <c r="R1083" s="105"/>
      <c r="S1083" s="66">
        <f t="shared" si="298"/>
        <v>100854.89999999998</v>
      </c>
      <c r="T1083" s="67">
        <f t="shared" si="293"/>
        <v>0</v>
      </c>
      <c r="U1083" s="53">
        <f t="shared" si="300"/>
        <v>0</v>
      </c>
      <c r="V1083" s="54">
        <f t="shared" si="301"/>
        <v>0</v>
      </c>
      <c r="W1083" s="67">
        <f t="shared" si="294"/>
        <v>0</v>
      </c>
      <c r="X1083" s="53">
        <f t="shared" si="302"/>
        <v>0</v>
      </c>
      <c r="Y1083" s="54">
        <f t="shared" si="303"/>
        <v>0</v>
      </c>
      <c r="Z1083" s="68" t="str">
        <f t="shared" si="306"/>
        <v>0</v>
      </c>
      <c r="AA1083" s="56">
        <f t="shared" si="304"/>
        <v>1</v>
      </c>
      <c r="AB1083" s="124">
        <f t="shared" si="295"/>
        <v>1</v>
      </c>
      <c r="AC1083" s="69">
        <f t="shared" si="296"/>
        <v>0</v>
      </c>
      <c r="AD1083" s="54">
        <f t="shared" si="299"/>
        <v>0</v>
      </c>
      <c r="AE1083" s="59">
        <f t="shared" si="297"/>
        <v>0</v>
      </c>
      <c r="AF1083" s="149"/>
      <c r="AG1083" s="60"/>
      <c r="AH1083" s="61"/>
      <c r="AI1083" s="126"/>
      <c r="AJ1083" s="212"/>
      <c r="AK1083" s="215"/>
    </row>
    <row r="1084" spans="2:37">
      <c r="B1084" s="136"/>
      <c r="C1084" s="47">
        <f t="shared" si="307"/>
        <v>0</v>
      </c>
      <c r="D1084" s="47">
        <f t="shared" si="308"/>
        <v>1</v>
      </c>
      <c r="E1084" s="47">
        <f t="shared" si="309"/>
        <v>1900</v>
      </c>
      <c r="F1084" s="47" t="str">
        <f t="shared" si="305"/>
        <v>сб</v>
      </c>
      <c r="G1084" s="92"/>
      <c r="H1084" s="71"/>
      <c r="I1084" s="70"/>
      <c r="J1084" s="94"/>
      <c r="K1084" s="94"/>
      <c r="L1084" s="48"/>
      <c r="M1084" s="71"/>
      <c r="N1084" s="64"/>
      <c r="O1084" s="65"/>
      <c r="P1084" s="65"/>
      <c r="Q1084" s="65"/>
      <c r="R1084" s="105"/>
      <c r="S1084" s="66">
        <f t="shared" si="298"/>
        <v>100854.89999999998</v>
      </c>
      <c r="T1084" s="67">
        <f t="shared" si="293"/>
        <v>0</v>
      </c>
      <c r="U1084" s="53">
        <f t="shared" si="300"/>
        <v>0</v>
      </c>
      <c r="V1084" s="54">
        <f t="shared" si="301"/>
        <v>0</v>
      </c>
      <c r="W1084" s="67">
        <f t="shared" si="294"/>
        <v>0</v>
      </c>
      <c r="X1084" s="53">
        <f t="shared" si="302"/>
        <v>0</v>
      </c>
      <c r="Y1084" s="54">
        <f t="shared" si="303"/>
        <v>0</v>
      </c>
      <c r="Z1084" s="68" t="str">
        <f t="shared" si="306"/>
        <v>0</v>
      </c>
      <c r="AA1084" s="56">
        <f t="shared" si="304"/>
        <v>1</v>
      </c>
      <c r="AB1084" s="124">
        <f t="shared" si="295"/>
        <v>1</v>
      </c>
      <c r="AC1084" s="69">
        <f t="shared" si="296"/>
        <v>0</v>
      </c>
      <c r="AD1084" s="54">
        <f t="shared" si="299"/>
        <v>0</v>
      </c>
      <c r="AE1084" s="59">
        <f t="shared" si="297"/>
        <v>0</v>
      </c>
      <c r="AF1084" s="149"/>
      <c r="AG1084" s="60"/>
      <c r="AH1084" s="61"/>
      <c r="AI1084" s="126"/>
      <c r="AJ1084" s="212"/>
      <c r="AK1084" s="215"/>
    </row>
    <row r="1085" spans="2:37">
      <c r="B1085" s="136"/>
      <c r="C1085" s="47">
        <f t="shared" si="307"/>
        <v>0</v>
      </c>
      <c r="D1085" s="47">
        <f t="shared" si="308"/>
        <v>1</v>
      </c>
      <c r="E1085" s="47">
        <f t="shared" si="309"/>
        <v>1900</v>
      </c>
      <c r="F1085" s="47" t="str">
        <f t="shared" si="305"/>
        <v>сб</v>
      </c>
      <c r="G1085" s="92"/>
      <c r="H1085" s="71"/>
      <c r="I1085" s="70"/>
      <c r="J1085" s="94"/>
      <c r="K1085" s="94"/>
      <c r="L1085" s="48"/>
      <c r="M1085" s="71"/>
      <c r="N1085" s="64"/>
      <c r="O1085" s="65"/>
      <c r="P1085" s="65"/>
      <c r="Q1085" s="65"/>
      <c r="R1085" s="105"/>
      <c r="S1085" s="66">
        <f t="shared" si="298"/>
        <v>100854.89999999998</v>
      </c>
      <c r="T1085" s="67">
        <f t="shared" si="293"/>
        <v>0</v>
      </c>
      <c r="U1085" s="53">
        <f t="shared" si="300"/>
        <v>0</v>
      </c>
      <c r="V1085" s="54">
        <f t="shared" si="301"/>
        <v>0</v>
      </c>
      <c r="W1085" s="67">
        <f t="shared" si="294"/>
        <v>0</v>
      </c>
      <c r="X1085" s="53">
        <f t="shared" si="302"/>
        <v>0</v>
      </c>
      <c r="Y1085" s="54">
        <f t="shared" si="303"/>
        <v>0</v>
      </c>
      <c r="Z1085" s="68" t="str">
        <f t="shared" si="306"/>
        <v>0</v>
      </c>
      <c r="AA1085" s="56">
        <f t="shared" si="304"/>
        <v>1</v>
      </c>
      <c r="AB1085" s="124">
        <f t="shared" si="295"/>
        <v>1</v>
      </c>
      <c r="AC1085" s="69">
        <f t="shared" si="296"/>
        <v>0</v>
      </c>
      <c r="AD1085" s="54">
        <f t="shared" si="299"/>
        <v>0</v>
      </c>
      <c r="AE1085" s="59">
        <f t="shared" si="297"/>
        <v>0</v>
      </c>
      <c r="AF1085" s="149"/>
      <c r="AG1085" s="60"/>
      <c r="AH1085" s="61"/>
      <c r="AI1085" s="126"/>
      <c r="AJ1085" s="212"/>
      <c r="AK1085" s="215"/>
    </row>
    <row r="1086" spans="2:37">
      <c r="B1086" s="136"/>
      <c r="C1086" s="47">
        <f t="shared" si="307"/>
        <v>0</v>
      </c>
      <c r="D1086" s="47">
        <f t="shared" si="308"/>
        <v>1</v>
      </c>
      <c r="E1086" s="47">
        <f t="shared" si="309"/>
        <v>1900</v>
      </c>
      <c r="F1086" s="47" t="str">
        <f t="shared" si="305"/>
        <v>сб</v>
      </c>
      <c r="G1086" s="92"/>
      <c r="H1086" s="71"/>
      <c r="I1086" s="70"/>
      <c r="J1086" s="94"/>
      <c r="K1086" s="94"/>
      <c r="L1086" s="48"/>
      <c r="M1086" s="71"/>
      <c r="N1086" s="64"/>
      <c r="O1086" s="65"/>
      <c r="P1086" s="65"/>
      <c r="Q1086" s="65"/>
      <c r="R1086" s="105"/>
      <c r="S1086" s="66">
        <f t="shared" si="298"/>
        <v>100854.89999999998</v>
      </c>
      <c r="T1086" s="67">
        <f t="shared" si="293"/>
        <v>0</v>
      </c>
      <c r="U1086" s="53">
        <f t="shared" si="300"/>
        <v>0</v>
      </c>
      <c r="V1086" s="54">
        <f t="shared" si="301"/>
        <v>0</v>
      </c>
      <c r="W1086" s="67">
        <f t="shared" si="294"/>
        <v>0</v>
      </c>
      <c r="X1086" s="53">
        <f t="shared" si="302"/>
        <v>0</v>
      </c>
      <c r="Y1086" s="54">
        <f t="shared" si="303"/>
        <v>0</v>
      </c>
      <c r="Z1086" s="68" t="str">
        <f t="shared" si="306"/>
        <v>0</v>
      </c>
      <c r="AA1086" s="56">
        <f t="shared" si="304"/>
        <v>1</v>
      </c>
      <c r="AB1086" s="124">
        <f t="shared" si="295"/>
        <v>1</v>
      </c>
      <c r="AC1086" s="69">
        <f t="shared" si="296"/>
        <v>0</v>
      </c>
      <c r="AD1086" s="54">
        <f t="shared" si="299"/>
        <v>0</v>
      </c>
      <c r="AE1086" s="59">
        <f t="shared" si="297"/>
        <v>0</v>
      </c>
      <c r="AF1086" s="149"/>
      <c r="AG1086" s="60"/>
      <c r="AH1086" s="61"/>
      <c r="AI1086" s="126"/>
      <c r="AJ1086" s="212"/>
      <c r="AK1086" s="215"/>
    </row>
    <row r="1087" spans="2:37">
      <c r="B1087" s="136"/>
      <c r="C1087" s="47">
        <f t="shared" si="307"/>
        <v>0</v>
      </c>
      <c r="D1087" s="47">
        <f t="shared" si="308"/>
        <v>1</v>
      </c>
      <c r="E1087" s="47">
        <f t="shared" si="309"/>
        <v>1900</v>
      </c>
      <c r="F1087" s="47" t="str">
        <f t="shared" si="305"/>
        <v>сб</v>
      </c>
      <c r="G1087" s="92"/>
      <c r="H1087" s="71"/>
      <c r="I1087" s="70"/>
      <c r="J1087" s="94"/>
      <c r="K1087" s="94"/>
      <c r="L1087" s="48"/>
      <c r="M1087" s="71"/>
      <c r="N1087" s="64"/>
      <c r="O1087" s="65"/>
      <c r="P1087" s="65"/>
      <c r="Q1087" s="65"/>
      <c r="R1087" s="105"/>
      <c r="S1087" s="66">
        <f t="shared" si="298"/>
        <v>100854.89999999998</v>
      </c>
      <c r="T1087" s="67">
        <f t="shared" si="293"/>
        <v>0</v>
      </c>
      <c r="U1087" s="53">
        <f t="shared" si="300"/>
        <v>0</v>
      </c>
      <c r="V1087" s="54">
        <f t="shared" si="301"/>
        <v>0</v>
      </c>
      <c r="W1087" s="67">
        <f t="shared" si="294"/>
        <v>0</v>
      </c>
      <c r="X1087" s="53">
        <f t="shared" si="302"/>
        <v>0</v>
      </c>
      <c r="Y1087" s="54">
        <f t="shared" si="303"/>
        <v>0</v>
      </c>
      <c r="Z1087" s="68" t="str">
        <f t="shared" si="306"/>
        <v>0</v>
      </c>
      <c r="AA1087" s="56">
        <f t="shared" si="304"/>
        <v>1</v>
      </c>
      <c r="AB1087" s="124">
        <f t="shared" si="295"/>
        <v>1</v>
      </c>
      <c r="AC1087" s="69">
        <f t="shared" si="296"/>
        <v>0</v>
      </c>
      <c r="AD1087" s="54">
        <f t="shared" si="299"/>
        <v>0</v>
      </c>
      <c r="AE1087" s="59">
        <f t="shared" si="297"/>
        <v>0</v>
      </c>
      <c r="AF1087" s="149"/>
      <c r="AG1087" s="60"/>
      <c r="AH1087" s="61"/>
      <c r="AI1087" s="126"/>
      <c r="AJ1087" s="212"/>
      <c r="AK1087" s="215"/>
    </row>
    <row r="1088" spans="2:37">
      <c r="B1088" s="136"/>
      <c r="C1088" s="47">
        <f t="shared" si="307"/>
        <v>0</v>
      </c>
      <c r="D1088" s="47">
        <f t="shared" si="308"/>
        <v>1</v>
      </c>
      <c r="E1088" s="47">
        <f t="shared" si="309"/>
        <v>1900</v>
      </c>
      <c r="F1088" s="47" t="str">
        <f t="shared" si="305"/>
        <v>сб</v>
      </c>
      <c r="G1088" s="92"/>
      <c r="H1088" s="71"/>
      <c r="I1088" s="70"/>
      <c r="J1088" s="94"/>
      <c r="K1088" s="94"/>
      <c r="L1088" s="48"/>
      <c r="M1088" s="71"/>
      <c r="N1088" s="64"/>
      <c r="O1088" s="65"/>
      <c r="P1088" s="65"/>
      <c r="Q1088" s="65"/>
      <c r="R1088" s="105"/>
      <c r="S1088" s="66">
        <f t="shared" si="298"/>
        <v>100854.89999999998</v>
      </c>
      <c r="T1088" s="67">
        <f t="shared" si="293"/>
        <v>0</v>
      </c>
      <c r="U1088" s="53">
        <f t="shared" si="300"/>
        <v>0</v>
      </c>
      <c r="V1088" s="54">
        <f t="shared" si="301"/>
        <v>0</v>
      </c>
      <c r="W1088" s="67">
        <f t="shared" si="294"/>
        <v>0</v>
      </c>
      <c r="X1088" s="53">
        <f t="shared" si="302"/>
        <v>0</v>
      </c>
      <c r="Y1088" s="54">
        <f t="shared" si="303"/>
        <v>0</v>
      </c>
      <c r="Z1088" s="68" t="str">
        <f t="shared" si="306"/>
        <v>0</v>
      </c>
      <c r="AA1088" s="56">
        <f t="shared" si="304"/>
        <v>1</v>
      </c>
      <c r="AB1088" s="124">
        <f t="shared" si="295"/>
        <v>1</v>
      </c>
      <c r="AC1088" s="69">
        <f t="shared" si="296"/>
        <v>0</v>
      </c>
      <c r="AD1088" s="54">
        <f t="shared" si="299"/>
        <v>0</v>
      </c>
      <c r="AE1088" s="59">
        <f t="shared" si="297"/>
        <v>0</v>
      </c>
      <c r="AF1088" s="149"/>
      <c r="AG1088" s="60"/>
      <c r="AH1088" s="61"/>
      <c r="AI1088" s="126"/>
      <c r="AJ1088" s="212"/>
      <c r="AK1088" s="215"/>
    </row>
    <row r="1089" spans="2:37">
      <c r="B1089" s="136"/>
      <c r="C1089" s="47">
        <f t="shared" si="307"/>
        <v>0</v>
      </c>
      <c r="D1089" s="47">
        <f t="shared" si="308"/>
        <v>1</v>
      </c>
      <c r="E1089" s="47">
        <f t="shared" si="309"/>
        <v>1900</v>
      </c>
      <c r="F1089" s="47" t="str">
        <f t="shared" si="305"/>
        <v>сб</v>
      </c>
      <c r="G1089" s="92"/>
      <c r="H1089" s="71"/>
      <c r="I1089" s="70"/>
      <c r="J1089" s="94"/>
      <c r="K1089" s="94"/>
      <c r="L1089" s="48"/>
      <c r="M1089" s="71"/>
      <c r="N1089" s="64"/>
      <c r="O1089" s="65"/>
      <c r="P1089" s="65"/>
      <c r="Q1089" s="65"/>
      <c r="R1089" s="105"/>
      <c r="S1089" s="66">
        <f t="shared" si="298"/>
        <v>100854.89999999998</v>
      </c>
      <c r="T1089" s="67">
        <f t="shared" si="293"/>
        <v>0</v>
      </c>
      <c r="U1089" s="53">
        <f t="shared" si="300"/>
        <v>0</v>
      </c>
      <c r="V1089" s="54">
        <f t="shared" si="301"/>
        <v>0</v>
      </c>
      <c r="W1089" s="67">
        <f t="shared" si="294"/>
        <v>0</v>
      </c>
      <c r="X1089" s="53">
        <f t="shared" si="302"/>
        <v>0</v>
      </c>
      <c r="Y1089" s="54">
        <f t="shared" si="303"/>
        <v>0</v>
      </c>
      <c r="Z1089" s="68" t="str">
        <f t="shared" si="306"/>
        <v>0</v>
      </c>
      <c r="AA1089" s="56">
        <f t="shared" si="304"/>
        <v>1</v>
      </c>
      <c r="AB1089" s="124">
        <f t="shared" si="295"/>
        <v>1</v>
      </c>
      <c r="AC1089" s="69">
        <f t="shared" si="296"/>
        <v>0</v>
      </c>
      <c r="AD1089" s="54">
        <f t="shared" si="299"/>
        <v>0</v>
      </c>
      <c r="AE1089" s="59">
        <f t="shared" si="297"/>
        <v>0</v>
      </c>
      <c r="AF1089" s="149"/>
      <c r="AG1089" s="60"/>
      <c r="AH1089" s="61"/>
      <c r="AI1089" s="126"/>
      <c r="AJ1089" s="212"/>
      <c r="AK1089" s="215"/>
    </row>
    <row r="1090" spans="2:37">
      <c r="B1090" s="136"/>
      <c r="C1090" s="47">
        <f t="shared" si="307"/>
        <v>0</v>
      </c>
      <c r="D1090" s="47">
        <f t="shared" si="308"/>
        <v>1</v>
      </c>
      <c r="E1090" s="47">
        <f t="shared" si="309"/>
        <v>1900</v>
      </c>
      <c r="F1090" s="47" t="str">
        <f t="shared" si="305"/>
        <v>сб</v>
      </c>
      <c r="G1090" s="92"/>
      <c r="H1090" s="71"/>
      <c r="I1090" s="70"/>
      <c r="J1090" s="94"/>
      <c r="K1090" s="94"/>
      <c r="L1090" s="48"/>
      <c r="M1090" s="71"/>
      <c r="N1090" s="64"/>
      <c r="O1090" s="65"/>
      <c r="P1090" s="65"/>
      <c r="Q1090" s="65"/>
      <c r="R1090" s="105"/>
      <c r="S1090" s="66">
        <f t="shared" si="298"/>
        <v>100854.89999999998</v>
      </c>
      <c r="T1090" s="67">
        <f t="shared" si="293"/>
        <v>0</v>
      </c>
      <c r="U1090" s="53">
        <f t="shared" si="300"/>
        <v>0</v>
      </c>
      <c r="V1090" s="54">
        <f t="shared" si="301"/>
        <v>0</v>
      </c>
      <c r="W1090" s="67">
        <f t="shared" si="294"/>
        <v>0</v>
      </c>
      <c r="X1090" s="53">
        <f t="shared" si="302"/>
        <v>0</v>
      </c>
      <c r="Y1090" s="54">
        <f t="shared" si="303"/>
        <v>0</v>
      </c>
      <c r="Z1090" s="68" t="str">
        <f t="shared" si="306"/>
        <v>0</v>
      </c>
      <c r="AA1090" s="56">
        <f t="shared" si="304"/>
        <v>1</v>
      </c>
      <c r="AB1090" s="124">
        <f t="shared" si="295"/>
        <v>1</v>
      </c>
      <c r="AC1090" s="69">
        <f t="shared" si="296"/>
        <v>0</v>
      </c>
      <c r="AD1090" s="54">
        <f t="shared" si="299"/>
        <v>0</v>
      </c>
      <c r="AE1090" s="59">
        <f t="shared" si="297"/>
        <v>0</v>
      </c>
      <c r="AF1090" s="149"/>
      <c r="AG1090" s="60"/>
      <c r="AH1090" s="61"/>
      <c r="AI1090" s="126"/>
      <c r="AJ1090" s="212"/>
      <c r="AK1090" s="215"/>
    </row>
    <row r="1091" spans="2:37">
      <c r="B1091" s="136"/>
      <c r="C1091" s="47">
        <f t="shared" si="307"/>
        <v>0</v>
      </c>
      <c r="D1091" s="47">
        <f t="shared" si="308"/>
        <v>1</v>
      </c>
      <c r="E1091" s="47">
        <f t="shared" si="309"/>
        <v>1900</v>
      </c>
      <c r="F1091" s="47" t="str">
        <f t="shared" si="305"/>
        <v>сб</v>
      </c>
      <c r="G1091" s="92"/>
      <c r="H1091" s="71"/>
      <c r="I1091" s="70"/>
      <c r="J1091" s="94"/>
      <c r="K1091" s="94"/>
      <c r="L1091" s="48"/>
      <c r="M1091" s="71"/>
      <c r="N1091" s="64"/>
      <c r="O1091" s="65"/>
      <c r="P1091" s="65"/>
      <c r="Q1091" s="65"/>
      <c r="R1091" s="105"/>
      <c r="S1091" s="66">
        <f t="shared" si="298"/>
        <v>100854.89999999998</v>
      </c>
      <c r="T1091" s="67">
        <f t="shared" si="293"/>
        <v>0</v>
      </c>
      <c r="U1091" s="53">
        <f t="shared" si="300"/>
        <v>0</v>
      </c>
      <c r="V1091" s="54">
        <f t="shared" si="301"/>
        <v>0</v>
      </c>
      <c r="W1091" s="67">
        <f t="shared" si="294"/>
        <v>0</v>
      </c>
      <c r="X1091" s="53">
        <f t="shared" si="302"/>
        <v>0</v>
      </c>
      <c r="Y1091" s="54">
        <f t="shared" si="303"/>
        <v>0</v>
      </c>
      <c r="Z1091" s="68" t="str">
        <f t="shared" si="306"/>
        <v>0</v>
      </c>
      <c r="AA1091" s="56">
        <f t="shared" si="304"/>
        <v>1</v>
      </c>
      <c r="AB1091" s="124">
        <f t="shared" si="295"/>
        <v>1</v>
      </c>
      <c r="AC1091" s="69">
        <f t="shared" si="296"/>
        <v>0</v>
      </c>
      <c r="AD1091" s="54">
        <f t="shared" si="299"/>
        <v>0</v>
      </c>
      <c r="AE1091" s="59">
        <f t="shared" si="297"/>
        <v>0</v>
      </c>
      <c r="AF1091" s="149"/>
      <c r="AG1091" s="60"/>
      <c r="AH1091" s="61"/>
      <c r="AI1091" s="126"/>
      <c r="AJ1091" s="212"/>
      <c r="AK1091" s="215"/>
    </row>
    <row r="1092" spans="2:37">
      <c r="B1092" s="136"/>
      <c r="C1092" s="47">
        <f t="shared" si="307"/>
        <v>0</v>
      </c>
      <c r="D1092" s="47">
        <f t="shared" si="308"/>
        <v>1</v>
      </c>
      <c r="E1092" s="47">
        <f t="shared" si="309"/>
        <v>1900</v>
      </c>
      <c r="F1092" s="47" t="str">
        <f t="shared" si="305"/>
        <v>сб</v>
      </c>
      <c r="G1092" s="92"/>
      <c r="H1092" s="71"/>
      <c r="I1092" s="70"/>
      <c r="J1092" s="94"/>
      <c r="K1092" s="94"/>
      <c r="L1092" s="48"/>
      <c r="M1092" s="71"/>
      <c r="N1092" s="64"/>
      <c r="O1092" s="65"/>
      <c r="P1092" s="65"/>
      <c r="Q1092" s="65"/>
      <c r="R1092" s="105"/>
      <c r="S1092" s="66">
        <f t="shared" si="298"/>
        <v>100854.89999999998</v>
      </c>
      <c r="T1092" s="67">
        <f t="shared" si="293"/>
        <v>0</v>
      </c>
      <c r="U1092" s="53">
        <f t="shared" si="300"/>
        <v>0</v>
      </c>
      <c r="V1092" s="54">
        <f t="shared" si="301"/>
        <v>0</v>
      </c>
      <c r="W1092" s="67">
        <f t="shared" si="294"/>
        <v>0</v>
      </c>
      <c r="X1092" s="53">
        <f t="shared" si="302"/>
        <v>0</v>
      </c>
      <c r="Y1092" s="54">
        <f t="shared" si="303"/>
        <v>0</v>
      </c>
      <c r="Z1092" s="68" t="str">
        <f t="shared" si="306"/>
        <v>0</v>
      </c>
      <c r="AA1092" s="56">
        <f t="shared" si="304"/>
        <v>1</v>
      </c>
      <c r="AB1092" s="124">
        <f t="shared" si="295"/>
        <v>1</v>
      </c>
      <c r="AC1092" s="69">
        <f t="shared" si="296"/>
        <v>0</v>
      </c>
      <c r="AD1092" s="54">
        <f t="shared" si="299"/>
        <v>0</v>
      </c>
      <c r="AE1092" s="59">
        <f t="shared" si="297"/>
        <v>0</v>
      </c>
      <c r="AF1092" s="149"/>
      <c r="AG1092" s="60"/>
      <c r="AH1092" s="61"/>
      <c r="AI1092" s="126"/>
      <c r="AJ1092" s="212"/>
      <c r="AK1092" s="215"/>
    </row>
    <row r="1093" spans="2:37">
      <c r="B1093" s="136"/>
      <c r="C1093" s="47">
        <f t="shared" si="307"/>
        <v>0</v>
      </c>
      <c r="D1093" s="47">
        <f t="shared" si="308"/>
        <v>1</v>
      </c>
      <c r="E1093" s="47">
        <f t="shared" si="309"/>
        <v>1900</v>
      </c>
      <c r="F1093" s="47" t="str">
        <f t="shared" si="305"/>
        <v>сб</v>
      </c>
      <c r="G1093" s="92"/>
      <c r="H1093" s="71"/>
      <c r="I1093" s="70"/>
      <c r="J1093" s="94"/>
      <c r="K1093" s="94"/>
      <c r="L1093" s="48"/>
      <c r="M1093" s="71"/>
      <c r="N1093" s="64"/>
      <c r="O1093" s="65"/>
      <c r="P1093" s="65"/>
      <c r="Q1093" s="65"/>
      <c r="R1093" s="105"/>
      <c r="S1093" s="66">
        <f t="shared" si="298"/>
        <v>100854.89999999998</v>
      </c>
      <c r="T1093" s="67">
        <f t="shared" si="293"/>
        <v>0</v>
      </c>
      <c r="U1093" s="53">
        <f t="shared" si="300"/>
        <v>0</v>
      </c>
      <c r="V1093" s="54">
        <f t="shared" si="301"/>
        <v>0</v>
      </c>
      <c r="W1093" s="67">
        <f t="shared" si="294"/>
        <v>0</v>
      </c>
      <c r="X1093" s="53">
        <f t="shared" si="302"/>
        <v>0</v>
      </c>
      <c r="Y1093" s="54">
        <f t="shared" si="303"/>
        <v>0</v>
      </c>
      <c r="Z1093" s="68" t="str">
        <f t="shared" si="306"/>
        <v>0</v>
      </c>
      <c r="AA1093" s="56">
        <f t="shared" si="304"/>
        <v>1</v>
      </c>
      <c r="AB1093" s="124">
        <f t="shared" si="295"/>
        <v>1</v>
      </c>
      <c r="AC1093" s="69">
        <f t="shared" si="296"/>
        <v>0</v>
      </c>
      <c r="AD1093" s="54">
        <f t="shared" si="299"/>
        <v>0</v>
      </c>
      <c r="AE1093" s="59">
        <f t="shared" si="297"/>
        <v>0</v>
      </c>
      <c r="AF1093" s="149"/>
      <c r="AG1093" s="60"/>
      <c r="AH1093" s="61"/>
      <c r="AI1093" s="126"/>
      <c r="AJ1093" s="212"/>
      <c r="AK1093" s="215"/>
    </row>
    <row r="1094" spans="2:37">
      <c r="B1094" s="136"/>
      <c r="C1094" s="47">
        <f t="shared" si="307"/>
        <v>0</v>
      </c>
      <c r="D1094" s="47">
        <f t="shared" si="308"/>
        <v>1</v>
      </c>
      <c r="E1094" s="47">
        <f t="shared" si="309"/>
        <v>1900</v>
      </c>
      <c r="F1094" s="47" t="str">
        <f t="shared" si="305"/>
        <v>сб</v>
      </c>
      <c r="G1094" s="92"/>
      <c r="H1094" s="71"/>
      <c r="I1094" s="70"/>
      <c r="J1094" s="94"/>
      <c r="K1094" s="94"/>
      <c r="L1094" s="48"/>
      <c r="M1094" s="71"/>
      <c r="N1094" s="64"/>
      <c r="O1094" s="65"/>
      <c r="P1094" s="65"/>
      <c r="Q1094" s="65"/>
      <c r="R1094" s="105"/>
      <c r="S1094" s="66">
        <f t="shared" si="298"/>
        <v>100854.89999999998</v>
      </c>
      <c r="T1094" s="67">
        <f t="shared" si="293"/>
        <v>0</v>
      </c>
      <c r="U1094" s="53">
        <f t="shared" si="300"/>
        <v>0</v>
      </c>
      <c r="V1094" s="54">
        <f t="shared" si="301"/>
        <v>0</v>
      </c>
      <c r="W1094" s="67">
        <f t="shared" si="294"/>
        <v>0</v>
      </c>
      <c r="X1094" s="53">
        <f t="shared" si="302"/>
        <v>0</v>
      </c>
      <c r="Y1094" s="54">
        <f t="shared" si="303"/>
        <v>0</v>
      </c>
      <c r="Z1094" s="68" t="str">
        <f t="shared" si="306"/>
        <v>0</v>
      </c>
      <c r="AA1094" s="56">
        <f t="shared" si="304"/>
        <v>1</v>
      </c>
      <c r="AB1094" s="124">
        <f t="shared" si="295"/>
        <v>1</v>
      </c>
      <c r="AC1094" s="69">
        <f t="shared" si="296"/>
        <v>0</v>
      </c>
      <c r="AD1094" s="54">
        <f t="shared" si="299"/>
        <v>0</v>
      </c>
      <c r="AE1094" s="59">
        <f t="shared" si="297"/>
        <v>0</v>
      </c>
      <c r="AF1094" s="149"/>
      <c r="AG1094" s="60"/>
      <c r="AH1094" s="61"/>
      <c r="AI1094" s="126"/>
      <c r="AJ1094" s="212"/>
      <c r="AK1094" s="215"/>
    </row>
    <row r="1095" spans="2:37">
      <c r="B1095" s="136"/>
      <c r="C1095" s="47">
        <f t="shared" si="307"/>
        <v>0</v>
      </c>
      <c r="D1095" s="47">
        <f t="shared" si="308"/>
        <v>1</v>
      </c>
      <c r="E1095" s="47">
        <f t="shared" si="309"/>
        <v>1900</v>
      </c>
      <c r="F1095" s="47" t="str">
        <f t="shared" si="305"/>
        <v>сб</v>
      </c>
      <c r="G1095" s="92"/>
      <c r="H1095" s="71"/>
      <c r="I1095" s="70"/>
      <c r="J1095" s="94"/>
      <c r="K1095" s="94"/>
      <c r="L1095" s="48"/>
      <c r="M1095" s="71"/>
      <c r="N1095" s="64"/>
      <c r="O1095" s="65"/>
      <c r="P1095" s="65"/>
      <c r="Q1095" s="65"/>
      <c r="R1095" s="105"/>
      <c r="S1095" s="66">
        <f t="shared" si="298"/>
        <v>100854.89999999998</v>
      </c>
      <c r="T1095" s="67">
        <f t="shared" si="293"/>
        <v>0</v>
      </c>
      <c r="U1095" s="53">
        <f t="shared" si="300"/>
        <v>0</v>
      </c>
      <c r="V1095" s="54">
        <f t="shared" si="301"/>
        <v>0</v>
      </c>
      <c r="W1095" s="67">
        <f t="shared" si="294"/>
        <v>0</v>
      </c>
      <c r="X1095" s="53">
        <f t="shared" si="302"/>
        <v>0</v>
      </c>
      <c r="Y1095" s="54">
        <f t="shared" si="303"/>
        <v>0</v>
      </c>
      <c r="Z1095" s="68" t="str">
        <f t="shared" si="306"/>
        <v>0</v>
      </c>
      <c r="AA1095" s="56">
        <f t="shared" si="304"/>
        <v>1</v>
      </c>
      <c r="AB1095" s="124">
        <f t="shared" si="295"/>
        <v>1</v>
      </c>
      <c r="AC1095" s="69">
        <f t="shared" si="296"/>
        <v>0</v>
      </c>
      <c r="AD1095" s="54">
        <f t="shared" si="299"/>
        <v>0</v>
      </c>
      <c r="AE1095" s="59">
        <f t="shared" si="297"/>
        <v>0</v>
      </c>
      <c r="AF1095" s="149"/>
      <c r="AG1095" s="60"/>
      <c r="AH1095" s="61"/>
      <c r="AI1095" s="126"/>
      <c r="AJ1095" s="212"/>
      <c r="AK1095" s="215"/>
    </row>
    <row r="1096" spans="2:37">
      <c r="B1096" s="136"/>
      <c r="C1096" s="47">
        <f t="shared" si="307"/>
        <v>0</v>
      </c>
      <c r="D1096" s="47">
        <f t="shared" si="308"/>
        <v>1</v>
      </c>
      <c r="E1096" s="47">
        <f t="shared" si="309"/>
        <v>1900</v>
      </c>
      <c r="F1096" s="47" t="str">
        <f t="shared" si="305"/>
        <v>сб</v>
      </c>
      <c r="G1096" s="92"/>
      <c r="H1096" s="71"/>
      <c r="I1096" s="70"/>
      <c r="J1096" s="94"/>
      <c r="K1096" s="94"/>
      <c r="L1096" s="48"/>
      <c r="M1096" s="71"/>
      <c r="N1096" s="64"/>
      <c r="O1096" s="65"/>
      <c r="P1096" s="65"/>
      <c r="Q1096" s="65"/>
      <c r="R1096" s="105"/>
      <c r="S1096" s="66">
        <f t="shared" si="298"/>
        <v>100854.89999999998</v>
      </c>
      <c r="T1096" s="67">
        <f t="shared" si="293"/>
        <v>0</v>
      </c>
      <c r="U1096" s="53">
        <f t="shared" si="300"/>
        <v>0</v>
      </c>
      <c r="V1096" s="54">
        <f t="shared" si="301"/>
        <v>0</v>
      </c>
      <c r="W1096" s="67">
        <f t="shared" si="294"/>
        <v>0</v>
      </c>
      <c r="X1096" s="53">
        <f t="shared" si="302"/>
        <v>0</v>
      </c>
      <c r="Y1096" s="54">
        <f t="shared" si="303"/>
        <v>0</v>
      </c>
      <c r="Z1096" s="68" t="str">
        <f t="shared" si="306"/>
        <v>0</v>
      </c>
      <c r="AA1096" s="56">
        <f t="shared" si="304"/>
        <v>1</v>
      </c>
      <c r="AB1096" s="124">
        <f t="shared" si="295"/>
        <v>1</v>
      </c>
      <c r="AC1096" s="69">
        <f t="shared" si="296"/>
        <v>0</v>
      </c>
      <c r="AD1096" s="54">
        <f t="shared" si="299"/>
        <v>0</v>
      </c>
      <c r="AE1096" s="59">
        <f t="shared" si="297"/>
        <v>0</v>
      </c>
      <c r="AF1096" s="149"/>
      <c r="AG1096" s="60"/>
      <c r="AH1096" s="61"/>
      <c r="AI1096" s="126"/>
      <c r="AJ1096" s="212"/>
      <c r="AK1096" s="215"/>
    </row>
    <row r="1097" spans="2:37">
      <c r="B1097" s="136"/>
      <c r="C1097" s="47">
        <f t="shared" si="307"/>
        <v>0</v>
      </c>
      <c r="D1097" s="47">
        <f t="shared" si="308"/>
        <v>1</v>
      </c>
      <c r="E1097" s="47">
        <f t="shared" si="309"/>
        <v>1900</v>
      </c>
      <c r="F1097" s="47" t="str">
        <f t="shared" si="305"/>
        <v>сб</v>
      </c>
      <c r="G1097" s="92"/>
      <c r="H1097" s="71"/>
      <c r="I1097" s="70"/>
      <c r="J1097" s="94"/>
      <c r="K1097" s="94"/>
      <c r="L1097" s="48"/>
      <c r="M1097" s="71"/>
      <c r="N1097" s="64"/>
      <c r="O1097" s="65"/>
      <c r="P1097" s="65"/>
      <c r="Q1097" s="65"/>
      <c r="R1097" s="105"/>
      <c r="S1097" s="66">
        <f t="shared" si="298"/>
        <v>100854.89999999998</v>
      </c>
      <c r="T1097" s="67">
        <f t="shared" si="293"/>
        <v>0</v>
      </c>
      <c r="U1097" s="53">
        <f t="shared" si="300"/>
        <v>0</v>
      </c>
      <c r="V1097" s="54">
        <f t="shared" si="301"/>
        <v>0</v>
      </c>
      <c r="W1097" s="67">
        <f t="shared" si="294"/>
        <v>0</v>
      </c>
      <c r="X1097" s="53">
        <f t="shared" si="302"/>
        <v>0</v>
      </c>
      <c r="Y1097" s="54">
        <f t="shared" si="303"/>
        <v>0</v>
      </c>
      <c r="Z1097" s="68" t="str">
        <f t="shared" si="306"/>
        <v>0</v>
      </c>
      <c r="AA1097" s="56">
        <f t="shared" si="304"/>
        <v>1</v>
      </c>
      <c r="AB1097" s="124">
        <f t="shared" si="295"/>
        <v>1</v>
      </c>
      <c r="AC1097" s="69">
        <f t="shared" si="296"/>
        <v>0</v>
      </c>
      <c r="AD1097" s="54">
        <f t="shared" si="299"/>
        <v>0</v>
      </c>
      <c r="AE1097" s="59">
        <f t="shared" si="297"/>
        <v>0</v>
      </c>
      <c r="AF1097" s="149"/>
      <c r="AG1097" s="60"/>
      <c r="AH1097" s="61"/>
      <c r="AI1097" s="126"/>
      <c r="AJ1097" s="212"/>
      <c r="AK1097" s="215"/>
    </row>
    <row r="1098" spans="2:37">
      <c r="B1098" s="136"/>
      <c r="C1098" s="47">
        <f t="shared" si="307"/>
        <v>0</v>
      </c>
      <c r="D1098" s="47">
        <f t="shared" si="308"/>
        <v>1</v>
      </c>
      <c r="E1098" s="47">
        <f t="shared" si="309"/>
        <v>1900</v>
      </c>
      <c r="F1098" s="47" t="str">
        <f t="shared" si="305"/>
        <v>сб</v>
      </c>
      <c r="G1098" s="92"/>
      <c r="H1098" s="71"/>
      <c r="I1098" s="70"/>
      <c r="J1098" s="94"/>
      <c r="K1098" s="94"/>
      <c r="L1098" s="48"/>
      <c r="M1098" s="71"/>
      <c r="N1098" s="64"/>
      <c r="O1098" s="65"/>
      <c r="P1098" s="65"/>
      <c r="Q1098" s="65"/>
      <c r="R1098" s="105"/>
      <c r="S1098" s="66">
        <f t="shared" si="298"/>
        <v>100854.89999999998</v>
      </c>
      <c r="T1098" s="67">
        <f t="shared" ref="T1098:T1161" si="310">IF(Q1098&lt;&gt;0,IF(K1098="Long",(Q1098-N1098)*100000*AB1098,((Q1098-N1098)*-100000*AB1098)),0)</f>
        <v>0</v>
      </c>
      <c r="U1098" s="53">
        <f t="shared" si="300"/>
        <v>0</v>
      </c>
      <c r="V1098" s="54">
        <f t="shared" si="301"/>
        <v>0</v>
      </c>
      <c r="W1098" s="67">
        <f t="shared" ref="W1098:W1161" si="311">IF(P1098&lt;&gt;0,IF(K1098="Long",(N1098-P1098)*100000*AB1098,((N1098-P1098)*-100000*AB1098)),0)</f>
        <v>0</v>
      </c>
      <c r="X1098" s="53">
        <f t="shared" si="302"/>
        <v>0</v>
      </c>
      <c r="Y1098" s="54">
        <f t="shared" si="303"/>
        <v>0</v>
      </c>
      <c r="Z1098" s="68" t="str">
        <f t="shared" si="306"/>
        <v>0</v>
      </c>
      <c r="AA1098" s="56">
        <f t="shared" si="304"/>
        <v>1</v>
      </c>
      <c r="AB1098" s="124">
        <f t="shared" ref="AB1098:AB1161" si="312">IF(TRUNC(N1098/10,0)=0,1,IF(AND(TRUNC(N1098/10,0)&gt;0,TRUNC(N1098/10,0)&lt;10),0.1,IF(AND(TRUNC(N1098/10,0)&gt;=10,TRUNC(N1098/10,0)&lt;100),0.01,IF(AND(TRUNC(N1098/10,0)&gt;=100,TRUNC(N1098/10,0)&lt;1000),0.001,IF(AND(TRUNC(N1098/10,0)&gt;=1000,TRUNC(N1098/10,0)&lt;10000),0.0001,IF(AND(TRUNC(N1098/10,0)&gt;=10000,TRUNC(N1098/10,0)&lt;100000),0.00001))))))</f>
        <v>1</v>
      </c>
      <c r="AC1098" s="69">
        <f t="shared" ref="AC1098:AC1161" si="313">IF(O1098&lt;&gt;0, IF(K1098="Long",(O1098-N1098)*100000*AB1098,((O1098-N1098)*-100000*AB1098)),0)</f>
        <v>0</v>
      </c>
      <c r="AD1098" s="54">
        <f t="shared" si="299"/>
        <v>0</v>
      </c>
      <c r="AE1098" s="59">
        <f t="shared" ref="AE1098:AE1161" si="314">(AA1098*AC1098*M1098)+R1098</f>
        <v>0</v>
      </c>
      <c r="AF1098" s="149"/>
      <c r="AG1098" s="60"/>
      <c r="AH1098" s="61"/>
      <c r="AI1098" s="126"/>
      <c r="AJ1098" s="212"/>
      <c r="AK1098" s="215"/>
    </row>
    <row r="1099" spans="2:37">
      <c r="B1099" s="136"/>
      <c r="C1099" s="47">
        <f t="shared" si="307"/>
        <v>0</v>
      </c>
      <c r="D1099" s="47">
        <f t="shared" si="308"/>
        <v>1</v>
      </c>
      <c r="E1099" s="47">
        <f t="shared" si="309"/>
        <v>1900</v>
      </c>
      <c r="F1099" s="47" t="str">
        <f t="shared" si="305"/>
        <v>сб</v>
      </c>
      <c r="G1099" s="92"/>
      <c r="H1099" s="71"/>
      <c r="I1099" s="70"/>
      <c r="J1099" s="94"/>
      <c r="K1099" s="94"/>
      <c r="L1099" s="48"/>
      <c r="M1099" s="71"/>
      <c r="N1099" s="64"/>
      <c r="O1099" s="65"/>
      <c r="P1099" s="65"/>
      <c r="Q1099" s="65"/>
      <c r="R1099" s="105"/>
      <c r="S1099" s="66">
        <f t="shared" ref="S1099:S1162" si="315">IF(AE1099="","",S1098+AE1099)</f>
        <v>100854.89999999998</v>
      </c>
      <c r="T1099" s="67">
        <f t="shared" si="310"/>
        <v>0</v>
      </c>
      <c r="U1099" s="53">
        <f t="shared" si="300"/>
        <v>0</v>
      </c>
      <c r="V1099" s="54">
        <f t="shared" si="301"/>
        <v>0</v>
      </c>
      <c r="W1099" s="67">
        <f t="shared" si="311"/>
        <v>0</v>
      </c>
      <c r="X1099" s="53">
        <f t="shared" si="302"/>
        <v>0</v>
      </c>
      <c r="Y1099" s="54">
        <f t="shared" si="303"/>
        <v>0</v>
      </c>
      <c r="Z1099" s="68" t="str">
        <f t="shared" si="306"/>
        <v>0</v>
      </c>
      <c r="AA1099" s="56">
        <f t="shared" si="304"/>
        <v>1</v>
      </c>
      <c r="AB1099" s="124">
        <f t="shared" si="312"/>
        <v>1</v>
      </c>
      <c r="AC1099" s="69">
        <f t="shared" si="313"/>
        <v>0</v>
      </c>
      <c r="AD1099" s="54">
        <f t="shared" ref="AD1099:AD1162" si="316">IF(S1098=0,"0.00%",AE1099/S1098)</f>
        <v>0</v>
      </c>
      <c r="AE1099" s="59">
        <f t="shared" si="314"/>
        <v>0</v>
      </c>
      <c r="AF1099" s="149"/>
      <c r="AG1099" s="60"/>
      <c r="AH1099" s="61"/>
      <c r="AI1099" s="126"/>
      <c r="AJ1099" s="212"/>
      <c r="AK1099" s="215"/>
    </row>
    <row r="1100" spans="2:37">
      <c r="B1100" s="136"/>
      <c r="C1100" s="47">
        <f t="shared" si="307"/>
        <v>0</v>
      </c>
      <c r="D1100" s="47">
        <f t="shared" si="308"/>
        <v>1</v>
      </c>
      <c r="E1100" s="47">
        <f t="shared" si="309"/>
        <v>1900</v>
      </c>
      <c r="F1100" s="47" t="str">
        <f t="shared" si="305"/>
        <v>сб</v>
      </c>
      <c r="G1100" s="92"/>
      <c r="H1100" s="71"/>
      <c r="I1100" s="70"/>
      <c r="J1100" s="94"/>
      <c r="K1100" s="94"/>
      <c r="L1100" s="48"/>
      <c r="M1100" s="71"/>
      <c r="N1100" s="64"/>
      <c r="O1100" s="65"/>
      <c r="P1100" s="65"/>
      <c r="Q1100" s="65"/>
      <c r="R1100" s="105"/>
      <c r="S1100" s="66">
        <f t="shared" si="315"/>
        <v>100854.89999999998</v>
      </c>
      <c r="T1100" s="67">
        <f t="shared" si="310"/>
        <v>0</v>
      </c>
      <c r="U1100" s="53">
        <f t="shared" si="300"/>
        <v>0</v>
      </c>
      <c r="V1100" s="54">
        <f t="shared" si="301"/>
        <v>0</v>
      </c>
      <c r="W1100" s="67">
        <f t="shared" si="311"/>
        <v>0</v>
      </c>
      <c r="X1100" s="53">
        <f t="shared" si="302"/>
        <v>0</v>
      </c>
      <c r="Y1100" s="54">
        <f t="shared" si="303"/>
        <v>0</v>
      </c>
      <c r="Z1100" s="68" t="str">
        <f t="shared" si="306"/>
        <v>0</v>
      </c>
      <c r="AA1100" s="56">
        <f t="shared" si="304"/>
        <v>1</v>
      </c>
      <c r="AB1100" s="124">
        <f t="shared" si="312"/>
        <v>1</v>
      </c>
      <c r="AC1100" s="69">
        <f t="shared" si="313"/>
        <v>0</v>
      </c>
      <c r="AD1100" s="54">
        <f t="shared" si="316"/>
        <v>0</v>
      </c>
      <c r="AE1100" s="59">
        <f t="shared" si="314"/>
        <v>0</v>
      </c>
      <c r="AF1100" s="149"/>
      <c r="AG1100" s="60"/>
      <c r="AH1100" s="61"/>
      <c r="AI1100" s="126"/>
      <c r="AJ1100" s="212"/>
      <c r="AK1100" s="215"/>
    </row>
    <row r="1101" spans="2:37">
      <c r="B1101" s="136"/>
      <c r="C1101" s="47">
        <f t="shared" si="307"/>
        <v>0</v>
      </c>
      <c r="D1101" s="47">
        <f t="shared" si="308"/>
        <v>1</v>
      </c>
      <c r="E1101" s="47">
        <f t="shared" si="309"/>
        <v>1900</v>
      </c>
      <c r="F1101" s="47" t="str">
        <f t="shared" si="305"/>
        <v>сб</v>
      </c>
      <c r="G1101" s="92"/>
      <c r="H1101" s="71"/>
      <c r="I1101" s="70"/>
      <c r="J1101" s="94"/>
      <c r="K1101" s="94"/>
      <c r="L1101" s="48"/>
      <c r="M1101" s="71"/>
      <c r="N1101" s="64"/>
      <c r="O1101" s="65"/>
      <c r="P1101" s="65"/>
      <c r="Q1101" s="65"/>
      <c r="R1101" s="105"/>
      <c r="S1101" s="66">
        <f t="shared" si="315"/>
        <v>100854.89999999998</v>
      </c>
      <c r="T1101" s="67">
        <f t="shared" si="310"/>
        <v>0</v>
      </c>
      <c r="U1101" s="53">
        <f t="shared" si="300"/>
        <v>0</v>
      </c>
      <c r="V1101" s="54">
        <f t="shared" si="301"/>
        <v>0</v>
      </c>
      <c r="W1101" s="67">
        <f t="shared" si="311"/>
        <v>0</v>
      </c>
      <c r="X1101" s="53">
        <f t="shared" si="302"/>
        <v>0</v>
      </c>
      <c r="Y1101" s="54">
        <f t="shared" si="303"/>
        <v>0</v>
      </c>
      <c r="Z1101" s="68" t="str">
        <f t="shared" si="306"/>
        <v>0</v>
      </c>
      <c r="AA1101" s="56">
        <f t="shared" si="304"/>
        <v>1</v>
      </c>
      <c r="AB1101" s="124">
        <f t="shared" si="312"/>
        <v>1</v>
      </c>
      <c r="AC1101" s="69">
        <f t="shared" si="313"/>
        <v>0</v>
      </c>
      <c r="AD1101" s="54">
        <f t="shared" si="316"/>
        <v>0</v>
      </c>
      <c r="AE1101" s="59">
        <f t="shared" si="314"/>
        <v>0</v>
      </c>
      <c r="AF1101" s="149"/>
      <c r="AG1101" s="60"/>
      <c r="AH1101" s="61"/>
      <c r="AI1101" s="126"/>
      <c r="AJ1101" s="212"/>
      <c r="AK1101" s="215"/>
    </row>
    <row r="1102" spans="2:37">
      <c r="B1102" s="136"/>
      <c r="C1102" s="47">
        <f t="shared" si="307"/>
        <v>0</v>
      </c>
      <c r="D1102" s="47">
        <f t="shared" si="308"/>
        <v>1</v>
      </c>
      <c r="E1102" s="47">
        <f t="shared" si="309"/>
        <v>1900</v>
      </c>
      <c r="F1102" s="47" t="str">
        <f t="shared" si="305"/>
        <v>сб</v>
      </c>
      <c r="G1102" s="92"/>
      <c r="H1102" s="71"/>
      <c r="I1102" s="70"/>
      <c r="J1102" s="94"/>
      <c r="K1102" s="94"/>
      <c r="L1102" s="48"/>
      <c r="M1102" s="71"/>
      <c r="N1102" s="64"/>
      <c r="O1102" s="65"/>
      <c r="P1102" s="65"/>
      <c r="Q1102" s="65"/>
      <c r="R1102" s="105"/>
      <c r="S1102" s="66">
        <f t="shared" si="315"/>
        <v>100854.89999999998</v>
      </c>
      <c r="T1102" s="67">
        <f t="shared" si="310"/>
        <v>0</v>
      </c>
      <c r="U1102" s="53">
        <f t="shared" si="300"/>
        <v>0</v>
      </c>
      <c r="V1102" s="54">
        <f t="shared" si="301"/>
        <v>0</v>
      </c>
      <c r="W1102" s="67">
        <f t="shared" si="311"/>
        <v>0</v>
      </c>
      <c r="X1102" s="53">
        <f t="shared" si="302"/>
        <v>0</v>
      </c>
      <c r="Y1102" s="54">
        <f t="shared" si="303"/>
        <v>0</v>
      </c>
      <c r="Z1102" s="68" t="str">
        <f t="shared" si="306"/>
        <v>0</v>
      </c>
      <c r="AA1102" s="56">
        <f t="shared" si="304"/>
        <v>1</v>
      </c>
      <c r="AB1102" s="124">
        <f t="shared" si="312"/>
        <v>1</v>
      </c>
      <c r="AC1102" s="69">
        <f t="shared" si="313"/>
        <v>0</v>
      </c>
      <c r="AD1102" s="54">
        <f t="shared" si="316"/>
        <v>0</v>
      </c>
      <c r="AE1102" s="59">
        <f t="shared" si="314"/>
        <v>0</v>
      </c>
      <c r="AF1102" s="149"/>
      <c r="AG1102" s="60"/>
      <c r="AH1102" s="61"/>
      <c r="AI1102" s="126"/>
      <c r="AJ1102" s="212"/>
      <c r="AK1102" s="215"/>
    </row>
    <row r="1103" spans="2:37">
      <c r="B1103" s="136"/>
      <c r="C1103" s="47">
        <f t="shared" si="307"/>
        <v>0</v>
      </c>
      <c r="D1103" s="47">
        <f t="shared" si="308"/>
        <v>1</v>
      </c>
      <c r="E1103" s="47">
        <f t="shared" si="309"/>
        <v>1900</v>
      </c>
      <c r="F1103" s="47" t="str">
        <f t="shared" si="305"/>
        <v>сб</v>
      </c>
      <c r="G1103" s="92"/>
      <c r="H1103" s="71"/>
      <c r="I1103" s="70"/>
      <c r="J1103" s="94"/>
      <c r="K1103" s="94"/>
      <c r="L1103" s="48"/>
      <c r="M1103" s="71"/>
      <c r="N1103" s="64"/>
      <c r="O1103" s="65"/>
      <c r="P1103" s="65"/>
      <c r="Q1103" s="65"/>
      <c r="R1103" s="105"/>
      <c r="S1103" s="66">
        <f t="shared" si="315"/>
        <v>100854.89999999998</v>
      </c>
      <c r="T1103" s="67">
        <f t="shared" si="310"/>
        <v>0</v>
      </c>
      <c r="U1103" s="53">
        <f t="shared" si="300"/>
        <v>0</v>
      </c>
      <c r="V1103" s="54">
        <f t="shared" si="301"/>
        <v>0</v>
      </c>
      <c r="W1103" s="67">
        <f t="shared" si="311"/>
        <v>0</v>
      </c>
      <c r="X1103" s="53">
        <f t="shared" si="302"/>
        <v>0</v>
      </c>
      <c r="Y1103" s="54">
        <f t="shared" si="303"/>
        <v>0</v>
      </c>
      <c r="Z1103" s="68" t="str">
        <f t="shared" si="306"/>
        <v>0</v>
      </c>
      <c r="AA1103" s="56">
        <f t="shared" si="304"/>
        <v>1</v>
      </c>
      <c r="AB1103" s="124">
        <f t="shared" si="312"/>
        <v>1</v>
      </c>
      <c r="AC1103" s="69">
        <f t="shared" si="313"/>
        <v>0</v>
      </c>
      <c r="AD1103" s="54">
        <f t="shared" si="316"/>
        <v>0</v>
      </c>
      <c r="AE1103" s="59">
        <f t="shared" si="314"/>
        <v>0</v>
      </c>
      <c r="AF1103" s="149"/>
      <c r="AG1103" s="60"/>
      <c r="AH1103" s="61"/>
      <c r="AI1103" s="126"/>
      <c r="AJ1103" s="212"/>
      <c r="AK1103" s="215"/>
    </row>
    <row r="1104" spans="2:37">
      <c r="B1104" s="136"/>
      <c r="C1104" s="47">
        <f t="shared" si="307"/>
        <v>0</v>
      </c>
      <c r="D1104" s="47">
        <f t="shared" si="308"/>
        <v>1</v>
      </c>
      <c r="E1104" s="47">
        <f t="shared" si="309"/>
        <v>1900</v>
      </c>
      <c r="F1104" s="47" t="str">
        <f t="shared" si="305"/>
        <v>сб</v>
      </c>
      <c r="G1104" s="92"/>
      <c r="H1104" s="71"/>
      <c r="I1104" s="70"/>
      <c r="J1104" s="94"/>
      <c r="K1104" s="94"/>
      <c r="L1104" s="48"/>
      <c r="M1104" s="71"/>
      <c r="N1104" s="64"/>
      <c r="O1104" s="65"/>
      <c r="P1104" s="65"/>
      <c r="Q1104" s="65"/>
      <c r="R1104" s="105"/>
      <c r="S1104" s="66">
        <f t="shared" si="315"/>
        <v>100854.89999999998</v>
      </c>
      <c r="T1104" s="67">
        <f t="shared" si="310"/>
        <v>0</v>
      </c>
      <c r="U1104" s="53">
        <f t="shared" si="300"/>
        <v>0</v>
      </c>
      <c r="V1104" s="54">
        <f t="shared" si="301"/>
        <v>0</v>
      </c>
      <c r="W1104" s="67">
        <f t="shared" si="311"/>
        <v>0</v>
      </c>
      <c r="X1104" s="53">
        <f t="shared" si="302"/>
        <v>0</v>
      </c>
      <c r="Y1104" s="54">
        <f t="shared" si="303"/>
        <v>0</v>
      </c>
      <c r="Z1104" s="68" t="str">
        <f t="shared" si="306"/>
        <v>0</v>
      </c>
      <c r="AA1104" s="56">
        <f t="shared" si="304"/>
        <v>1</v>
      </c>
      <c r="AB1104" s="124">
        <f t="shared" si="312"/>
        <v>1</v>
      </c>
      <c r="AC1104" s="69">
        <f t="shared" si="313"/>
        <v>0</v>
      </c>
      <c r="AD1104" s="54">
        <f t="shared" si="316"/>
        <v>0</v>
      </c>
      <c r="AE1104" s="59">
        <f t="shared" si="314"/>
        <v>0</v>
      </c>
      <c r="AF1104" s="149"/>
      <c r="AG1104" s="60"/>
      <c r="AH1104" s="61"/>
      <c r="AI1104" s="126"/>
      <c r="AJ1104" s="212"/>
      <c r="AK1104" s="215"/>
    </row>
    <row r="1105" spans="2:37">
      <c r="B1105" s="136"/>
      <c r="C1105" s="47">
        <f t="shared" si="307"/>
        <v>0</v>
      </c>
      <c r="D1105" s="47">
        <f t="shared" si="308"/>
        <v>1</v>
      </c>
      <c r="E1105" s="47">
        <f t="shared" si="309"/>
        <v>1900</v>
      </c>
      <c r="F1105" s="47" t="str">
        <f t="shared" si="305"/>
        <v>сб</v>
      </c>
      <c r="G1105" s="92"/>
      <c r="H1105" s="71"/>
      <c r="I1105" s="70"/>
      <c r="J1105" s="94"/>
      <c r="K1105" s="94"/>
      <c r="L1105" s="48"/>
      <c r="M1105" s="71"/>
      <c r="N1105" s="64"/>
      <c r="O1105" s="65"/>
      <c r="P1105" s="65"/>
      <c r="Q1105" s="65"/>
      <c r="R1105" s="105"/>
      <c r="S1105" s="66">
        <f t="shared" si="315"/>
        <v>100854.89999999998</v>
      </c>
      <c r="T1105" s="67">
        <f t="shared" si="310"/>
        <v>0</v>
      </c>
      <c r="U1105" s="53">
        <f t="shared" si="300"/>
        <v>0</v>
      </c>
      <c r="V1105" s="54">
        <f t="shared" si="301"/>
        <v>0</v>
      </c>
      <c r="W1105" s="67">
        <f t="shared" si="311"/>
        <v>0</v>
      </c>
      <c r="X1105" s="53">
        <f t="shared" si="302"/>
        <v>0</v>
      </c>
      <c r="Y1105" s="54">
        <f t="shared" si="303"/>
        <v>0</v>
      </c>
      <c r="Z1105" s="68" t="str">
        <f t="shared" si="306"/>
        <v>0</v>
      </c>
      <c r="AA1105" s="56">
        <f t="shared" si="304"/>
        <v>1</v>
      </c>
      <c r="AB1105" s="124">
        <f t="shared" si="312"/>
        <v>1</v>
      </c>
      <c r="AC1105" s="69">
        <f t="shared" si="313"/>
        <v>0</v>
      </c>
      <c r="AD1105" s="54">
        <f t="shared" si="316"/>
        <v>0</v>
      </c>
      <c r="AE1105" s="59">
        <f t="shared" si="314"/>
        <v>0</v>
      </c>
      <c r="AF1105" s="149"/>
      <c r="AG1105" s="60"/>
      <c r="AH1105" s="61"/>
      <c r="AI1105" s="126"/>
      <c r="AJ1105" s="212"/>
      <c r="AK1105" s="215"/>
    </row>
    <row r="1106" spans="2:37">
      <c r="B1106" s="136"/>
      <c r="C1106" s="47">
        <f t="shared" si="307"/>
        <v>0</v>
      </c>
      <c r="D1106" s="47">
        <f t="shared" si="308"/>
        <v>1</v>
      </c>
      <c r="E1106" s="47">
        <f t="shared" si="309"/>
        <v>1900</v>
      </c>
      <c r="F1106" s="47" t="str">
        <f t="shared" si="305"/>
        <v>сб</v>
      </c>
      <c r="G1106" s="92"/>
      <c r="H1106" s="71"/>
      <c r="I1106" s="70"/>
      <c r="J1106" s="94"/>
      <c r="K1106" s="94"/>
      <c r="L1106" s="48"/>
      <c r="M1106" s="71"/>
      <c r="N1106" s="64"/>
      <c r="O1106" s="65"/>
      <c r="P1106" s="65"/>
      <c r="Q1106" s="65"/>
      <c r="R1106" s="105"/>
      <c r="S1106" s="66">
        <f t="shared" si="315"/>
        <v>100854.89999999998</v>
      </c>
      <c r="T1106" s="67">
        <f t="shared" si="310"/>
        <v>0</v>
      </c>
      <c r="U1106" s="53">
        <f t="shared" si="300"/>
        <v>0</v>
      </c>
      <c r="V1106" s="54">
        <f t="shared" si="301"/>
        <v>0</v>
      </c>
      <c r="W1106" s="67">
        <f t="shared" si="311"/>
        <v>0</v>
      </c>
      <c r="X1106" s="53">
        <f t="shared" si="302"/>
        <v>0</v>
      </c>
      <c r="Y1106" s="54">
        <f t="shared" si="303"/>
        <v>0</v>
      </c>
      <c r="Z1106" s="68" t="str">
        <f t="shared" si="306"/>
        <v>0</v>
      </c>
      <c r="AA1106" s="56">
        <f t="shared" si="304"/>
        <v>1</v>
      </c>
      <c r="AB1106" s="124">
        <f t="shared" si="312"/>
        <v>1</v>
      </c>
      <c r="AC1106" s="69">
        <f t="shared" si="313"/>
        <v>0</v>
      </c>
      <c r="AD1106" s="54">
        <f t="shared" si="316"/>
        <v>0</v>
      </c>
      <c r="AE1106" s="59">
        <f t="shared" si="314"/>
        <v>0</v>
      </c>
      <c r="AF1106" s="149"/>
      <c r="AG1106" s="60"/>
      <c r="AH1106" s="61"/>
      <c r="AI1106" s="126"/>
      <c r="AJ1106" s="212"/>
      <c r="AK1106" s="215"/>
    </row>
    <row r="1107" spans="2:37">
      <c r="B1107" s="136"/>
      <c r="C1107" s="47">
        <f t="shared" si="307"/>
        <v>0</v>
      </c>
      <c r="D1107" s="47">
        <f t="shared" si="308"/>
        <v>1</v>
      </c>
      <c r="E1107" s="47">
        <f t="shared" si="309"/>
        <v>1900</v>
      </c>
      <c r="F1107" s="47" t="str">
        <f t="shared" si="305"/>
        <v>сб</v>
      </c>
      <c r="G1107" s="92"/>
      <c r="H1107" s="71"/>
      <c r="I1107" s="70"/>
      <c r="J1107" s="94"/>
      <c r="K1107" s="94"/>
      <c r="L1107" s="48"/>
      <c r="M1107" s="71"/>
      <c r="N1107" s="64"/>
      <c r="O1107" s="65"/>
      <c r="P1107" s="65"/>
      <c r="Q1107" s="65"/>
      <c r="R1107" s="105"/>
      <c r="S1107" s="66">
        <f t="shared" si="315"/>
        <v>100854.89999999998</v>
      </c>
      <c r="T1107" s="67">
        <f t="shared" si="310"/>
        <v>0</v>
      </c>
      <c r="U1107" s="53">
        <f t="shared" si="300"/>
        <v>0</v>
      </c>
      <c r="V1107" s="54">
        <f t="shared" si="301"/>
        <v>0</v>
      </c>
      <c r="W1107" s="67">
        <f t="shared" si="311"/>
        <v>0</v>
      </c>
      <c r="X1107" s="53">
        <f t="shared" si="302"/>
        <v>0</v>
      </c>
      <c r="Y1107" s="54">
        <f t="shared" si="303"/>
        <v>0</v>
      </c>
      <c r="Z1107" s="68" t="str">
        <f t="shared" si="306"/>
        <v>0</v>
      </c>
      <c r="AA1107" s="56">
        <f t="shared" si="304"/>
        <v>1</v>
      </c>
      <c r="AB1107" s="124">
        <f t="shared" si="312"/>
        <v>1</v>
      </c>
      <c r="AC1107" s="69">
        <f t="shared" si="313"/>
        <v>0</v>
      </c>
      <c r="AD1107" s="54">
        <f t="shared" si="316"/>
        <v>0</v>
      </c>
      <c r="AE1107" s="59">
        <f t="shared" si="314"/>
        <v>0</v>
      </c>
      <c r="AF1107" s="149"/>
      <c r="AG1107" s="60"/>
      <c r="AH1107" s="61"/>
      <c r="AI1107" s="126"/>
      <c r="AJ1107" s="212"/>
      <c r="AK1107" s="215"/>
    </row>
    <row r="1108" spans="2:37">
      <c r="B1108" s="136"/>
      <c r="C1108" s="47">
        <f t="shared" si="307"/>
        <v>0</v>
      </c>
      <c r="D1108" s="47">
        <f t="shared" si="308"/>
        <v>1</v>
      </c>
      <c r="E1108" s="47">
        <f t="shared" si="309"/>
        <v>1900</v>
      </c>
      <c r="F1108" s="47" t="str">
        <f t="shared" si="305"/>
        <v>сб</v>
      </c>
      <c r="G1108" s="92"/>
      <c r="H1108" s="71"/>
      <c r="I1108" s="70"/>
      <c r="J1108" s="94"/>
      <c r="K1108" s="94"/>
      <c r="L1108" s="48"/>
      <c r="M1108" s="71"/>
      <c r="N1108" s="64"/>
      <c r="O1108" s="65"/>
      <c r="P1108" s="65"/>
      <c r="Q1108" s="65"/>
      <c r="R1108" s="105"/>
      <c r="S1108" s="66">
        <f t="shared" si="315"/>
        <v>100854.89999999998</v>
      </c>
      <c r="T1108" s="67">
        <f t="shared" si="310"/>
        <v>0</v>
      </c>
      <c r="U1108" s="53">
        <f t="shared" si="300"/>
        <v>0</v>
      </c>
      <c r="V1108" s="54">
        <f t="shared" si="301"/>
        <v>0</v>
      </c>
      <c r="W1108" s="67">
        <f t="shared" si="311"/>
        <v>0</v>
      </c>
      <c r="X1108" s="53">
        <f t="shared" si="302"/>
        <v>0</v>
      </c>
      <c r="Y1108" s="54">
        <f t="shared" si="303"/>
        <v>0</v>
      </c>
      <c r="Z1108" s="68" t="str">
        <f t="shared" si="306"/>
        <v>0</v>
      </c>
      <c r="AA1108" s="56">
        <f t="shared" si="304"/>
        <v>1</v>
      </c>
      <c r="AB1108" s="124">
        <f t="shared" si="312"/>
        <v>1</v>
      </c>
      <c r="AC1108" s="69">
        <f t="shared" si="313"/>
        <v>0</v>
      </c>
      <c r="AD1108" s="54">
        <f t="shared" si="316"/>
        <v>0</v>
      </c>
      <c r="AE1108" s="59">
        <f t="shared" si="314"/>
        <v>0</v>
      </c>
      <c r="AF1108" s="149"/>
      <c r="AG1108" s="60"/>
      <c r="AH1108" s="61"/>
      <c r="AI1108" s="126"/>
      <c r="AJ1108" s="212"/>
      <c r="AK1108" s="215"/>
    </row>
    <row r="1109" spans="2:37">
      <c r="B1109" s="136"/>
      <c r="C1109" s="47">
        <f t="shared" si="307"/>
        <v>0</v>
      </c>
      <c r="D1109" s="47">
        <f t="shared" si="308"/>
        <v>1</v>
      </c>
      <c r="E1109" s="47">
        <f t="shared" si="309"/>
        <v>1900</v>
      </c>
      <c r="F1109" s="47" t="str">
        <f t="shared" si="305"/>
        <v>сб</v>
      </c>
      <c r="G1109" s="92"/>
      <c r="H1109" s="71"/>
      <c r="I1109" s="70"/>
      <c r="J1109" s="94"/>
      <c r="K1109" s="94"/>
      <c r="L1109" s="48"/>
      <c r="M1109" s="71"/>
      <c r="N1109" s="64"/>
      <c r="O1109" s="65"/>
      <c r="P1109" s="65"/>
      <c r="Q1109" s="65"/>
      <c r="R1109" s="105"/>
      <c r="S1109" s="66">
        <f t="shared" si="315"/>
        <v>100854.89999999998</v>
      </c>
      <c r="T1109" s="67">
        <f t="shared" si="310"/>
        <v>0</v>
      </c>
      <c r="U1109" s="53">
        <f t="shared" si="300"/>
        <v>0</v>
      </c>
      <c r="V1109" s="54">
        <f t="shared" si="301"/>
        <v>0</v>
      </c>
      <c r="W1109" s="67">
        <f t="shared" si="311"/>
        <v>0</v>
      </c>
      <c r="X1109" s="53">
        <f t="shared" si="302"/>
        <v>0</v>
      </c>
      <c r="Y1109" s="54">
        <f t="shared" si="303"/>
        <v>0</v>
      </c>
      <c r="Z1109" s="68" t="str">
        <f t="shared" si="306"/>
        <v>0</v>
      </c>
      <c r="AA1109" s="56">
        <f t="shared" si="304"/>
        <v>1</v>
      </c>
      <c r="AB1109" s="124">
        <f t="shared" si="312"/>
        <v>1</v>
      </c>
      <c r="AC1109" s="69">
        <f t="shared" si="313"/>
        <v>0</v>
      </c>
      <c r="AD1109" s="54">
        <f t="shared" si="316"/>
        <v>0</v>
      </c>
      <c r="AE1109" s="59">
        <f t="shared" si="314"/>
        <v>0</v>
      </c>
      <c r="AF1109" s="149"/>
      <c r="AG1109" s="60"/>
      <c r="AH1109" s="61"/>
      <c r="AI1109" s="126"/>
      <c r="AJ1109" s="212"/>
      <c r="AK1109" s="215"/>
    </row>
    <row r="1110" spans="2:37">
      <c r="B1110" s="136"/>
      <c r="C1110" s="47">
        <f t="shared" si="307"/>
        <v>0</v>
      </c>
      <c r="D1110" s="47">
        <f t="shared" si="308"/>
        <v>1</v>
      </c>
      <c r="E1110" s="47">
        <f t="shared" si="309"/>
        <v>1900</v>
      </c>
      <c r="F1110" s="47" t="str">
        <f t="shared" si="305"/>
        <v>сб</v>
      </c>
      <c r="G1110" s="92"/>
      <c r="H1110" s="71"/>
      <c r="I1110" s="70"/>
      <c r="J1110" s="94"/>
      <c r="K1110" s="94"/>
      <c r="L1110" s="48"/>
      <c r="M1110" s="71"/>
      <c r="N1110" s="64"/>
      <c r="O1110" s="65"/>
      <c r="P1110" s="65"/>
      <c r="Q1110" s="65"/>
      <c r="R1110" s="105"/>
      <c r="S1110" s="66">
        <f t="shared" si="315"/>
        <v>100854.89999999998</v>
      </c>
      <c r="T1110" s="67">
        <f t="shared" si="310"/>
        <v>0</v>
      </c>
      <c r="U1110" s="53">
        <f t="shared" si="300"/>
        <v>0</v>
      </c>
      <c r="V1110" s="54">
        <f t="shared" si="301"/>
        <v>0</v>
      </c>
      <c r="W1110" s="67">
        <f t="shared" si="311"/>
        <v>0</v>
      </c>
      <c r="X1110" s="53">
        <f t="shared" si="302"/>
        <v>0</v>
      </c>
      <c r="Y1110" s="54">
        <f t="shared" si="303"/>
        <v>0</v>
      </c>
      <c r="Z1110" s="68" t="str">
        <f t="shared" si="306"/>
        <v>0</v>
      </c>
      <c r="AA1110" s="56">
        <f t="shared" si="304"/>
        <v>1</v>
      </c>
      <c r="AB1110" s="124">
        <f t="shared" si="312"/>
        <v>1</v>
      </c>
      <c r="AC1110" s="69">
        <f t="shared" si="313"/>
        <v>0</v>
      </c>
      <c r="AD1110" s="54">
        <f t="shared" si="316"/>
        <v>0</v>
      </c>
      <c r="AE1110" s="59">
        <f t="shared" si="314"/>
        <v>0</v>
      </c>
      <c r="AF1110" s="149"/>
      <c r="AG1110" s="60"/>
      <c r="AH1110" s="61"/>
      <c r="AI1110" s="126"/>
      <c r="AJ1110" s="212"/>
      <c r="AK1110" s="215"/>
    </row>
    <row r="1111" spans="2:37">
      <c r="B1111" s="136"/>
      <c r="C1111" s="47">
        <f t="shared" si="307"/>
        <v>0</v>
      </c>
      <c r="D1111" s="47">
        <f t="shared" si="308"/>
        <v>1</v>
      </c>
      <c r="E1111" s="47">
        <f t="shared" si="309"/>
        <v>1900</v>
      </c>
      <c r="F1111" s="47" t="str">
        <f t="shared" si="305"/>
        <v>сб</v>
      </c>
      <c r="G1111" s="92"/>
      <c r="H1111" s="71"/>
      <c r="I1111" s="70"/>
      <c r="J1111" s="94"/>
      <c r="K1111" s="94"/>
      <c r="L1111" s="48"/>
      <c r="M1111" s="71"/>
      <c r="N1111" s="64"/>
      <c r="O1111" s="65"/>
      <c r="P1111" s="65"/>
      <c r="Q1111" s="65"/>
      <c r="R1111" s="105"/>
      <c r="S1111" s="66">
        <f t="shared" si="315"/>
        <v>100854.89999999998</v>
      </c>
      <c r="T1111" s="67">
        <f t="shared" si="310"/>
        <v>0</v>
      </c>
      <c r="U1111" s="53">
        <f t="shared" si="300"/>
        <v>0</v>
      </c>
      <c r="V1111" s="54">
        <f t="shared" si="301"/>
        <v>0</v>
      </c>
      <c r="W1111" s="67">
        <f t="shared" si="311"/>
        <v>0</v>
      </c>
      <c r="X1111" s="53">
        <f t="shared" si="302"/>
        <v>0</v>
      </c>
      <c r="Y1111" s="54">
        <f t="shared" si="303"/>
        <v>0</v>
      </c>
      <c r="Z1111" s="68" t="str">
        <f t="shared" si="306"/>
        <v>0</v>
      </c>
      <c r="AA1111" s="56">
        <f t="shared" si="304"/>
        <v>1</v>
      </c>
      <c r="AB1111" s="124">
        <f t="shared" si="312"/>
        <v>1</v>
      </c>
      <c r="AC1111" s="69">
        <f t="shared" si="313"/>
        <v>0</v>
      </c>
      <c r="AD1111" s="54">
        <f t="shared" si="316"/>
        <v>0</v>
      </c>
      <c r="AE1111" s="59">
        <f t="shared" si="314"/>
        <v>0</v>
      </c>
      <c r="AF1111" s="149"/>
      <c r="AG1111" s="60"/>
      <c r="AH1111" s="61"/>
      <c r="AI1111" s="126"/>
      <c r="AJ1111" s="212"/>
      <c r="AK1111" s="215"/>
    </row>
    <row r="1112" spans="2:37">
      <c r="B1112" s="136"/>
      <c r="C1112" s="47">
        <f t="shared" si="307"/>
        <v>0</v>
      </c>
      <c r="D1112" s="47">
        <f t="shared" si="308"/>
        <v>1</v>
      </c>
      <c r="E1112" s="47">
        <f t="shared" si="309"/>
        <v>1900</v>
      </c>
      <c r="F1112" s="47" t="str">
        <f t="shared" si="305"/>
        <v>сб</v>
      </c>
      <c r="G1112" s="92"/>
      <c r="H1112" s="71"/>
      <c r="I1112" s="70"/>
      <c r="J1112" s="94"/>
      <c r="K1112" s="94"/>
      <c r="L1112" s="48"/>
      <c r="M1112" s="71"/>
      <c r="N1112" s="64"/>
      <c r="O1112" s="65"/>
      <c r="P1112" s="65"/>
      <c r="Q1112" s="65"/>
      <c r="R1112" s="105"/>
      <c r="S1112" s="66">
        <f t="shared" si="315"/>
        <v>100854.89999999998</v>
      </c>
      <c r="T1112" s="67">
        <f t="shared" si="310"/>
        <v>0</v>
      </c>
      <c r="U1112" s="53">
        <f t="shared" si="300"/>
        <v>0</v>
      </c>
      <c r="V1112" s="54">
        <f t="shared" si="301"/>
        <v>0</v>
      </c>
      <c r="W1112" s="67">
        <f t="shared" si="311"/>
        <v>0</v>
      </c>
      <c r="X1112" s="53">
        <f t="shared" si="302"/>
        <v>0</v>
      </c>
      <c r="Y1112" s="54">
        <f t="shared" si="303"/>
        <v>0</v>
      </c>
      <c r="Z1112" s="68" t="str">
        <f t="shared" si="306"/>
        <v>0</v>
      </c>
      <c r="AA1112" s="56">
        <f t="shared" si="304"/>
        <v>1</v>
      </c>
      <c r="AB1112" s="124">
        <f t="shared" si="312"/>
        <v>1</v>
      </c>
      <c r="AC1112" s="69">
        <f t="shared" si="313"/>
        <v>0</v>
      </c>
      <c r="AD1112" s="54">
        <f t="shared" si="316"/>
        <v>0</v>
      </c>
      <c r="AE1112" s="59">
        <f t="shared" si="314"/>
        <v>0</v>
      </c>
      <c r="AF1112" s="149"/>
      <c r="AG1112" s="60"/>
      <c r="AH1112" s="61"/>
      <c r="AI1112" s="126"/>
      <c r="AJ1112" s="212"/>
      <c r="AK1112" s="215"/>
    </row>
    <row r="1113" spans="2:37">
      <c r="B1113" s="136"/>
      <c r="C1113" s="47">
        <f t="shared" si="307"/>
        <v>0</v>
      </c>
      <c r="D1113" s="47">
        <f t="shared" si="308"/>
        <v>1</v>
      </c>
      <c r="E1113" s="47">
        <f t="shared" si="309"/>
        <v>1900</v>
      </c>
      <c r="F1113" s="47" t="str">
        <f t="shared" si="305"/>
        <v>сб</v>
      </c>
      <c r="G1113" s="92"/>
      <c r="H1113" s="71"/>
      <c r="I1113" s="70"/>
      <c r="J1113" s="94"/>
      <c r="K1113" s="94"/>
      <c r="L1113" s="48"/>
      <c r="M1113" s="71"/>
      <c r="N1113" s="64"/>
      <c r="O1113" s="65"/>
      <c r="P1113" s="65"/>
      <c r="Q1113" s="65"/>
      <c r="R1113" s="105"/>
      <c r="S1113" s="66">
        <f t="shared" si="315"/>
        <v>100854.89999999998</v>
      </c>
      <c r="T1113" s="67">
        <f t="shared" si="310"/>
        <v>0</v>
      </c>
      <c r="U1113" s="53">
        <f t="shared" si="300"/>
        <v>0</v>
      </c>
      <c r="V1113" s="54">
        <f t="shared" si="301"/>
        <v>0</v>
      </c>
      <c r="W1113" s="67">
        <f t="shared" si="311"/>
        <v>0</v>
      </c>
      <c r="X1113" s="53">
        <f t="shared" si="302"/>
        <v>0</v>
      </c>
      <c r="Y1113" s="54">
        <f t="shared" si="303"/>
        <v>0</v>
      </c>
      <c r="Z1113" s="68" t="str">
        <f t="shared" si="306"/>
        <v>0</v>
      </c>
      <c r="AA1113" s="56">
        <f t="shared" si="304"/>
        <v>1</v>
      </c>
      <c r="AB1113" s="124">
        <f t="shared" si="312"/>
        <v>1</v>
      </c>
      <c r="AC1113" s="69">
        <f t="shared" si="313"/>
        <v>0</v>
      </c>
      <c r="AD1113" s="54">
        <f t="shared" si="316"/>
        <v>0</v>
      </c>
      <c r="AE1113" s="59">
        <f t="shared" si="314"/>
        <v>0</v>
      </c>
      <c r="AF1113" s="149"/>
      <c r="AG1113" s="60"/>
      <c r="AH1113" s="61"/>
      <c r="AI1113" s="126"/>
      <c r="AJ1113" s="212"/>
      <c r="AK1113" s="215"/>
    </row>
    <row r="1114" spans="2:37">
      <c r="B1114" s="136"/>
      <c r="C1114" s="47">
        <f t="shared" si="307"/>
        <v>0</v>
      </c>
      <c r="D1114" s="47">
        <f t="shared" si="308"/>
        <v>1</v>
      </c>
      <c r="E1114" s="47">
        <f t="shared" si="309"/>
        <v>1900</v>
      </c>
      <c r="F1114" s="47" t="str">
        <f t="shared" si="305"/>
        <v>сб</v>
      </c>
      <c r="G1114" s="92"/>
      <c r="H1114" s="71"/>
      <c r="I1114" s="70"/>
      <c r="J1114" s="94"/>
      <c r="K1114" s="94"/>
      <c r="L1114" s="48"/>
      <c r="M1114" s="71"/>
      <c r="N1114" s="64"/>
      <c r="O1114" s="65"/>
      <c r="P1114" s="65"/>
      <c r="Q1114" s="65"/>
      <c r="R1114" s="105"/>
      <c r="S1114" s="66">
        <f t="shared" si="315"/>
        <v>100854.89999999998</v>
      </c>
      <c r="T1114" s="67">
        <f t="shared" si="310"/>
        <v>0</v>
      </c>
      <c r="U1114" s="53">
        <f t="shared" si="300"/>
        <v>0</v>
      </c>
      <c r="V1114" s="54">
        <f t="shared" si="301"/>
        <v>0</v>
      </c>
      <c r="W1114" s="67">
        <f t="shared" si="311"/>
        <v>0</v>
      </c>
      <c r="X1114" s="53">
        <f t="shared" si="302"/>
        <v>0</v>
      </c>
      <c r="Y1114" s="54">
        <f t="shared" si="303"/>
        <v>0</v>
      </c>
      <c r="Z1114" s="68" t="str">
        <f t="shared" si="306"/>
        <v>0</v>
      </c>
      <c r="AA1114" s="56">
        <f t="shared" si="304"/>
        <v>1</v>
      </c>
      <c r="AB1114" s="124">
        <f t="shared" si="312"/>
        <v>1</v>
      </c>
      <c r="AC1114" s="69">
        <f t="shared" si="313"/>
        <v>0</v>
      </c>
      <c r="AD1114" s="54">
        <f t="shared" si="316"/>
        <v>0</v>
      </c>
      <c r="AE1114" s="59">
        <f t="shared" si="314"/>
        <v>0</v>
      </c>
      <c r="AF1114" s="149"/>
      <c r="AG1114" s="60"/>
      <c r="AH1114" s="61"/>
      <c r="AI1114" s="126"/>
      <c r="AJ1114" s="212"/>
      <c r="AK1114" s="215"/>
    </row>
    <row r="1115" spans="2:37">
      <c r="B1115" s="136"/>
      <c r="C1115" s="47">
        <f t="shared" si="307"/>
        <v>0</v>
      </c>
      <c r="D1115" s="47">
        <f t="shared" si="308"/>
        <v>1</v>
      </c>
      <c r="E1115" s="47">
        <f t="shared" si="309"/>
        <v>1900</v>
      </c>
      <c r="F1115" s="47" t="str">
        <f t="shared" si="305"/>
        <v>сб</v>
      </c>
      <c r="G1115" s="92"/>
      <c r="H1115" s="71"/>
      <c r="I1115" s="70"/>
      <c r="J1115" s="94"/>
      <c r="K1115" s="94"/>
      <c r="L1115" s="48"/>
      <c r="M1115" s="71"/>
      <c r="N1115" s="64"/>
      <c r="O1115" s="65"/>
      <c r="P1115" s="65"/>
      <c r="Q1115" s="65"/>
      <c r="R1115" s="105"/>
      <c r="S1115" s="66">
        <f t="shared" si="315"/>
        <v>100854.89999999998</v>
      </c>
      <c r="T1115" s="67">
        <f t="shared" si="310"/>
        <v>0</v>
      </c>
      <c r="U1115" s="53">
        <f t="shared" si="300"/>
        <v>0</v>
      </c>
      <c r="V1115" s="54">
        <f t="shared" si="301"/>
        <v>0</v>
      </c>
      <c r="W1115" s="67">
        <f t="shared" si="311"/>
        <v>0</v>
      </c>
      <c r="X1115" s="53">
        <f t="shared" si="302"/>
        <v>0</v>
      </c>
      <c r="Y1115" s="54">
        <f t="shared" si="303"/>
        <v>0</v>
      </c>
      <c r="Z1115" s="68" t="str">
        <f t="shared" si="306"/>
        <v>0</v>
      </c>
      <c r="AA1115" s="56">
        <f t="shared" si="304"/>
        <v>1</v>
      </c>
      <c r="AB1115" s="124">
        <f t="shared" si="312"/>
        <v>1</v>
      </c>
      <c r="AC1115" s="69">
        <f t="shared" si="313"/>
        <v>0</v>
      </c>
      <c r="AD1115" s="54">
        <f t="shared" si="316"/>
        <v>0</v>
      </c>
      <c r="AE1115" s="59">
        <f t="shared" si="314"/>
        <v>0</v>
      </c>
      <c r="AF1115" s="149"/>
      <c r="AG1115" s="60"/>
      <c r="AH1115" s="61"/>
      <c r="AI1115" s="126"/>
      <c r="AJ1115" s="212"/>
      <c r="AK1115" s="215"/>
    </row>
    <row r="1116" spans="2:37">
      <c r="B1116" s="136"/>
      <c r="C1116" s="47">
        <f t="shared" si="307"/>
        <v>0</v>
      </c>
      <c r="D1116" s="47">
        <f t="shared" si="308"/>
        <v>1</v>
      </c>
      <c r="E1116" s="47">
        <f t="shared" si="309"/>
        <v>1900</v>
      </c>
      <c r="F1116" s="47" t="str">
        <f t="shared" si="305"/>
        <v>сб</v>
      </c>
      <c r="G1116" s="92"/>
      <c r="H1116" s="71"/>
      <c r="I1116" s="70"/>
      <c r="J1116" s="94"/>
      <c r="K1116" s="94"/>
      <c r="L1116" s="48"/>
      <c r="M1116" s="71"/>
      <c r="N1116" s="64"/>
      <c r="O1116" s="65"/>
      <c r="P1116" s="65"/>
      <c r="Q1116" s="65"/>
      <c r="R1116" s="105"/>
      <c r="S1116" s="66">
        <f t="shared" si="315"/>
        <v>100854.89999999998</v>
      </c>
      <c r="T1116" s="67">
        <f t="shared" si="310"/>
        <v>0</v>
      </c>
      <c r="U1116" s="53">
        <f t="shared" si="300"/>
        <v>0</v>
      </c>
      <c r="V1116" s="54">
        <f t="shared" si="301"/>
        <v>0</v>
      </c>
      <c r="W1116" s="67">
        <f t="shared" si="311"/>
        <v>0</v>
      </c>
      <c r="X1116" s="53">
        <f t="shared" si="302"/>
        <v>0</v>
      </c>
      <c r="Y1116" s="54">
        <f t="shared" si="303"/>
        <v>0</v>
      </c>
      <c r="Z1116" s="68" t="str">
        <f t="shared" si="306"/>
        <v>0</v>
      </c>
      <c r="AA1116" s="56">
        <f t="shared" si="304"/>
        <v>1</v>
      </c>
      <c r="AB1116" s="124">
        <f t="shared" si="312"/>
        <v>1</v>
      </c>
      <c r="AC1116" s="69">
        <f t="shared" si="313"/>
        <v>0</v>
      </c>
      <c r="AD1116" s="54">
        <f t="shared" si="316"/>
        <v>0</v>
      </c>
      <c r="AE1116" s="59">
        <f t="shared" si="314"/>
        <v>0</v>
      </c>
      <c r="AF1116" s="149"/>
      <c r="AG1116" s="60"/>
      <c r="AH1116" s="61"/>
      <c r="AI1116" s="126"/>
      <c r="AJ1116" s="212"/>
      <c r="AK1116" s="215"/>
    </row>
    <row r="1117" spans="2:37">
      <c r="B1117" s="136"/>
      <c r="C1117" s="47">
        <f t="shared" si="307"/>
        <v>0</v>
      </c>
      <c r="D1117" s="47">
        <f t="shared" si="308"/>
        <v>1</v>
      </c>
      <c r="E1117" s="47">
        <f t="shared" si="309"/>
        <v>1900</v>
      </c>
      <c r="F1117" s="47" t="str">
        <f t="shared" si="305"/>
        <v>сб</v>
      </c>
      <c r="G1117" s="92"/>
      <c r="H1117" s="71"/>
      <c r="I1117" s="70"/>
      <c r="J1117" s="94"/>
      <c r="K1117" s="94"/>
      <c r="L1117" s="48"/>
      <c r="M1117" s="71"/>
      <c r="N1117" s="64"/>
      <c r="O1117" s="65"/>
      <c r="P1117" s="65"/>
      <c r="Q1117" s="65"/>
      <c r="R1117" s="105"/>
      <c r="S1117" s="66">
        <f t="shared" si="315"/>
        <v>100854.89999999998</v>
      </c>
      <c r="T1117" s="67">
        <f t="shared" si="310"/>
        <v>0</v>
      </c>
      <c r="U1117" s="53">
        <f t="shared" si="300"/>
        <v>0</v>
      </c>
      <c r="V1117" s="54">
        <f t="shared" si="301"/>
        <v>0</v>
      </c>
      <c r="W1117" s="67">
        <f t="shared" si="311"/>
        <v>0</v>
      </c>
      <c r="X1117" s="53">
        <f t="shared" si="302"/>
        <v>0</v>
      </c>
      <c r="Y1117" s="54">
        <f t="shared" si="303"/>
        <v>0</v>
      </c>
      <c r="Z1117" s="68" t="str">
        <f t="shared" si="306"/>
        <v>0</v>
      </c>
      <c r="AA1117" s="56">
        <f t="shared" si="304"/>
        <v>1</v>
      </c>
      <c r="AB1117" s="124">
        <f t="shared" si="312"/>
        <v>1</v>
      </c>
      <c r="AC1117" s="69">
        <f t="shared" si="313"/>
        <v>0</v>
      </c>
      <c r="AD1117" s="54">
        <f t="shared" si="316"/>
        <v>0</v>
      </c>
      <c r="AE1117" s="59">
        <f t="shared" si="314"/>
        <v>0</v>
      </c>
      <c r="AF1117" s="149"/>
      <c r="AG1117" s="60"/>
      <c r="AH1117" s="61"/>
      <c r="AI1117" s="126"/>
      <c r="AJ1117" s="212"/>
      <c r="AK1117" s="215"/>
    </row>
    <row r="1118" spans="2:37">
      <c r="B1118" s="136"/>
      <c r="C1118" s="47">
        <f t="shared" si="307"/>
        <v>0</v>
      </c>
      <c r="D1118" s="47">
        <f t="shared" si="308"/>
        <v>1</v>
      </c>
      <c r="E1118" s="47">
        <f t="shared" si="309"/>
        <v>1900</v>
      </c>
      <c r="F1118" s="47" t="str">
        <f t="shared" si="305"/>
        <v>сб</v>
      </c>
      <c r="G1118" s="92"/>
      <c r="H1118" s="71"/>
      <c r="I1118" s="70"/>
      <c r="J1118" s="94"/>
      <c r="K1118" s="94"/>
      <c r="L1118" s="48"/>
      <c r="M1118" s="71"/>
      <c r="N1118" s="64"/>
      <c r="O1118" s="65"/>
      <c r="P1118" s="65"/>
      <c r="Q1118" s="65"/>
      <c r="R1118" s="105"/>
      <c r="S1118" s="66">
        <f t="shared" si="315"/>
        <v>100854.89999999998</v>
      </c>
      <c r="T1118" s="67">
        <f t="shared" si="310"/>
        <v>0</v>
      </c>
      <c r="U1118" s="53">
        <f t="shared" si="300"/>
        <v>0</v>
      </c>
      <c r="V1118" s="54">
        <f t="shared" si="301"/>
        <v>0</v>
      </c>
      <c r="W1118" s="67">
        <f t="shared" si="311"/>
        <v>0</v>
      </c>
      <c r="X1118" s="53">
        <f t="shared" si="302"/>
        <v>0</v>
      </c>
      <c r="Y1118" s="54">
        <f t="shared" si="303"/>
        <v>0</v>
      </c>
      <c r="Z1118" s="68" t="str">
        <f t="shared" si="306"/>
        <v>0</v>
      </c>
      <c r="AA1118" s="56">
        <f t="shared" si="304"/>
        <v>1</v>
      </c>
      <c r="AB1118" s="124">
        <f t="shared" si="312"/>
        <v>1</v>
      </c>
      <c r="AC1118" s="69">
        <f t="shared" si="313"/>
        <v>0</v>
      </c>
      <c r="AD1118" s="54">
        <f t="shared" si="316"/>
        <v>0</v>
      </c>
      <c r="AE1118" s="59">
        <f t="shared" si="314"/>
        <v>0</v>
      </c>
      <c r="AF1118" s="149"/>
      <c r="AG1118" s="60"/>
      <c r="AH1118" s="61"/>
      <c r="AI1118" s="126"/>
      <c r="AJ1118" s="212"/>
      <c r="AK1118" s="215"/>
    </row>
    <row r="1119" spans="2:37">
      <c r="B1119" s="136"/>
      <c r="C1119" s="47">
        <f t="shared" si="307"/>
        <v>0</v>
      </c>
      <c r="D1119" s="47">
        <f t="shared" si="308"/>
        <v>1</v>
      </c>
      <c r="E1119" s="47">
        <f t="shared" si="309"/>
        <v>1900</v>
      </c>
      <c r="F1119" s="47" t="str">
        <f t="shared" si="305"/>
        <v>сб</v>
      </c>
      <c r="G1119" s="92"/>
      <c r="H1119" s="71"/>
      <c r="I1119" s="70"/>
      <c r="J1119" s="94"/>
      <c r="K1119" s="94"/>
      <c r="L1119" s="48"/>
      <c r="M1119" s="71"/>
      <c r="N1119" s="64"/>
      <c r="O1119" s="65"/>
      <c r="P1119" s="65"/>
      <c r="Q1119" s="65"/>
      <c r="R1119" s="105"/>
      <c r="S1119" s="66">
        <f t="shared" si="315"/>
        <v>100854.89999999998</v>
      </c>
      <c r="T1119" s="67">
        <f t="shared" si="310"/>
        <v>0</v>
      </c>
      <c r="U1119" s="53">
        <f t="shared" si="300"/>
        <v>0</v>
      </c>
      <c r="V1119" s="54">
        <f t="shared" si="301"/>
        <v>0</v>
      </c>
      <c r="W1119" s="67">
        <f t="shared" si="311"/>
        <v>0</v>
      </c>
      <c r="X1119" s="53">
        <f t="shared" si="302"/>
        <v>0</v>
      </c>
      <c r="Y1119" s="54">
        <f t="shared" si="303"/>
        <v>0</v>
      </c>
      <c r="Z1119" s="68" t="str">
        <f t="shared" si="306"/>
        <v>0</v>
      </c>
      <c r="AA1119" s="56">
        <f t="shared" si="304"/>
        <v>1</v>
      </c>
      <c r="AB1119" s="124">
        <f t="shared" si="312"/>
        <v>1</v>
      </c>
      <c r="AC1119" s="69">
        <f t="shared" si="313"/>
        <v>0</v>
      </c>
      <c r="AD1119" s="54">
        <f t="shared" si="316"/>
        <v>0</v>
      </c>
      <c r="AE1119" s="59">
        <f t="shared" si="314"/>
        <v>0</v>
      </c>
      <c r="AF1119" s="149"/>
      <c r="AG1119" s="60"/>
      <c r="AH1119" s="61"/>
      <c r="AI1119" s="126"/>
      <c r="AJ1119" s="212"/>
      <c r="AK1119" s="215"/>
    </row>
    <row r="1120" spans="2:37">
      <c r="B1120" s="136"/>
      <c r="C1120" s="47">
        <f t="shared" si="307"/>
        <v>0</v>
      </c>
      <c r="D1120" s="47">
        <f t="shared" si="308"/>
        <v>1</v>
      </c>
      <c r="E1120" s="47">
        <f t="shared" si="309"/>
        <v>1900</v>
      </c>
      <c r="F1120" s="47" t="str">
        <f t="shared" si="305"/>
        <v>сб</v>
      </c>
      <c r="G1120" s="92"/>
      <c r="H1120" s="71"/>
      <c r="I1120" s="70"/>
      <c r="J1120" s="94"/>
      <c r="K1120" s="94"/>
      <c r="L1120" s="48"/>
      <c r="M1120" s="71"/>
      <c r="N1120" s="64"/>
      <c r="O1120" s="65"/>
      <c r="P1120" s="65"/>
      <c r="Q1120" s="65"/>
      <c r="R1120" s="105"/>
      <c r="S1120" s="66">
        <f t="shared" si="315"/>
        <v>100854.89999999998</v>
      </c>
      <c r="T1120" s="67">
        <f t="shared" si="310"/>
        <v>0</v>
      </c>
      <c r="U1120" s="53">
        <f t="shared" si="300"/>
        <v>0</v>
      </c>
      <c r="V1120" s="54">
        <f t="shared" si="301"/>
        <v>0</v>
      </c>
      <c r="W1120" s="67">
        <f t="shared" si="311"/>
        <v>0</v>
      </c>
      <c r="X1120" s="53">
        <f t="shared" si="302"/>
        <v>0</v>
      </c>
      <c r="Y1120" s="54">
        <f t="shared" si="303"/>
        <v>0</v>
      </c>
      <c r="Z1120" s="68" t="str">
        <f t="shared" si="306"/>
        <v>0</v>
      </c>
      <c r="AA1120" s="56">
        <f t="shared" si="304"/>
        <v>1</v>
      </c>
      <c r="AB1120" s="124">
        <f t="shared" si="312"/>
        <v>1</v>
      </c>
      <c r="AC1120" s="69">
        <f t="shared" si="313"/>
        <v>0</v>
      </c>
      <c r="AD1120" s="54">
        <f t="shared" si="316"/>
        <v>0</v>
      </c>
      <c r="AE1120" s="59">
        <f t="shared" si="314"/>
        <v>0</v>
      </c>
      <c r="AF1120" s="149"/>
      <c r="AG1120" s="60"/>
      <c r="AH1120" s="61"/>
      <c r="AI1120" s="126"/>
      <c r="AJ1120" s="212"/>
      <c r="AK1120" s="215"/>
    </row>
    <row r="1121" spans="2:37">
      <c r="B1121" s="136"/>
      <c r="C1121" s="47">
        <f t="shared" si="307"/>
        <v>0</v>
      </c>
      <c r="D1121" s="47">
        <f t="shared" si="308"/>
        <v>1</v>
      </c>
      <c r="E1121" s="47">
        <f t="shared" si="309"/>
        <v>1900</v>
      </c>
      <c r="F1121" s="47" t="str">
        <f t="shared" si="305"/>
        <v>сб</v>
      </c>
      <c r="G1121" s="92"/>
      <c r="H1121" s="71"/>
      <c r="I1121" s="70"/>
      <c r="J1121" s="94"/>
      <c r="K1121" s="94"/>
      <c r="L1121" s="48"/>
      <c r="M1121" s="71"/>
      <c r="N1121" s="64"/>
      <c r="O1121" s="65"/>
      <c r="P1121" s="65"/>
      <c r="Q1121" s="65"/>
      <c r="R1121" s="105"/>
      <c r="S1121" s="66">
        <f t="shared" si="315"/>
        <v>100854.89999999998</v>
      </c>
      <c r="T1121" s="67">
        <f t="shared" si="310"/>
        <v>0</v>
      </c>
      <c r="U1121" s="53">
        <f t="shared" ref="U1121:U1184" si="317">T1121*M1121*AA1121</f>
        <v>0</v>
      </c>
      <c r="V1121" s="54">
        <f t="shared" ref="V1121:V1184" si="318">T1121*M1121*AA1121/S1121</f>
        <v>0</v>
      </c>
      <c r="W1121" s="67">
        <f t="shared" si="311"/>
        <v>0</v>
      </c>
      <c r="X1121" s="53">
        <f t="shared" ref="X1121:X1184" si="319">W1121*M1121*AA1121</f>
        <v>0</v>
      </c>
      <c r="Y1121" s="54">
        <f t="shared" ref="Y1121:Y1184" si="320">W1121*M1121*AA1121/S1121</f>
        <v>0</v>
      </c>
      <c r="Z1121" s="68" t="str">
        <f t="shared" si="306"/>
        <v>0</v>
      </c>
      <c r="AA1121" s="56">
        <f t="shared" ref="AA1121:AA1184" si="321">IF(I1121=0,1,I1121)</f>
        <v>1</v>
      </c>
      <c r="AB1121" s="124">
        <f t="shared" si="312"/>
        <v>1</v>
      </c>
      <c r="AC1121" s="69">
        <f t="shared" si="313"/>
        <v>0</v>
      </c>
      <c r="AD1121" s="54">
        <f t="shared" si="316"/>
        <v>0</v>
      </c>
      <c r="AE1121" s="59">
        <f t="shared" si="314"/>
        <v>0</v>
      </c>
      <c r="AF1121" s="149"/>
      <c r="AG1121" s="60"/>
      <c r="AH1121" s="61"/>
      <c r="AI1121" s="126"/>
      <c r="AJ1121" s="212"/>
      <c r="AK1121" s="215"/>
    </row>
    <row r="1122" spans="2:37">
      <c r="B1122" s="136"/>
      <c r="C1122" s="47">
        <f t="shared" si="307"/>
        <v>0</v>
      </c>
      <c r="D1122" s="47">
        <f t="shared" si="308"/>
        <v>1</v>
      </c>
      <c r="E1122" s="47">
        <f t="shared" si="309"/>
        <v>1900</v>
      </c>
      <c r="F1122" s="47" t="str">
        <f t="shared" si="305"/>
        <v>сб</v>
      </c>
      <c r="G1122" s="92"/>
      <c r="H1122" s="71"/>
      <c r="I1122" s="70"/>
      <c r="J1122" s="94"/>
      <c r="K1122" s="94"/>
      <c r="L1122" s="48"/>
      <c r="M1122" s="71"/>
      <c r="N1122" s="64"/>
      <c r="O1122" s="65"/>
      <c r="P1122" s="65"/>
      <c r="Q1122" s="65"/>
      <c r="R1122" s="105"/>
      <c r="S1122" s="66">
        <f t="shared" si="315"/>
        <v>100854.89999999998</v>
      </c>
      <c r="T1122" s="67">
        <f t="shared" si="310"/>
        <v>0</v>
      </c>
      <c r="U1122" s="53">
        <f t="shared" si="317"/>
        <v>0</v>
      </c>
      <c r="V1122" s="54">
        <f t="shared" si="318"/>
        <v>0</v>
      </c>
      <c r="W1122" s="67">
        <f t="shared" si="311"/>
        <v>0</v>
      </c>
      <c r="X1122" s="53">
        <f t="shared" si="319"/>
        <v>0</v>
      </c>
      <c r="Y1122" s="54">
        <f t="shared" si="320"/>
        <v>0</v>
      </c>
      <c r="Z1122" s="68" t="str">
        <f t="shared" si="306"/>
        <v>0</v>
      </c>
      <c r="AA1122" s="56">
        <f t="shared" si="321"/>
        <v>1</v>
      </c>
      <c r="AB1122" s="124">
        <f t="shared" si="312"/>
        <v>1</v>
      </c>
      <c r="AC1122" s="69">
        <f t="shared" si="313"/>
        <v>0</v>
      </c>
      <c r="AD1122" s="54">
        <f t="shared" si="316"/>
        <v>0</v>
      </c>
      <c r="AE1122" s="59">
        <f t="shared" si="314"/>
        <v>0</v>
      </c>
      <c r="AF1122" s="149"/>
      <c r="AG1122" s="60"/>
      <c r="AH1122" s="61"/>
      <c r="AI1122" s="126"/>
      <c r="AJ1122" s="212"/>
      <c r="AK1122" s="215"/>
    </row>
    <row r="1123" spans="2:37">
      <c r="B1123" s="136"/>
      <c r="C1123" s="47">
        <f t="shared" si="307"/>
        <v>0</v>
      </c>
      <c r="D1123" s="47">
        <f t="shared" si="308"/>
        <v>1</v>
      </c>
      <c r="E1123" s="47">
        <f t="shared" si="309"/>
        <v>1900</v>
      </c>
      <c r="F1123" s="47" t="str">
        <f t="shared" si="305"/>
        <v>сб</v>
      </c>
      <c r="G1123" s="92"/>
      <c r="H1123" s="71"/>
      <c r="I1123" s="70"/>
      <c r="J1123" s="94"/>
      <c r="K1123" s="94"/>
      <c r="L1123" s="48"/>
      <c r="M1123" s="71"/>
      <c r="N1123" s="64"/>
      <c r="O1123" s="65"/>
      <c r="P1123" s="65"/>
      <c r="Q1123" s="65"/>
      <c r="R1123" s="105"/>
      <c r="S1123" s="66">
        <f t="shared" si="315"/>
        <v>100854.89999999998</v>
      </c>
      <c r="T1123" s="67">
        <f t="shared" si="310"/>
        <v>0</v>
      </c>
      <c r="U1123" s="53">
        <f t="shared" si="317"/>
        <v>0</v>
      </c>
      <c r="V1123" s="54">
        <f t="shared" si="318"/>
        <v>0</v>
      </c>
      <c r="W1123" s="67">
        <f t="shared" si="311"/>
        <v>0</v>
      </c>
      <c r="X1123" s="53">
        <f t="shared" si="319"/>
        <v>0</v>
      </c>
      <c r="Y1123" s="54">
        <f t="shared" si="320"/>
        <v>0</v>
      </c>
      <c r="Z1123" s="68" t="str">
        <f t="shared" si="306"/>
        <v>0</v>
      </c>
      <c r="AA1123" s="56">
        <f t="shared" si="321"/>
        <v>1</v>
      </c>
      <c r="AB1123" s="124">
        <f t="shared" si="312"/>
        <v>1</v>
      </c>
      <c r="AC1123" s="69">
        <f t="shared" si="313"/>
        <v>0</v>
      </c>
      <c r="AD1123" s="54">
        <f t="shared" si="316"/>
        <v>0</v>
      </c>
      <c r="AE1123" s="59">
        <f t="shared" si="314"/>
        <v>0</v>
      </c>
      <c r="AF1123" s="149"/>
      <c r="AG1123" s="60"/>
      <c r="AH1123" s="61"/>
      <c r="AI1123" s="126"/>
      <c r="AJ1123" s="212"/>
      <c r="AK1123" s="215"/>
    </row>
    <row r="1124" spans="2:37">
      <c r="B1124" s="136"/>
      <c r="C1124" s="47">
        <f t="shared" si="307"/>
        <v>0</v>
      </c>
      <c r="D1124" s="47">
        <f t="shared" si="308"/>
        <v>1</v>
      </c>
      <c r="E1124" s="47">
        <f t="shared" si="309"/>
        <v>1900</v>
      </c>
      <c r="F1124" s="47" t="str">
        <f t="shared" ref="F1124:F1187" si="322">CHOOSE(WEEKDAY(B1124,2),"пн","вт","ср","чт","пт","сб","вс")</f>
        <v>сб</v>
      </c>
      <c r="G1124" s="92"/>
      <c r="H1124" s="71"/>
      <c r="I1124" s="70"/>
      <c r="J1124" s="94"/>
      <c r="K1124" s="94"/>
      <c r="L1124" s="48"/>
      <c r="M1124" s="71"/>
      <c r="N1124" s="64"/>
      <c r="O1124" s="65"/>
      <c r="P1124" s="65"/>
      <c r="Q1124" s="65"/>
      <c r="R1124" s="105"/>
      <c r="S1124" s="66">
        <f t="shared" si="315"/>
        <v>100854.89999999998</v>
      </c>
      <c r="T1124" s="67">
        <f t="shared" si="310"/>
        <v>0</v>
      </c>
      <c r="U1124" s="53">
        <f t="shared" si="317"/>
        <v>0</v>
      </c>
      <c r="V1124" s="54">
        <f t="shared" si="318"/>
        <v>0</v>
      </c>
      <c r="W1124" s="67">
        <f t="shared" si="311"/>
        <v>0</v>
      </c>
      <c r="X1124" s="53">
        <f t="shared" si="319"/>
        <v>0</v>
      </c>
      <c r="Y1124" s="54">
        <f t="shared" si="320"/>
        <v>0</v>
      </c>
      <c r="Z1124" s="68" t="str">
        <f t="shared" ref="Z1124:Z1187" si="323">IF(W1124=0,"0",T1124/W1124)</f>
        <v>0</v>
      </c>
      <c r="AA1124" s="56">
        <f t="shared" si="321"/>
        <v>1</v>
      </c>
      <c r="AB1124" s="124">
        <f t="shared" si="312"/>
        <v>1</v>
      </c>
      <c r="AC1124" s="69">
        <f t="shared" si="313"/>
        <v>0</v>
      </c>
      <c r="AD1124" s="54">
        <f t="shared" si="316"/>
        <v>0</v>
      </c>
      <c r="AE1124" s="59">
        <f t="shared" si="314"/>
        <v>0</v>
      </c>
      <c r="AF1124" s="149"/>
      <c r="AG1124" s="60"/>
      <c r="AH1124" s="61"/>
      <c r="AI1124" s="126"/>
      <c r="AJ1124" s="212"/>
      <c r="AK1124" s="215"/>
    </row>
    <row r="1125" spans="2:37">
      <c r="B1125" s="136"/>
      <c r="C1125" s="47">
        <f t="shared" ref="C1125:C1188" si="324">WEEKNUM(B1125)</f>
        <v>0</v>
      </c>
      <c r="D1125" s="47">
        <f t="shared" ref="D1125:D1188" si="325">MONTH(B1125)</f>
        <v>1</v>
      </c>
      <c r="E1125" s="47">
        <f t="shared" ref="E1125:E1188" si="326">YEAR(B1125)</f>
        <v>1900</v>
      </c>
      <c r="F1125" s="47" t="str">
        <f t="shared" si="322"/>
        <v>сб</v>
      </c>
      <c r="G1125" s="92"/>
      <c r="H1125" s="71"/>
      <c r="I1125" s="70"/>
      <c r="J1125" s="94"/>
      <c r="K1125" s="94"/>
      <c r="L1125" s="48"/>
      <c r="M1125" s="71"/>
      <c r="N1125" s="64"/>
      <c r="O1125" s="65"/>
      <c r="P1125" s="65"/>
      <c r="Q1125" s="65"/>
      <c r="R1125" s="105"/>
      <c r="S1125" s="66">
        <f t="shared" si="315"/>
        <v>100854.89999999998</v>
      </c>
      <c r="T1125" s="67">
        <f t="shared" si="310"/>
        <v>0</v>
      </c>
      <c r="U1125" s="53">
        <f t="shared" si="317"/>
        <v>0</v>
      </c>
      <c r="V1125" s="54">
        <f t="shared" si="318"/>
        <v>0</v>
      </c>
      <c r="W1125" s="67">
        <f t="shared" si="311"/>
        <v>0</v>
      </c>
      <c r="X1125" s="53">
        <f t="shared" si="319"/>
        <v>0</v>
      </c>
      <c r="Y1125" s="54">
        <f t="shared" si="320"/>
        <v>0</v>
      </c>
      <c r="Z1125" s="68" t="str">
        <f t="shared" si="323"/>
        <v>0</v>
      </c>
      <c r="AA1125" s="56">
        <f t="shared" si="321"/>
        <v>1</v>
      </c>
      <c r="AB1125" s="124">
        <f t="shared" si="312"/>
        <v>1</v>
      </c>
      <c r="AC1125" s="69">
        <f t="shared" si="313"/>
        <v>0</v>
      </c>
      <c r="AD1125" s="54">
        <f t="shared" si="316"/>
        <v>0</v>
      </c>
      <c r="AE1125" s="59">
        <f t="shared" si="314"/>
        <v>0</v>
      </c>
      <c r="AF1125" s="149"/>
      <c r="AG1125" s="60"/>
      <c r="AH1125" s="61"/>
      <c r="AI1125" s="126"/>
      <c r="AJ1125" s="212"/>
      <c r="AK1125" s="215"/>
    </row>
    <row r="1126" spans="2:37">
      <c r="B1126" s="136"/>
      <c r="C1126" s="47">
        <f t="shared" si="324"/>
        <v>0</v>
      </c>
      <c r="D1126" s="47">
        <f t="shared" si="325"/>
        <v>1</v>
      </c>
      <c r="E1126" s="47">
        <f t="shared" si="326"/>
        <v>1900</v>
      </c>
      <c r="F1126" s="47" t="str">
        <f t="shared" si="322"/>
        <v>сб</v>
      </c>
      <c r="G1126" s="92"/>
      <c r="H1126" s="71"/>
      <c r="I1126" s="70"/>
      <c r="J1126" s="94"/>
      <c r="K1126" s="94"/>
      <c r="L1126" s="48"/>
      <c r="M1126" s="71"/>
      <c r="N1126" s="64"/>
      <c r="O1126" s="65"/>
      <c r="P1126" s="65"/>
      <c r="Q1126" s="65"/>
      <c r="R1126" s="105"/>
      <c r="S1126" s="66">
        <f t="shared" si="315"/>
        <v>100854.89999999998</v>
      </c>
      <c r="T1126" s="67">
        <f t="shared" si="310"/>
        <v>0</v>
      </c>
      <c r="U1126" s="53">
        <f t="shared" si="317"/>
        <v>0</v>
      </c>
      <c r="V1126" s="54">
        <f t="shared" si="318"/>
        <v>0</v>
      </c>
      <c r="W1126" s="67">
        <f t="shared" si="311"/>
        <v>0</v>
      </c>
      <c r="X1126" s="53">
        <f t="shared" si="319"/>
        <v>0</v>
      </c>
      <c r="Y1126" s="54">
        <f t="shared" si="320"/>
        <v>0</v>
      </c>
      <c r="Z1126" s="68" t="str">
        <f t="shared" si="323"/>
        <v>0</v>
      </c>
      <c r="AA1126" s="56">
        <f t="shared" si="321"/>
        <v>1</v>
      </c>
      <c r="AB1126" s="124">
        <f t="shared" si="312"/>
        <v>1</v>
      </c>
      <c r="AC1126" s="69">
        <f t="shared" si="313"/>
        <v>0</v>
      </c>
      <c r="AD1126" s="54">
        <f t="shared" si="316"/>
        <v>0</v>
      </c>
      <c r="AE1126" s="59">
        <f t="shared" si="314"/>
        <v>0</v>
      </c>
      <c r="AF1126" s="149"/>
      <c r="AG1126" s="60"/>
      <c r="AH1126" s="61"/>
      <c r="AI1126" s="126"/>
      <c r="AJ1126" s="212"/>
      <c r="AK1126" s="215"/>
    </row>
    <row r="1127" spans="2:37">
      <c r="B1127" s="136"/>
      <c r="C1127" s="47">
        <f t="shared" si="324"/>
        <v>0</v>
      </c>
      <c r="D1127" s="47">
        <f t="shared" si="325"/>
        <v>1</v>
      </c>
      <c r="E1127" s="47">
        <f t="shared" si="326"/>
        <v>1900</v>
      </c>
      <c r="F1127" s="47" t="str">
        <f t="shared" si="322"/>
        <v>сб</v>
      </c>
      <c r="G1127" s="92"/>
      <c r="H1127" s="71"/>
      <c r="I1127" s="70"/>
      <c r="J1127" s="94"/>
      <c r="K1127" s="94"/>
      <c r="L1127" s="48"/>
      <c r="M1127" s="71"/>
      <c r="N1127" s="64"/>
      <c r="O1127" s="65"/>
      <c r="P1127" s="65"/>
      <c r="Q1127" s="65"/>
      <c r="R1127" s="105"/>
      <c r="S1127" s="66">
        <f t="shared" si="315"/>
        <v>100854.89999999998</v>
      </c>
      <c r="T1127" s="67">
        <f t="shared" si="310"/>
        <v>0</v>
      </c>
      <c r="U1127" s="53">
        <f t="shared" si="317"/>
        <v>0</v>
      </c>
      <c r="V1127" s="54">
        <f t="shared" si="318"/>
        <v>0</v>
      </c>
      <c r="W1127" s="67">
        <f t="shared" si="311"/>
        <v>0</v>
      </c>
      <c r="X1127" s="53">
        <f t="shared" si="319"/>
        <v>0</v>
      </c>
      <c r="Y1127" s="54">
        <f t="shared" si="320"/>
        <v>0</v>
      </c>
      <c r="Z1127" s="68" t="str">
        <f t="shared" si="323"/>
        <v>0</v>
      </c>
      <c r="AA1127" s="56">
        <f t="shared" si="321"/>
        <v>1</v>
      </c>
      <c r="AB1127" s="124">
        <f t="shared" si="312"/>
        <v>1</v>
      </c>
      <c r="AC1127" s="69">
        <f t="shared" si="313"/>
        <v>0</v>
      </c>
      <c r="AD1127" s="54">
        <f t="shared" si="316"/>
        <v>0</v>
      </c>
      <c r="AE1127" s="59">
        <f t="shared" si="314"/>
        <v>0</v>
      </c>
      <c r="AF1127" s="149"/>
      <c r="AG1127" s="60"/>
      <c r="AH1127" s="61"/>
      <c r="AI1127" s="126"/>
      <c r="AJ1127" s="212"/>
      <c r="AK1127" s="215"/>
    </row>
    <row r="1128" spans="2:37">
      <c r="B1128" s="136"/>
      <c r="C1128" s="47">
        <f t="shared" si="324"/>
        <v>0</v>
      </c>
      <c r="D1128" s="47">
        <f t="shared" si="325"/>
        <v>1</v>
      </c>
      <c r="E1128" s="47">
        <f t="shared" si="326"/>
        <v>1900</v>
      </c>
      <c r="F1128" s="47" t="str">
        <f t="shared" si="322"/>
        <v>сб</v>
      </c>
      <c r="G1128" s="92"/>
      <c r="H1128" s="71"/>
      <c r="I1128" s="70"/>
      <c r="J1128" s="94"/>
      <c r="K1128" s="94"/>
      <c r="L1128" s="48"/>
      <c r="M1128" s="71"/>
      <c r="N1128" s="64"/>
      <c r="O1128" s="65"/>
      <c r="P1128" s="65"/>
      <c r="Q1128" s="65"/>
      <c r="R1128" s="105"/>
      <c r="S1128" s="66">
        <f t="shared" si="315"/>
        <v>100854.89999999998</v>
      </c>
      <c r="T1128" s="67">
        <f t="shared" si="310"/>
        <v>0</v>
      </c>
      <c r="U1128" s="53">
        <f t="shared" si="317"/>
        <v>0</v>
      </c>
      <c r="V1128" s="54">
        <f t="shared" si="318"/>
        <v>0</v>
      </c>
      <c r="W1128" s="67">
        <f t="shared" si="311"/>
        <v>0</v>
      </c>
      <c r="X1128" s="53">
        <f t="shared" si="319"/>
        <v>0</v>
      </c>
      <c r="Y1128" s="54">
        <f t="shared" si="320"/>
        <v>0</v>
      </c>
      <c r="Z1128" s="68" t="str">
        <f t="shared" si="323"/>
        <v>0</v>
      </c>
      <c r="AA1128" s="56">
        <f t="shared" si="321"/>
        <v>1</v>
      </c>
      <c r="AB1128" s="124">
        <f t="shared" si="312"/>
        <v>1</v>
      </c>
      <c r="AC1128" s="69">
        <f t="shared" si="313"/>
        <v>0</v>
      </c>
      <c r="AD1128" s="54">
        <f t="shared" si="316"/>
        <v>0</v>
      </c>
      <c r="AE1128" s="59">
        <f t="shared" si="314"/>
        <v>0</v>
      </c>
      <c r="AF1128" s="149"/>
      <c r="AG1128" s="60"/>
      <c r="AH1128" s="61"/>
      <c r="AI1128" s="126"/>
      <c r="AJ1128" s="212"/>
      <c r="AK1128" s="215"/>
    </row>
    <row r="1129" spans="2:37">
      <c r="B1129" s="136"/>
      <c r="C1129" s="47">
        <f t="shared" si="324"/>
        <v>0</v>
      </c>
      <c r="D1129" s="47">
        <f t="shared" si="325"/>
        <v>1</v>
      </c>
      <c r="E1129" s="47">
        <f t="shared" si="326"/>
        <v>1900</v>
      </c>
      <c r="F1129" s="47" t="str">
        <f t="shared" si="322"/>
        <v>сб</v>
      </c>
      <c r="G1129" s="92"/>
      <c r="H1129" s="71"/>
      <c r="I1129" s="70"/>
      <c r="J1129" s="94"/>
      <c r="K1129" s="94"/>
      <c r="L1129" s="48"/>
      <c r="M1129" s="71"/>
      <c r="N1129" s="64"/>
      <c r="O1129" s="65"/>
      <c r="P1129" s="65"/>
      <c r="Q1129" s="65"/>
      <c r="R1129" s="105"/>
      <c r="S1129" s="66">
        <f t="shared" si="315"/>
        <v>100854.89999999998</v>
      </c>
      <c r="T1129" s="67">
        <f t="shared" si="310"/>
        <v>0</v>
      </c>
      <c r="U1129" s="53">
        <f t="shared" si="317"/>
        <v>0</v>
      </c>
      <c r="V1129" s="54">
        <f t="shared" si="318"/>
        <v>0</v>
      </c>
      <c r="W1129" s="67">
        <f t="shared" si="311"/>
        <v>0</v>
      </c>
      <c r="X1129" s="53">
        <f t="shared" si="319"/>
        <v>0</v>
      </c>
      <c r="Y1129" s="54">
        <f t="shared" si="320"/>
        <v>0</v>
      </c>
      <c r="Z1129" s="68" t="str">
        <f t="shared" si="323"/>
        <v>0</v>
      </c>
      <c r="AA1129" s="56">
        <f t="shared" si="321"/>
        <v>1</v>
      </c>
      <c r="AB1129" s="124">
        <f t="shared" si="312"/>
        <v>1</v>
      </c>
      <c r="AC1129" s="69">
        <f t="shared" si="313"/>
        <v>0</v>
      </c>
      <c r="AD1129" s="54">
        <f t="shared" si="316"/>
        <v>0</v>
      </c>
      <c r="AE1129" s="59">
        <f t="shared" si="314"/>
        <v>0</v>
      </c>
      <c r="AF1129" s="149"/>
      <c r="AG1129" s="60"/>
      <c r="AH1129" s="61"/>
      <c r="AI1129" s="126"/>
      <c r="AJ1129" s="212"/>
      <c r="AK1129" s="215"/>
    </row>
    <row r="1130" spans="2:37">
      <c r="B1130" s="136"/>
      <c r="C1130" s="47">
        <f t="shared" si="324"/>
        <v>0</v>
      </c>
      <c r="D1130" s="47">
        <f t="shared" si="325"/>
        <v>1</v>
      </c>
      <c r="E1130" s="47">
        <f t="shared" si="326"/>
        <v>1900</v>
      </c>
      <c r="F1130" s="47" t="str">
        <f t="shared" si="322"/>
        <v>сб</v>
      </c>
      <c r="G1130" s="92"/>
      <c r="H1130" s="71"/>
      <c r="I1130" s="70"/>
      <c r="J1130" s="94"/>
      <c r="K1130" s="94"/>
      <c r="L1130" s="48"/>
      <c r="M1130" s="71"/>
      <c r="N1130" s="64"/>
      <c r="O1130" s="65"/>
      <c r="P1130" s="65"/>
      <c r="Q1130" s="65"/>
      <c r="R1130" s="105"/>
      <c r="S1130" s="66">
        <f t="shared" si="315"/>
        <v>100854.89999999998</v>
      </c>
      <c r="T1130" s="67">
        <f t="shared" si="310"/>
        <v>0</v>
      </c>
      <c r="U1130" s="53">
        <f t="shared" si="317"/>
        <v>0</v>
      </c>
      <c r="V1130" s="54">
        <f t="shared" si="318"/>
        <v>0</v>
      </c>
      <c r="W1130" s="67">
        <f t="shared" si="311"/>
        <v>0</v>
      </c>
      <c r="X1130" s="53">
        <f t="shared" si="319"/>
        <v>0</v>
      </c>
      <c r="Y1130" s="54">
        <f t="shared" si="320"/>
        <v>0</v>
      </c>
      <c r="Z1130" s="68" t="str">
        <f t="shared" si="323"/>
        <v>0</v>
      </c>
      <c r="AA1130" s="56">
        <f t="shared" si="321"/>
        <v>1</v>
      </c>
      <c r="AB1130" s="124">
        <f t="shared" si="312"/>
        <v>1</v>
      </c>
      <c r="AC1130" s="69">
        <f t="shared" si="313"/>
        <v>0</v>
      </c>
      <c r="AD1130" s="54">
        <f t="shared" si="316"/>
        <v>0</v>
      </c>
      <c r="AE1130" s="59">
        <f t="shared" si="314"/>
        <v>0</v>
      </c>
      <c r="AF1130" s="149"/>
      <c r="AG1130" s="60"/>
      <c r="AH1130" s="61"/>
      <c r="AI1130" s="126"/>
      <c r="AJ1130" s="212"/>
      <c r="AK1130" s="215"/>
    </row>
    <row r="1131" spans="2:37">
      <c r="B1131" s="136"/>
      <c r="C1131" s="47">
        <f t="shared" si="324"/>
        <v>0</v>
      </c>
      <c r="D1131" s="47">
        <f t="shared" si="325"/>
        <v>1</v>
      </c>
      <c r="E1131" s="47">
        <f t="shared" si="326"/>
        <v>1900</v>
      </c>
      <c r="F1131" s="47" t="str">
        <f t="shared" si="322"/>
        <v>сб</v>
      </c>
      <c r="G1131" s="92"/>
      <c r="H1131" s="71"/>
      <c r="I1131" s="70"/>
      <c r="J1131" s="94"/>
      <c r="K1131" s="94"/>
      <c r="L1131" s="48"/>
      <c r="M1131" s="71"/>
      <c r="N1131" s="64"/>
      <c r="O1131" s="65"/>
      <c r="P1131" s="65"/>
      <c r="Q1131" s="65"/>
      <c r="R1131" s="105"/>
      <c r="S1131" s="66">
        <f t="shared" si="315"/>
        <v>100854.89999999998</v>
      </c>
      <c r="T1131" s="67">
        <f t="shared" si="310"/>
        <v>0</v>
      </c>
      <c r="U1131" s="53">
        <f t="shared" si="317"/>
        <v>0</v>
      </c>
      <c r="V1131" s="54">
        <f t="shared" si="318"/>
        <v>0</v>
      </c>
      <c r="W1131" s="67">
        <f t="shared" si="311"/>
        <v>0</v>
      </c>
      <c r="X1131" s="53">
        <f t="shared" si="319"/>
        <v>0</v>
      </c>
      <c r="Y1131" s="54">
        <f t="shared" si="320"/>
        <v>0</v>
      </c>
      <c r="Z1131" s="68" t="str">
        <f t="shared" si="323"/>
        <v>0</v>
      </c>
      <c r="AA1131" s="56">
        <f t="shared" si="321"/>
        <v>1</v>
      </c>
      <c r="AB1131" s="124">
        <f t="shared" si="312"/>
        <v>1</v>
      </c>
      <c r="AC1131" s="69">
        <f t="shared" si="313"/>
        <v>0</v>
      </c>
      <c r="AD1131" s="54">
        <f t="shared" si="316"/>
        <v>0</v>
      </c>
      <c r="AE1131" s="59">
        <f t="shared" si="314"/>
        <v>0</v>
      </c>
      <c r="AF1131" s="149"/>
      <c r="AG1131" s="60"/>
      <c r="AH1131" s="61"/>
      <c r="AI1131" s="126"/>
      <c r="AJ1131" s="212"/>
      <c r="AK1131" s="215"/>
    </row>
    <row r="1132" spans="2:37">
      <c r="B1132" s="136"/>
      <c r="C1132" s="47">
        <f t="shared" si="324"/>
        <v>0</v>
      </c>
      <c r="D1132" s="47">
        <f t="shared" si="325"/>
        <v>1</v>
      </c>
      <c r="E1132" s="47">
        <f t="shared" si="326"/>
        <v>1900</v>
      </c>
      <c r="F1132" s="47" t="str">
        <f t="shared" si="322"/>
        <v>сб</v>
      </c>
      <c r="G1132" s="92"/>
      <c r="H1132" s="71"/>
      <c r="I1132" s="70"/>
      <c r="J1132" s="94"/>
      <c r="K1132" s="94"/>
      <c r="L1132" s="48"/>
      <c r="M1132" s="71"/>
      <c r="N1132" s="64"/>
      <c r="O1132" s="65"/>
      <c r="P1132" s="65"/>
      <c r="Q1132" s="65"/>
      <c r="R1132" s="105"/>
      <c r="S1132" s="66">
        <f t="shared" si="315"/>
        <v>100854.89999999998</v>
      </c>
      <c r="T1132" s="67">
        <f t="shared" si="310"/>
        <v>0</v>
      </c>
      <c r="U1132" s="53">
        <f t="shared" si="317"/>
        <v>0</v>
      </c>
      <c r="V1132" s="54">
        <f t="shared" si="318"/>
        <v>0</v>
      </c>
      <c r="W1132" s="67">
        <f t="shared" si="311"/>
        <v>0</v>
      </c>
      <c r="X1132" s="53">
        <f t="shared" si="319"/>
        <v>0</v>
      </c>
      <c r="Y1132" s="54">
        <f t="shared" si="320"/>
        <v>0</v>
      </c>
      <c r="Z1132" s="68" t="str">
        <f t="shared" si="323"/>
        <v>0</v>
      </c>
      <c r="AA1132" s="56">
        <f t="shared" si="321"/>
        <v>1</v>
      </c>
      <c r="AB1132" s="124">
        <f t="shared" si="312"/>
        <v>1</v>
      </c>
      <c r="AC1132" s="69">
        <f t="shared" si="313"/>
        <v>0</v>
      </c>
      <c r="AD1132" s="54">
        <f t="shared" si="316"/>
        <v>0</v>
      </c>
      <c r="AE1132" s="59">
        <f t="shared" si="314"/>
        <v>0</v>
      </c>
      <c r="AF1132" s="149"/>
      <c r="AG1132" s="60"/>
      <c r="AH1132" s="61"/>
      <c r="AI1132" s="126"/>
      <c r="AJ1132" s="212"/>
      <c r="AK1132" s="215"/>
    </row>
    <row r="1133" spans="2:37">
      <c r="B1133" s="136"/>
      <c r="C1133" s="47">
        <f t="shared" si="324"/>
        <v>0</v>
      </c>
      <c r="D1133" s="47">
        <f t="shared" si="325"/>
        <v>1</v>
      </c>
      <c r="E1133" s="47">
        <f t="shared" si="326"/>
        <v>1900</v>
      </c>
      <c r="F1133" s="47" t="str">
        <f t="shared" si="322"/>
        <v>сб</v>
      </c>
      <c r="G1133" s="92"/>
      <c r="H1133" s="71"/>
      <c r="I1133" s="70"/>
      <c r="J1133" s="94"/>
      <c r="K1133" s="94"/>
      <c r="L1133" s="48"/>
      <c r="M1133" s="71"/>
      <c r="N1133" s="64"/>
      <c r="O1133" s="65"/>
      <c r="P1133" s="65"/>
      <c r="Q1133" s="65"/>
      <c r="R1133" s="105"/>
      <c r="S1133" s="66">
        <f t="shared" si="315"/>
        <v>100854.89999999998</v>
      </c>
      <c r="T1133" s="67">
        <f t="shared" si="310"/>
        <v>0</v>
      </c>
      <c r="U1133" s="53">
        <f t="shared" si="317"/>
        <v>0</v>
      </c>
      <c r="V1133" s="54">
        <f t="shared" si="318"/>
        <v>0</v>
      </c>
      <c r="W1133" s="67">
        <f t="shared" si="311"/>
        <v>0</v>
      </c>
      <c r="X1133" s="53">
        <f t="shared" si="319"/>
        <v>0</v>
      </c>
      <c r="Y1133" s="54">
        <f t="shared" si="320"/>
        <v>0</v>
      </c>
      <c r="Z1133" s="68" t="str">
        <f t="shared" si="323"/>
        <v>0</v>
      </c>
      <c r="AA1133" s="56">
        <f t="shared" si="321"/>
        <v>1</v>
      </c>
      <c r="AB1133" s="124">
        <f t="shared" si="312"/>
        <v>1</v>
      </c>
      <c r="AC1133" s="69">
        <f t="shared" si="313"/>
        <v>0</v>
      </c>
      <c r="AD1133" s="54">
        <f t="shared" si="316"/>
        <v>0</v>
      </c>
      <c r="AE1133" s="59">
        <f t="shared" si="314"/>
        <v>0</v>
      </c>
      <c r="AF1133" s="149"/>
      <c r="AG1133" s="60"/>
      <c r="AH1133" s="61"/>
      <c r="AI1133" s="126"/>
      <c r="AJ1133" s="212"/>
      <c r="AK1133" s="215"/>
    </row>
    <row r="1134" spans="2:37">
      <c r="B1134" s="136"/>
      <c r="C1134" s="47">
        <f t="shared" si="324"/>
        <v>0</v>
      </c>
      <c r="D1134" s="47">
        <f t="shared" si="325"/>
        <v>1</v>
      </c>
      <c r="E1134" s="47">
        <f t="shared" si="326"/>
        <v>1900</v>
      </c>
      <c r="F1134" s="47" t="str">
        <f t="shared" si="322"/>
        <v>сб</v>
      </c>
      <c r="G1134" s="92"/>
      <c r="H1134" s="71"/>
      <c r="I1134" s="70"/>
      <c r="J1134" s="94"/>
      <c r="K1134" s="94"/>
      <c r="L1134" s="48"/>
      <c r="M1134" s="71"/>
      <c r="N1134" s="64"/>
      <c r="O1134" s="65"/>
      <c r="P1134" s="65"/>
      <c r="Q1134" s="65"/>
      <c r="R1134" s="105"/>
      <c r="S1134" s="66">
        <f t="shared" si="315"/>
        <v>100854.89999999998</v>
      </c>
      <c r="T1134" s="67">
        <f t="shared" si="310"/>
        <v>0</v>
      </c>
      <c r="U1134" s="53">
        <f t="shared" si="317"/>
        <v>0</v>
      </c>
      <c r="V1134" s="54">
        <f t="shared" si="318"/>
        <v>0</v>
      </c>
      <c r="W1134" s="67">
        <f t="shared" si="311"/>
        <v>0</v>
      </c>
      <c r="X1134" s="53">
        <f t="shared" si="319"/>
        <v>0</v>
      </c>
      <c r="Y1134" s="54">
        <f t="shared" si="320"/>
        <v>0</v>
      </c>
      <c r="Z1134" s="68" t="str">
        <f t="shared" si="323"/>
        <v>0</v>
      </c>
      <c r="AA1134" s="56">
        <f t="shared" si="321"/>
        <v>1</v>
      </c>
      <c r="AB1134" s="124">
        <f t="shared" si="312"/>
        <v>1</v>
      </c>
      <c r="AC1134" s="69">
        <f t="shared" si="313"/>
        <v>0</v>
      </c>
      <c r="AD1134" s="54">
        <f t="shared" si="316"/>
        <v>0</v>
      </c>
      <c r="AE1134" s="59">
        <f t="shared" si="314"/>
        <v>0</v>
      </c>
      <c r="AF1134" s="149"/>
      <c r="AG1134" s="60"/>
      <c r="AH1134" s="61"/>
      <c r="AI1134" s="126"/>
      <c r="AJ1134" s="212"/>
      <c r="AK1134" s="215"/>
    </row>
    <row r="1135" spans="2:37">
      <c r="B1135" s="136"/>
      <c r="C1135" s="47">
        <f t="shared" si="324"/>
        <v>0</v>
      </c>
      <c r="D1135" s="47">
        <f t="shared" si="325"/>
        <v>1</v>
      </c>
      <c r="E1135" s="47">
        <f t="shared" si="326"/>
        <v>1900</v>
      </c>
      <c r="F1135" s="47" t="str">
        <f t="shared" si="322"/>
        <v>сб</v>
      </c>
      <c r="G1135" s="92"/>
      <c r="H1135" s="71"/>
      <c r="I1135" s="70"/>
      <c r="J1135" s="94"/>
      <c r="K1135" s="94"/>
      <c r="L1135" s="48"/>
      <c r="M1135" s="71"/>
      <c r="N1135" s="64"/>
      <c r="O1135" s="65"/>
      <c r="P1135" s="65"/>
      <c r="Q1135" s="65"/>
      <c r="R1135" s="105"/>
      <c r="S1135" s="66">
        <f t="shared" si="315"/>
        <v>100854.89999999998</v>
      </c>
      <c r="T1135" s="67">
        <f t="shared" si="310"/>
        <v>0</v>
      </c>
      <c r="U1135" s="53">
        <f t="shared" si="317"/>
        <v>0</v>
      </c>
      <c r="V1135" s="54">
        <f t="shared" si="318"/>
        <v>0</v>
      </c>
      <c r="W1135" s="67">
        <f t="shared" si="311"/>
        <v>0</v>
      </c>
      <c r="X1135" s="53">
        <f t="shared" si="319"/>
        <v>0</v>
      </c>
      <c r="Y1135" s="54">
        <f t="shared" si="320"/>
        <v>0</v>
      </c>
      <c r="Z1135" s="68" t="str">
        <f t="shared" si="323"/>
        <v>0</v>
      </c>
      <c r="AA1135" s="56">
        <f t="shared" si="321"/>
        <v>1</v>
      </c>
      <c r="AB1135" s="124">
        <f t="shared" si="312"/>
        <v>1</v>
      </c>
      <c r="AC1135" s="69">
        <f t="shared" si="313"/>
        <v>0</v>
      </c>
      <c r="AD1135" s="54">
        <f t="shared" si="316"/>
        <v>0</v>
      </c>
      <c r="AE1135" s="59">
        <f t="shared" si="314"/>
        <v>0</v>
      </c>
      <c r="AF1135" s="149"/>
      <c r="AG1135" s="60"/>
      <c r="AH1135" s="61"/>
      <c r="AI1135" s="126"/>
      <c r="AJ1135" s="212"/>
      <c r="AK1135" s="215"/>
    </row>
    <row r="1136" spans="2:37">
      <c r="B1136" s="136"/>
      <c r="C1136" s="47">
        <f t="shared" si="324"/>
        <v>0</v>
      </c>
      <c r="D1136" s="47">
        <f t="shared" si="325"/>
        <v>1</v>
      </c>
      <c r="E1136" s="47">
        <f t="shared" si="326"/>
        <v>1900</v>
      </c>
      <c r="F1136" s="47" t="str">
        <f t="shared" si="322"/>
        <v>сб</v>
      </c>
      <c r="G1136" s="92"/>
      <c r="H1136" s="71"/>
      <c r="I1136" s="70"/>
      <c r="J1136" s="94"/>
      <c r="K1136" s="94"/>
      <c r="L1136" s="48"/>
      <c r="M1136" s="71"/>
      <c r="N1136" s="64"/>
      <c r="O1136" s="65"/>
      <c r="P1136" s="65"/>
      <c r="Q1136" s="65"/>
      <c r="R1136" s="105"/>
      <c r="S1136" s="66">
        <f t="shared" si="315"/>
        <v>100854.89999999998</v>
      </c>
      <c r="T1136" s="67">
        <f t="shared" si="310"/>
        <v>0</v>
      </c>
      <c r="U1136" s="53">
        <f t="shared" si="317"/>
        <v>0</v>
      </c>
      <c r="V1136" s="54">
        <f t="shared" si="318"/>
        <v>0</v>
      </c>
      <c r="W1136" s="67">
        <f t="shared" si="311"/>
        <v>0</v>
      </c>
      <c r="X1136" s="53">
        <f t="shared" si="319"/>
        <v>0</v>
      </c>
      <c r="Y1136" s="54">
        <f t="shared" si="320"/>
        <v>0</v>
      </c>
      <c r="Z1136" s="68" t="str">
        <f t="shared" si="323"/>
        <v>0</v>
      </c>
      <c r="AA1136" s="56">
        <f t="shared" si="321"/>
        <v>1</v>
      </c>
      <c r="AB1136" s="124">
        <f t="shared" si="312"/>
        <v>1</v>
      </c>
      <c r="AC1136" s="69">
        <f t="shared" si="313"/>
        <v>0</v>
      </c>
      <c r="AD1136" s="54">
        <f t="shared" si="316"/>
        <v>0</v>
      </c>
      <c r="AE1136" s="59">
        <f t="shared" si="314"/>
        <v>0</v>
      </c>
      <c r="AF1136" s="149"/>
      <c r="AG1136" s="60"/>
      <c r="AH1136" s="61"/>
      <c r="AI1136" s="126"/>
      <c r="AJ1136" s="212"/>
      <c r="AK1136" s="215"/>
    </row>
    <row r="1137" spans="2:37">
      <c r="B1137" s="136"/>
      <c r="C1137" s="47">
        <f t="shared" si="324"/>
        <v>0</v>
      </c>
      <c r="D1137" s="47">
        <f t="shared" si="325"/>
        <v>1</v>
      </c>
      <c r="E1137" s="47">
        <f t="shared" si="326"/>
        <v>1900</v>
      </c>
      <c r="F1137" s="47" t="str">
        <f t="shared" si="322"/>
        <v>сб</v>
      </c>
      <c r="G1137" s="92"/>
      <c r="H1137" s="71"/>
      <c r="I1137" s="70"/>
      <c r="J1137" s="94"/>
      <c r="K1137" s="94"/>
      <c r="L1137" s="48"/>
      <c r="M1137" s="71"/>
      <c r="N1137" s="64"/>
      <c r="O1137" s="65"/>
      <c r="P1137" s="65"/>
      <c r="Q1137" s="65"/>
      <c r="R1137" s="105"/>
      <c r="S1137" s="66">
        <f t="shared" si="315"/>
        <v>100854.89999999998</v>
      </c>
      <c r="T1137" s="67">
        <f t="shared" si="310"/>
        <v>0</v>
      </c>
      <c r="U1137" s="53">
        <f t="shared" si="317"/>
        <v>0</v>
      </c>
      <c r="V1137" s="54">
        <f t="shared" si="318"/>
        <v>0</v>
      </c>
      <c r="W1137" s="67">
        <f t="shared" si="311"/>
        <v>0</v>
      </c>
      <c r="X1137" s="53">
        <f t="shared" si="319"/>
        <v>0</v>
      </c>
      <c r="Y1137" s="54">
        <f t="shared" si="320"/>
        <v>0</v>
      </c>
      <c r="Z1137" s="68" t="str">
        <f t="shared" si="323"/>
        <v>0</v>
      </c>
      <c r="AA1137" s="56">
        <f t="shared" si="321"/>
        <v>1</v>
      </c>
      <c r="AB1137" s="124">
        <f t="shared" si="312"/>
        <v>1</v>
      </c>
      <c r="AC1137" s="69">
        <f t="shared" si="313"/>
        <v>0</v>
      </c>
      <c r="AD1137" s="54">
        <f t="shared" si="316"/>
        <v>0</v>
      </c>
      <c r="AE1137" s="59">
        <f t="shared" si="314"/>
        <v>0</v>
      </c>
      <c r="AF1137" s="149"/>
      <c r="AG1137" s="60"/>
      <c r="AH1137" s="61"/>
      <c r="AI1137" s="126"/>
      <c r="AJ1137" s="212"/>
      <c r="AK1137" s="215"/>
    </row>
    <row r="1138" spans="2:37">
      <c r="B1138" s="136"/>
      <c r="C1138" s="47">
        <f t="shared" si="324"/>
        <v>0</v>
      </c>
      <c r="D1138" s="47">
        <f t="shared" si="325"/>
        <v>1</v>
      </c>
      <c r="E1138" s="47">
        <f t="shared" si="326"/>
        <v>1900</v>
      </c>
      <c r="F1138" s="47" t="str">
        <f t="shared" si="322"/>
        <v>сб</v>
      </c>
      <c r="G1138" s="92"/>
      <c r="H1138" s="71"/>
      <c r="I1138" s="70"/>
      <c r="J1138" s="94"/>
      <c r="K1138" s="94"/>
      <c r="L1138" s="48"/>
      <c r="M1138" s="71"/>
      <c r="N1138" s="64"/>
      <c r="O1138" s="65"/>
      <c r="P1138" s="65"/>
      <c r="Q1138" s="65"/>
      <c r="R1138" s="105"/>
      <c r="S1138" s="66">
        <f t="shared" si="315"/>
        <v>100854.89999999998</v>
      </c>
      <c r="T1138" s="67">
        <f t="shared" si="310"/>
        <v>0</v>
      </c>
      <c r="U1138" s="53">
        <f t="shared" si="317"/>
        <v>0</v>
      </c>
      <c r="V1138" s="54">
        <f t="shared" si="318"/>
        <v>0</v>
      </c>
      <c r="W1138" s="67">
        <f t="shared" si="311"/>
        <v>0</v>
      </c>
      <c r="X1138" s="53">
        <f t="shared" si="319"/>
        <v>0</v>
      </c>
      <c r="Y1138" s="54">
        <f t="shared" si="320"/>
        <v>0</v>
      </c>
      <c r="Z1138" s="68" t="str">
        <f t="shared" si="323"/>
        <v>0</v>
      </c>
      <c r="AA1138" s="56">
        <f t="shared" si="321"/>
        <v>1</v>
      </c>
      <c r="AB1138" s="124">
        <f t="shared" si="312"/>
        <v>1</v>
      </c>
      <c r="AC1138" s="69">
        <f t="shared" si="313"/>
        <v>0</v>
      </c>
      <c r="AD1138" s="54">
        <f t="shared" si="316"/>
        <v>0</v>
      </c>
      <c r="AE1138" s="59">
        <f t="shared" si="314"/>
        <v>0</v>
      </c>
      <c r="AF1138" s="149"/>
      <c r="AG1138" s="60"/>
      <c r="AH1138" s="61"/>
      <c r="AI1138" s="126"/>
      <c r="AJ1138" s="212"/>
      <c r="AK1138" s="215"/>
    </row>
    <row r="1139" spans="2:37">
      <c r="B1139" s="136"/>
      <c r="C1139" s="47">
        <f t="shared" si="324"/>
        <v>0</v>
      </c>
      <c r="D1139" s="47">
        <f t="shared" si="325"/>
        <v>1</v>
      </c>
      <c r="E1139" s="47">
        <f t="shared" si="326"/>
        <v>1900</v>
      </c>
      <c r="F1139" s="47" t="str">
        <f t="shared" si="322"/>
        <v>сб</v>
      </c>
      <c r="G1139" s="92"/>
      <c r="H1139" s="71"/>
      <c r="I1139" s="70"/>
      <c r="J1139" s="94"/>
      <c r="K1139" s="94"/>
      <c r="L1139" s="48"/>
      <c r="M1139" s="71"/>
      <c r="N1139" s="64"/>
      <c r="O1139" s="65"/>
      <c r="P1139" s="65"/>
      <c r="Q1139" s="65"/>
      <c r="R1139" s="105"/>
      <c r="S1139" s="66">
        <f t="shared" si="315"/>
        <v>100854.89999999998</v>
      </c>
      <c r="T1139" s="67">
        <f t="shared" si="310"/>
        <v>0</v>
      </c>
      <c r="U1139" s="53">
        <f t="shared" si="317"/>
        <v>0</v>
      </c>
      <c r="V1139" s="54">
        <f t="shared" si="318"/>
        <v>0</v>
      </c>
      <c r="W1139" s="67">
        <f t="shared" si="311"/>
        <v>0</v>
      </c>
      <c r="X1139" s="53">
        <f t="shared" si="319"/>
        <v>0</v>
      </c>
      <c r="Y1139" s="54">
        <f t="shared" si="320"/>
        <v>0</v>
      </c>
      <c r="Z1139" s="68" t="str">
        <f t="shared" si="323"/>
        <v>0</v>
      </c>
      <c r="AA1139" s="56">
        <f t="shared" si="321"/>
        <v>1</v>
      </c>
      <c r="AB1139" s="124">
        <f t="shared" si="312"/>
        <v>1</v>
      </c>
      <c r="AC1139" s="69">
        <f t="shared" si="313"/>
        <v>0</v>
      </c>
      <c r="AD1139" s="54">
        <f t="shared" si="316"/>
        <v>0</v>
      </c>
      <c r="AE1139" s="59">
        <f t="shared" si="314"/>
        <v>0</v>
      </c>
      <c r="AF1139" s="149"/>
      <c r="AG1139" s="60"/>
      <c r="AH1139" s="61"/>
      <c r="AI1139" s="126"/>
      <c r="AJ1139" s="212"/>
      <c r="AK1139" s="215"/>
    </row>
    <row r="1140" spans="2:37">
      <c r="B1140" s="136"/>
      <c r="C1140" s="47">
        <f t="shared" si="324"/>
        <v>0</v>
      </c>
      <c r="D1140" s="47">
        <f t="shared" si="325"/>
        <v>1</v>
      </c>
      <c r="E1140" s="47">
        <f t="shared" si="326"/>
        <v>1900</v>
      </c>
      <c r="F1140" s="47" t="str">
        <f t="shared" si="322"/>
        <v>сб</v>
      </c>
      <c r="G1140" s="92"/>
      <c r="H1140" s="71"/>
      <c r="I1140" s="70"/>
      <c r="J1140" s="94"/>
      <c r="K1140" s="94"/>
      <c r="L1140" s="48"/>
      <c r="M1140" s="71"/>
      <c r="N1140" s="64"/>
      <c r="O1140" s="65"/>
      <c r="P1140" s="65"/>
      <c r="Q1140" s="65"/>
      <c r="R1140" s="105"/>
      <c r="S1140" s="66">
        <f t="shared" si="315"/>
        <v>100854.89999999998</v>
      </c>
      <c r="T1140" s="67">
        <f t="shared" si="310"/>
        <v>0</v>
      </c>
      <c r="U1140" s="53">
        <f t="shared" si="317"/>
        <v>0</v>
      </c>
      <c r="V1140" s="54">
        <f t="shared" si="318"/>
        <v>0</v>
      </c>
      <c r="W1140" s="67">
        <f t="shared" si="311"/>
        <v>0</v>
      </c>
      <c r="X1140" s="53">
        <f t="shared" si="319"/>
        <v>0</v>
      </c>
      <c r="Y1140" s="54">
        <f t="shared" si="320"/>
        <v>0</v>
      </c>
      <c r="Z1140" s="68" t="str">
        <f t="shared" si="323"/>
        <v>0</v>
      </c>
      <c r="AA1140" s="56">
        <f t="shared" si="321"/>
        <v>1</v>
      </c>
      <c r="AB1140" s="124">
        <f t="shared" si="312"/>
        <v>1</v>
      </c>
      <c r="AC1140" s="69">
        <f t="shared" si="313"/>
        <v>0</v>
      </c>
      <c r="AD1140" s="54">
        <f t="shared" si="316"/>
        <v>0</v>
      </c>
      <c r="AE1140" s="59">
        <f t="shared" si="314"/>
        <v>0</v>
      </c>
      <c r="AF1140" s="149"/>
      <c r="AG1140" s="60"/>
      <c r="AH1140" s="61"/>
      <c r="AI1140" s="126"/>
      <c r="AJ1140" s="212"/>
      <c r="AK1140" s="215"/>
    </row>
    <row r="1141" spans="2:37">
      <c r="B1141" s="136"/>
      <c r="C1141" s="47">
        <f t="shared" si="324"/>
        <v>0</v>
      </c>
      <c r="D1141" s="47">
        <f t="shared" si="325"/>
        <v>1</v>
      </c>
      <c r="E1141" s="47">
        <f t="shared" si="326"/>
        <v>1900</v>
      </c>
      <c r="F1141" s="47" t="str">
        <f t="shared" si="322"/>
        <v>сб</v>
      </c>
      <c r="G1141" s="92"/>
      <c r="H1141" s="71"/>
      <c r="I1141" s="70"/>
      <c r="J1141" s="94"/>
      <c r="K1141" s="94"/>
      <c r="L1141" s="48"/>
      <c r="M1141" s="71"/>
      <c r="N1141" s="64"/>
      <c r="O1141" s="65"/>
      <c r="P1141" s="65"/>
      <c r="Q1141" s="65"/>
      <c r="R1141" s="105"/>
      <c r="S1141" s="66">
        <f t="shared" si="315"/>
        <v>100854.89999999998</v>
      </c>
      <c r="T1141" s="67">
        <f t="shared" si="310"/>
        <v>0</v>
      </c>
      <c r="U1141" s="53">
        <f t="shared" si="317"/>
        <v>0</v>
      </c>
      <c r="V1141" s="54">
        <f t="shared" si="318"/>
        <v>0</v>
      </c>
      <c r="W1141" s="67">
        <f t="shared" si="311"/>
        <v>0</v>
      </c>
      <c r="X1141" s="53">
        <f t="shared" si="319"/>
        <v>0</v>
      </c>
      <c r="Y1141" s="54">
        <f t="shared" si="320"/>
        <v>0</v>
      </c>
      <c r="Z1141" s="68" t="str">
        <f t="shared" si="323"/>
        <v>0</v>
      </c>
      <c r="AA1141" s="56">
        <f t="shared" si="321"/>
        <v>1</v>
      </c>
      <c r="AB1141" s="124">
        <f t="shared" si="312"/>
        <v>1</v>
      </c>
      <c r="AC1141" s="69">
        <f t="shared" si="313"/>
        <v>0</v>
      </c>
      <c r="AD1141" s="54">
        <f t="shared" si="316"/>
        <v>0</v>
      </c>
      <c r="AE1141" s="59">
        <f t="shared" si="314"/>
        <v>0</v>
      </c>
      <c r="AF1141" s="149"/>
      <c r="AG1141" s="60"/>
      <c r="AH1141" s="61"/>
      <c r="AI1141" s="126"/>
      <c r="AJ1141" s="212"/>
      <c r="AK1141" s="215"/>
    </row>
    <row r="1142" spans="2:37">
      <c r="B1142" s="136"/>
      <c r="C1142" s="47">
        <f t="shared" si="324"/>
        <v>0</v>
      </c>
      <c r="D1142" s="47">
        <f t="shared" si="325"/>
        <v>1</v>
      </c>
      <c r="E1142" s="47">
        <f t="shared" si="326"/>
        <v>1900</v>
      </c>
      <c r="F1142" s="47" t="str">
        <f t="shared" si="322"/>
        <v>сб</v>
      </c>
      <c r="G1142" s="92"/>
      <c r="H1142" s="71"/>
      <c r="I1142" s="70"/>
      <c r="J1142" s="94"/>
      <c r="K1142" s="94"/>
      <c r="L1142" s="48"/>
      <c r="M1142" s="71"/>
      <c r="N1142" s="64"/>
      <c r="O1142" s="65"/>
      <c r="P1142" s="65"/>
      <c r="Q1142" s="65"/>
      <c r="R1142" s="105"/>
      <c r="S1142" s="66">
        <f t="shared" si="315"/>
        <v>100854.89999999998</v>
      </c>
      <c r="T1142" s="67">
        <f t="shared" si="310"/>
        <v>0</v>
      </c>
      <c r="U1142" s="53">
        <f t="shared" si="317"/>
        <v>0</v>
      </c>
      <c r="V1142" s="54">
        <f t="shared" si="318"/>
        <v>0</v>
      </c>
      <c r="W1142" s="67">
        <f t="shared" si="311"/>
        <v>0</v>
      </c>
      <c r="X1142" s="53">
        <f t="shared" si="319"/>
        <v>0</v>
      </c>
      <c r="Y1142" s="54">
        <f t="shared" si="320"/>
        <v>0</v>
      </c>
      <c r="Z1142" s="68" t="str">
        <f t="shared" si="323"/>
        <v>0</v>
      </c>
      <c r="AA1142" s="56">
        <f t="shared" si="321"/>
        <v>1</v>
      </c>
      <c r="AB1142" s="124">
        <f t="shared" si="312"/>
        <v>1</v>
      </c>
      <c r="AC1142" s="69">
        <f t="shared" si="313"/>
        <v>0</v>
      </c>
      <c r="AD1142" s="54">
        <f t="shared" si="316"/>
        <v>0</v>
      </c>
      <c r="AE1142" s="59">
        <f t="shared" si="314"/>
        <v>0</v>
      </c>
      <c r="AF1142" s="149"/>
      <c r="AG1142" s="60"/>
      <c r="AH1142" s="61"/>
      <c r="AI1142" s="126"/>
      <c r="AJ1142" s="212"/>
      <c r="AK1142" s="215"/>
    </row>
    <row r="1143" spans="2:37">
      <c r="B1143" s="136"/>
      <c r="C1143" s="47">
        <f t="shared" si="324"/>
        <v>0</v>
      </c>
      <c r="D1143" s="47">
        <f t="shared" si="325"/>
        <v>1</v>
      </c>
      <c r="E1143" s="47">
        <f t="shared" si="326"/>
        <v>1900</v>
      </c>
      <c r="F1143" s="47" t="str">
        <f t="shared" si="322"/>
        <v>сб</v>
      </c>
      <c r="G1143" s="92"/>
      <c r="H1143" s="71"/>
      <c r="I1143" s="70"/>
      <c r="J1143" s="94"/>
      <c r="K1143" s="94"/>
      <c r="L1143" s="48"/>
      <c r="M1143" s="71"/>
      <c r="N1143" s="64"/>
      <c r="O1143" s="65"/>
      <c r="P1143" s="65"/>
      <c r="Q1143" s="65"/>
      <c r="R1143" s="105"/>
      <c r="S1143" s="66">
        <f t="shared" si="315"/>
        <v>100854.89999999998</v>
      </c>
      <c r="T1143" s="67">
        <f t="shared" si="310"/>
        <v>0</v>
      </c>
      <c r="U1143" s="53">
        <f t="shared" si="317"/>
        <v>0</v>
      </c>
      <c r="V1143" s="54">
        <f t="shared" si="318"/>
        <v>0</v>
      </c>
      <c r="W1143" s="67">
        <f t="shared" si="311"/>
        <v>0</v>
      </c>
      <c r="X1143" s="53">
        <f t="shared" si="319"/>
        <v>0</v>
      </c>
      <c r="Y1143" s="54">
        <f t="shared" si="320"/>
        <v>0</v>
      </c>
      <c r="Z1143" s="68" t="str">
        <f t="shared" si="323"/>
        <v>0</v>
      </c>
      <c r="AA1143" s="56">
        <f t="shared" si="321"/>
        <v>1</v>
      </c>
      <c r="AB1143" s="124">
        <f t="shared" si="312"/>
        <v>1</v>
      </c>
      <c r="AC1143" s="69">
        <f t="shared" si="313"/>
        <v>0</v>
      </c>
      <c r="AD1143" s="54">
        <f t="shared" si="316"/>
        <v>0</v>
      </c>
      <c r="AE1143" s="59">
        <f t="shared" si="314"/>
        <v>0</v>
      </c>
      <c r="AF1143" s="149"/>
      <c r="AG1143" s="60"/>
      <c r="AH1143" s="61"/>
      <c r="AI1143" s="126"/>
      <c r="AJ1143" s="212"/>
      <c r="AK1143" s="215"/>
    </row>
    <row r="1144" spans="2:37">
      <c r="B1144" s="136"/>
      <c r="C1144" s="47">
        <f t="shared" si="324"/>
        <v>0</v>
      </c>
      <c r="D1144" s="47">
        <f t="shared" si="325"/>
        <v>1</v>
      </c>
      <c r="E1144" s="47">
        <f t="shared" si="326"/>
        <v>1900</v>
      </c>
      <c r="F1144" s="47" t="str">
        <f t="shared" si="322"/>
        <v>сб</v>
      </c>
      <c r="G1144" s="92"/>
      <c r="H1144" s="71"/>
      <c r="I1144" s="70"/>
      <c r="J1144" s="94"/>
      <c r="K1144" s="94"/>
      <c r="L1144" s="48"/>
      <c r="M1144" s="71"/>
      <c r="N1144" s="64"/>
      <c r="O1144" s="65"/>
      <c r="P1144" s="65"/>
      <c r="Q1144" s="65"/>
      <c r="R1144" s="105"/>
      <c r="S1144" s="66">
        <f t="shared" si="315"/>
        <v>100854.89999999998</v>
      </c>
      <c r="T1144" s="67">
        <f t="shared" si="310"/>
        <v>0</v>
      </c>
      <c r="U1144" s="53">
        <f t="shared" si="317"/>
        <v>0</v>
      </c>
      <c r="V1144" s="54">
        <f t="shared" si="318"/>
        <v>0</v>
      </c>
      <c r="W1144" s="67">
        <f t="shared" si="311"/>
        <v>0</v>
      </c>
      <c r="X1144" s="53">
        <f t="shared" si="319"/>
        <v>0</v>
      </c>
      <c r="Y1144" s="54">
        <f t="shared" si="320"/>
        <v>0</v>
      </c>
      <c r="Z1144" s="68" t="str">
        <f t="shared" si="323"/>
        <v>0</v>
      </c>
      <c r="AA1144" s="56">
        <f t="shared" si="321"/>
        <v>1</v>
      </c>
      <c r="AB1144" s="124">
        <f t="shared" si="312"/>
        <v>1</v>
      </c>
      <c r="AC1144" s="69">
        <f t="shared" si="313"/>
        <v>0</v>
      </c>
      <c r="AD1144" s="54">
        <f t="shared" si="316"/>
        <v>0</v>
      </c>
      <c r="AE1144" s="59">
        <f t="shared" si="314"/>
        <v>0</v>
      </c>
      <c r="AF1144" s="149"/>
      <c r="AG1144" s="60"/>
      <c r="AH1144" s="61"/>
      <c r="AI1144" s="126"/>
      <c r="AJ1144" s="212"/>
      <c r="AK1144" s="215"/>
    </row>
    <row r="1145" spans="2:37">
      <c r="B1145" s="136"/>
      <c r="C1145" s="47">
        <f t="shared" si="324"/>
        <v>0</v>
      </c>
      <c r="D1145" s="47">
        <f t="shared" si="325"/>
        <v>1</v>
      </c>
      <c r="E1145" s="47">
        <f t="shared" si="326"/>
        <v>1900</v>
      </c>
      <c r="F1145" s="47" t="str">
        <f t="shared" si="322"/>
        <v>сб</v>
      </c>
      <c r="G1145" s="92"/>
      <c r="H1145" s="71"/>
      <c r="I1145" s="70"/>
      <c r="J1145" s="94"/>
      <c r="K1145" s="94"/>
      <c r="L1145" s="48"/>
      <c r="M1145" s="71"/>
      <c r="N1145" s="64"/>
      <c r="O1145" s="65"/>
      <c r="P1145" s="65"/>
      <c r="Q1145" s="65"/>
      <c r="R1145" s="105"/>
      <c r="S1145" s="66">
        <f t="shared" si="315"/>
        <v>100854.89999999998</v>
      </c>
      <c r="T1145" s="67">
        <f t="shared" si="310"/>
        <v>0</v>
      </c>
      <c r="U1145" s="53">
        <f t="shared" si="317"/>
        <v>0</v>
      </c>
      <c r="V1145" s="54">
        <f t="shared" si="318"/>
        <v>0</v>
      </c>
      <c r="W1145" s="67">
        <f t="shared" si="311"/>
        <v>0</v>
      </c>
      <c r="X1145" s="53">
        <f t="shared" si="319"/>
        <v>0</v>
      </c>
      <c r="Y1145" s="54">
        <f t="shared" si="320"/>
        <v>0</v>
      </c>
      <c r="Z1145" s="68" t="str">
        <f t="shared" si="323"/>
        <v>0</v>
      </c>
      <c r="AA1145" s="56">
        <f t="shared" si="321"/>
        <v>1</v>
      </c>
      <c r="AB1145" s="124">
        <f t="shared" si="312"/>
        <v>1</v>
      </c>
      <c r="AC1145" s="69">
        <f t="shared" si="313"/>
        <v>0</v>
      </c>
      <c r="AD1145" s="54">
        <f t="shared" si="316"/>
        <v>0</v>
      </c>
      <c r="AE1145" s="59">
        <f t="shared" si="314"/>
        <v>0</v>
      </c>
      <c r="AF1145" s="149"/>
      <c r="AG1145" s="60"/>
      <c r="AH1145" s="61"/>
      <c r="AI1145" s="126"/>
      <c r="AJ1145" s="212"/>
      <c r="AK1145" s="215"/>
    </row>
    <row r="1146" spans="2:37">
      <c r="B1146" s="136"/>
      <c r="C1146" s="47">
        <f t="shared" si="324"/>
        <v>0</v>
      </c>
      <c r="D1146" s="47">
        <f t="shared" si="325"/>
        <v>1</v>
      </c>
      <c r="E1146" s="47">
        <f t="shared" si="326"/>
        <v>1900</v>
      </c>
      <c r="F1146" s="47" t="str">
        <f t="shared" si="322"/>
        <v>сб</v>
      </c>
      <c r="G1146" s="92"/>
      <c r="H1146" s="71"/>
      <c r="I1146" s="70"/>
      <c r="J1146" s="94"/>
      <c r="K1146" s="94"/>
      <c r="L1146" s="48"/>
      <c r="M1146" s="71"/>
      <c r="N1146" s="64"/>
      <c r="O1146" s="65"/>
      <c r="P1146" s="65"/>
      <c r="Q1146" s="65"/>
      <c r="R1146" s="105"/>
      <c r="S1146" s="66">
        <f t="shared" si="315"/>
        <v>100854.89999999998</v>
      </c>
      <c r="T1146" s="67">
        <f t="shared" si="310"/>
        <v>0</v>
      </c>
      <c r="U1146" s="53">
        <f t="shared" si="317"/>
        <v>0</v>
      </c>
      <c r="V1146" s="54">
        <f t="shared" si="318"/>
        <v>0</v>
      </c>
      <c r="W1146" s="67">
        <f t="shared" si="311"/>
        <v>0</v>
      </c>
      <c r="X1146" s="53">
        <f t="shared" si="319"/>
        <v>0</v>
      </c>
      <c r="Y1146" s="54">
        <f t="shared" si="320"/>
        <v>0</v>
      </c>
      <c r="Z1146" s="68" t="str">
        <f t="shared" si="323"/>
        <v>0</v>
      </c>
      <c r="AA1146" s="56">
        <f t="shared" si="321"/>
        <v>1</v>
      </c>
      <c r="AB1146" s="124">
        <f t="shared" si="312"/>
        <v>1</v>
      </c>
      <c r="AC1146" s="69">
        <f t="shared" si="313"/>
        <v>0</v>
      </c>
      <c r="AD1146" s="54">
        <f t="shared" si="316"/>
        <v>0</v>
      </c>
      <c r="AE1146" s="59">
        <f t="shared" si="314"/>
        <v>0</v>
      </c>
      <c r="AF1146" s="149"/>
      <c r="AG1146" s="60"/>
      <c r="AH1146" s="61"/>
      <c r="AI1146" s="126"/>
      <c r="AJ1146" s="212"/>
      <c r="AK1146" s="215"/>
    </row>
    <row r="1147" spans="2:37">
      <c r="B1147" s="136"/>
      <c r="C1147" s="47">
        <f t="shared" si="324"/>
        <v>0</v>
      </c>
      <c r="D1147" s="47">
        <f t="shared" si="325"/>
        <v>1</v>
      </c>
      <c r="E1147" s="47">
        <f t="shared" si="326"/>
        <v>1900</v>
      </c>
      <c r="F1147" s="47" t="str">
        <f t="shared" si="322"/>
        <v>сб</v>
      </c>
      <c r="G1147" s="92"/>
      <c r="H1147" s="71"/>
      <c r="I1147" s="70"/>
      <c r="J1147" s="94"/>
      <c r="K1147" s="94"/>
      <c r="L1147" s="48"/>
      <c r="M1147" s="71"/>
      <c r="N1147" s="64"/>
      <c r="O1147" s="65"/>
      <c r="P1147" s="65"/>
      <c r="Q1147" s="65"/>
      <c r="R1147" s="105"/>
      <c r="S1147" s="66">
        <f t="shared" si="315"/>
        <v>100854.89999999998</v>
      </c>
      <c r="T1147" s="67">
        <f t="shared" si="310"/>
        <v>0</v>
      </c>
      <c r="U1147" s="53">
        <f t="shared" si="317"/>
        <v>0</v>
      </c>
      <c r="V1147" s="54">
        <f t="shared" si="318"/>
        <v>0</v>
      </c>
      <c r="W1147" s="67">
        <f t="shared" si="311"/>
        <v>0</v>
      </c>
      <c r="X1147" s="53">
        <f t="shared" si="319"/>
        <v>0</v>
      </c>
      <c r="Y1147" s="54">
        <f t="shared" si="320"/>
        <v>0</v>
      </c>
      <c r="Z1147" s="68" t="str">
        <f t="shared" si="323"/>
        <v>0</v>
      </c>
      <c r="AA1147" s="56">
        <f t="shared" si="321"/>
        <v>1</v>
      </c>
      <c r="AB1147" s="124">
        <f t="shared" si="312"/>
        <v>1</v>
      </c>
      <c r="AC1147" s="69">
        <f t="shared" si="313"/>
        <v>0</v>
      </c>
      <c r="AD1147" s="54">
        <f t="shared" si="316"/>
        <v>0</v>
      </c>
      <c r="AE1147" s="59">
        <f t="shared" si="314"/>
        <v>0</v>
      </c>
      <c r="AF1147" s="149"/>
      <c r="AG1147" s="60"/>
      <c r="AH1147" s="61"/>
      <c r="AI1147" s="126"/>
      <c r="AJ1147" s="212"/>
      <c r="AK1147" s="215"/>
    </row>
    <row r="1148" spans="2:37">
      <c r="B1148" s="136"/>
      <c r="C1148" s="47">
        <f t="shared" si="324"/>
        <v>0</v>
      </c>
      <c r="D1148" s="47">
        <f t="shared" si="325"/>
        <v>1</v>
      </c>
      <c r="E1148" s="47">
        <f t="shared" si="326"/>
        <v>1900</v>
      </c>
      <c r="F1148" s="47" t="str">
        <f t="shared" si="322"/>
        <v>сб</v>
      </c>
      <c r="G1148" s="92"/>
      <c r="H1148" s="71"/>
      <c r="I1148" s="70"/>
      <c r="J1148" s="94"/>
      <c r="K1148" s="94"/>
      <c r="L1148" s="48"/>
      <c r="M1148" s="71"/>
      <c r="N1148" s="64"/>
      <c r="O1148" s="65"/>
      <c r="P1148" s="65"/>
      <c r="Q1148" s="65"/>
      <c r="R1148" s="105"/>
      <c r="S1148" s="66">
        <f t="shared" si="315"/>
        <v>100854.89999999998</v>
      </c>
      <c r="T1148" s="67">
        <f t="shared" si="310"/>
        <v>0</v>
      </c>
      <c r="U1148" s="53">
        <f t="shared" si="317"/>
        <v>0</v>
      </c>
      <c r="V1148" s="54">
        <f t="shared" si="318"/>
        <v>0</v>
      </c>
      <c r="W1148" s="67">
        <f t="shared" si="311"/>
        <v>0</v>
      </c>
      <c r="X1148" s="53">
        <f t="shared" si="319"/>
        <v>0</v>
      </c>
      <c r="Y1148" s="54">
        <f t="shared" si="320"/>
        <v>0</v>
      </c>
      <c r="Z1148" s="68" t="str">
        <f t="shared" si="323"/>
        <v>0</v>
      </c>
      <c r="AA1148" s="56">
        <f t="shared" si="321"/>
        <v>1</v>
      </c>
      <c r="AB1148" s="124">
        <f t="shared" si="312"/>
        <v>1</v>
      </c>
      <c r="AC1148" s="69">
        <f t="shared" si="313"/>
        <v>0</v>
      </c>
      <c r="AD1148" s="54">
        <f t="shared" si="316"/>
        <v>0</v>
      </c>
      <c r="AE1148" s="59">
        <f t="shared" si="314"/>
        <v>0</v>
      </c>
      <c r="AF1148" s="149"/>
      <c r="AG1148" s="60"/>
      <c r="AH1148" s="61"/>
      <c r="AI1148" s="126"/>
      <c r="AJ1148" s="212"/>
      <c r="AK1148" s="215"/>
    </row>
    <row r="1149" spans="2:37">
      <c r="B1149" s="136"/>
      <c r="C1149" s="47">
        <f t="shared" si="324"/>
        <v>0</v>
      </c>
      <c r="D1149" s="47">
        <f t="shared" si="325"/>
        <v>1</v>
      </c>
      <c r="E1149" s="47">
        <f t="shared" si="326"/>
        <v>1900</v>
      </c>
      <c r="F1149" s="47" t="str">
        <f t="shared" si="322"/>
        <v>сб</v>
      </c>
      <c r="G1149" s="92"/>
      <c r="H1149" s="71"/>
      <c r="I1149" s="70"/>
      <c r="J1149" s="94"/>
      <c r="K1149" s="94"/>
      <c r="L1149" s="48"/>
      <c r="M1149" s="71"/>
      <c r="N1149" s="64"/>
      <c r="O1149" s="65"/>
      <c r="P1149" s="65"/>
      <c r="Q1149" s="65"/>
      <c r="R1149" s="105"/>
      <c r="S1149" s="66">
        <f t="shared" si="315"/>
        <v>100854.89999999998</v>
      </c>
      <c r="T1149" s="67">
        <f t="shared" si="310"/>
        <v>0</v>
      </c>
      <c r="U1149" s="53">
        <f t="shared" si="317"/>
        <v>0</v>
      </c>
      <c r="V1149" s="54">
        <f t="shared" si="318"/>
        <v>0</v>
      </c>
      <c r="W1149" s="67">
        <f t="shared" si="311"/>
        <v>0</v>
      </c>
      <c r="X1149" s="53">
        <f t="shared" si="319"/>
        <v>0</v>
      </c>
      <c r="Y1149" s="54">
        <f t="shared" si="320"/>
        <v>0</v>
      </c>
      <c r="Z1149" s="68" t="str">
        <f t="shared" si="323"/>
        <v>0</v>
      </c>
      <c r="AA1149" s="56">
        <f t="shared" si="321"/>
        <v>1</v>
      </c>
      <c r="AB1149" s="124">
        <f t="shared" si="312"/>
        <v>1</v>
      </c>
      <c r="AC1149" s="69">
        <f t="shared" si="313"/>
        <v>0</v>
      </c>
      <c r="AD1149" s="54">
        <f t="shared" si="316"/>
        <v>0</v>
      </c>
      <c r="AE1149" s="59">
        <f t="shared" si="314"/>
        <v>0</v>
      </c>
      <c r="AF1149" s="149"/>
      <c r="AG1149" s="60"/>
      <c r="AH1149" s="61"/>
      <c r="AI1149" s="126"/>
      <c r="AJ1149" s="212"/>
      <c r="AK1149" s="215"/>
    </row>
    <row r="1150" spans="2:37">
      <c r="B1150" s="136"/>
      <c r="C1150" s="47">
        <f t="shared" si="324"/>
        <v>0</v>
      </c>
      <c r="D1150" s="47">
        <f t="shared" si="325"/>
        <v>1</v>
      </c>
      <c r="E1150" s="47">
        <f t="shared" si="326"/>
        <v>1900</v>
      </c>
      <c r="F1150" s="47" t="str">
        <f t="shared" si="322"/>
        <v>сб</v>
      </c>
      <c r="G1150" s="92"/>
      <c r="H1150" s="71"/>
      <c r="I1150" s="70"/>
      <c r="J1150" s="94"/>
      <c r="K1150" s="94"/>
      <c r="L1150" s="48"/>
      <c r="M1150" s="71"/>
      <c r="N1150" s="64"/>
      <c r="O1150" s="65"/>
      <c r="P1150" s="65"/>
      <c r="Q1150" s="65"/>
      <c r="R1150" s="105"/>
      <c r="S1150" s="66">
        <f t="shared" si="315"/>
        <v>100854.89999999998</v>
      </c>
      <c r="T1150" s="67">
        <f t="shared" si="310"/>
        <v>0</v>
      </c>
      <c r="U1150" s="53">
        <f t="shared" si="317"/>
        <v>0</v>
      </c>
      <c r="V1150" s="54">
        <f t="shared" si="318"/>
        <v>0</v>
      </c>
      <c r="W1150" s="67">
        <f t="shared" si="311"/>
        <v>0</v>
      </c>
      <c r="X1150" s="53">
        <f t="shared" si="319"/>
        <v>0</v>
      </c>
      <c r="Y1150" s="54">
        <f t="shared" si="320"/>
        <v>0</v>
      </c>
      <c r="Z1150" s="68" t="str">
        <f t="shared" si="323"/>
        <v>0</v>
      </c>
      <c r="AA1150" s="56">
        <f t="shared" si="321"/>
        <v>1</v>
      </c>
      <c r="AB1150" s="124">
        <f t="shared" si="312"/>
        <v>1</v>
      </c>
      <c r="AC1150" s="69">
        <f t="shared" si="313"/>
        <v>0</v>
      </c>
      <c r="AD1150" s="54">
        <f t="shared" si="316"/>
        <v>0</v>
      </c>
      <c r="AE1150" s="59">
        <f t="shared" si="314"/>
        <v>0</v>
      </c>
      <c r="AF1150" s="149"/>
      <c r="AG1150" s="60"/>
      <c r="AH1150" s="61"/>
      <c r="AI1150" s="126"/>
      <c r="AJ1150" s="212"/>
      <c r="AK1150" s="215"/>
    </row>
    <row r="1151" spans="2:37">
      <c r="B1151" s="136"/>
      <c r="C1151" s="47">
        <f t="shared" si="324"/>
        <v>0</v>
      </c>
      <c r="D1151" s="47">
        <f t="shared" si="325"/>
        <v>1</v>
      </c>
      <c r="E1151" s="47">
        <f t="shared" si="326"/>
        <v>1900</v>
      </c>
      <c r="F1151" s="47" t="str">
        <f t="shared" si="322"/>
        <v>сб</v>
      </c>
      <c r="G1151" s="92"/>
      <c r="H1151" s="71"/>
      <c r="I1151" s="70"/>
      <c r="J1151" s="94"/>
      <c r="K1151" s="94"/>
      <c r="L1151" s="48"/>
      <c r="M1151" s="71"/>
      <c r="N1151" s="64"/>
      <c r="O1151" s="65"/>
      <c r="P1151" s="65"/>
      <c r="Q1151" s="65"/>
      <c r="R1151" s="105"/>
      <c r="S1151" s="66">
        <f t="shared" si="315"/>
        <v>100854.89999999998</v>
      </c>
      <c r="T1151" s="67">
        <f t="shared" si="310"/>
        <v>0</v>
      </c>
      <c r="U1151" s="53">
        <f t="shared" si="317"/>
        <v>0</v>
      </c>
      <c r="V1151" s="54">
        <f t="shared" si="318"/>
        <v>0</v>
      </c>
      <c r="W1151" s="67">
        <f t="shared" si="311"/>
        <v>0</v>
      </c>
      <c r="X1151" s="53">
        <f t="shared" si="319"/>
        <v>0</v>
      </c>
      <c r="Y1151" s="54">
        <f t="shared" si="320"/>
        <v>0</v>
      </c>
      <c r="Z1151" s="68" t="str">
        <f t="shared" si="323"/>
        <v>0</v>
      </c>
      <c r="AA1151" s="56">
        <f t="shared" si="321"/>
        <v>1</v>
      </c>
      <c r="AB1151" s="124">
        <f t="shared" si="312"/>
        <v>1</v>
      </c>
      <c r="AC1151" s="69">
        <f t="shared" si="313"/>
        <v>0</v>
      </c>
      <c r="AD1151" s="54">
        <f t="shared" si="316"/>
        <v>0</v>
      </c>
      <c r="AE1151" s="59">
        <f t="shared" si="314"/>
        <v>0</v>
      </c>
      <c r="AF1151" s="149"/>
      <c r="AG1151" s="60"/>
      <c r="AH1151" s="61"/>
      <c r="AI1151" s="126"/>
      <c r="AJ1151" s="212"/>
      <c r="AK1151" s="215"/>
    </row>
    <row r="1152" spans="2:37">
      <c r="B1152" s="136"/>
      <c r="C1152" s="47">
        <f t="shared" si="324"/>
        <v>0</v>
      </c>
      <c r="D1152" s="47">
        <f t="shared" si="325"/>
        <v>1</v>
      </c>
      <c r="E1152" s="47">
        <f t="shared" si="326"/>
        <v>1900</v>
      </c>
      <c r="F1152" s="47" t="str">
        <f t="shared" si="322"/>
        <v>сб</v>
      </c>
      <c r="G1152" s="92"/>
      <c r="H1152" s="71"/>
      <c r="I1152" s="70"/>
      <c r="J1152" s="94"/>
      <c r="K1152" s="94"/>
      <c r="L1152" s="48"/>
      <c r="M1152" s="71"/>
      <c r="N1152" s="64"/>
      <c r="O1152" s="65"/>
      <c r="P1152" s="65"/>
      <c r="Q1152" s="65"/>
      <c r="R1152" s="105"/>
      <c r="S1152" s="66">
        <f t="shared" si="315"/>
        <v>100854.89999999998</v>
      </c>
      <c r="T1152" s="67">
        <f t="shared" si="310"/>
        <v>0</v>
      </c>
      <c r="U1152" s="53">
        <f t="shared" si="317"/>
        <v>0</v>
      </c>
      <c r="V1152" s="54">
        <f t="shared" si="318"/>
        <v>0</v>
      </c>
      <c r="W1152" s="67">
        <f t="shared" si="311"/>
        <v>0</v>
      </c>
      <c r="X1152" s="53">
        <f t="shared" si="319"/>
        <v>0</v>
      </c>
      <c r="Y1152" s="54">
        <f t="shared" si="320"/>
        <v>0</v>
      </c>
      <c r="Z1152" s="68" t="str">
        <f t="shared" si="323"/>
        <v>0</v>
      </c>
      <c r="AA1152" s="56">
        <f t="shared" si="321"/>
        <v>1</v>
      </c>
      <c r="AB1152" s="124">
        <f t="shared" si="312"/>
        <v>1</v>
      </c>
      <c r="AC1152" s="69">
        <f t="shared" si="313"/>
        <v>0</v>
      </c>
      <c r="AD1152" s="54">
        <f t="shared" si="316"/>
        <v>0</v>
      </c>
      <c r="AE1152" s="59">
        <f t="shared" si="314"/>
        <v>0</v>
      </c>
      <c r="AF1152" s="149"/>
      <c r="AG1152" s="60"/>
      <c r="AH1152" s="61"/>
      <c r="AI1152" s="126"/>
      <c r="AJ1152" s="212"/>
      <c r="AK1152" s="215"/>
    </row>
    <row r="1153" spans="2:37">
      <c r="B1153" s="136"/>
      <c r="C1153" s="47">
        <f t="shared" si="324"/>
        <v>0</v>
      </c>
      <c r="D1153" s="47">
        <f t="shared" si="325"/>
        <v>1</v>
      </c>
      <c r="E1153" s="47">
        <f t="shared" si="326"/>
        <v>1900</v>
      </c>
      <c r="F1153" s="47" t="str">
        <f t="shared" si="322"/>
        <v>сб</v>
      </c>
      <c r="G1153" s="92"/>
      <c r="H1153" s="71"/>
      <c r="I1153" s="70"/>
      <c r="J1153" s="94"/>
      <c r="K1153" s="94"/>
      <c r="L1153" s="48"/>
      <c r="M1153" s="71"/>
      <c r="N1153" s="64"/>
      <c r="O1153" s="65"/>
      <c r="P1153" s="65"/>
      <c r="Q1153" s="65"/>
      <c r="R1153" s="105"/>
      <c r="S1153" s="66">
        <f t="shared" si="315"/>
        <v>100854.89999999998</v>
      </c>
      <c r="T1153" s="67">
        <f t="shared" si="310"/>
        <v>0</v>
      </c>
      <c r="U1153" s="53">
        <f t="shared" si="317"/>
        <v>0</v>
      </c>
      <c r="V1153" s="54">
        <f t="shared" si="318"/>
        <v>0</v>
      </c>
      <c r="W1153" s="67">
        <f t="shared" si="311"/>
        <v>0</v>
      </c>
      <c r="X1153" s="53">
        <f t="shared" si="319"/>
        <v>0</v>
      </c>
      <c r="Y1153" s="54">
        <f t="shared" si="320"/>
        <v>0</v>
      </c>
      <c r="Z1153" s="68" t="str">
        <f t="shared" si="323"/>
        <v>0</v>
      </c>
      <c r="AA1153" s="56">
        <f t="shared" si="321"/>
        <v>1</v>
      </c>
      <c r="AB1153" s="124">
        <f t="shared" si="312"/>
        <v>1</v>
      </c>
      <c r="AC1153" s="69">
        <f t="shared" si="313"/>
        <v>0</v>
      </c>
      <c r="AD1153" s="54">
        <f t="shared" si="316"/>
        <v>0</v>
      </c>
      <c r="AE1153" s="59">
        <f t="shared" si="314"/>
        <v>0</v>
      </c>
      <c r="AF1153" s="149"/>
      <c r="AG1153" s="60"/>
      <c r="AH1153" s="61"/>
      <c r="AI1153" s="126"/>
      <c r="AJ1153" s="212"/>
      <c r="AK1153" s="215"/>
    </row>
    <row r="1154" spans="2:37">
      <c r="B1154" s="136"/>
      <c r="C1154" s="47">
        <f t="shared" si="324"/>
        <v>0</v>
      </c>
      <c r="D1154" s="47">
        <f t="shared" si="325"/>
        <v>1</v>
      </c>
      <c r="E1154" s="47">
        <f t="shared" si="326"/>
        <v>1900</v>
      </c>
      <c r="F1154" s="47" t="str">
        <f t="shared" si="322"/>
        <v>сб</v>
      </c>
      <c r="G1154" s="92"/>
      <c r="H1154" s="71"/>
      <c r="I1154" s="70"/>
      <c r="J1154" s="94"/>
      <c r="K1154" s="94"/>
      <c r="L1154" s="48"/>
      <c r="M1154" s="71"/>
      <c r="N1154" s="64"/>
      <c r="O1154" s="65"/>
      <c r="P1154" s="65"/>
      <c r="Q1154" s="65"/>
      <c r="R1154" s="105"/>
      <c r="S1154" s="66">
        <f t="shared" si="315"/>
        <v>100854.89999999998</v>
      </c>
      <c r="T1154" s="67">
        <f t="shared" si="310"/>
        <v>0</v>
      </c>
      <c r="U1154" s="53">
        <f t="shared" si="317"/>
        <v>0</v>
      </c>
      <c r="V1154" s="54">
        <f t="shared" si="318"/>
        <v>0</v>
      </c>
      <c r="W1154" s="67">
        <f t="shared" si="311"/>
        <v>0</v>
      </c>
      <c r="X1154" s="53">
        <f t="shared" si="319"/>
        <v>0</v>
      </c>
      <c r="Y1154" s="54">
        <f t="shared" si="320"/>
        <v>0</v>
      </c>
      <c r="Z1154" s="68" t="str">
        <f t="shared" si="323"/>
        <v>0</v>
      </c>
      <c r="AA1154" s="56">
        <f t="shared" si="321"/>
        <v>1</v>
      </c>
      <c r="AB1154" s="124">
        <f t="shared" si="312"/>
        <v>1</v>
      </c>
      <c r="AC1154" s="69">
        <f t="shared" si="313"/>
        <v>0</v>
      </c>
      <c r="AD1154" s="54">
        <f t="shared" si="316"/>
        <v>0</v>
      </c>
      <c r="AE1154" s="59">
        <f t="shared" si="314"/>
        <v>0</v>
      </c>
      <c r="AF1154" s="149"/>
      <c r="AG1154" s="60"/>
      <c r="AH1154" s="61"/>
      <c r="AI1154" s="126"/>
      <c r="AJ1154" s="212"/>
      <c r="AK1154" s="215"/>
    </row>
    <row r="1155" spans="2:37">
      <c r="B1155" s="136"/>
      <c r="C1155" s="47">
        <f t="shared" si="324"/>
        <v>0</v>
      </c>
      <c r="D1155" s="47">
        <f t="shared" si="325"/>
        <v>1</v>
      </c>
      <c r="E1155" s="47">
        <f t="shared" si="326"/>
        <v>1900</v>
      </c>
      <c r="F1155" s="47" t="str">
        <f t="shared" si="322"/>
        <v>сб</v>
      </c>
      <c r="G1155" s="92"/>
      <c r="H1155" s="71"/>
      <c r="I1155" s="70"/>
      <c r="J1155" s="94"/>
      <c r="K1155" s="94"/>
      <c r="L1155" s="48"/>
      <c r="M1155" s="71"/>
      <c r="N1155" s="64"/>
      <c r="O1155" s="65"/>
      <c r="P1155" s="65"/>
      <c r="Q1155" s="65"/>
      <c r="R1155" s="105"/>
      <c r="S1155" s="66">
        <f t="shared" si="315"/>
        <v>100854.89999999998</v>
      </c>
      <c r="T1155" s="67">
        <f t="shared" si="310"/>
        <v>0</v>
      </c>
      <c r="U1155" s="53">
        <f t="shared" si="317"/>
        <v>0</v>
      </c>
      <c r="V1155" s="54">
        <f t="shared" si="318"/>
        <v>0</v>
      </c>
      <c r="W1155" s="67">
        <f t="shared" si="311"/>
        <v>0</v>
      </c>
      <c r="X1155" s="53">
        <f t="shared" si="319"/>
        <v>0</v>
      </c>
      <c r="Y1155" s="54">
        <f t="shared" si="320"/>
        <v>0</v>
      </c>
      <c r="Z1155" s="68" t="str">
        <f t="shared" si="323"/>
        <v>0</v>
      </c>
      <c r="AA1155" s="56">
        <f t="shared" si="321"/>
        <v>1</v>
      </c>
      <c r="AB1155" s="124">
        <f t="shared" si="312"/>
        <v>1</v>
      </c>
      <c r="AC1155" s="69">
        <f t="shared" si="313"/>
        <v>0</v>
      </c>
      <c r="AD1155" s="54">
        <f t="shared" si="316"/>
        <v>0</v>
      </c>
      <c r="AE1155" s="59">
        <f t="shared" si="314"/>
        <v>0</v>
      </c>
      <c r="AF1155" s="149"/>
      <c r="AG1155" s="60"/>
      <c r="AH1155" s="61"/>
      <c r="AI1155" s="126"/>
      <c r="AJ1155" s="212"/>
      <c r="AK1155" s="215"/>
    </row>
    <row r="1156" spans="2:37">
      <c r="B1156" s="136"/>
      <c r="C1156" s="47">
        <f t="shared" si="324"/>
        <v>0</v>
      </c>
      <c r="D1156" s="47">
        <f t="shared" si="325"/>
        <v>1</v>
      </c>
      <c r="E1156" s="47">
        <f t="shared" si="326"/>
        <v>1900</v>
      </c>
      <c r="F1156" s="47" t="str">
        <f t="shared" si="322"/>
        <v>сб</v>
      </c>
      <c r="G1156" s="92"/>
      <c r="H1156" s="71"/>
      <c r="I1156" s="70"/>
      <c r="J1156" s="94"/>
      <c r="K1156" s="94"/>
      <c r="L1156" s="48"/>
      <c r="M1156" s="71"/>
      <c r="N1156" s="64"/>
      <c r="O1156" s="65"/>
      <c r="P1156" s="65"/>
      <c r="Q1156" s="65"/>
      <c r="R1156" s="105"/>
      <c r="S1156" s="66">
        <f t="shared" si="315"/>
        <v>100854.89999999998</v>
      </c>
      <c r="T1156" s="67">
        <f t="shared" si="310"/>
        <v>0</v>
      </c>
      <c r="U1156" s="53">
        <f t="shared" si="317"/>
        <v>0</v>
      </c>
      <c r="V1156" s="54">
        <f t="shared" si="318"/>
        <v>0</v>
      </c>
      <c r="W1156" s="67">
        <f t="shared" si="311"/>
        <v>0</v>
      </c>
      <c r="X1156" s="53">
        <f t="shared" si="319"/>
        <v>0</v>
      </c>
      <c r="Y1156" s="54">
        <f t="shared" si="320"/>
        <v>0</v>
      </c>
      <c r="Z1156" s="68" t="str">
        <f t="shared" si="323"/>
        <v>0</v>
      </c>
      <c r="AA1156" s="56">
        <f t="shared" si="321"/>
        <v>1</v>
      </c>
      <c r="AB1156" s="124">
        <f t="shared" si="312"/>
        <v>1</v>
      </c>
      <c r="AC1156" s="69">
        <f t="shared" si="313"/>
        <v>0</v>
      </c>
      <c r="AD1156" s="54">
        <f t="shared" si="316"/>
        <v>0</v>
      </c>
      <c r="AE1156" s="59">
        <f t="shared" si="314"/>
        <v>0</v>
      </c>
      <c r="AF1156" s="149"/>
      <c r="AG1156" s="60"/>
      <c r="AH1156" s="61"/>
      <c r="AI1156" s="126"/>
      <c r="AJ1156" s="212"/>
      <c r="AK1156" s="215"/>
    </row>
    <row r="1157" spans="2:37">
      <c r="B1157" s="136"/>
      <c r="C1157" s="47">
        <f t="shared" si="324"/>
        <v>0</v>
      </c>
      <c r="D1157" s="47">
        <f t="shared" si="325"/>
        <v>1</v>
      </c>
      <c r="E1157" s="47">
        <f t="shared" si="326"/>
        <v>1900</v>
      </c>
      <c r="F1157" s="47" t="str">
        <f t="shared" si="322"/>
        <v>сб</v>
      </c>
      <c r="G1157" s="92"/>
      <c r="H1157" s="71"/>
      <c r="I1157" s="70"/>
      <c r="J1157" s="94"/>
      <c r="K1157" s="94"/>
      <c r="L1157" s="48"/>
      <c r="M1157" s="71"/>
      <c r="N1157" s="64"/>
      <c r="O1157" s="65"/>
      <c r="P1157" s="65"/>
      <c r="Q1157" s="65"/>
      <c r="R1157" s="105"/>
      <c r="S1157" s="66">
        <f t="shared" si="315"/>
        <v>100854.89999999998</v>
      </c>
      <c r="T1157" s="67">
        <f t="shared" si="310"/>
        <v>0</v>
      </c>
      <c r="U1157" s="53">
        <f t="shared" si="317"/>
        <v>0</v>
      </c>
      <c r="V1157" s="54">
        <f t="shared" si="318"/>
        <v>0</v>
      </c>
      <c r="W1157" s="67">
        <f t="shared" si="311"/>
        <v>0</v>
      </c>
      <c r="X1157" s="53">
        <f t="shared" si="319"/>
        <v>0</v>
      </c>
      <c r="Y1157" s="54">
        <f t="shared" si="320"/>
        <v>0</v>
      </c>
      <c r="Z1157" s="68" t="str">
        <f t="shared" si="323"/>
        <v>0</v>
      </c>
      <c r="AA1157" s="56">
        <f t="shared" si="321"/>
        <v>1</v>
      </c>
      <c r="AB1157" s="124">
        <f t="shared" si="312"/>
        <v>1</v>
      </c>
      <c r="AC1157" s="69">
        <f t="shared" si="313"/>
        <v>0</v>
      </c>
      <c r="AD1157" s="54">
        <f t="shared" si="316"/>
        <v>0</v>
      </c>
      <c r="AE1157" s="59">
        <f t="shared" si="314"/>
        <v>0</v>
      </c>
      <c r="AF1157" s="149"/>
      <c r="AG1157" s="60"/>
      <c r="AH1157" s="61"/>
      <c r="AI1157" s="126"/>
      <c r="AJ1157" s="212"/>
      <c r="AK1157" s="215"/>
    </row>
    <row r="1158" spans="2:37">
      <c r="B1158" s="136"/>
      <c r="C1158" s="47">
        <f t="shared" si="324"/>
        <v>0</v>
      </c>
      <c r="D1158" s="47">
        <f t="shared" si="325"/>
        <v>1</v>
      </c>
      <c r="E1158" s="47">
        <f t="shared" si="326"/>
        <v>1900</v>
      </c>
      <c r="F1158" s="47" t="str">
        <f t="shared" si="322"/>
        <v>сб</v>
      </c>
      <c r="G1158" s="92"/>
      <c r="H1158" s="71"/>
      <c r="I1158" s="70"/>
      <c r="J1158" s="94"/>
      <c r="K1158" s="94"/>
      <c r="L1158" s="48"/>
      <c r="M1158" s="71"/>
      <c r="N1158" s="64"/>
      <c r="O1158" s="65"/>
      <c r="P1158" s="65"/>
      <c r="Q1158" s="65"/>
      <c r="R1158" s="105"/>
      <c r="S1158" s="66">
        <f t="shared" si="315"/>
        <v>100854.89999999998</v>
      </c>
      <c r="T1158" s="67">
        <f t="shared" si="310"/>
        <v>0</v>
      </c>
      <c r="U1158" s="53">
        <f t="shared" si="317"/>
        <v>0</v>
      </c>
      <c r="V1158" s="54">
        <f t="shared" si="318"/>
        <v>0</v>
      </c>
      <c r="W1158" s="67">
        <f t="shared" si="311"/>
        <v>0</v>
      </c>
      <c r="X1158" s="53">
        <f t="shared" si="319"/>
        <v>0</v>
      </c>
      <c r="Y1158" s="54">
        <f t="shared" si="320"/>
        <v>0</v>
      </c>
      <c r="Z1158" s="68" t="str">
        <f t="shared" si="323"/>
        <v>0</v>
      </c>
      <c r="AA1158" s="56">
        <f t="shared" si="321"/>
        <v>1</v>
      </c>
      <c r="AB1158" s="124">
        <f t="shared" si="312"/>
        <v>1</v>
      </c>
      <c r="AC1158" s="69">
        <f t="shared" si="313"/>
        <v>0</v>
      </c>
      <c r="AD1158" s="54">
        <f t="shared" si="316"/>
        <v>0</v>
      </c>
      <c r="AE1158" s="59">
        <f t="shared" si="314"/>
        <v>0</v>
      </c>
      <c r="AF1158" s="149"/>
      <c r="AG1158" s="60"/>
      <c r="AH1158" s="61"/>
      <c r="AI1158" s="126"/>
      <c r="AJ1158" s="212"/>
      <c r="AK1158" s="215"/>
    </row>
    <row r="1159" spans="2:37">
      <c r="B1159" s="136"/>
      <c r="C1159" s="47">
        <f t="shared" si="324"/>
        <v>0</v>
      </c>
      <c r="D1159" s="47">
        <f t="shared" si="325"/>
        <v>1</v>
      </c>
      <c r="E1159" s="47">
        <f t="shared" si="326"/>
        <v>1900</v>
      </c>
      <c r="F1159" s="47" t="str">
        <f t="shared" si="322"/>
        <v>сб</v>
      </c>
      <c r="G1159" s="92"/>
      <c r="H1159" s="71"/>
      <c r="I1159" s="70"/>
      <c r="J1159" s="94"/>
      <c r="K1159" s="94"/>
      <c r="L1159" s="48"/>
      <c r="M1159" s="71"/>
      <c r="N1159" s="64"/>
      <c r="O1159" s="65"/>
      <c r="P1159" s="65"/>
      <c r="Q1159" s="65"/>
      <c r="R1159" s="105"/>
      <c r="S1159" s="66">
        <f t="shared" si="315"/>
        <v>100854.89999999998</v>
      </c>
      <c r="T1159" s="67">
        <f t="shared" si="310"/>
        <v>0</v>
      </c>
      <c r="U1159" s="53">
        <f t="shared" si="317"/>
        <v>0</v>
      </c>
      <c r="V1159" s="54">
        <f t="shared" si="318"/>
        <v>0</v>
      </c>
      <c r="W1159" s="67">
        <f t="shared" si="311"/>
        <v>0</v>
      </c>
      <c r="X1159" s="53">
        <f t="shared" si="319"/>
        <v>0</v>
      </c>
      <c r="Y1159" s="54">
        <f t="shared" si="320"/>
        <v>0</v>
      </c>
      <c r="Z1159" s="68" t="str">
        <f t="shared" si="323"/>
        <v>0</v>
      </c>
      <c r="AA1159" s="56">
        <f t="shared" si="321"/>
        <v>1</v>
      </c>
      <c r="AB1159" s="124">
        <f t="shared" si="312"/>
        <v>1</v>
      </c>
      <c r="AC1159" s="69">
        <f t="shared" si="313"/>
        <v>0</v>
      </c>
      <c r="AD1159" s="54">
        <f t="shared" si="316"/>
        <v>0</v>
      </c>
      <c r="AE1159" s="59">
        <f t="shared" si="314"/>
        <v>0</v>
      </c>
      <c r="AF1159" s="149"/>
      <c r="AG1159" s="60"/>
      <c r="AH1159" s="61"/>
      <c r="AI1159" s="126"/>
      <c r="AJ1159" s="212"/>
      <c r="AK1159" s="215"/>
    </row>
    <row r="1160" spans="2:37">
      <c r="B1160" s="136"/>
      <c r="C1160" s="47">
        <f t="shared" si="324"/>
        <v>0</v>
      </c>
      <c r="D1160" s="47">
        <f t="shared" si="325"/>
        <v>1</v>
      </c>
      <c r="E1160" s="47">
        <f t="shared" si="326"/>
        <v>1900</v>
      </c>
      <c r="F1160" s="47" t="str">
        <f t="shared" si="322"/>
        <v>сб</v>
      </c>
      <c r="G1160" s="92"/>
      <c r="H1160" s="71"/>
      <c r="I1160" s="70"/>
      <c r="J1160" s="94"/>
      <c r="K1160" s="94"/>
      <c r="L1160" s="48"/>
      <c r="M1160" s="71"/>
      <c r="N1160" s="64"/>
      <c r="O1160" s="65"/>
      <c r="P1160" s="65"/>
      <c r="Q1160" s="65"/>
      <c r="R1160" s="105"/>
      <c r="S1160" s="66">
        <f t="shared" si="315"/>
        <v>100854.89999999998</v>
      </c>
      <c r="T1160" s="67">
        <f t="shared" si="310"/>
        <v>0</v>
      </c>
      <c r="U1160" s="53">
        <f t="shared" si="317"/>
        <v>0</v>
      </c>
      <c r="V1160" s="54">
        <f t="shared" si="318"/>
        <v>0</v>
      </c>
      <c r="W1160" s="67">
        <f t="shared" si="311"/>
        <v>0</v>
      </c>
      <c r="X1160" s="53">
        <f t="shared" si="319"/>
        <v>0</v>
      </c>
      <c r="Y1160" s="54">
        <f t="shared" si="320"/>
        <v>0</v>
      </c>
      <c r="Z1160" s="68" t="str">
        <f t="shared" si="323"/>
        <v>0</v>
      </c>
      <c r="AA1160" s="56">
        <f t="shared" si="321"/>
        <v>1</v>
      </c>
      <c r="AB1160" s="124">
        <f t="shared" si="312"/>
        <v>1</v>
      </c>
      <c r="AC1160" s="69">
        <f t="shared" si="313"/>
        <v>0</v>
      </c>
      <c r="AD1160" s="54">
        <f t="shared" si="316"/>
        <v>0</v>
      </c>
      <c r="AE1160" s="59">
        <f t="shared" si="314"/>
        <v>0</v>
      </c>
      <c r="AF1160" s="149"/>
      <c r="AG1160" s="60"/>
      <c r="AH1160" s="61"/>
      <c r="AI1160" s="126"/>
      <c r="AJ1160" s="212"/>
      <c r="AK1160" s="215"/>
    </row>
    <row r="1161" spans="2:37">
      <c r="B1161" s="136"/>
      <c r="C1161" s="47">
        <f t="shared" si="324"/>
        <v>0</v>
      </c>
      <c r="D1161" s="47">
        <f t="shared" si="325"/>
        <v>1</v>
      </c>
      <c r="E1161" s="47">
        <f t="shared" si="326"/>
        <v>1900</v>
      </c>
      <c r="F1161" s="47" t="str">
        <f t="shared" si="322"/>
        <v>сб</v>
      </c>
      <c r="G1161" s="92"/>
      <c r="H1161" s="71"/>
      <c r="I1161" s="70"/>
      <c r="J1161" s="94"/>
      <c r="K1161" s="94"/>
      <c r="L1161" s="48"/>
      <c r="M1161" s="71"/>
      <c r="N1161" s="64"/>
      <c r="O1161" s="65"/>
      <c r="P1161" s="65"/>
      <c r="Q1161" s="65"/>
      <c r="R1161" s="105"/>
      <c r="S1161" s="66">
        <f t="shared" si="315"/>
        <v>100854.89999999998</v>
      </c>
      <c r="T1161" s="67">
        <f t="shared" si="310"/>
        <v>0</v>
      </c>
      <c r="U1161" s="53">
        <f t="shared" si="317"/>
        <v>0</v>
      </c>
      <c r="V1161" s="54">
        <f t="shared" si="318"/>
        <v>0</v>
      </c>
      <c r="W1161" s="67">
        <f t="shared" si="311"/>
        <v>0</v>
      </c>
      <c r="X1161" s="53">
        <f t="shared" si="319"/>
        <v>0</v>
      </c>
      <c r="Y1161" s="54">
        <f t="shared" si="320"/>
        <v>0</v>
      </c>
      <c r="Z1161" s="68" t="str">
        <f t="shared" si="323"/>
        <v>0</v>
      </c>
      <c r="AA1161" s="56">
        <f t="shared" si="321"/>
        <v>1</v>
      </c>
      <c r="AB1161" s="124">
        <f t="shared" si="312"/>
        <v>1</v>
      </c>
      <c r="AC1161" s="69">
        <f t="shared" si="313"/>
        <v>0</v>
      </c>
      <c r="AD1161" s="54">
        <f t="shared" si="316"/>
        <v>0</v>
      </c>
      <c r="AE1161" s="59">
        <f t="shared" si="314"/>
        <v>0</v>
      </c>
      <c r="AF1161" s="149"/>
      <c r="AG1161" s="60"/>
      <c r="AH1161" s="61"/>
      <c r="AI1161" s="126"/>
      <c r="AJ1161" s="212"/>
      <c r="AK1161" s="215"/>
    </row>
    <row r="1162" spans="2:37">
      <c r="B1162" s="136"/>
      <c r="C1162" s="47">
        <f t="shared" si="324"/>
        <v>0</v>
      </c>
      <c r="D1162" s="47">
        <f t="shared" si="325"/>
        <v>1</v>
      </c>
      <c r="E1162" s="47">
        <f t="shared" si="326"/>
        <v>1900</v>
      </c>
      <c r="F1162" s="47" t="str">
        <f t="shared" si="322"/>
        <v>сб</v>
      </c>
      <c r="G1162" s="92"/>
      <c r="H1162" s="71"/>
      <c r="I1162" s="70"/>
      <c r="J1162" s="94"/>
      <c r="K1162" s="94"/>
      <c r="L1162" s="48"/>
      <c r="M1162" s="71"/>
      <c r="N1162" s="64"/>
      <c r="O1162" s="65"/>
      <c r="P1162" s="65"/>
      <c r="Q1162" s="65"/>
      <c r="R1162" s="105"/>
      <c r="S1162" s="66">
        <f t="shared" si="315"/>
        <v>100854.89999999998</v>
      </c>
      <c r="T1162" s="67">
        <f t="shared" ref="T1162:T1225" si="327">IF(Q1162&lt;&gt;0,IF(K1162="Long",(Q1162-N1162)*100000*AB1162,((Q1162-N1162)*-100000*AB1162)),0)</f>
        <v>0</v>
      </c>
      <c r="U1162" s="53">
        <f t="shared" si="317"/>
        <v>0</v>
      </c>
      <c r="V1162" s="54">
        <f t="shared" si="318"/>
        <v>0</v>
      </c>
      <c r="W1162" s="67">
        <f t="shared" ref="W1162:W1225" si="328">IF(P1162&lt;&gt;0,IF(K1162="Long",(N1162-P1162)*100000*AB1162,((N1162-P1162)*-100000*AB1162)),0)</f>
        <v>0</v>
      </c>
      <c r="X1162" s="53">
        <f t="shared" si="319"/>
        <v>0</v>
      </c>
      <c r="Y1162" s="54">
        <f t="shared" si="320"/>
        <v>0</v>
      </c>
      <c r="Z1162" s="68" t="str">
        <f t="shared" si="323"/>
        <v>0</v>
      </c>
      <c r="AA1162" s="56">
        <f t="shared" si="321"/>
        <v>1</v>
      </c>
      <c r="AB1162" s="124">
        <f t="shared" ref="AB1162:AB1225" si="329">IF(TRUNC(N1162/10,0)=0,1,IF(AND(TRUNC(N1162/10,0)&gt;0,TRUNC(N1162/10,0)&lt;10),0.1,IF(AND(TRUNC(N1162/10,0)&gt;=10,TRUNC(N1162/10,0)&lt;100),0.01,IF(AND(TRUNC(N1162/10,0)&gt;=100,TRUNC(N1162/10,0)&lt;1000),0.001,IF(AND(TRUNC(N1162/10,0)&gt;=1000,TRUNC(N1162/10,0)&lt;10000),0.0001,IF(AND(TRUNC(N1162/10,0)&gt;=10000,TRUNC(N1162/10,0)&lt;100000),0.00001))))))</f>
        <v>1</v>
      </c>
      <c r="AC1162" s="69">
        <f t="shared" ref="AC1162:AC1225" si="330">IF(O1162&lt;&gt;0, IF(K1162="Long",(O1162-N1162)*100000*AB1162,((O1162-N1162)*-100000*AB1162)),0)</f>
        <v>0</v>
      </c>
      <c r="AD1162" s="54">
        <f t="shared" si="316"/>
        <v>0</v>
      </c>
      <c r="AE1162" s="59">
        <f t="shared" ref="AE1162:AE1225" si="331">(AA1162*AC1162*M1162)+R1162</f>
        <v>0</v>
      </c>
      <c r="AF1162" s="149"/>
      <c r="AG1162" s="60"/>
      <c r="AH1162" s="61"/>
      <c r="AI1162" s="126"/>
      <c r="AJ1162" s="212"/>
      <c r="AK1162" s="215"/>
    </row>
    <row r="1163" spans="2:37">
      <c r="B1163" s="136"/>
      <c r="C1163" s="47">
        <f t="shared" si="324"/>
        <v>0</v>
      </c>
      <c r="D1163" s="47">
        <f t="shared" si="325"/>
        <v>1</v>
      </c>
      <c r="E1163" s="47">
        <f t="shared" si="326"/>
        <v>1900</v>
      </c>
      <c r="F1163" s="47" t="str">
        <f t="shared" si="322"/>
        <v>сб</v>
      </c>
      <c r="G1163" s="92"/>
      <c r="H1163" s="71"/>
      <c r="I1163" s="70"/>
      <c r="J1163" s="94"/>
      <c r="K1163" s="94"/>
      <c r="L1163" s="48"/>
      <c r="M1163" s="71"/>
      <c r="N1163" s="64"/>
      <c r="O1163" s="65"/>
      <c r="P1163" s="65"/>
      <c r="Q1163" s="65"/>
      <c r="R1163" s="105"/>
      <c r="S1163" s="66">
        <f t="shared" ref="S1163:S1226" si="332">IF(AE1163="","",S1162+AE1163)</f>
        <v>100854.89999999998</v>
      </c>
      <c r="T1163" s="67">
        <f t="shared" si="327"/>
        <v>0</v>
      </c>
      <c r="U1163" s="53">
        <f t="shared" si="317"/>
        <v>0</v>
      </c>
      <c r="V1163" s="54">
        <f t="shared" si="318"/>
        <v>0</v>
      </c>
      <c r="W1163" s="67">
        <f t="shared" si="328"/>
        <v>0</v>
      </c>
      <c r="X1163" s="53">
        <f t="shared" si="319"/>
        <v>0</v>
      </c>
      <c r="Y1163" s="54">
        <f t="shared" si="320"/>
        <v>0</v>
      </c>
      <c r="Z1163" s="68" t="str">
        <f t="shared" si="323"/>
        <v>0</v>
      </c>
      <c r="AA1163" s="56">
        <f t="shared" si="321"/>
        <v>1</v>
      </c>
      <c r="AB1163" s="124">
        <f t="shared" si="329"/>
        <v>1</v>
      </c>
      <c r="AC1163" s="69">
        <f t="shared" si="330"/>
        <v>0</v>
      </c>
      <c r="AD1163" s="54">
        <f t="shared" ref="AD1163:AD1226" si="333">IF(S1162=0,"0.00%",AE1163/S1162)</f>
        <v>0</v>
      </c>
      <c r="AE1163" s="59">
        <f t="shared" si="331"/>
        <v>0</v>
      </c>
      <c r="AF1163" s="149"/>
      <c r="AG1163" s="60"/>
      <c r="AH1163" s="61"/>
      <c r="AI1163" s="126"/>
      <c r="AJ1163" s="212"/>
      <c r="AK1163" s="215"/>
    </row>
    <row r="1164" spans="2:37">
      <c r="B1164" s="136"/>
      <c r="C1164" s="47">
        <f t="shared" si="324"/>
        <v>0</v>
      </c>
      <c r="D1164" s="47">
        <f t="shared" si="325"/>
        <v>1</v>
      </c>
      <c r="E1164" s="47">
        <f t="shared" si="326"/>
        <v>1900</v>
      </c>
      <c r="F1164" s="47" t="str">
        <f t="shared" si="322"/>
        <v>сб</v>
      </c>
      <c r="G1164" s="92"/>
      <c r="H1164" s="71"/>
      <c r="I1164" s="70"/>
      <c r="J1164" s="94"/>
      <c r="K1164" s="94"/>
      <c r="L1164" s="48"/>
      <c r="M1164" s="71"/>
      <c r="N1164" s="64"/>
      <c r="O1164" s="65"/>
      <c r="P1164" s="65"/>
      <c r="Q1164" s="65"/>
      <c r="R1164" s="105"/>
      <c r="S1164" s="66">
        <f t="shared" si="332"/>
        <v>100854.89999999998</v>
      </c>
      <c r="T1164" s="67">
        <f t="shared" si="327"/>
        <v>0</v>
      </c>
      <c r="U1164" s="53">
        <f t="shared" si="317"/>
        <v>0</v>
      </c>
      <c r="V1164" s="54">
        <f t="shared" si="318"/>
        <v>0</v>
      </c>
      <c r="W1164" s="67">
        <f t="shared" si="328"/>
        <v>0</v>
      </c>
      <c r="X1164" s="53">
        <f t="shared" si="319"/>
        <v>0</v>
      </c>
      <c r="Y1164" s="54">
        <f t="shared" si="320"/>
        <v>0</v>
      </c>
      <c r="Z1164" s="68" t="str">
        <f t="shared" si="323"/>
        <v>0</v>
      </c>
      <c r="AA1164" s="56">
        <f t="shared" si="321"/>
        <v>1</v>
      </c>
      <c r="AB1164" s="124">
        <f t="shared" si="329"/>
        <v>1</v>
      </c>
      <c r="AC1164" s="69">
        <f t="shared" si="330"/>
        <v>0</v>
      </c>
      <c r="AD1164" s="54">
        <f t="shared" si="333"/>
        <v>0</v>
      </c>
      <c r="AE1164" s="59">
        <f t="shared" si="331"/>
        <v>0</v>
      </c>
      <c r="AF1164" s="149"/>
      <c r="AG1164" s="60"/>
      <c r="AH1164" s="61"/>
      <c r="AI1164" s="126"/>
      <c r="AJ1164" s="212"/>
      <c r="AK1164" s="215"/>
    </row>
    <row r="1165" spans="2:37">
      <c r="B1165" s="136"/>
      <c r="C1165" s="47">
        <f t="shared" si="324"/>
        <v>0</v>
      </c>
      <c r="D1165" s="47">
        <f t="shared" si="325"/>
        <v>1</v>
      </c>
      <c r="E1165" s="47">
        <f t="shared" si="326"/>
        <v>1900</v>
      </c>
      <c r="F1165" s="47" t="str">
        <f t="shared" si="322"/>
        <v>сб</v>
      </c>
      <c r="G1165" s="92"/>
      <c r="H1165" s="71"/>
      <c r="I1165" s="70"/>
      <c r="J1165" s="94"/>
      <c r="K1165" s="94"/>
      <c r="L1165" s="48"/>
      <c r="M1165" s="71"/>
      <c r="N1165" s="64"/>
      <c r="O1165" s="65"/>
      <c r="P1165" s="65"/>
      <c r="Q1165" s="65"/>
      <c r="R1165" s="105"/>
      <c r="S1165" s="66">
        <f t="shared" si="332"/>
        <v>100854.89999999998</v>
      </c>
      <c r="T1165" s="67">
        <f t="shared" si="327"/>
        <v>0</v>
      </c>
      <c r="U1165" s="53">
        <f t="shared" si="317"/>
        <v>0</v>
      </c>
      <c r="V1165" s="54">
        <f t="shared" si="318"/>
        <v>0</v>
      </c>
      <c r="W1165" s="67">
        <f t="shared" si="328"/>
        <v>0</v>
      </c>
      <c r="X1165" s="53">
        <f t="shared" si="319"/>
        <v>0</v>
      </c>
      <c r="Y1165" s="54">
        <f t="shared" si="320"/>
        <v>0</v>
      </c>
      <c r="Z1165" s="68" t="str">
        <f t="shared" si="323"/>
        <v>0</v>
      </c>
      <c r="AA1165" s="56">
        <f t="shared" si="321"/>
        <v>1</v>
      </c>
      <c r="AB1165" s="124">
        <f t="shared" si="329"/>
        <v>1</v>
      </c>
      <c r="AC1165" s="69">
        <f t="shared" si="330"/>
        <v>0</v>
      </c>
      <c r="AD1165" s="54">
        <f t="shared" si="333"/>
        <v>0</v>
      </c>
      <c r="AE1165" s="59">
        <f t="shared" si="331"/>
        <v>0</v>
      </c>
      <c r="AF1165" s="149"/>
      <c r="AG1165" s="60"/>
      <c r="AH1165" s="61"/>
      <c r="AI1165" s="126"/>
      <c r="AJ1165" s="212"/>
      <c r="AK1165" s="215"/>
    </row>
    <row r="1166" spans="2:37">
      <c r="B1166" s="136"/>
      <c r="C1166" s="47">
        <f t="shared" si="324"/>
        <v>0</v>
      </c>
      <c r="D1166" s="47">
        <f t="shared" si="325"/>
        <v>1</v>
      </c>
      <c r="E1166" s="47">
        <f t="shared" si="326"/>
        <v>1900</v>
      </c>
      <c r="F1166" s="47" t="str">
        <f t="shared" si="322"/>
        <v>сб</v>
      </c>
      <c r="G1166" s="92"/>
      <c r="H1166" s="71"/>
      <c r="I1166" s="70"/>
      <c r="J1166" s="94"/>
      <c r="K1166" s="94"/>
      <c r="L1166" s="48"/>
      <c r="M1166" s="71"/>
      <c r="N1166" s="64"/>
      <c r="O1166" s="65"/>
      <c r="P1166" s="65"/>
      <c r="Q1166" s="65"/>
      <c r="R1166" s="105"/>
      <c r="S1166" s="66">
        <f t="shared" si="332"/>
        <v>100854.89999999998</v>
      </c>
      <c r="T1166" s="67">
        <f t="shared" si="327"/>
        <v>0</v>
      </c>
      <c r="U1166" s="53">
        <f t="shared" si="317"/>
        <v>0</v>
      </c>
      <c r="V1166" s="54">
        <f t="shared" si="318"/>
        <v>0</v>
      </c>
      <c r="W1166" s="67">
        <f t="shared" si="328"/>
        <v>0</v>
      </c>
      <c r="X1166" s="53">
        <f t="shared" si="319"/>
        <v>0</v>
      </c>
      <c r="Y1166" s="54">
        <f t="shared" si="320"/>
        <v>0</v>
      </c>
      <c r="Z1166" s="68" t="str">
        <f t="shared" si="323"/>
        <v>0</v>
      </c>
      <c r="AA1166" s="56">
        <f t="shared" si="321"/>
        <v>1</v>
      </c>
      <c r="AB1166" s="124">
        <f t="shared" si="329"/>
        <v>1</v>
      </c>
      <c r="AC1166" s="69">
        <f t="shared" si="330"/>
        <v>0</v>
      </c>
      <c r="AD1166" s="54">
        <f t="shared" si="333"/>
        <v>0</v>
      </c>
      <c r="AE1166" s="59">
        <f t="shared" si="331"/>
        <v>0</v>
      </c>
      <c r="AF1166" s="149"/>
      <c r="AG1166" s="60"/>
      <c r="AH1166" s="61"/>
      <c r="AI1166" s="126"/>
      <c r="AJ1166" s="212"/>
      <c r="AK1166" s="215"/>
    </row>
    <row r="1167" spans="2:37">
      <c r="B1167" s="136"/>
      <c r="C1167" s="47">
        <f t="shared" si="324"/>
        <v>0</v>
      </c>
      <c r="D1167" s="47">
        <f t="shared" si="325"/>
        <v>1</v>
      </c>
      <c r="E1167" s="47">
        <f t="shared" si="326"/>
        <v>1900</v>
      </c>
      <c r="F1167" s="47" t="str">
        <f t="shared" si="322"/>
        <v>сб</v>
      </c>
      <c r="G1167" s="92"/>
      <c r="H1167" s="71"/>
      <c r="I1167" s="70"/>
      <c r="J1167" s="94"/>
      <c r="K1167" s="94"/>
      <c r="L1167" s="48"/>
      <c r="M1167" s="71"/>
      <c r="N1167" s="64"/>
      <c r="O1167" s="65"/>
      <c r="P1167" s="65"/>
      <c r="Q1167" s="65"/>
      <c r="R1167" s="105"/>
      <c r="S1167" s="66">
        <f t="shared" si="332"/>
        <v>100854.89999999998</v>
      </c>
      <c r="T1167" s="67">
        <f t="shared" si="327"/>
        <v>0</v>
      </c>
      <c r="U1167" s="53">
        <f t="shared" si="317"/>
        <v>0</v>
      </c>
      <c r="V1167" s="54">
        <f t="shared" si="318"/>
        <v>0</v>
      </c>
      <c r="W1167" s="67">
        <f t="shared" si="328"/>
        <v>0</v>
      </c>
      <c r="X1167" s="53">
        <f t="shared" si="319"/>
        <v>0</v>
      </c>
      <c r="Y1167" s="54">
        <f t="shared" si="320"/>
        <v>0</v>
      </c>
      <c r="Z1167" s="68" t="str">
        <f t="shared" si="323"/>
        <v>0</v>
      </c>
      <c r="AA1167" s="56">
        <f t="shared" si="321"/>
        <v>1</v>
      </c>
      <c r="AB1167" s="124">
        <f t="shared" si="329"/>
        <v>1</v>
      </c>
      <c r="AC1167" s="69">
        <f t="shared" si="330"/>
        <v>0</v>
      </c>
      <c r="AD1167" s="54">
        <f t="shared" si="333"/>
        <v>0</v>
      </c>
      <c r="AE1167" s="59">
        <f t="shared" si="331"/>
        <v>0</v>
      </c>
      <c r="AF1167" s="149"/>
      <c r="AG1167" s="60"/>
      <c r="AH1167" s="61"/>
      <c r="AI1167" s="126"/>
      <c r="AJ1167" s="212"/>
      <c r="AK1167" s="215"/>
    </row>
    <row r="1168" spans="2:37">
      <c r="B1168" s="136"/>
      <c r="C1168" s="47">
        <f t="shared" si="324"/>
        <v>0</v>
      </c>
      <c r="D1168" s="47">
        <f t="shared" si="325"/>
        <v>1</v>
      </c>
      <c r="E1168" s="47">
        <f t="shared" si="326"/>
        <v>1900</v>
      </c>
      <c r="F1168" s="47" t="str">
        <f t="shared" si="322"/>
        <v>сб</v>
      </c>
      <c r="G1168" s="92"/>
      <c r="H1168" s="71"/>
      <c r="I1168" s="70"/>
      <c r="J1168" s="94"/>
      <c r="K1168" s="94"/>
      <c r="L1168" s="48"/>
      <c r="M1168" s="71"/>
      <c r="N1168" s="64"/>
      <c r="O1168" s="65"/>
      <c r="P1168" s="65"/>
      <c r="Q1168" s="65"/>
      <c r="R1168" s="105"/>
      <c r="S1168" s="66">
        <f t="shared" si="332"/>
        <v>100854.89999999998</v>
      </c>
      <c r="T1168" s="67">
        <f t="shared" si="327"/>
        <v>0</v>
      </c>
      <c r="U1168" s="53">
        <f t="shared" si="317"/>
        <v>0</v>
      </c>
      <c r="V1168" s="54">
        <f t="shared" si="318"/>
        <v>0</v>
      </c>
      <c r="W1168" s="67">
        <f t="shared" si="328"/>
        <v>0</v>
      </c>
      <c r="X1168" s="53">
        <f t="shared" si="319"/>
        <v>0</v>
      </c>
      <c r="Y1168" s="54">
        <f t="shared" si="320"/>
        <v>0</v>
      </c>
      <c r="Z1168" s="68" t="str">
        <f t="shared" si="323"/>
        <v>0</v>
      </c>
      <c r="AA1168" s="56">
        <f t="shared" si="321"/>
        <v>1</v>
      </c>
      <c r="AB1168" s="124">
        <f t="shared" si="329"/>
        <v>1</v>
      </c>
      <c r="AC1168" s="69">
        <f t="shared" si="330"/>
        <v>0</v>
      </c>
      <c r="AD1168" s="54">
        <f t="shared" si="333"/>
        <v>0</v>
      </c>
      <c r="AE1168" s="59">
        <f t="shared" si="331"/>
        <v>0</v>
      </c>
      <c r="AF1168" s="149"/>
      <c r="AG1168" s="60"/>
      <c r="AH1168" s="61"/>
      <c r="AI1168" s="126"/>
      <c r="AJ1168" s="212"/>
      <c r="AK1168" s="215"/>
    </row>
    <row r="1169" spans="2:37">
      <c r="B1169" s="136"/>
      <c r="C1169" s="47">
        <f t="shared" si="324"/>
        <v>0</v>
      </c>
      <c r="D1169" s="47">
        <f t="shared" si="325"/>
        <v>1</v>
      </c>
      <c r="E1169" s="47">
        <f t="shared" si="326"/>
        <v>1900</v>
      </c>
      <c r="F1169" s="47" t="str">
        <f t="shared" si="322"/>
        <v>сб</v>
      </c>
      <c r="G1169" s="92"/>
      <c r="H1169" s="71"/>
      <c r="I1169" s="70"/>
      <c r="J1169" s="94"/>
      <c r="K1169" s="94"/>
      <c r="L1169" s="48"/>
      <c r="M1169" s="71"/>
      <c r="N1169" s="64"/>
      <c r="O1169" s="65"/>
      <c r="P1169" s="65"/>
      <c r="Q1169" s="65"/>
      <c r="R1169" s="105"/>
      <c r="S1169" s="66">
        <f t="shared" si="332"/>
        <v>100854.89999999998</v>
      </c>
      <c r="T1169" s="67">
        <f t="shared" si="327"/>
        <v>0</v>
      </c>
      <c r="U1169" s="53">
        <f t="shared" si="317"/>
        <v>0</v>
      </c>
      <c r="V1169" s="54">
        <f t="shared" si="318"/>
        <v>0</v>
      </c>
      <c r="W1169" s="67">
        <f t="shared" si="328"/>
        <v>0</v>
      </c>
      <c r="X1169" s="53">
        <f t="shared" si="319"/>
        <v>0</v>
      </c>
      <c r="Y1169" s="54">
        <f t="shared" si="320"/>
        <v>0</v>
      </c>
      <c r="Z1169" s="68" t="str">
        <f t="shared" si="323"/>
        <v>0</v>
      </c>
      <c r="AA1169" s="56">
        <f t="shared" si="321"/>
        <v>1</v>
      </c>
      <c r="AB1169" s="124">
        <f t="shared" si="329"/>
        <v>1</v>
      </c>
      <c r="AC1169" s="69">
        <f t="shared" si="330"/>
        <v>0</v>
      </c>
      <c r="AD1169" s="54">
        <f t="shared" si="333"/>
        <v>0</v>
      </c>
      <c r="AE1169" s="59">
        <f t="shared" si="331"/>
        <v>0</v>
      </c>
      <c r="AF1169" s="149"/>
      <c r="AG1169" s="60"/>
      <c r="AH1169" s="61"/>
      <c r="AI1169" s="126"/>
      <c r="AJ1169" s="212"/>
      <c r="AK1169" s="215"/>
    </row>
    <row r="1170" spans="2:37">
      <c r="B1170" s="136"/>
      <c r="C1170" s="47">
        <f t="shared" si="324"/>
        <v>0</v>
      </c>
      <c r="D1170" s="47">
        <f t="shared" si="325"/>
        <v>1</v>
      </c>
      <c r="E1170" s="47">
        <f t="shared" si="326"/>
        <v>1900</v>
      </c>
      <c r="F1170" s="47" t="str">
        <f t="shared" si="322"/>
        <v>сб</v>
      </c>
      <c r="G1170" s="92"/>
      <c r="H1170" s="71"/>
      <c r="I1170" s="70"/>
      <c r="J1170" s="94"/>
      <c r="K1170" s="94"/>
      <c r="L1170" s="48"/>
      <c r="M1170" s="71"/>
      <c r="N1170" s="64"/>
      <c r="O1170" s="65"/>
      <c r="P1170" s="65"/>
      <c r="Q1170" s="65"/>
      <c r="R1170" s="105"/>
      <c r="S1170" s="66">
        <f t="shared" si="332"/>
        <v>100854.89999999998</v>
      </c>
      <c r="T1170" s="67">
        <f t="shared" si="327"/>
        <v>0</v>
      </c>
      <c r="U1170" s="53">
        <f t="shared" si="317"/>
        <v>0</v>
      </c>
      <c r="V1170" s="54">
        <f t="shared" si="318"/>
        <v>0</v>
      </c>
      <c r="W1170" s="67">
        <f t="shared" si="328"/>
        <v>0</v>
      </c>
      <c r="X1170" s="53">
        <f t="shared" si="319"/>
        <v>0</v>
      </c>
      <c r="Y1170" s="54">
        <f t="shared" si="320"/>
        <v>0</v>
      </c>
      <c r="Z1170" s="68" t="str">
        <f t="shared" si="323"/>
        <v>0</v>
      </c>
      <c r="AA1170" s="56">
        <f t="shared" si="321"/>
        <v>1</v>
      </c>
      <c r="AB1170" s="124">
        <f t="shared" si="329"/>
        <v>1</v>
      </c>
      <c r="AC1170" s="69">
        <f t="shared" si="330"/>
        <v>0</v>
      </c>
      <c r="AD1170" s="54">
        <f t="shared" si="333"/>
        <v>0</v>
      </c>
      <c r="AE1170" s="59">
        <f t="shared" si="331"/>
        <v>0</v>
      </c>
      <c r="AF1170" s="149"/>
      <c r="AG1170" s="60"/>
      <c r="AH1170" s="61"/>
      <c r="AI1170" s="126"/>
      <c r="AJ1170" s="212"/>
      <c r="AK1170" s="215"/>
    </row>
    <row r="1171" spans="2:37">
      <c r="B1171" s="136"/>
      <c r="C1171" s="47">
        <f t="shared" si="324"/>
        <v>0</v>
      </c>
      <c r="D1171" s="47">
        <f t="shared" si="325"/>
        <v>1</v>
      </c>
      <c r="E1171" s="47">
        <f t="shared" si="326"/>
        <v>1900</v>
      </c>
      <c r="F1171" s="47" t="str">
        <f t="shared" si="322"/>
        <v>сб</v>
      </c>
      <c r="G1171" s="92"/>
      <c r="H1171" s="71"/>
      <c r="I1171" s="70"/>
      <c r="J1171" s="94"/>
      <c r="K1171" s="94"/>
      <c r="L1171" s="48"/>
      <c r="M1171" s="71"/>
      <c r="N1171" s="64"/>
      <c r="O1171" s="65"/>
      <c r="P1171" s="65"/>
      <c r="Q1171" s="65"/>
      <c r="R1171" s="105"/>
      <c r="S1171" s="66">
        <f t="shared" si="332"/>
        <v>100854.89999999998</v>
      </c>
      <c r="T1171" s="67">
        <f t="shared" si="327"/>
        <v>0</v>
      </c>
      <c r="U1171" s="53">
        <f t="shared" si="317"/>
        <v>0</v>
      </c>
      <c r="V1171" s="54">
        <f t="shared" si="318"/>
        <v>0</v>
      </c>
      <c r="W1171" s="67">
        <f t="shared" si="328"/>
        <v>0</v>
      </c>
      <c r="X1171" s="53">
        <f t="shared" si="319"/>
        <v>0</v>
      </c>
      <c r="Y1171" s="54">
        <f t="shared" si="320"/>
        <v>0</v>
      </c>
      <c r="Z1171" s="68" t="str">
        <f t="shared" si="323"/>
        <v>0</v>
      </c>
      <c r="AA1171" s="56">
        <f t="shared" si="321"/>
        <v>1</v>
      </c>
      <c r="AB1171" s="124">
        <f t="shared" si="329"/>
        <v>1</v>
      </c>
      <c r="AC1171" s="69">
        <f t="shared" si="330"/>
        <v>0</v>
      </c>
      <c r="AD1171" s="54">
        <f t="shared" si="333"/>
        <v>0</v>
      </c>
      <c r="AE1171" s="59">
        <f t="shared" si="331"/>
        <v>0</v>
      </c>
      <c r="AF1171" s="149"/>
      <c r="AG1171" s="60"/>
      <c r="AH1171" s="61"/>
      <c r="AI1171" s="126"/>
      <c r="AJ1171" s="212"/>
      <c r="AK1171" s="215"/>
    </row>
    <row r="1172" spans="2:37">
      <c r="B1172" s="136"/>
      <c r="C1172" s="47">
        <f t="shared" si="324"/>
        <v>0</v>
      </c>
      <c r="D1172" s="47">
        <f t="shared" si="325"/>
        <v>1</v>
      </c>
      <c r="E1172" s="47">
        <f t="shared" si="326"/>
        <v>1900</v>
      </c>
      <c r="F1172" s="47" t="str">
        <f t="shared" si="322"/>
        <v>сб</v>
      </c>
      <c r="G1172" s="92"/>
      <c r="H1172" s="71"/>
      <c r="I1172" s="70"/>
      <c r="J1172" s="94"/>
      <c r="K1172" s="94"/>
      <c r="L1172" s="48"/>
      <c r="M1172" s="71"/>
      <c r="N1172" s="64"/>
      <c r="O1172" s="65"/>
      <c r="P1172" s="65"/>
      <c r="Q1172" s="65"/>
      <c r="R1172" s="105"/>
      <c r="S1172" s="66">
        <f t="shared" si="332"/>
        <v>100854.89999999998</v>
      </c>
      <c r="T1172" s="67">
        <f t="shared" si="327"/>
        <v>0</v>
      </c>
      <c r="U1172" s="53">
        <f t="shared" si="317"/>
        <v>0</v>
      </c>
      <c r="V1172" s="54">
        <f t="shared" si="318"/>
        <v>0</v>
      </c>
      <c r="W1172" s="67">
        <f t="shared" si="328"/>
        <v>0</v>
      </c>
      <c r="X1172" s="53">
        <f t="shared" si="319"/>
        <v>0</v>
      </c>
      <c r="Y1172" s="54">
        <f t="shared" si="320"/>
        <v>0</v>
      </c>
      <c r="Z1172" s="68" t="str">
        <f t="shared" si="323"/>
        <v>0</v>
      </c>
      <c r="AA1172" s="56">
        <f t="shared" si="321"/>
        <v>1</v>
      </c>
      <c r="AB1172" s="124">
        <f t="shared" si="329"/>
        <v>1</v>
      </c>
      <c r="AC1172" s="69">
        <f t="shared" si="330"/>
        <v>0</v>
      </c>
      <c r="AD1172" s="54">
        <f t="shared" si="333"/>
        <v>0</v>
      </c>
      <c r="AE1172" s="59">
        <f t="shared" si="331"/>
        <v>0</v>
      </c>
      <c r="AF1172" s="149"/>
      <c r="AG1172" s="60"/>
      <c r="AH1172" s="61"/>
      <c r="AI1172" s="126"/>
      <c r="AJ1172" s="212"/>
      <c r="AK1172" s="215"/>
    </row>
    <row r="1173" spans="2:37">
      <c r="B1173" s="136"/>
      <c r="C1173" s="47">
        <f t="shared" si="324"/>
        <v>0</v>
      </c>
      <c r="D1173" s="47">
        <f t="shared" si="325"/>
        <v>1</v>
      </c>
      <c r="E1173" s="47">
        <f t="shared" si="326"/>
        <v>1900</v>
      </c>
      <c r="F1173" s="47" t="str">
        <f t="shared" si="322"/>
        <v>сб</v>
      </c>
      <c r="G1173" s="92"/>
      <c r="H1173" s="71"/>
      <c r="I1173" s="70"/>
      <c r="J1173" s="94"/>
      <c r="K1173" s="94"/>
      <c r="L1173" s="48"/>
      <c r="M1173" s="71"/>
      <c r="N1173" s="64"/>
      <c r="O1173" s="65"/>
      <c r="P1173" s="65"/>
      <c r="Q1173" s="65"/>
      <c r="R1173" s="105"/>
      <c r="S1173" s="66">
        <f t="shared" si="332"/>
        <v>100854.89999999998</v>
      </c>
      <c r="T1173" s="67">
        <f t="shared" si="327"/>
        <v>0</v>
      </c>
      <c r="U1173" s="53">
        <f t="shared" si="317"/>
        <v>0</v>
      </c>
      <c r="V1173" s="54">
        <f t="shared" si="318"/>
        <v>0</v>
      </c>
      <c r="W1173" s="67">
        <f t="shared" si="328"/>
        <v>0</v>
      </c>
      <c r="X1173" s="53">
        <f t="shared" si="319"/>
        <v>0</v>
      </c>
      <c r="Y1173" s="54">
        <f t="shared" si="320"/>
        <v>0</v>
      </c>
      <c r="Z1173" s="68" t="str">
        <f t="shared" si="323"/>
        <v>0</v>
      </c>
      <c r="AA1173" s="56">
        <f t="shared" si="321"/>
        <v>1</v>
      </c>
      <c r="AB1173" s="124">
        <f t="shared" si="329"/>
        <v>1</v>
      </c>
      <c r="AC1173" s="69">
        <f t="shared" si="330"/>
        <v>0</v>
      </c>
      <c r="AD1173" s="54">
        <f t="shared" si="333"/>
        <v>0</v>
      </c>
      <c r="AE1173" s="59">
        <f t="shared" si="331"/>
        <v>0</v>
      </c>
      <c r="AF1173" s="149"/>
      <c r="AG1173" s="60"/>
      <c r="AH1173" s="61"/>
      <c r="AI1173" s="126"/>
      <c r="AJ1173" s="212"/>
      <c r="AK1173" s="215"/>
    </row>
    <row r="1174" spans="2:37">
      <c r="B1174" s="136"/>
      <c r="C1174" s="47">
        <f t="shared" si="324"/>
        <v>0</v>
      </c>
      <c r="D1174" s="47">
        <f t="shared" si="325"/>
        <v>1</v>
      </c>
      <c r="E1174" s="47">
        <f t="shared" si="326"/>
        <v>1900</v>
      </c>
      <c r="F1174" s="47" t="str">
        <f t="shared" si="322"/>
        <v>сб</v>
      </c>
      <c r="G1174" s="92"/>
      <c r="H1174" s="71"/>
      <c r="I1174" s="70"/>
      <c r="J1174" s="94"/>
      <c r="K1174" s="94"/>
      <c r="L1174" s="48"/>
      <c r="M1174" s="71"/>
      <c r="N1174" s="64"/>
      <c r="O1174" s="65"/>
      <c r="P1174" s="65"/>
      <c r="Q1174" s="65"/>
      <c r="R1174" s="105"/>
      <c r="S1174" s="66">
        <f t="shared" si="332"/>
        <v>100854.89999999998</v>
      </c>
      <c r="T1174" s="67">
        <f t="shared" si="327"/>
        <v>0</v>
      </c>
      <c r="U1174" s="53">
        <f t="shared" si="317"/>
        <v>0</v>
      </c>
      <c r="V1174" s="54">
        <f t="shared" si="318"/>
        <v>0</v>
      </c>
      <c r="W1174" s="67">
        <f t="shared" si="328"/>
        <v>0</v>
      </c>
      <c r="X1174" s="53">
        <f t="shared" si="319"/>
        <v>0</v>
      </c>
      <c r="Y1174" s="54">
        <f t="shared" si="320"/>
        <v>0</v>
      </c>
      <c r="Z1174" s="68" t="str">
        <f t="shared" si="323"/>
        <v>0</v>
      </c>
      <c r="AA1174" s="56">
        <f t="shared" si="321"/>
        <v>1</v>
      </c>
      <c r="AB1174" s="124">
        <f t="shared" si="329"/>
        <v>1</v>
      </c>
      <c r="AC1174" s="69">
        <f t="shared" si="330"/>
        <v>0</v>
      </c>
      <c r="AD1174" s="54">
        <f t="shared" si="333"/>
        <v>0</v>
      </c>
      <c r="AE1174" s="59">
        <f t="shared" si="331"/>
        <v>0</v>
      </c>
      <c r="AF1174" s="149"/>
      <c r="AG1174" s="60"/>
      <c r="AH1174" s="61"/>
      <c r="AI1174" s="126"/>
      <c r="AJ1174" s="212"/>
      <c r="AK1174" s="215"/>
    </row>
    <row r="1175" spans="2:37">
      <c r="B1175" s="136"/>
      <c r="C1175" s="47">
        <f t="shared" si="324"/>
        <v>0</v>
      </c>
      <c r="D1175" s="47">
        <f t="shared" si="325"/>
        <v>1</v>
      </c>
      <c r="E1175" s="47">
        <f t="shared" si="326"/>
        <v>1900</v>
      </c>
      <c r="F1175" s="47" t="str">
        <f t="shared" si="322"/>
        <v>сб</v>
      </c>
      <c r="G1175" s="92"/>
      <c r="H1175" s="71"/>
      <c r="I1175" s="70"/>
      <c r="J1175" s="94"/>
      <c r="K1175" s="94"/>
      <c r="L1175" s="48"/>
      <c r="M1175" s="71"/>
      <c r="N1175" s="64"/>
      <c r="O1175" s="65"/>
      <c r="P1175" s="65"/>
      <c r="Q1175" s="65"/>
      <c r="R1175" s="105"/>
      <c r="S1175" s="66">
        <f t="shared" si="332"/>
        <v>100854.89999999998</v>
      </c>
      <c r="T1175" s="67">
        <f t="shared" si="327"/>
        <v>0</v>
      </c>
      <c r="U1175" s="53">
        <f t="shared" si="317"/>
        <v>0</v>
      </c>
      <c r="V1175" s="54">
        <f t="shared" si="318"/>
        <v>0</v>
      </c>
      <c r="W1175" s="67">
        <f t="shared" si="328"/>
        <v>0</v>
      </c>
      <c r="X1175" s="53">
        <f t="shared" si="319"/>
        <v>0</v>
      </c>
      <c r="Y1175" s="54">
        <f t="shared" si="320"/>
        <v>0</v>
      </c>
      <c r="Z1175" s="68" t="str">
        <f t="shared" si="323"/>
        <v>0</v>
      </c>
      <c r="AA1175" s="56">
        <f t="shared" si="321"/>
        <v>1</v>
      </c>
      <c r="AB1175" s="124">
        <f t="shared" si="329"/>
        <v>1</v>
      </c>
      <c r="AC1175" s="69">
        <f t="shared" si="330"/>
        <v>0</v>
      </c>
      <c r="AD1175" s="54">
        <f t="shared" si="333"/>
        <v>0</v>
      </c>
      <c r="AE1175" s="59">
        <f t="shared" si="331"/>
        <v>0</v>
      </c>
      <c r="AF1175" s="149"/>
      <c r="AG1175" s="60"/>
      <c r="AH1175" s="61"/>
      <c r="AI1175" s="126"/>
      <c r="AJ1175" s="212"/>
      <c r="AK1175" s="215"/>
    </row>
    <row r="1176" spans="2:37">
      <c r="B1176" s="136"/>
      <c r="C1176" s="47">
        <f t="shared" si="324"/>
        <v>0</v>
      </c>
      <c r="D1176" s="47">
        <f t="shared" si="325"/>
        <v>1</v>
      </c>
      <c r="E1176" s="47">
        <f t="shared" si="326"/>
        <v>1900</v>
      </c>
      <c r="F1176" s="47" t="str">
        <f t="shared" si="322"/>
        <v>сб</v>
      </c>
      <c r="G1176" s="92"/>
      <c r="H1176" s="71"/>
      <c r="I1176" s="70"/>
      <c r="J1176" s="94"/>
      <c r="K1176" s="94"/>
      <c r="L1176" s="48"/>
      <c r="M1176" s="71"/>
      <c r="N1176" s="64"/>
      <c r="O1176" s="65"/>
      <c r="P1176" s="65"/>
      <c r="Q1176" s="65"/>
      <c r="R1176" s="105"/>
      <c r="S1176" s="66">
        <f t="shared" si="332"/>
        <v>100854.89999999998</v>
      </c>
      <c r="T1176" s="67">
        <f t="shared" si="327"/>
        <v>0</v>
      </c>
      <c r="U1176" s="53">
        <f t="shared" si="317"/>
        <v>0</v>
      </c>
      <c r="V1176" s="54">
        <f t="shared" si="318"/>
        <v>0</v>
      </c>
      <c r="W1176" s="67">
        <f t="shared" si="328"/>
        <v>0</v>
      </c>
      <c r="X1176" s="53">
        <f t="shared" si="319"/>
        <v>0</v>
      </c>
      <c r="Y1176" s="54">
        <f t="shared" si="320"/>
        <v>0</v>
      </c>
      <c r="Z1176" s="68" t="str">
        <f t="shared" si="323"/>
        <v>0</v>
      </c>
      <c r="AA1176" s="56">
        <f t="shared" si="321"/>
        <v>1</v>
      </c>
      <c r="AB1176" s="124">
        <f t="shared" si="329"/>
        <v>1</v>
      </c>
      <c r="AC1176" s="69">
        <f t="shared" si="330"/>
        <v>0</v>
      </c>
      <c r="AD1176" s="54">
        <f t="shared" si="333"/>
        <v>0</v>
      </c>
      <c r="AE1176" s="59">
        <f t="shared" si="331"/>
        <v>0</v>
      </c>
      <c r="AF1176" s="149"/>
      <c r="AG1176" s="60"/>
      <c r="AH1176" s="61"/>
      <c r="AI1176" s="126"/>
      <c r="AJ1176" s="212"/>
      <c r="AK1176" s="215"/>
    </row>
    <row r="1177" spans="2:37">
      <c r="B1177" s="136"/>
      <c r="C1177" s="47">
        <f t="shared" si="324"/>
        <v>0</v>
      </c>
      <c r="D1177" s="47">
        <f t="shared" si="325"/>
        <v>1</v>
      </c>
      <c r="E1177" s="47">
        <f t="shared" si="326"/>
        <v>1900</v>
      </c>
      <c r="F1177" s="47" t="str">
        <f t="shared" si="322"/>
        <v>сб</v>
      </c>
      <c r="G1177" s="92"/>
      <c r="H1177" s="71"/>
      <c r="I1177" s="70"/>
      <c r="J1177" s="94"/>
      <c r="K1177" s="94"/>
      <c r="L1177" s="48"/>
      <c r="M1177" s="71"/>
      <c r="N1177" s="64"/>
      <c r="O1177" s="65"/>
      <c r="P1177" s="65"/>
      <c r="Q1177" s="65"/>
      <c r="R1177" s="105"/>
      <c r="S1177" s="66">
        <f t="shared" si="332"/>
        <v>100854.89999999998</v>
      </c>
      <c r="T1177" s="67">
        <f t="shared" si="327"/>
        <v>0</v>
      </c>
      <c r="U1177" s="53">
        <f t="shared" si="317"/>
        <v>0</v>
      </c>
      <c r="V1177" s="54">
        <f t="shared" si="318"/>
        <v>0</v>
      </c>
      <c r="W1177" s="67">
        <f t="shared" si="328"/>
        <v>0</v>
      </c>
      <c r="X1177" s="53">
        <f t="shared" si="319"/>
        <v>0</v>
      </c>
      <c r="Y1177" s="54">
        <f t="shared" si="320"/>
        <v>0</v>
      </c>
      <c r="Z1177" s="68" t="str">
        <f t="shared" si="323"/>
        <v>0</v>
      </c>
      <c r="AA1177" s="56">
        <f t="shared" si="321"/>
        <v>1</v>
      </c>
      <c r="AB1177" s="124">
        <f t="shared" si="329"/>
        <v>1</v>
      </c>
      <c r="AC1177" s="69">
        <f t="shared" si="330"/>
        <v>0</v>
      </c>
      <c r="AD1177" s="54">
        <f t="shared" si="333"/>
        <v>0</v>
      </c>
      <c r="AE1177" s="59">
        <f t="shared" si="331"/>
        <v>0</v>
      </c>
      <c r="AF1177" s="149"/>
      <c r="AG1177" s="60"/>
      <c r="AH1177" s="61"/>
      <c r="AI1177" s="126"/>
      <c r="AJ1177" s="212"/>
      <c r="AK1177" s="215"/>
    </row>
    <row r="1178" spans="2:37">
      <c r="B1178" s="136"/>
      <c r="C1178" s="47">
        <f t="shared" si="324"/>
        <v>0</v>
      </c>
      <c r="D1178" s="47">
        <f t="shared" si="325"/>
        <v>1</v>
      </c>
      <c r="E1178" s="47">
        <f t="shared" si="326"/>
        <v>1900</v>
      </c>
      <c r="F1178" s="47" t="str">
        <f t="shared" si="322"/>
        <v>сб</v>
      </c>
      <c r="G1178" s="92"/>
      <c r="H1178" s="71"/>
      <c r="I1178" s="70"/>
      <c r="J1178" s="94"/>
      <c r="K1178" s="94"/>
      <c r="L1178" s="48"/>
      <c r="M1178" s="71"/>
      <c r="N1178" s="64"/>
      <c r="O1178" s="65"/>
      <c r="P1178" s="65"/>
      <c r="Q1178" s="65"/>
      <c r="R1178" s="105"/>
      <c r="S1178" s="66">
        <f t="shared" si="332"/>
        <v>100854.89999999998</v>
      </c>
      <c r="T1178" s="67">
        <f t="shared" si="327"/>
        <v>0</v>
      </c>
      <c r="U1178" s="53">
        <f t="shared" si="317"/>
        <v>0</v>
      </c>
      <c r="V1178" s="54">
        <f t="shared" si="318"/>
        <v>0</v>
      </c>
      <c r="W1178" s="67">
        <f t="shared" si="328"/>
        <v>0</v>
      </c>
      <c r="X1178" s="53">
        <f t="shared" si="319"/>
        <v>0</v>
      </c>
      <c r="Y1178" s="54">
        <f t="shared" si="320"/>
        <v>0</v>
      </c>
      <c r="Z1178" s="68" t="str">
        <f t="shared" si="323"/>
        <v>0</v>
      </c>
      <c r="AA1178" s="56">
        <f t="shared" si="321"/>
        <v>1</v>
      </c>
      <c r="AB1178" s="124">
        <f t="shared" si="329"/>
        <v>1</v>
      </c>
      <c r="AC1178" s="69">
        <f t="shared" si="330"/>
        <v>0</v>
      </c>
      <c r="AD1178" s="54">
        <f t="shared" si="333"/>
        <v>0</v>
      </c>
      <c r="AE1178" s="59">
        <f t="shared" si="331"/>
        <v>0</v>
      </c>
      <c r="AF1178" s="149"/>
      <c r="AG1178" s="60"/>
      <c r="AH1178" s="61"/>
      <c r="AI1178" s="126"/>
      <c r="AJ1178" s="212"/>
      <c r="AK1178" s="215"/>
    </row>
    <row r="1179" spans="2:37">
      <c r="B1179" s="136"/>
      <c r="C1179" s="47">
        <f t="shared" si="324"/>
        <v>0</v>
      </c>
      <c r="D1179" s="47">
        <f t="shared" si="325"/>
        <v>1</v>
      </c>
      <c r="E1179" s="47">
        <f t="shared" si="326"/>
        <v>1900</v>
      </c>
      <c r="F1179" s="47" t="str">
        <f t="shared" si="322"/>
        <v>сб</v>
      </c>
      <c r="G1179" s="92"/>
      <c r="H1179" s="71"/>
      <c r="I1179" s="70"/>
      <c r="J1179" s="94"/>
      <c r="K1179" s="94"/>
      <c r="L1179" s="48"/>
      <c r="M1179" s="71"/>
      <c r="N1179" s="64"/>
      <c r="O1179" s="65"/>
      <c r="P1179" s="65"/>
      <c r="Q1179" s="65"/>
      <c r="R1179" s="105"/>
      <c r="S1179" s="66">
        <f t="shared" si="332"/>
        <v>100854.89999999998</v>
      </c>
      <c r="T1179" s="67">
        <f t="shared" si="327"/>
        <v>0</v>
      </c>
      <c r="U1179" s="53">
        <f t="shared" si="317"/>
        <v>0</v>
      </c>
      <c r="V1179" s="54">
        <f t="shared" si="318"/>
        <v>0</v>
      </c>
      <c r="W1179" s="67">
        <f t="shared" si="328"/>
        <v>0</v>
      </c>
      <c r="X1179" s="53">
        <f t="shared" si="319"/>
        <v>0</v>
      </c>
      <c r="Y1179" s="54">
        <f t="shared" si="320"/>
        <v>0</v>
      </c>
      <c r="Z1179" s="68" t="str">
        <f t="shared" si="323"/>
        <v>0</v>
      </c>
      <c r="AA1179" s="56">
        <f t="shared" si="321"/>
        <v>1</v>
      </c>
      <c r="AB1179" s="124">
        <f t="shared" si="329"/>
        <v>1</v>
      </c>
      <c r="AC1179" s="69">
        <f t="shared" si="330"/>
        <v>0</v>
      </c>
      <c r="AD1179" s="54">
        <f t="shared" si="333"/>
        <v>0</v>
      </c>
      <c r="AE1179" s="59">
        <f t="shared" si="331"/>
        <v>0</v>
      </c>
      <c r="AF1179" s="149"/>
      <c r="AG1179" s="60"/>
      <c r="AH1179" s="61"/>
      <c r="AI1179" s="126"/>
      <c r="AJ1179" s="212"/>
      <c r="AK1179" s="215"/>
    </row>
    <row r="1180" spans="2:37">
      <c r="B1180" s="136"/>
      <c r="C1180" s="47">
        <f t="shared" si="324"/>
        <v>0</v>
      </c>
      <c r="D1180" s="47">
        <f t="shared" si="325"/>
        <v>1</v>
      </c>
      <c r="E1180" s="47">
        <f t="shared" si="326"/>
        <v>1900</v>
      </c>
      <c r="F1180" s="47" t="str">
        <f t="shared" si="322"/>
        <v>сб</v>
      </c>
      <c r="G1180" s="92"/>
      <c r="H1180" s="71"/>
      <c r="I1180" s="70"/>
      <c r="J1180" s="94"/>
      <c r="K1180" s="94"/>
      <c r="L1180" s="48"/>
      <c r="M1180" s="71"/>
      <c r="N1180" s="64"/>
      <c r="O1180" s="65"/>
      <c r="P1180" s="65"/>
      <c r="Q1180" s="65"/>
      <c r="R1180" s="105"/>
      <c r="S1180" s="66">
        <f t="shared" si="332"/>
        <v>100854.89999999998</v>
      </c>
      <c r="T1180" s="67">
        <f t="shared" si="327"/>
        <v>0</v>
      </c>
      <c r="U1180" s="53">
        <f t="shared" si="317"/>
        <v>0</v>
      </c>
      <c r="V1180" s="54">
        <f t="shared" si="318"/>
        <v>0</v>
      </c>
      <c r="W1180" s="67">
        <f t="shared" si="328"/>
        <v>0</v>
      </c>
      <c r="X1180" s="53">
        <f t="shared" si="319"/>
        <v>0</v>
      </c>
      <c r="Y1180" s="54">
        <f t="shared" si="320"/>
        <v>0</v>
      </c>
      <c r="Z1180" s="68" t="str">
        <f t="shared" si="323"/>
        <v>0</v>
      </c>
      <c r="AA1180" s="56">
        <f t="shared" si="321"/>
        <v>1</v>
      </c>
      <c r="AB1180" s="124">
        <f t="shared" si="329"/>
        <v>1</v>
      </c>
      <c r="AC1180" s="69">
        <f t="shared" si="330"/>
        <v>0</v>
      </c>
      <c r="AD1180" s="54">
        <f t="shared" si="333"/>
        <v>0</v>
      </c>
      <c r="AE1180" s="59">
        <f t="shared" si="331"/>
        <v>0</v>
      </c>
      <c r="AF1180" s="149"/>
      <c r="AG1180" s="60"/>
      <c r="AH1180" s="61"/>
      <c r="AI1180" s="126"/>
      <c r="AJ1180" s="212"/>
      <c r="AK1180" s="215"/>
    </row>
    <row r="1181" spans="2:37">
      <c r="B1181" s="136"/>
      <c r="C1181" s="47">
        <f t="shared" si="324"/>
        <v>0</v>
      </c>
      <c r="D1181" s="47">
        <f t="shared" si="325"/>
        <v>1</v>
      </c>
      <c r="E1181" s="47">
        <f t="shared" si="326"/>
        <v>1900</v>
      </c>
      <c r="F1181" s="47" t="str">
        <f t="shared" si="322"/>
        <v>сб</v>
      </c>
      <c r="G1181" s="92"/>
      <c r="H1181" s="71"/>
      <c r="I1181" s="70"/>
      <c r="J1181" s="94"/>
      <c r="K1181" s="94"/>
      <c r="L1181" s="48"/>
      <c r="M1181" s="71"/>
      <c r="N1181" s="64"/>
      <c r="O1181" s="65"/>
      <c r="P1181" s="65"/>
      <c r="Q1181" s="65"/>
      <c r="R1181" s="105"/>
      <c r="S1181" s="66">
        <f t="shared" si="332"/>
        <v>100854.89999999998</v>
      </c>
      <c r="T1181" s="67">
        <f t="shared" si="327"/>
        <v>0</v>
      </c>
      <c r="U1181" s="53">
        <f t="shared" si="317"/>
        <v>0</v>
      </c>
      <c r="V1181" s="54">
        <f t="shared" si="318"/>
        <v>0</v>
      </c>
      <c r="W1181" s="67">
        <f t="shared" si="328"/>
        <v>0</v>
      </c>
      <c r="X1181" s="53">
        <f t="shared" si="319"/>
        <v>0</v>
      </c>
      <c r="Y1181" s="54">
        <f t="shared" si="320"/>
        <v>0</v>
      </c>
      <c r="Z1181" s="68" t="str">
        <f t="shared" si="323"/>
        <v>0</v>
      </c>
      <c r="AA1181" s="56">
        <f t="shared" si="321"/>
        <v>1</v>
      </c>
      <c r="AB1181" s="124">
        <f t="shared" si="329"/>
        <v>1</v>
      </c>
      <c r="AC1181" s="69">
        <f t="shared" si="330"/>
        <v>0</v>
      </c>
      <c r="AD1181" s="54">
        <f t="shared" si="333"/>
        <v>0</v>
      </c>
      <c r="AE1181" s="59">
        <f t="shared" si="331"/>
        <v>0</v>
      </c>
      <c r="AF1181" s="149"/>
      <c r="AG1181" s="60"/>
      <c r="AH1181" s="61"/>
      <c r="AI1181" s="126"/>
      <c r="AJ1181" s="212"/>
      <c r="AK1181" s="215"/>
    </row>
    <row r="1182" spans="2:37">
      <c r="B1182" s="136"/>
      <c r="C1182" s="47">
        <f t="shared" si="324"/>
        <v>0</v>
      </c>
      <c r="D1182" s="47">
        <f t="shared" si="325"/>
        <v>1</v>
      </c>
      <c r="E1182" s="47">
        <f t="shared" si="326"/>
        <v>1900</v>
      </c>
      <c r="F1182" s="47" t="str">
        <f t="shared" si="322"/>
        <v>сб</v>
      </c>
      <c r="G1182" s="92"/>
      <c r="H1182" s="71"/>
      <c r="I1182" s="70"/>
      <c r="J1182" s="94"/>
      <c r="K1182" s="94"/>
      <c r="L1182" s="48"/>
      <c r="M1182" s="71"/>
      <c r="N1182" s="64"/>
      <c r="O1182" s="65"/>
      <c r="P1182" s="65"/>
      <c r="Q1182" s="65"/>
      <c r="R1182" s="105"/>
      <c r="S1182" s="66">
        <f t="shared" si="332"/>
        <v>100854.89999999998</v>
      </c>
      <c r="T1182" s="67">
        <f t="shared" si="327"/>
        <v>0</v>
      </c>
      <c r="U1182" s="53">
        <f t="shared" si="317"/>
        <v>0</v>
      </c>
      <c r="V1182" s="54">
        <f t="shared" si="318"/>
        <v>0</v>
      </c>
      <c r="W1182" s="67">
        <f t="shared" si="328"/>
        <v>0</v>
      </c>
      <c r="X1182" s="53">
        <f t="shared" si="319"/>
        <v>0</v>
      </c>
      <c r="Y1182" s="54">
        <f t="shared" si="320"/>
        <v>0</v>
      </c>
      <c r="Z1182" s="68" t="str">
        <f t="shared" si="323"/>
        <v>0</v>
      </c>
      <c r="AA1182" s="56">
        <f t="shared" si="321"/>
        <v>1</v>
      </c>
      <c r="AB1182" s="124">
        <f t="shared" si="329"/>
        <v>1</v>
      </c>
      <c r="AC1182" s="69">
        <f t="shared" si="330"/>
        <v>0</v>
      </c>
      <c r="AD1182" s="54">
        <f t="shared" si="333"/>
        <v>0</v>
      </c>
      <c r="AE1182" s="59">
        <f t="shared" si="331"/>
        <v>0</v>
      </c>
      <c r="AF1182" s="149"/>
      <c r="AG1182" s="60"/>
      <c r="AH1182" s="61"/>
      <c r="AI1182" s="126"/>
      <c r="AJ1182" s="212"/>
      <c r="AK1182" s="215"/>
    </row>
    <row r="1183" spans="2:37">
      <c r="B1183" s="136"/>
      <c r="C1183" s="47">
        <f t="shared" si="324"/>
        <v>0</v>
      </c>
      <c r="D1183" s="47">
        <f t="shared" si="325"/>
        <v>1</v>
      </c>
      <c r="E1183" s="47">
        <f t="shared" si="326"/>
        <v>1900</v>
      </c>
      <c r="F1183" s="47" t="str">
        <f t="shared" si="322"/>
        <v>сб</v>
      </c>
      <c r="G1183" s="92"/>
      <c r="H1183" s="71"/>
      <c r="I1183" s="70"/>
      <c r="J1183" s="94"/>
      <c r="K1183" s="94"/>
      <c r="L1183" s="48"/>
      <c r="M1183" s="71"/>
      <c r="N1183" s="64"/>
      <c r="O1183" s="65"/>
      <c r="P1183" s="65"/>
      <c r="Q1183" s="65"/>
      <c r="R1183" s="105"/>
      <c r="S1183" s="66">
        <f t="shared" si="332"/>
        <v>100854.89999999998</v>
      </c>
      <c r="T1183" s="67">
        <f t="shared" si="327"/>
        <v>0</v>
      </c>
      <c r="U1183" s="53">
        <f t="shared" si="317"/>
        <v>0</v>
      </c>
      <c r="V1183" s="54">
        <f t="shared" si="318"/>
        <v>0</v>
      </c>
      <c r="W1183" s="67">
        <f t="shared" si="328"/>
        <v>0</v>
      </c>
      <c r="X1183" s="53">
        <f t="shared" si="319"/>
        <v>0</v>
      </c>
      <c r="Y1183" s="54">
        <f t="shared" si="320"/>
        <v>0</v>
      </c>
      <c r="Z1183" s="68" t="str">
        <f t="shared" si="323"/>
        <v>0</v>
      </c>
      <c r="AA1183" s="56">
        <f t="shared" si="321"/>
        <v>1</v>
      </c>
      <c r="AB1183" s="124">
        <f t="shared" si="329"/>
        <v>1</v>
      </c>
      <c r="AC1183" s="69">
        <f t="shared" si="330"/>
        <v>0</v>
      </c>
      <c r="AD1183" s="54">
        <f t="shared" si="333"/>
        <v>0</v>
      </c>
      <c r="AE1183" s="59">
        <f t="shared" si="331"/>
        <v>0</v>
      </c>
      <c r="AF1183" s="149"/>
      <c r="AG1183" s="60"/>
      <c r="AH1183" s="61"/>
      <c r="AI1183" s="126"/>
      <c r="AJ1183" s="212"/>
      <c r="AK1183" s="215"/>
    </row>
    <row r="1184" spans="2:37">
      <c r="B1184" s="136"/>
      <c r="C1184" s="47">
        <f t="shared" si="324"/>
        <v>0</v>
      </c>
      <c r="D1184" s="47">
        <f t="shared" si="325"/>
        <v>1</v>
      </c>
      <c r="E1184" s="47">
        <f t="shared" si="326"/>
        <v>1900</v>
      </c>
      <c r="F1184" s="47" t="str">
        <f t="shared" si="322"/>
        <v>сб</v>
      </c>
      <c r="G1184" s="92"/>
      <c r="H1184" s="71"/>
      <c r="I1184" s="70"/>
      <c r="J1184" s="94"/>
      <c r="K1184" s="94"/>
      <c r="L1184" s="48"/>
      <c r="M1184" s="71"/>
      <c r="N1184" s="64"/>
      <c r="O1184" s="65"/>
      <c r="P1184" s="65"/>
      <c r="Q1184" s="65"/>
      <c r="R1184" s="105"/>
      <c r="S1184" s="66">
        <f t="shared" si="332"/>
        <v>100854.89999999998</v>
      </c>
      <c r="T1184" s="67">
        <f t="shared" si="327"/>
        <v>0</v>
      </c>
      <c r="U1184" s="53">
        <f t="shared" si="317"/>
        <v>0</v>
      </c>
      <c r="V1184" s="54">
        <f t="shared" si="318"/>
        <v>0</v>
      </c>
      <c r="W1184" s="67">
        <f t="shared" si="328"/>
        <v>0</v>
      </c>
      <c r="X1184" s="53">
        <f t="shared" si="319"/>
        <v>0</v>
      </c>
      <c r="Y1184" s="54">
        <f t="shared" si="320"/>
        <v>0</v>
      </c>
      <c r="Z1184" s="68" t="str">
        <f t="shared" si="323"/>
        <v>0</v>
      </c>
      <c r="AA1184" s="56">
        <f t="shared" si="321"/>
        <v>1</v>
      </c>
      <c r="AB1184" s="124">
        <f t="shared" si="329"/>
        <v>1</v>
      </c>
      <c r="AC1184" s="69">
        <f t="shared" si="330"/>
        <v>0</v>
      </c>
      <c r="AD1184" s="54">
        <f t="shared" si="333"/>
        <v>0</v>
      </c>
      <c r="AE1184" s="59">
        <f t="shared" si="331"/>
        <v>0</v>
      </c>
      <c r="AF1184" s="149"/>
      <c r="AG1184" s="60"/>
      <c r="AH1184" s="61"/>
      <c r="AI1184" s="126"/>
      <c r="AJ1184" s="212"/>
      <c r="AK1184" s="215"/>
    </row>
    <row r="1185" spans="2:37">
      <c r="B1185" s="136"/>
      <c r="C1185" s="47">
        <f t="shared" si="324"/>
        <v>0</v>
      </c>
      <c r="D1185" s="47">
        <f t="shared" si="325"/>
        <v>1</v>
      </c>
      <c r="E1185" s="47">
        <f t="shared" si="326"/>
        <v>1900</v>
      </c>
      <c r="F1185" s="47" t="str">
        <f t="shared" si="322"/>
        <v>сб</v>
      </c>
      <c r="G1185" s="92"/>
      <c r="H1185" s="71"/>
      <c r="I1185" s="70"/>
      <c r="J1185" s="94"/>
      <c r="K1185" s="94"/>
      <c r="L1185" s="48"/>
      <c r="M1185" s="71"/>
      <c r="N1185" s="64"/>
      <c r="O1185" s="65"/>
      <c r="P1185" s="65"/>
      <c r="Q1185" s="65"/>
      <c r="R1185" s="105"/>
      <c r="S1185" s="66">
        <f t="shared" si="332"/>
        <v>100854.89999999998</v>
      </c>
      <c r="T1185" s="67">
        <f t="shared" si="327"/>
        <v>0</v>
      </c>
      <c r="U1185" s="53">
        <f t="shared" ref="U1185:U1248" si="334">T1185*M1185*AA1185</f>
        <v>0</v>
      </c>
      <c r="V1185" s="54">
        <f t="shared" ref="V1185:V1248" si="335">T1185*M1185*AA1185/S1185</f>
        <v>0</v>
      </c>
      <c r="W1185" s="67">
        <f t="shared" si="328"/>
        <v>0</v>
      </c>
      <c r="X1185" s="53">
        <f t="shared" ref="X1185:X1248" si="336">W1185*M1185*AA1185</f>
        <v>0</v>
      </c>
      <c r="Y1185" s="54">
        <f t="shared" ref="Y1185:Y1248" si="337">W1185*M1185*AA1185/S1185</f>
        <v>0</v>
      </c>
      <c r="Z1185" s="68" t="str">
        <f t="shared" si="323"/>
        <v>0</v>
      </c>
      <c r="AA1185" s="56">
        <f t="shared" ref="AA1185:AA1248" si="338">IF(I1185=0,1,I1185)</f>
        <v>1</v>
      </c>
      <c r="AB1185" s="124">
        <f t="shared" si="329"/>
        <v>1</v>
      </c>
      <c r="AC1185" s="69">
        <f t="shared" si="330"/>
        <v>0</v>
      </c>
      <c r="AD1185" s="54">
        <f t="shared" si="333"/>
        <v>0</v>
      </c>
      <c r="AE1185" s="59">
        <f t="shared" si="331"/>
        <v>0</v>
      </c>
      <c r="AF1185" s="149"/>
      <c r="AG1185" s="60"/>
      <c r="AH1185" s="61"/>
      <c r="AI1185" s="126"/>
      <c r="AJ1185" s="212"/>
      <c r="AK1185" s="215"/>
    </row>
    <row r="1186" spans="2:37">
      <c r="B1186" s="136"/>
      <c r="C1186" s="47">
        <f t="shared" si="324"/>
        <v>0</v>
      </c>
      <c r="D1186" s="47">
        <f t="shared" si="325"/>
        <v>1</v>
      </c>
      <c r="E1186" s="47">
        <f t="shared" si="326"/>
        <v>1900</v>
      </c>
      <c r="F1186" s="47" t="str">
        <f t="shared" si="322"/>
        <v>сб</v>
      </c>
      <c r="G1186" s="92"/>
      <c r="H1186" s="71"/>
      <c r="I1186" s="70"/>
      <c r="J1186" s="94"/>
      <c r="K1186" s="94"/>
      <c r="L1186" s="48"/>
      <c r="M1186" s="71"/>
      <c r="N1186" s="64"/>
      <c r="O1186" s="65"/>
      <c r="P1186" s="65"/>
      <c r="Q1186" s="65"/>
      <c r="R1186" s="105"/>
      <c r="S1186" s="66">
        <f t="shared" si="332"/>
        <v>100854.89999999998</v>
      </c>
      <c r="T1186" s="67">
        <f t="shared" si="327"/>
        <v>0</v>
      </c>
      <c r="U1186" s="53">
        <f t="shared" si="334"/>
        <v>0</v>
      </c>
      <c r="V1186" s="54">
        <f t="shared" si="335"/>
        <v>0</v>
      </c>
      <c r="W1186" s="67">
        <f t="shared" si="328"/>
        <v>0</v>
      </c>
      <c r="X1186" s="53">
        <f t="shared" si="336"/>
        <v>0</v>
      </c>
      <c r="Y1186" s="54">
        <f t="shared" si="337"/>
        <v>0</v>
      </c>
      <c r="Z1186" s="68" t="str">
        <f t="shared" si="323"/>
        <v>0</v>
      </c>
      <c r="AA1186" s="56">
        <f t="shared" si="338"/>
        <v>1</v>
      </c>
      <c r="AB1186" s="124">
        <f t="shared" si="329"/>
        <v>1</v>
      </c>
      <c r="AC1186" s="69">
        <f t="shared" si="330"/>
        <v>0</v>
      </c>
      <c r="AD1186" s="54">
        <f t="shared" si="333"/>
        <v>0</v>
      </c>
      <c r="AE1186" s="59">
        <f t="shared" si="331"/>
        <v>0</v>
      </c>
      <c r="AF1186" s="149"/>
      <c r="AG1186" s="60"/>
      <c r="AH1186" s="61"/>
      <c r="AI1186" s="126"/>
      <c r="AJ1186" s="212"/>
      <c r="AK1186" s="215"/>
    </row>
    <row r="1187" spans="2:37">
      <c r="B1187" s="136"/>
      <c r="C1187" s="47">
        <f t="shared" si="324"/>
        <v>0</v>
      </c>
      <c r="D1187" s="47">
        <f t="shared" si="325"/>
        <v>1</v>
      </c>
      <c r="E1187" s="47">
        <f t="shared" si="326"/>
        <v>1900</v>
      </c>
      <c r="F1187" s="47" t="str">
        <f t="shared" si="322"/>
        <v>сб</v>
      </c>
      <c r="G1187" s="92"/>
      <c r="H1187" s="71"/>
      <c r="I1187" s="70"/>
      <c r="J1187" s="94"/>
      <c r="K1187" s="94"/>
      <c r="L1187" s="48"/>
      <c r="M1187" s="71"/>
      <c r="N1187" s="64"/>
      <c r="O1187" s="65"/>
      <c r="P1187" s="65"/>
      <c r="Q1187" s="65"/>
      <c r="R1187" s="105"/>
      <c r="S1187" s="66">
        <f t="shared" si="332"/>
        <v>100854.89999999998</v>
      </c>
      <c r="T1187" s="67">
        <f t="shared" si="327"/>
        <v>0</v>
      </c>
      <c r="U1187" s="53">
        <f t="shared" si="334"/>
        <v>0</v>
      </c>
      <c r="V1187" s="54">
        <f t="shared" si="335"/>
        <v>0</v>
      </c>
      <c r="W1187" s="67">
        <f t="shared" si="328"/>
        <v>0</v>
      </c>
      <c r="X1187" s="53">
        <f t="shared" si="336"/>
        <v>0</v>
      </c>
      <c r="Y1187" s="54">
        <f t="shared" si="337"/>
        <v>0</v>
      </c>
      <c r="Z1187" s="68" t="str">
        <f t="shared" si="323"/>
        <v>0</v>
      </c>
      <c r="AA1187" s="56">
        <f t="shared" si="338"/>
        <v>1</v>
      </c>
      <c r="AB1187" s="124">
        <f t="shared" si="329"/>
        <v>1</v>
      </c>
      <c r="AC1187" s="69">
        <f t="shared" si="330"/>
        <v>0</v>
      </c>
      <c r="AD1187" s="54">
        <f t="shared" si="333"/>
        <v>0</v>
      </c>
      <c r="AE1187" s="59">
        <f t="shared" si="331"/>
        <v>0</v>
      </c>
      <c r="AF1187" s="149"/>
      <c r="AG1187" s="60"/>
      <c r="AH1187" s="61"/>
      <c r="AI1187" s="126"/>
      <c r="AJ1187" s="212"/>
      <c r="AK1187" s="215"/>
    </row>
    <row r="1188" spans="2:37">
      <c r="B1188" s="136"/>
      <c r="C1188" s="47">
        <f t="shared" si="324"/>
        <v>0</v>
      </c>
      <c r="D1188" s="47">
        <f t="shared" si="325"/>
        <v>1</v>
      </c>
      <c r="E1188" s="47">
        <f t="shared" si="326"/>
        <v>1900</v>
      </c>
      <c r="F1188" s="47" t="str">
        <f t="shared" ref="F1188:F1251" si="339">CHOOSE(WEEKDAY(B1188,2),"пн","вт","ср","чт","пт","сб","вс")</f>
        <v>сб</v>
      </c>
      <c r="G1188" s="92"/>
      <c r="H1188" s="71"/>
      <c r="I1188" s="70"/>
      <c r="J1188" s="94"/>
      <c r="K1188" s="94"/>
      <c r="L1188" s="48"/>
      <c r="M1188" s="71"/>
      <c r="N1188" s="64"/>
      <c r="O1188" s="65"/>
      <c r="P1188" s="65"/>
      <c r="Q1188" s="65"/>
      <c r="R1188" s="105"/>
      <c r="S1188" s="66">
        <f t="shared" si="332"/>
        <v>100854.89999999998</v>
      </c>
      <c r="T1188" s="67">
        <f t="shared" si="327"/>
        <v>0</v>
      </c>
      <c r="U1188" s="53">
        <f t="shared" si="334"/>
        <v>0</v>
      </c>
      <c r="V1188" s="54">
        <f t="shared" si="335"/>
        <v>0</v>
      </c>
      <c r="W1188" s="67">
        <f t="shared" si="328"/>
        <v>0</v>
      </c>
      <c r="X1188" s="53">
        <f t="shared" si="336"/>
        <v>0</v>
      </c>
      <c r="Y1188" s="54">
        <f t="shared" si="337"/>
        <v>0</v>
      </c>
      <c r="Z1188" s="68" t="str">
        <f t="shared" ref="Z1188:Z1251" si="340">IF(W1188=0,"0",T1188/W1188)</f>
        <v>0</v>
      </c>
      <c r="AA1188" s="56">
        <f t="shared" si="338"/>
        <v>1</v>
      </c>
      <c r="AB1188" s="124">
        <f t="shared" si="329"/>
        <v>1</v>
      </c>
      <c r="AC1188" s="69">
        <f t="shared" si="330"/>
        <v>0</v>
      </c>
      <c r="AD1188" s="54">
        <f t="shared" si="333"/>
        <v>0</v>
      </c>
      <c r="AE1188" s="59">
        <f t="shared" si="331"/>
        <v>0</v>
      </c>
      <c r="AF1188" s="149"/>
      <c r="AG1188" s="60"/>
      <c r="AH1188" s="61"/>
      <c r="AI1188" s="126"/>
      <c r="AJ1188" s="212"/>
      <c r="AK1188" s="215"/>
    </row>
    <row r="1189" spans="2:37">
      <c r="B1189" s="136"/>
      <c r="C1189" s="47">
        <f t="shared" ref="C1189:C1252" si="341">WEEKNUM(B1189)</f>
        <v>0</v>
      </c>
      <c r="D1189" s="47">
        <f t="shared" ref="D1189:D1252" si="342">MONTH(B1189)</f>
        <v>1</v>
      </c>
      <c r="E1189" s="47">
        <f t="shared" ref="E1189:E1252" si="343">YEAR(B1189)</f>
        <v>1900</v>
      </c>
      <c r="F1189" s="47" t="str">
        <f t="shared" si="339"/>
        <v>сб</v>
      </c>
      <c r="G1189" s="92"/>
      <c r="H1189" s="71"/>
      <c r="I1189" s="70"/>
      <c r="J1189" s="94"/>
      <c r="K1189" s="94"/>
      <c r="L1189" s="48"/>
      <c r="M1189" s="71"/>
      <c r="N1189" s="64"/>
      <c r="O1189" s="65"/>
      <c r="P1189" s="65"/>
      <c r="Q1189" s="65"/>
      <c r="R1189" s="105"/>
      <c r="S1189" s="66">
        <f t="shared" si="332"/>
        <v>100854.89999999998</v>
      </c>
      <c r="T1189" s="67">
        <f t="shared" si="327"/>
        <v>0</v>
      </c>
      <c r="U1189" s="53">
        <f t="shared" si="334"/>
        <v>0</v>
      </c>
      <c r="V1189" s="54">
        <f t="shared" si="335"/>
        <v>0</v>
      </c>
      <c r="W1189" s="67">
        <f t="shared" si="328"/>
        <v>0</v>
      </c>
      <c r="X1189" s="53">
        <f t="shared" si="336"/>
        <v>0</v>
      </c>
      <c r="Y1189" s="54">
        <f t="shared" si="337"/>
        <v>0</v>
      </c>
      <c r="Z1189" s="68" t="str">
        <f t="shared" si="340"/>
        <v>0</v>
      </c>
      <c r="AA1189" s="56">
        <f t="shared" si="338"/>
        <v>1</v>
      </c>
      <c r="AB1189" s="124">
        <f t="shared" si="329"/>
        <v>1</v>
      </c>
      <c r="AC1189" s="69">
        <f t="shared" si="330"/>
        <v>0</v>
      </c>
      <c r="AD1189" s="54">
        <f t="shared" si="333"/>
        <v>0</v>
      </c>
      <c r="AE1189" s="59">
        <f t="shared" si="331"/>
        <v>0</v>
      </c>
      <c r="AF1189" s="149"/>
      <c r="AG1189" s="60"/>
      <c r="AH1189" s="61"/>
      <c r="AI1189" s="126"/>
      <c r="AJ1189" s="212"/>
      <c r="AK1189" s="215"/>
    </row>
    <row r="1190" spans="2:37">
      <c r="B1190" s="136"/>
      <c r="C1190" s="47">
        <f t="shared" si="341"/>
        <v>0</v>
      </c>
      <c r="D1190" s="47">
        <f t="shared" si="342"/>
        <v>1</v>
      </c>
      <c r="E1190" s="47">
        <f t="shared" si="343"/>
        <v>1900</v>
      </c>
      <c r="F1190" s="47" t="str">
        <f t="shared" si="339"/>
        <v>сб</v>
      </c>
      <c r="G1190" s="92"/>
      <c r="H1190" s="71"/>
      <c r="I1190" s="70"/>
      <c r="J1190" s="94"/>
      <c r="K1190" s="94"/>
      <c r="L1190" s="48"/>
      <c r="M1190" s="71"/>
      <c r="N1190" s="64"/>
      <c r="O1190" s="65"/>
      <c r="P1190" s="65"/>
      <c r="Q1190" s="65"/>
      <c r="R1190" s="105"/>
      <c r="S1190" s="66">
        <f t="shared" si="332"/>
        <v>100854.89999999998</v>
      </c>
      <c r="T1190" s="67">
        <f t="shared" si="327"/>
        <v>0</v>
      </c>
      <c r="U1190" s="53">
        <f t="shared" si="334"/>
        <v>0</v>
      </c>
      <c r="V1190" s="54">
        <f t="shared" si="335"/>
        <v>0</v>
      </c>
      <c r="W1190" s="67">
        <f t="shared" si="328"/>
        <v>0</v>
      </c>
      <c r="X1190" s="53">
        <f t="shared" si="336"/>
        <v>0</v>
      </c>
      <c r="Y1190" s="54">
        <f t="shared" si="337"/>
        <v>0</v>
      </c>
      <c r="Z1190" s="68" t="str">
        <f t="shared" si="340"/>
        <v>0</v>
      </c>
      <c r="AA1190" s="56">
        <f t="shared" si="338"/>
        <v>1</v>
      </c>
      <c r="AB1190" s="124">
        <f t="shared" si="329"/>
        <v>1</v>
      </c>
      <c r="AC1190" s="69">
        <f t="shared" si="330"/>
        <v>0</v>
      </c>
      <c r="AD1190" s="54">
        <f t="shared" si="333"/>
        <v>0</v>
      </c>
      <c r="AE1190" s="59">
        <f t="shared" si="331"/>
        <v>0</v>
      </c>
      <c r="AF1190" s="149"/>
      <c r="AG1190" s="60"/>
      <c r="AH1190" s="61"/>
      <c r="AI1190" s="126"/>
      <c r="AJ1190" s="212"/>
      <c r="AK1190" s="215"/>
    </row>
    <row r="1191" spans="2:37">
      <c r="B1191" s="136"/>
      <c r="C1191" s="47">
        <f t="shared" si="341"/>
        <v>0</v>
      </c>
      <c r="D1191" s="47">
        <f t="shared" si="342"/>
        <v>1</v>
      </c>
      <c r="E1191" s="47">
        <f t="shared" si="343"/>
        <v>1900</v>
      </c>
      <c r="F1191" s="47" t="str">
        <f t="shared" si="339"/>
        <v>сб</v>
      </c>
      <c r="G1191" s="92"/>
      <c r="H1191" s="71"/>
      <c r="I1191" s="70"/>
      <c r="J1191" s="94"/>
      <c r="K1191" s="94"/>
      <c r="L1191" s="48"/>
      <c r="M1191" s="71"/>
      <c r="N1191" s="64"/>
      <c r="O1191" s="65"/>
      <c r="P1191" s="65"/>
      <c r="Q1191" s="65"/>
      <c r="R1191" s="105"/>
      <c r="S1191" s="66">
        <f t="shared" si="332"/>
        <v>100854.89999999998</v>
      </c>
      <c r="T1191" s="67">
        <f t="shared" si="327"/>
        <v>0</v>
      </c>
      <c r="U1191" s="53">
        <f t="shared" si="334"/>
        <v>0</v>
      </c>
      <c r="V1191" s="54">
        <f t="shared" si="335"/>
        <v>0</v>
      </c>
      <c r="W1191" s="67">
        <f t="shared" si="328"/>
        <v>0</v>
      </c>
      <c r="X1191" s="53">
        <f t="shared" si="336"/>
        <v>0</v>
      </c>
      <c r="Y1191" s="54">
        <f t="shared" si="337"/>
        <v>0</v>
      </c>
      <c r="Z1191" s="68" t="str">
        <f t="shared" si="340"/>
        <v>0</v>
      </c>
      <c r="AA1191" s="56">
        <f t="shared" si="338"/>
        <v>1</v>
      </c>
      <c r="AB1191" s="124">
        <f t="shared" si="329"/>
        <v>1</v>
      </c>
      <c r="AC1191" s="69">
        <f t="shared" si="330"/>
        <v>0</v>
      </c>
      <c r="AD1191" s="54">
        <f t="shared" si="333"/>
        <v>0</v>
      </c>
      <c r="AE1191" s="59">
        <f t="shared" si="331"/>
        <v>0</v>
      </c>
      <c r="AF1191" s="149"/>
      <c r="AG1191" s="60"/>
      <c r="AH1191" s="61"/>
      <c r="AI1191" s="126"/>
      <c r="AJ1191" s="212"/>
      <c r="AK1191" s="215"/>
    </row>
    <row r="1192" spans="2:37">
      <c r="B1192" s="136"/>
      <c r="C1192" s="47">
        <f t="shared" si="341"/>
        <v>0</v>
      </c>
      <c r="D1192" s="47">
        <f t="shared" si="342"/>
        <v>1</v>
      </c>
      <c r="E1192" s="47">
        <f t="shared" si="343"/>
        <v>1900</v>
      </c>
      <c r="F1192" s="47" t="str">
        <f t="shared" si="339"/>
        <v>сб</v>
      </c>
      <c r="G1192" s="92"/>
      <c r="H1192" s="71"/>
      <c r="I1192" s="70"/>
      <c r="J1192" s="94"/>
      <c r="K1192" s="94"/>
      <c r="L1192" s="48"/>
      <c r="M1192" s="71"/>
      <c r="N1192" s="64"/>
      <c r="O1192" s="65"/>
      <c r="P1192" s="65"/>
      <c r="Q1192" s="65"/>
      <c r="R1192" s="105"/>
      <c r="S1192" s="66">
        <f t="shared" si="332"/>
        <v>100854.89999999998</v>
      </c>
      <c r="T1192" s="67">
        <f t="shared" si="327"/>
        <v>0</v>
      </c>
      <c r="U1192" s="53">
        <f t="shared" si="334"/>
        <v>0</v>
      </c>
      <c r="V1192" s="54">
        <f t="shared" si="335"/>
        <v>0</v>
      </c>
      <c r="W1192" s="67">
        <f t="shared" si="328"/>
        <v>0</v>
      </c>
      <c r="X1192" s="53">
        <f t="shared" si="336"/>
        <v>0</v>
      </c>
      <c r="Y1192" s="54">
        <f t="shared" si="337"/>
        <v>0</v>
      </c>
      <c r="Z1192" s="68" t="str">
        <f t="shared" si="340"/>
        <v>0</v>
      </c>
      <c r="AA1192" s="56">
        <f t="shared" si="338"/>
        <v>1</v>
      </c>
      <c r="AB1192" s="124">
        <f t="shared" si="329"/>
        <v>1</v>
      </c>
      <c r="AC1192" s="69">
        <f t="shared" si="330"/>
        <v>0</v>
      </c>
      <c r="AD1192" s="54">
        <f t="shared" si="333"/>
        <v>0</v>
      </c>
      <c r="AE1192" s="59">
        <f t="shared" si="331"/>
        <v>0</v>
      </c>
      <c r="AF1192" s="149"/>
      <c r="AG1192" s="60"/>
      <c r="AH1192" s="61"/>
      <c r="AI1192" s="126"/>
      <c r="AJ1192" s="212"/>
      <c r="AK1192" s="215"/>
    </row>
    <row r="1193" spans="2:37">
      <c r="B1193" s="136"/>
      <c r="C1193" s="47">
        <f t="shared" si="341"/>
        <v>0</v>
      </c>
      <c r="D1193" s="47">
        <f t="shared" si="342"/>
        <v>1</v>
      </c>
      <c r="E1193" s="47">
        <f t="shared" si="343"/>
        <v>1900</v>
      </c>
      <c r="F1193" s="47" t="str">
        <f t="shared" si="339"/>
        <v>сб</v>
      </c>
      <c r="G1193" s="92"/>
      <c r="H1193" s="71"/>
      <c r="I1193" s="70"/>
      <c r="J1193" s="94"/>
      <c r="K1193" s="94"/>
      <c r="L1193" s="48"/>
      <c r="M1193" s="71"/>
      <c r="N1193" s="64"/>
      <c r="O1193" s="65"/>
      <c r="P1193" s="65"/>
      <c r="Q1193" s="65"/>
      <c r="R1193" s="105"/>
      <c r="S1193" s="66">
        <f t="shared" si="332"/>
        <v>100854.89999999998</v>
      </c>
      <c r="T1193" s="67">
        <f t="shared" si="327"/>
        <v>0</v>
      </c>
      <c r="U1193" s="53">
        <f t="shared" si="334"/>
        <v>0</v>
      </c>
      <c r="V1193" s="54">
        <f t="shared" si="335"/>
        <v>0</v>
      </c>
      <c r="W1193" s="67">
        <f t="shared" si="328"/>
        <v>0</v>
      </c>
      <c r="X1193" s="53">
        <f t="shared" si="336"/>
        <v>0</v>
      </c>
      <c r="Y1193" s="54">
        <f t="shared" si="337"/>
        <v>0</v>
      </c>
      <c r="Z1193" s="68" t="str">
        <f t="shared" si="340"/>
        <v>0</v>
      </c>
      <c r="AA1193" s="56">
        <f t="shared" si="338"/>
        <v>1</v>
      </c>
      <c r="AB1193" s="124">
        <f t="shared" si="329"/>
        <v>1</v>
      </c>
      <c r="AC1193" s="69">
        <f t="shared" si="330"/>
        <v>0</v>
      </c>
      <c r="AD1193" s="54">
        <f t="shared" si="333"/>
        <v>0</v>
      </c>
      <c r="AE1193" s="59">
        <f t="shared" si="331"/>
        <v>0</v>
      </c>
      <c r="AF1193" s="149"/>
      <c r="AG1193" s="60"/>
      <c r="AH1193" s="61"/>
      <c r="AI1193" s="126"/>
      <c r="AJ1193" s="212"/>
      <c r="AK1193" s="215"/>
    </row>
    <row r="1194" spans="2:37">
      <c r="B1194" s="136"/>
      <c r="C1194" s="47">
        <f t="shared" si="341"/>
        <v>0</v>
      </c>
      <c r="D1194" s="47">
        <f t="shared" si="342"/>
        <v>1</v>
      </c>
      <c r="E1194" s="47">
        <f t="shared" si="343"/>
        <v>1900</v>
      </c>
      <c r="F1194" s="47" t="str">
        <f t="shared" si="339"/>
        <v>сб</v>
      </c>
      <c r="G1194" s="92"/>
      <c r="H1194" s="71"/>
      <c r="I1194" s="70"/>
      <c r="J1194" s="94"/>
      <c r="K1194" s="94"/>
      <c r="L1194" s="48"/>
      <c r="M1194" s="71"/>
      <c r="N1194" s="64"/>
      <c r="O1194" s="65"/>
      <c r="P1194" s="65"/>
      <c r="Q1194" s="65"/>
      <c r="R1194" s="105"/>
      <c r="S1194" s="66">
        <f t="shared" si="332"/>
        <v>100854.89999999998</v>
      </c>
      <c r="T1194" s="67">
        <f t="shared" si="327"/>
        <v>0</v>
      </c>
      <c r="U1194" s="53">
        <f t="shared" si="334"/>
        <v>0</v>
      </c>
      <c r="V1194" s="54">
        <f t="shared" si="335"/>
        <v>0</v>
      </c>
      <c r="W1194" s="67">
        <f t="shared" si="328"/>
        <v>0</v>
      </c>
      <c r="X1194" s="53">
        <f t="shared" si="336"/>
        <v>0</v>
      </c>
      <c r="Y1194" s="54">
        <f t="shared" si="337"/>
        <v>0</v>
      </c>
      <c r="Z1194" s="68" t="str">
        <f t="shared" si="340"/>
        <v>0</v>
      </c>
      <c r="AA1194" s="56">
        <f t="shared" si="338"/>
        <v>1</v>
      </c>
      <c r="AB1194" s="124">
        <f t="shared" si="329"/>
        <v>1</v>
      </c>
      <c r="AC1194" s="69">
        <f t="shared" si="330"/>
        <v>0</v>
      </c>
      <c r="AD1194" s="54">
        <f t="shared" si="333"/>
        <v>0</v>
      </c>
      <c r="AE1194" s="59">
        <f t="shared" si="331"/>
        <v>0</v>
      </c>
      <c r="AF1194" s="149"/>
      <c r="AG1194" s="60"/>
      <c r="AH1194" s="61"/>
      <c r="AI1194" s="126"/>
      <c r="AJ1194" s="212"/>
      <c r="AK1194" s="215"/>
    </row>
    <row r="1195" spans="2:37">
      <c r="B1195" s="136"/>
      <c r="C1195" s="47">
        <f t="shared" si="341"/>
        <v>0</v>
      </c>
      <c r="D1195" s="47">
        <f t="shared" si="342"/>
        <v>1</v>
      </c>
      <c r="E1195" s="47">
        <f t="shared" si="343"/>
        <v>1900</v>
      </c>
      <c r="F1195" s="47" t="str">
        <f t="shared" si="339"/>
        <v>сб</v>
      </c>
      <c r="G1195" s="92"/>
      <c r="H1195" s="71"/>
      <c r="I1195" s="70"/>
      <c r="J1195" s="94"/>
      <c r="K1195" s="94"/>
      <c r="L1195" s="48"/>
      <c r="M1195" s="71"/>
      <c r="N1195" s="64"/>
      <c r="O1195" s="65"/>
      <c r="P1195" s="65"/>
      <c r="Q1195" s="65"/>
      <c r="R1195" s="105"/>
      <c r="S1195" s="66">
        <f t="shared" si="332"/>
        <v>100854.89999999998</v>
      </c>
      <c r="T1195" s="67">
        <f t="shared" si="327"/>
        <v>0</v>
      </c>
      <c r="U1195" s="53">
        <f t="shared" si="334"/>
        <v>0</v>
      </c>
      <c r="V1195" s="54">
        <f t="shared" si="335"/>
        <v>0</v>
      </c>
      <c r="W1195" s="67">
        <f t="shared" si="328"/>
        <v>0</v>
      </c>
      <c r="X1195" s="53">
        <f t="shared" si="336"/>
        <v>0</v>
      </c>
      <c r="Y1195" s="54">
        <f t="shared" si="337"/>
        <v>0</v>
      </c>
      <c r="Z1195" s="68" t="str">
        <f t="shared" si="340"/>
        <v>0</v>
      </c>
      <c r="AA1195" s="56">
        <f t="shared" si="338"/>
        <v>1</v>
      </c>
      <c r="AB1195" s="124">
        <f t="shared" si="329"/>
        <v>1</v>
      </c>
      <c r="AC1195" s="69">
        <f t="shared" si="330"/>
        <v>0</v>
      </c>
      <c r="AD1195" s="54">
        <f t="shared" si="333"/>
        <v>0</v>
      </c>
      <c r="AE1195" s="59">
        <f t="shared" si="331"/>
        <v>0</v>
      </c>
      <c r="AF1195" s="149"/>
      <c r="AG1195" s="60"/>
      <c r="AH1195" s="61"/>
      <c r="AI1195" s="126"/>
      <c r="AJ1195" s="212"/>
      <c r="AK1195" s="215"/>
    </row>
    <row r="1196" spans="2:37">
      <c r="B1196" s="136"/>
      <c r="C1196" s="47">
        <f t="shared" si="341"/>
        <v>0</v>
      </c>
      <c r="D1196" s="47">
        <f t="shared" si="342"/>
        <v>1</v>
      </c>
      <c r="E1196" s="47">
        <f t="shared" si="343"/>
        <v>1900</v>
      </c>
      <c r="F1196" s="47" t="str">
        <f t="shared" si="339"/>
        <v>сб</v>
      </c>
      <c r="G1196" s="92"/>
      <c r="H1196" s="71"/>
      <c r="I1196" s="70"/>
      <c r="J1196" s="94"/>
      <c r="K1196" s="94"/>
      <c r="L1196" s="48"/>
      <c r="M1196" s="71"/>
      <c r="N1196" s="64"/>
      <c r="O1196" s="65"/>
      <c r="P1196" s="65"/>
      <c r="Q1196" s="65"/>
      <c r="R1196" s="105"/>
      <c r="S1196" s="66">
        <f t="shared" si="332"/>
        <v>100854.89999999998</v>
      </c>
      <c r="T1196" s="67">
        <f t="shared" si="327"/>
        <v>0</v>
      </c>
      <c r="U1196" s="53">
        <f t="shared" si="334"/>
        <v>0</v>
      </c>
      <c r="V1196" s="54">
        <f t="shared" si="335"/>
        <v>0</v>
      </c>
      <c r="W1196" s="67">
        <f t="shared" si="328"/>
        <v>0</v>
      </c>
      <c r="X1196" s="53">
        <f t="shared" si="336"/>
        <v>0</v>
      </c>
      <c r="Y1196" s="54">
        <f t="shared" si="337"/>
        <v>0</v>
      </c>
      <c r="Z1196" s="68" t="str">
        <f t="shared" si="340"/>
        <v>0</v>
      </c>
      <c r="AA1196" s="56">
        <f t="shared" si="338"/>
        <v>1</v>
      </c>
      <c r="AB1196" s="124">
        <f t="shared" si="329"/>
        <v>1</v>
      </c>
      <c r="AC1196" s="69">
        <f t="shared" si="330"/>
        <v>0</v>
      </c>
      <c r="AD1196" s="54">
        <f t="shared" si="333"/>
        <v>0</v>
      </c>
      <c r="AE1196" s="59">
        <f t="shared" si="331"/>
        <v>0</v>
      </c>
      <c r="AF1196" s="149"/>
      <c r="AG1196" s="60"/>
      <c r="AH1196" s="61"/>
      <c r="AI1196" s="126"/>
      <c r="AJ1196" s="212"/>
      <c r="AK1196" s="215"/>
    </row>
    <row r="1197" spans="2:37">
      <c r="B1197" s="136"/>
      <c r="C1197" s="47">
        <f t="shared" si="341"/>
        <v>0</v>
      </c>
      <c r="D1197" s="47">
        <f t="shared" si="342"/>
        <v>1</v>
      </c>
      <c r="E1197" s="47">
        <f t="shared" si="343"/>
        <v>1900</v>
      </c>
      <c r="F1197" s="47" t="str">
        <f t="shared" si="339"/>
        <v>сб</v>
      </c>
      <c r="G1197" s="92"/>
      <c r="H1197" s="71"/>
      <c r="I1197" s="70"/>
      <c r="J1197" s="94"/>
      <c r="K1197" s="94"/>
      <c r="L1197" s="48"/>
      <c r="M1197" s="71"/>
      <c r="N1197" s="64"/>
      <c r="O1197" s="65"/>
      <c r="P1197" s="65"/>
      <c r="Q1197" s="65"/>
      <c r="R1197" s="105"/>
      <c r="S1197" s="66">
        <f t="shared" si="332"/>
        <v>100854.89999999998</v>
      </c>
      <c r="T1197" s="67">
        <f t="shared" si="327"/>
        <v>0</v>
      </c>
      <c r="U1197" s="53">
        <f t="shared" si="334"/>
        <v>0</v>
      </c>
      <c r="V1197" s="54">
        <f t="shared" si="335"/>
        <v>0</v>
      </c>
      <c r="W1197" s="67">
        <f t="shared" si="328"/>
        <v>0</v>
      </c>
      <c r="X1197" s="53">
        <f t="shared" si="336"/>
        <v>0</v>
      </c>
      <c r="Y1197" s="54">
        <f t="shared" si="337"/>
        <v>0</v>
      </c>
      <c r="Z1197" s="68" t="str">
        <f t="shared" si="340"/>
        <v>0</v>
      </c>
      <c r="AA1197" s="56">
        <f t="shared" si="338"/>
        <v>1</v>
      </c>
      <c r="AB1197" s="124">
        <f t="shared" si="329"/>
        <v>1</v>
      </c>
      <c r="AC1197" s="69">
        <f t="shared" si="330"/>
        <v>0</v>
      </c>
      <c r="AD1197" s="54">
        <f t="shared" si="333"/>
        <v>0</v>
      </c>
      <c r="AE1197" s="59">
        <f t="shared" si="331"/>
        <v>0</v>
      </c>
      <c r="AF1197" s="149"/>
      <c r="AG1197" s="60"/>
      <c r="AH1197" s="61"/>
      <c r="AI1197" s="126"/>
      <c r="AJ1197" s="212"/>
      <c r="AK1197" s="215"/>
    </row>
    <row r="1198" spans="2:37">
      <c r="B1198" s="136"/>
      <c r="C1198" s="47">
        <f t="shared" si="341"/>
        <v>0</v>
      </c>
      <c r="D1198" s="47">
        <f t="shared" si="342"/>
        <v>1</v>
      </c>
      <c r="E1198" s="47">
        <f t="shared" si="343"/>
        <v>1900</v>
      </c>
      <c r="F1198" s="47" t="str">
        <f t="shared" si="339"/>
        <v>сб</v>
      </c>
      <c r="G1198" s="92"/>
      <c r="H1198" s="71"/>
      <c r="I1198" s="70"/>
      <c r="J1198" s="94"/>
      <c r="K1198" s="94"/>
      <c r="L1198" s="48"/>
      <c r="M1198" s="71"/>
      <c r="N1198" s="64"/>
      <c r="O1198" s="65"/>
      <c r="P1198" s="65"/>
      <c r="Q1198" s="65"/>
      <c r="R1198" s="105"/>
      <c r="S1198" s="66">
        <f t="shared" si="332"/>
        <v>100854.89999999998</v>
      </c>
      <c r="T1198" s="67">
        <f t="shared" si="327"/>
        <v>0</v>
      </c>
      <c r="U1198" s="53">
        <f t="shared" si="334"/>
        <v>0</v>
      </c>
      <c r="V1198" s="54">
        <f t="shared" si="335"/>
        <v>0</v>
      </c>
      <c r="W1198" s="67">
        <f t="shared" si="328"/>
        <v>0</v>
      </c>
      <c r="X1198" s="53">
        <f t="shared" si="336"/>
        <v>0</v>
      </c>
      <c r="Y1198" s="54">
        <f t="shared" si="337"/>
        <v>0</v>
      </c>
      <c r="Z1198" s="68" t="str">
        <f t="shared" si="340"/>
        <v>0</v>
      </c>
      <c r="AA1198" s="56">
        <f t="shared" si="338"/>
        <v>1</v>
      </c>
      <c r="AB1198" s="124">
        <f t="shared" si="329"/>
        <v>1</v>
      </c>
      <c r="AC1198" s="69">
        <f t="shared" si="330"/>
        <v>0</v>
      </c>
      <c r="AD1198" s="54">
        <f t="shared" si="333"/>
        <v>0</v>
      </c>
      <c r="AE1198" s="59">
        <f t="shared" si="331"/>
        <v>0</v>
      </c>
      <c r="AF1198" s="149"/>
      <c r="AG1198" s="60"/>
      <c r="AH1198" s="61"/>
      <c r="AI1198" s="126"/>
      <c r="AJ1198" s="212"/>
      <c r="AK1198" s="215"/>
    </row>
    <row r="1199" spans="2:37">
      <c r="B1199" s="136"/>
      <c r="C1199" s="47">
        <f t="shared" si="341"/>
        <v>0</v>
      </c>
      <c r="D1199" s="47">
        <f t="shared" si="342"/>
        <v>1</v>
      </c>
      <c r="E1199" s="47">
        <f t="shared" si="343"/>
        <v>1900</v>
      </c>
      <c r="F1199" s="47" t="str">
        <f t="shared" si="339"/>
        <v>сб</v>
      </c>
      <c r="G1199" s="92"/>
      <c r="H1199" s="71"/>
      <c r="I1199" s="70"/>
      <c r="J1199" s="94"/>
      <c r="K1199" s="94"/>
      <c r="L1199" s="48"/>
      <c r="M1199" s="71"/>
      <c r="N1199" s="64"/>
      <c r="O1199" s="65"/>
      <c r="P1199" s="65"/>
      <c r="Q1199" s="65"/>
      <c r="R1199" s="105"/>
      <c r="S1199" s="66">
        <f t="shared" si="332"/>
        <v>100854.89999999998</v>
      </c>
      <c r="T1199" s="67">
        <f t="shared" si="327"/>
        <v>0</v>
      </c>
      <c r="U1199" s="53">
        <f t="shared" si="334"/>
        <v>0</v>
      </c>
      <c r="V1199" s="54">
        <f t="shared" si="335"/>
        <v>0</v>
      </c>
      <c r="W1199" s="67">
        <f t="shared" si="328"/>
        <v>0</v>
      </c>
      <c r="X1199" s="53">
        <f t="shared" si="336"/>
        <v>0</v>
      </c>
      <c r="Y1199" s="54">
        <f t="shared" si="337"/>
        <v>0</v>
      </c>
      <c r="Z1199" s="68" t="str">
        <f t="shared" si="340"/>
        <v>0</v>
      </c>
      <c r="AA1199" s="56">
        <f t="shared" si="338"/>
        <v>1</v>
      </c>
      <c r="AB1199" s="124">
        <f t="shared" si="329"/>
        <v>1</v>
      </c>
      <c r="AC1199" s="69">
        <f t="shared" si="330"/>
        <v>0</v>
      </c>
      <c r="AD1199" s="54">
        <f t="shared" si="333"/>
        <v>0</v>
      </c>
      <c r="AE1199" s="59">
        <f t="shared" si="331"/>
        <v>0</v>
      </c>
      <c r="AF1199" s="149"/>
      <c r="AG1199" s="60"/>
      <c r="AH1199" s="61"/>
      <c r="AI1199" s="126"/>
      <c r="AJ1199" s="212"/>
      <c r="AK1199" s="215"/>
    </row>
    <row r="1200" spans="2:37">
      <c r="B1200" s="136"/>
      <c r="C1200" s="47">
        <f t="shared" si="341"/>
        <v>0</v>
      </c>
      <c r="D1200" s="47">
        <f t="shared" si="342"/>
        <v>1</v>
      </c>
      <c r="E1200" s="47">
        <f t="shared" si="343"/>
        <v>1900</v>
      </c>
      <c r="F1200" s="47" t="str">
        <f t="shared" si="339"/>
        <v>сб</v>
      </c>
      <c r="G1200" s="92"/>
      <c r="H1200" s="71"/>
      <c r="I1200" s="70"/>
      <c r="J1200" s="94"/>
      <c r="K1200" s="94"/>
      <c r="L1200" s="48"/>
      <c r="M1200" s="71"/>
      <c r="N1200" s="64"/>
      <c r="O1200" s="65"/>
      <c r="P1200" s="65"/>
      <c r="Q1200" s="65"/>
      <c r="R1200" s="105"/>
      <c r="S1200" s="66">
        <f t="shared" si="332"/>
        <v>100854.89999999998</v>
      </c>
      <c r="T1200" s="67">
        <f t="shared" si="327"/>
        <v>0</v>
      </c>
      <c r="U1200" s="53">
        <f t="shared" si="334"/>
        <v>0</v>
      </c>
      <c r="V1200" s="54">
        <f t="shared" si="335"/>
        <v>0</v>
      </c>
      <c r="W1200" s="67">
        <f t="shared" si="328"/>
        <v>0</v>
      </c>
      <c r="X1200" s="53">
        <f t="shared" si="336"/>
        <v>0</v>
      </c>
      <c r="Y1200" s="54">
        <f t="shared" si="337"/>
        <v>0</v>
      </c>
      <c r="Z1200" s="68" t="str">
        <f t="shared" si="340"/>
        <v>0</v>
      </c>
      <c r="AA1200" s="56">
        <f t="shared" si="338"/>
        <v>1</v>
      </c>
      <c r="AB1200" s="124">
        <f t="shared" si="329"/>
        <v>1</v>
      </c>
      <c r="AC1200" s="69">
        <f t="shared" si="330"/>
        <v>0</v>
      </c>
      <c r="AD1200" s="54">
        <f t="shared" si="333"/>
        <v>0</v>
      </c>
      <c r="AE1200" s="59">
        <f t="shared" si="331"/>
        <v>0</v>
      </c>
      <c r="AF1200" s="149"/>
      <c r="AG1200" s="60"/>
      <c r="AH1200" s="61"/>
      <c r="AI1200" s="126"/>
      <c r="AJ1200" s="212"/>
      <c r="AK1200" s="215"/>
    </row>
    <row r="1201" spans="2:37">
      <c r="B1201" s="136"/>
      <c r="C1201" s="47">
        <f t="shared" si="341"/>
        <v>0</v>
      </c>
      <c r="D1201" s="47">
        <f t="shared" si="342"/>
        <v>1</v>
      </c>
      <c r="E1201" s="47">
        <f t="shared" si="343"/>
        <v>1900</v>
      </c>
      <c r="F1201" s="47" t="str">
        <f t="shared" si="339"/>
        <v>сб</v>
      </c>
      <c r="G1201" s="92"/>
      <c r="H1201" s="71"/>
      <c r="I1201" s="70"/>
      <c r="J1201" s="94"/>
      <c r="K1201" s="94"/>
      <c r="L1201" s="48"/>
      <c r="M1201" s="71"/>
      <c r="N1201" s="64"/>
      <c r="O1201" s="65"/>
      <c r="P1201" s="65"/>
      <c r="Q1201" s="65"/>
      <c r="R1201" s="105"/>
      <c r="S1201" s="66">
        <f t="shared" si="332"/>
        <v>100854.89999999998</v>
      </c>
      <c r="T1201" s="67">
        <f t="shared" si="327"/>
        <v>0</v>
      </c>
      <c r="U1201" s="53">
        <f t="shared" si="334"/>
        <v>0</v>
      </c>
      <c r="V1201" s="54">
        <f t="shared" si="335"/>
        <v>0</v>
      </c>
      <c r="W1201" s="67">
        <f t="shared" si="328"/>
        <v>0</v>
      </c>
      <c r="X1201" s="53">
        <f t="shared" si="336"/>
        <v>0</v>
      </c>
      <c r="Y1201" s="54">
        <f t="shared" si="337"/>
        <v>0</v>
      </c>
      <c r="Z1201" s="68" t="str">
        <f t="shared" si="340"/>
        <v>0</v>
      </c>
      <c r="AA1201" s="56">
        <f t="shared" si="338"/>
        <v>1</v>
      </c>
      <c r="AB1201" s="124">
        <f t="shared" si="329"/>
        <v>1</v>
      </c>
      <c r="AC1201" s="69">
        <f t="shared" si="330"/>
        <v>0</v>
      </c>
      <c r="AD1201" s="54">
        <f t="shared" si="333"/>
        <v>0</v>
      </c>
      <c r="AE1201" s="59">
        <f t="shared" si="331"/>
        <v>0</v>
      </c>
      <c r="AF1201" s="149"/>
      <c r="AG1201" s="60"/>
      <c r="AH1201" s="61"/>
      <c r="AI1201" s="126"/>
      <c r="AJ1201" s="212"/>
      <c r="AK1201" s="215"/>
    </row>
    <row r="1202" spans="2:37">
      <c r="B1202" s="136"/>
      <c r="C1202" s="47">
        <f t="shared" si="341"/>
        <v>0</v>
      </c>
      <c r="D1202" s="47">
        <f t="shared" si="342"/>
        <v>1</v>
      </c>
      <c r="E1202" s="47">
        <f t="shared" si="343"/>
        <v>1900</v>
      </c>
      <c r="F1202" s="47" t="str">
        <f t="shared" si="339"/>
        <v>сб</v>
      </c>
      <c r="G1202" s="92"/>
      <c r="H1202" s="71"/>
      <c r="I1202" s="70"/>
      <c r="J1202" s="94"/>
      <c r="K1202" s="94"/>
      <c r="L1202" s="48"/>
      <c r="M1202" s="71"/>
      <c r="N1202" s="64"/>
      <c r="O1202" s="65"/>
      <c r="P1202" s="65"/>
      <c r="Q1202" s="65"/>
      <c r="R1202" s="105"/>
      <c r="S1202" s="66">
        <f t="shared" si="332"/>
        <v>100854.89999999998</v>
      </c>
      <c r="T1202" s="67">
        <f t="shared" si="327"/>
        <v>0</v>
      </c>
      <c r="U1202" s="53">
        <f t="shared" si="334"/>
        <v>0</v>
      </c>
      <c r="V1202" s="54">
        <f t="shared" si="335"/>
        <v>0</v>
      </c>
      <c r="W1202" s="67">
        <f t="shared" si="328"/>
        <v>0</v>
      </c>
      <c r="X1202" s="53">
        <f t="shared" si="336"/>
        <v>0</v>
      </c>
      <c r="Y1202" s="54">
        <f t="shared" si="337"/>
        <v>0</v>
      </c>
      <c r="Z1202" s="68" t="str">
        <f t="shared" si="340"/>
        <v>0</v>
      </c>
      <c r="AA1202" s="56">
        <f t="shared" si="338"/>
        <v>1</v>
      </c>
      <c r="AB1202" s="124">
        <f t="shared" si="329"/>
        <v>1</v>
      </c>
      <c r="AC1202" s="69">
        <f t="shared" si="330"/>
        <v>0</v>
      </c>
      <c r="AD1202" s="54">
        <f t="shared" si="333"/>
        <v>0</v>
      </c>
      <c r="AE1202" s="59">
        <f t="shared" si="331"/>
        <v>0</v>
      </c>
      <c r="AF1202" s="149"/>
      <c r="AG1202" s="60"/>
      <c r="AH1202" s="61"/>
      <c r="AI1202" s="126"/>
      <c r="AJ1202" s="212"/>
      <c r="AK1202" s="215"/>
    </row>
    <row r="1203" spans="2:37">
      <c r="B1203" s="136"/>
      <c r="C1203" s="47">
        <f t="shared" si="341"/>
        <v>0</v>
      </c>
      <c r="D1203" s="47">
        <f t="shared" si="342"/>
        <v>1</v>
      </c>
      <c r="E1203" s="47">
        <f t="shared" si="343"/>
        <v>1900</v>
      </c>
      <c r="F1203" s="47" t="str">
        <f t="shared" si="339"/>
        <v>сб</v>
      </c>
      <c r="G1203" s="92"/>
      <c r="H1203" s="71"/>
      <c r="I1203" s="70"/>
      <c r="J1203" s="94"/>
      <c r="K1203" s="94"/>
      <c r="L1203" s="48"/>
      <c r="M1203" s="71"/>
      <c r="N1203" s="64"/>
      <c r="O1203" s="65"/>
      <c r="P1203" s="65"/>
      <c r="Q1203" s="65"/>
      <c r="R1203" s="105"/>
      <c r="S1203" s="66">
        <f t="shared" si="332"/>
        <v>100854.89999999998</v>
      </c>
      <c r="T1203" s="67">
        <f t="shared" si="327"/>
        <v>0</v>
      </c>
      <c r="U1203" s="53">
        <f t="shared" si="334"/>
        <v>0</v>
      </c>
      <c r="V1203" s="54">
        <f t="shared" si="335"/>
        <v>0</v>
      </c>
      <c r="W1203" s="67">
        <f t="shared" si="328"/>
        <v>0</v>
      </c>
      <c r="X1203" s="53">
        <f t="shared" si="336"/>
        <v>0</v>
      </c>
      <c r="Y1203" s="54">
        <f t="shared" si="337"/>
        <v>0</v>
      </c>
      <c r="Z1203" s="68" t="str">
        <f t="shared" si="340"/>
        <v>0</v>
      </c>
      <c r="AA1203" s="56">
        <f t="shared" si="338"/>
        <v>1</v>
      </c>
      <c r="AB1203" s="124">
        <f t="shared" si="329"/>
        <v>1</v>
      </c>
      <c r="AC1203" s="69">
        <f t="shared" si="330"/>
        <v>0</v>
      </c>
      <c r="AD1203" s="54">
        <f t="shared" si="333"/>
        <v>0</v>
      </c>
      <c r="AE1203" s="59">
        <f t="shared" si="331"/>
        <v>0</v>
      </c>
      <c r="AF1203" s="149"/>
      <c r="AG1203" s="60"/>
      <c r="AH1203" s="61"/>
      <c r="AI1203" s="126"/>
      <c r="AJ1203" s="212"/>
      <c r="AK1203" s="215"/>
    </row>
    <row r="1204" spans="2:37">
      <c r="B1204" s="136"/>
      <c r="C1204" s="47">
        <f t="shared" si="341"/>
        <v>0</v>
      </c>
      <c r="D1204" s="47">
        <f t="shared" si="342"/>
        <v>1</v>
      </c>
      <c r="E1204" s="47">
        <f t="shared" si="343"/>
        <v>1900</v>
      </c>
      <c r="F1204" s="47" t="str">
        <f t="shared" si="339"/>
        <v>сб</v>
      </c>
      <c r="G1204" s="92"/>
      <c r="H1204" s="71"/>
      <c r="I1204" s="70"/>
      <c r="J1204" s="94"/>
      <c r="K1204" s="94"/>
      <c r="L1204" s="48"/>
      <c r="M1204" s="71"/>
      <c r="N1204" s="64"/>
      <c r="O1204" s="65"/>
      <c r="P1204" s="65"/>
      <c r="Q1204" s="65"/>
      <c r="R1204" s="105"/>
      <c r="S1204" s="66">
        <f t="shared" si="332"/>
        <v>100854.89999999998</v>
      </c>
      <c r="T1204" s="67">
        <f t="shared" si="327"/>
        <v>0</v>
      </c>
      <c r="U1204" s="53">
        <f t="shared" si="334"/>
        <v>0</v>
      </c>
      <c r="V1204" s="54">
        <f t="shared" si="335"/>
        <v>0</v>
      </c>
      <c r="W1204" s="67">
        <f t="shared" si="328"/>
        <v>0</v>
      </c>
      <c r="X1204" s="53">
        <f t="shared" si="336"/>
        <v>0</v>
      </c>
      <c r="Y1204" s="54">
        <f t="shared" si="337"/>
        <v>0</v>
      </c>
      <c r="Z1204" s="68" t="str">
        <f t="shared" si="340"/>
        <v>0</v>
      </c>
      <c r="AA1204" s="56">
        <f t="shared" si="338"/>
        <v>1</v>
      </c>
      <c r="AB1204" s="124">
        <f t="shared" si="329"/>
        <v>1</v>
      </c>
      <c r="AC1204" s="69">
        <f t="shared" si="330"/>
        <v>0</v>
      </c>
      <c r="AD1204" s="54">
        <f t="shared" si="333"/>
        <v>0</v>
      </c>
      <c r="AE1204" s="59">
        <f t="shared" si="331"/>
        <v>0</v>
      </c>
      <c r="AF1204" s="149"/>
      <c r="AG1204" s="60"/>
      <c r="AH1204" s="61"/>
      <c r="AI1204" s="126"/>
      <c r="AJ1204" s="212"/>
      <c r="AK1204" s="215"/>
    </row>
    <row r="1205" spans="2:37">
      <c r="B1205" s="136"/>
      <c r="C1205" s="47">
        <f t="shared" si="341"/>
        <v>0</v>
      </c>
      <c r="D1205" s="47">
        <f t="shared" si="342"/>
        <v>1</v>
      </c>
      <c r="E1205" s="47">
        <f t="shared" si="343"/>
        <v>1900</v>
      </c>
      <c r="F1205" s="47" t="str">
        <f t="shared" si="339"/>
        <v>сб</v>
      </c>
      <c r="G1205" s="92"/>
      <c r="H1205" s="71"/>
      <c r="I1205" s="70"/>
      <c r="J1205" s="94"/>
      <c r="K1205" s="94"/>
      <c r="L1205" s="48"/>
      <c r="M1205" s="71"/>
      <c r="N1205" s="64"/>
      <c r="O1205" s="65"/>
      <c r="P1205" s="65"/>
      <c r="Q1205" s="65"/>
      <c r="R1205" s="105"/>
      <c r="S1205" s="66">
        <f t="shared" si="332"/>
        <v>100854.89999999998</v>
      </c>
      <c r="T1205" s="67">
        <f t="shared" si="327"/>
        <v>0</v>
      </c>
      <c r="U1205" s="53">
        <f t="shared" si="334"/>
        <v>0</v>
      </c>
      <c r="V1205" s="54">
        <f t="shared" si="335"/>
        <v>0</v>
      </c>
      <c r="W1205" s="67">
        <f t="shared" si="328"/>
        <v>0</v>
      </c>
      <c r="X1205" s="53">
        <f t="shared" si="336"/>
        <v>0</v>
      </c>
      <c r="Y1205" s="54">
        <f t="shared" si="337"/>
        <v>0</v>
      </c>
      <c r="Z1205" s="68" t="str">
        <f t="shared" si="340"/>
        <v>0</v>
      </c>
      <c r="AA1205" s="56">
        <f t="shared" si="338"/>
        <v>1</v>
      </c>
      <c r="AB1205" s="124">
        <f t="shared" si="329"/>
        <v>1</v>
      </c>
      <c r="AC1205" s="69">
        <f t="shared" si="330"/>
        <v>0</v>
      </c>
      <c r="AD1205" s="54">
        <f t="shared" si="333"/>
        <v>0</v>
      </c>
      <c r="AE1205" s="59">
        <f t="shared" si="331"/>
        <v>0</v>
      </c>
      <c r="AF1205" s="149"/>
      <c r="AG1205" s="60"/>
      <c r="AH1205" s="61"/>
      <c r="AI1205" s="126"/>
      <c r="AJ1205" s="212"/>
      <c r="AK1205" s="215"/>
    </row>
    <row r="1206" spans="2:37">
      <c r="B1206" s="136"/>
      <c r="C1206" s="47">
        <f t="shared" si="341"/>
        <v>0</v>
      </c>
      <c r="D1206" s="47">
        <f t="shared" si="342"/>
        <v>1</v>
      </c>
      <c r="E1206" s="47">
        <f t="shared" si="343"/>
        <v>1900</v>
      </c>
      <c r="F1206" s="47" t="str">
        <f t="shared" si="339"/>
        <v>сб</v>
      </c>
      <c r="G1206" s="92"/>
      <c r="H1206" s="71"/>
      <c r="I1206" s="70"/>
      <c r="J1206" s="94"/>
      <c r="K1206" s="94"/>
      <c r="L1206" s="48"/>
      <c r="M1206" s="71"/>
      <c r="N1206" s="64"/>
      <c r="O1206" s="65"/>
      <c r="P1206" s="65"/>
      <c r="Q1206" s="65"/>
      <c r="R1206" s="105"/>
      <c r="S1206" s="66">
        <f t="shared" si="332"/>
        <v>100854.89999999998</v>
      </c>
      <c r="T1206" s="67">
        <f t="shared" si="327"/>
        <v>0</v>
      </c>
      <c r="U1206" s="53">
        <f t="shared" si="334"/>
        <v>0</v>
      </c>
      <c r="V1206" s="54">
        <f t="shared" si="335"/>
        <v>0</v>
      </c>
      <c r="W1206" s="67">
        <f t="shared" si="328"/>
        <v>0</v>
      </c>
      <c r="X1206" s="53">
        <f t="shared" si="336"/>
        <v>0</v>
      </c>
      <c r="Y1206" s="54">
        <f t="shared" si="337"/>
        <v>0</v>
      </c>
      <c r="Z1206" s="68" t="str">
        <f t="shared" si="340"/>
        <v>0</v>
      </c>
      <c r="AA1206" s="56">
        <f t="shared" si="338"/>
        <v>1</v>
      </c>
      <c r="AB1206" s="124">
        <f t="shared" si="329"/>
        <v>1</v>
      </c>
      <c r="AC1206" s="69">
        <f t="shared" si="330"/>
        <v>0</v>
      </c>
      <c r="AD1206" s="54">
        <f t="shared" si="333"/>
        <v>0</v>
      </c>
      <c r="AE1206" s="59">
        <f t="shared" si="331"/>
        <v>0</v>
      </c>
      <c r="AF1206" s="149"/>
      <c r="AG1206" s="60"/>
      <c r="AH1206" s="61"/>
      <c r="AI1206" s="126"/>
      <c r="AJ1206" s="212"/>
      <c r="AK1206" s="215"/>
    </row>
    <row r="1207" spans="2:37">
      <c r="B1207" s="136"/>
      <c r="C1207" s="47">
        <f t="shared" si="341"/>
        <v>0</v>
      </c>
      <c r="D1207" s="47">
        <f t="shared" si="342"/>
        <v>1</v>
      </c>
      <c r="E1207" s="47">
        <f t="shared" si="343"/>
        <v>1900</v>
      </c>
      <c r="F1207" s="47" t="str">
        <f t="shared" si="339"/>
        <v>сб</v>
      </c>
      <c r="G1207" s="92"/>
      <c r="H1207" s="71"/>
      <c r="I1207" s="70"/>
      <c r="J1207" s="94"/>
      <c r="K1207" s="94"/>
      <c r="L1207" s="48"/>
      <c r="M1207" s="71"/>
      <c r="N1207" s="64"/>
      <c r="O1207" s="65"/>
      <c r="P1207" s="65"/>
      <c r="Q1207" s="65"/>
      <c r="R1207" s="105"/>
      <c r="S1207" s="66">
        <f t="shared" si="332"/>
        <v>100854.89999999998</v>
      </c>
      <c r="T1207" s="67">
        <f t="shared" si="327"/>
        <v>0</v>
      </c>
      <c r="U1207" s="53">
        <f t="shared" si="334"/>
        <v>0</v>
      </c>
      <c r="V1207" s="54">
        <f t="shared" si="335"/>
        <v>0</v>
      </c>
      <c r="W1207" s="67">
        <f t="shared" si="328"/>
        <v>0</v>
      </c>
      <c r="X1207" s="53">
        <f t="shared" si="336"/>
        <v>0</v>
      </c>
      <c r="Y1207" s="54">
        <f t="shared" si="337"/>
        <v>0</v>
      </c>
      <c r="Z1207" s="68" t="str">
        <f t="shared" si="340"/>
        <v>0</v>
      </c>
      <c r="AA1207" s="56">
        <f t="shared" si="338"/>
        <v>1</v>
      </c>
      <c r="AB1207" s="124">
        <f t="shared" si="329"/>
        <v>1</v>
      </c>
      <c r="AC1207" s="69">
        <f t="shared" si="330"/>
        <v>0</v>
      </c>
      <c r="AD1207" s="54">
        <f t="shared" si="333"/>
        <v>0</v>
      </c>
      <c r="AE1207" s="59">
        <f t="shared" si="331"/>
        <v>0</v>
      </c>
      <c r="AF1207" s="149"/>
      <c r="AG1207" s="60"/>
      <c r="AH1207" s="61"/>
      <c r="AI1207" s="126"/>
      <c r="AJ1207" s="212"/>
      <c r="AK1207" s="215"/>
    </row>
    <row r="1208" spans="2:37">
      <c r="B1208" s="136"/>
      <c r="C1208" s="47">
        <f t="shared" si="341"/>
        <v>0</v>
      </c>
      <c r="D1208" s="47">
        <f t="shared" si="342"/>
        <v>1</v>
      </c>
      <c r="E1208" s="47">
        <f t="shared" si="343"/>
        <v>1900</v>
      </c>
      <c r="F1208" s="47" t="str">
        <f t="shared" si="339"/>
        <v>сб</v>
      </c>
      <c r="G1208" s="92"/>
      <c r="H1208" s="71"/>
      <c r="I1208" s="70"/>
      <c r="J1208" s="94"/>
      <c r="K1208" s="94"/>
      <c r="L1208" s="48"/>
      <c r="M1208" s="71"/>
      <c r="N1208" s="64"/>
      <c r="O1208" s="65"/>
      <c r="P1208" s="65"/>
      <c r="Q1208" s="65"/>
      <c r="R1208" s="105"/>
      <c r="S1208" s="66">
        <f t="shared" si="332"/>
        <v>100854.89999999998</v>
      </c>
      <c r="T1208" s="67">
        <f t="shared" si="327"/>
        <v>0</v>
      </c>
      <c r="U1208" s="53">
        <f t="shared" si="334"/>
        <v>0</v>
      </c>
      <c r="V1208" s="54">
        <f t="shared" si="335"/>
        <v>0</v>
      </c>
      <c r="W1208" s="67">
        <f t="shared" si="328"/>
        <v>0</v>
      </c>
      <c r="X1208" s="53">
        <f t="shared" si="336"/>
        <v>0</v>
      </c>
      <c r="Y1208" s="54">
        <f t="shared" si="337"/>
        <v>0</v>
      </c>
      <c r="Z1208" s="68" t="str">
        <f t="shared" si="340"/>
        <v>0</v>
      </c>
      <c r="AA1208" s="56">
        <f t="shared" si="338"/>
        <v>1</v>
      </c>
      <c r="AB1208" s="124">
        <f t="shared" si="329"/>
        <v>1</v>
      </c>
      <c r="AC1208" s="69">
        <f t="shared" si="330"/>
        <v>0</v>
      </c>
      <c r="AD1208" s="54">
        <f t="shared" si="333"/>
        <v>0</v>
      </c>
      <c r="AE1208" s="59">
        <f t="shared" si="331"/>
        <v>0</v>
      </c>
      <c r="AF1208" s="149"/>
      <c r="AG1208" s="60"/>
      <c r="AH1208" s="61"/>
      <c r="AI1208" s="126"/>
      <c r="AJ1208" s="212"/>
      <c r="AK1208" s="215"/>
    </row>
    <row r="1209" spans="2:37">
      <c r="B1209" s="136"/>
      <c r="C1209" s="47">
        <f t="shared" si="341"/>
        <v>0</v>
      </c>
      <c r="D1209" s="47">
        <f t="shared" si="342"/>
        <v>1</v>
      </c>
      <c r="E1209" s="47">
        <f t="shared" si="343"/>
        <v>1900</v>
      </c>
      <c r="F1209" s="47" t="str">
        <f t="shared" si="339"/>
        <v>сб</v>
      </c>
      <c r="G1209" s="92"/>
      <c r="H1209" s="71"/>
      <c r="I1209" s="70"/>
      <c r="J1209" s="94"/>
      <c r="K1209" s="94"/>
      <c r="L1209" s="48"/>
      <c r="M1209" s="71"/>
      <c r="N1209" s="64"/>
      <c r="O1209" s="65"/>
      <c r="P1209" s="65"/>
      <c r="Q1209" s="65"/>
      <c r="R1209" s="105"/>
      <c r="S1209" s="66">
        <f t="shared" si="332"/>
        <v>100854.89999999998</v>
      </c>
      <c r="T1209" s="67">
        <f t="shared" si="327"/>
        <v>0</v>
      </c>
      <c r="U1209" s="53">
        <f t="shared" si="334"/>
        <v>0</v>
      </c>
      <c r="V1209" s="54">
        <f t="shared" si="335"/>
        <v>0</v>
      </c>
      <c r="W1209" s="67">
        <f t="shared" si="328"/>
        <v>0</v>
      </c>
      <c r="X1209" s="53">
        <f t="shared" si="336"/>
        <v>0</v>
      </c>
      <c r="Y1209" s="54">
        <f t="shared" si="337"/>
        <v>0</v>
      </c>
      <c r="Z1209" s="68" t="str">
        <f t="shared" si="340"/>
        <v>0</v>
      </c>
      <c r="AA1209" s="56">
        <f t="shared" si="338"/>
        <v>1</v>
      </c>
      <c r="AB1209" s="124">
        <f t="shared" si="329"/>
        <v>1</v>
      </c>
      <c r="AC1209" s="69">
        <f t="shared" si="330"/>
        <v>0</v>
      </c>
      <c r="AD1209" s="54">
        <f t="shared" si="333"/>
        <v>0</v>
      </c>
      <c r="AE1209" s="59">
        <f t="shared" si="331"/>
        <v>0</v>
      </c>
      <c r="AF1209" s="149"/>
      <c r="AG1209" s="60"/>
      <c r="AH1209" s="61"/>
      <c r="AI1209" s="126"/>
      <c r="AJ1209" s="212"/>
      <c r="AK1209" s="215"/>
    </row>
    <row r="1210" spans="2:37">
      <c r="B1210" s="136"/>
      <c r="C1210" s="47">
        <f t="shared" si="341"/>
        <v>0</v>
      </c>
      <c r="D1210" s="47">
        <f t="shared" si="342"/>
        <v>1</v>
      </c>
      <c r="E1210" s="47">
        <f t="shared" si="343"/>
        <v>1900</v>
      </c>
      <c r="F1210" s="47" t="str">
        <f t="shared" si="339"/>
        <v>сб</v>
      </c>
      <c r="G1210" s="92"/>
      <c r="H1210" s="71"/>
      <c r="I1210" s="70"/>
      <c r="J1210" s="94"/>
      <c r="K1210" s="94"/>
      <c r="L1210" s="48"/>
      <c r="M1210" s="71"/>
      <c r="N1210" s="64"/>
      <c r="O1210" s="65"/>
      <c r="P1210" s="65"/>
      <c r="Q1210" s="65"/>
      <c r="R1210" s="105"/>
      <c r="S1210" s="66">
        <f t="shared" si="332"/>
        <v>100854.89999999998</v>
      </c>
      <c r="T1210" s="67">
        <f t="shared" si="327"/>
        <v>0</v>
      </c>
      <c r="U1210" s="53">
        <f t="shared" si="334"/>
        <v>0</v>
      </c>
      <c r="V1210" s="54">
        <f t="shared" si="335"/>
        <v>0</v>
      </c>
      <c r="W1210" s="67">
        <f t="shared" si="328"/>
        <v>0</v>
      </c>
      <c r="X1210" s="53">
        <f t="shared" si="336"/>
        <v>0</v>
      </c>
      <c r="Y1210" s="54">
        <f t="shared" si="337"/>
        <v>0</v>
      </c>
      <c r="Z1210" s="68" t="str">
        <f t="shared" si="340"/>
        <v>0</v>
      </c>
      <c r="AA1210" s="56">
        <f t="shared" si="338"/>
        <v>1</v>
      </c>
      <c r="AB1210" s="124">
        <f t="shared" si="329"/>
        <v>1</v>
      </c>
      <c r="AC1210" s="69">
        <f t="shared" si="330"/>
        <v>0</v>
      </c>
      <c r="AD1210" s="54">
        <f t="shared" si="333"/>
        <v>0</v>
      </c>
      <c r="AE1210" s="59">
        <f t="shared" si="331"/>
        <v>0</v>
      </c>
      <c r="AF1210" s="149"/>
      <c r="AG1210" s="60"/>
      <c r="AH1210" s="61"/>
      <c r="AI1210" s="126"/>
      <c r="AJ1210" s="212"/>
      <c r="AK1210" s="215"/>
    </row>
    <row r="1211" spans="2:37">
      <c r="B1211" s="136"/>
      <c r="C1211" s="47">
        <f t="shared" si="341"/>
        <v>0</v>
      </c>
      <c r="D1211" s="47">
        <f t="shared" si="342"/>
        <v>1</v>
      </c>
      <c r="E1211" s="47">
        <f t="shared" si="343"/>
        <v>1900</v>
      </c>
      <c r="F1211" s="47" t="str">
        <f t="shared" si="339"/>
        <v>сб</v>
      </c>
      <c r="G1211" s="92"/>
      <c r="H1211" s="71"/>
      <c r="I1211" s="70"/>
      <c r="J1211" s="94"/>
      <c r="K1211" s="94"/>
      <c r="L1211" s="48"/>
      <c r="M1211" s="71"/>
      <c r="N1211" s="64"/>
      <c r="O1211" s="65"/>
      <c r="P1211" s="65"/>
      <c r="Q1211" s="65"/>
      <c r="R1211" s="105"/>
      <c r="S1211" s="66">
        <f t="shared" si="332"/>
        <v>100854.89999999998</v>
      </c>
      <c r="T1211" s="67">
        <f t="shared" si="327"/>
        <v>0</v>
      </c>
      <c r="U1211" s="53">
        <f t="shared" si="334"/>
        <v>0</v>
      </c>
      <c r="V1211" s="54">
        <f t="shared" si="335"/>
        <v>0</v>
      </c>
      <c r="W1211" s="67">
        <f t="shared" si="328"/>
        <v>0</v>
      </c>
      <c r="X1211" s="53">
        <f t="shared" si="336"/>
        <v>0</v>
      </c>
      <c r="Y1211" s="54">
        <f t="shared" si="337"/>
        <v>0</v>
      </c>
      <c r="Z1211" s="68" t="str">
        <f t="shared" si="340"/>
        <v>0</v>
      </c>
      <c r="AA1211" s="56">
        <f t="shared" si="338"/>
        <v>1</v>
      </c>
      <c r="AB1211" s="124">
        <f t="shared" si="329"/>
        <v>1</v>
      </c>
      <c r="AC1211" s="69">
        <f t="shared" si="330"/>
        <v>0</v>
      </c>
      <c r="AD1211" s="54">
        <f t="shared" si="333"/>
        <v>0</v>
      </c>
      <c r="AE1211" s="59">
        <f t="shared" si="331"/>
        <v>0</v>
      </c>
      <c r="AF1211" s="149"/>
      <c r="AG1211" s="60"/>
      <c r="AH1211" s="61"/>
      <c r="AI1211" s="126"/>
      <c r="AJ1211" s="212"/>
      <c r="AK1211" s="215"/>
    </row>
    <row r="1212" spans="2:37">
      <c r="B1212" s="136"/>
      <c r="C1212" s="47">
        <f t="shared" si="341"/>
        <v>0</v>
      </c>
      <c r="D1212" s="47">
        <f t="shared" si="342"/>
        <v>1</v>
      </c>
      <c r="E1212" s="47">
        <f t="shared" si="343"/>
        <v>1900</v>
      </c>
      <c r="F1212" s="47" t="str">
        <f t="shared" si="339"/>
        <v>сб</v>
      </c>
      <c r="G1212" s="92"/>
      <c r="H1212" s="71"/>
      <c r="I1212" s="70"/>
      <c r="J1212" s="94"/>
      <c r="K1212" s="94"/>
      <c r="L1212" s="48"/>
      <c r="M1212" s="71"/>
      <c r="N1212" s="64"/>
      <c r="O1212" s="65"/>
      <c r="P1212" s="65"/>
      <c r="Q1212" s="65"/>
      <c r="R1212" s="105"/>
      <c r="S1212" s="66">
        <f t="shared" si="332"/>
        <v>100854.89999999998</v>
      </c>
      <c r="T1212" s="67">
        <f t="shared" si="327"/>
        <v>0</v>
      </c>
      <c r="U1212" s="53">
        <f t="shared" si="334"/>
        <v>0</v>
      </c>
      <c r="V1212" s="54">
        <f t="shared" si="335"/>
        <v>0</v>
      </c>
      <c r="W1212" s="67">
        <f t="shared" si="328"/>
        <v>0</v>
      </c>
      <c r="X1212" s="53">
        <f t="shared" si="336"/>
        <v>0</v>
      </c>
      <c r="Y1212" s="54">
        <f t="shared" si="337"/>
        <v>0</v>
      </c>
      <c r="Z1212" s="68" t="str">
        <f t="shared" si="340"/>
        <v>0</v>
      </c>
      <c r="AA1212" s="56">
        <f t="shared" si="338"/>
        <v>1</v>
      </c>
      <c r="AB1212" s="124">
        <f t="shared" si="329"/>
        <v>1</v>
      </c>
      <c r="AC1212" s="69">
        <f t="shared" si="330"/>
        <v>0</v>
      </c>
      <c r="AD1212" s="54">
        <f t="shared" si="333"/>
        <v>0</v>
      </c>
      <c r="AE1212" s="59">
        <f t="shared" si="331"/>
        <v>0</v>
      </c>
      <c r="AF1212" s="149"/>
      <c r="AG1212" s="60"/>
      <c r="AH1212" s="61"/>
      <c r="AI1212" s="126"/>
      <c r="AJ1212" s="212"/>
      <c r="AK1212" s="215"/>
    </row>
    <row r="1213" spans="2:37">
      <c r="B1213" s="136"/>
      <c r="C1213" s="47">
        <f t="shared" si="341"/>
        <v>0</v>
      </c>
      <c r="D1213" s="47">
        <f t="shared" si="342"/>
        <v>1</v>
      </c>
      <c r="E1213" s="47">
        <f t="shared" si="343"/>
        <v>1900</v>
      </c>
      <c r="F1213" s="47" t="str">
        <f t="shared" si="339"/>
        <v>сб</v>
      </c>
      <c r="G1213" s="92"/>
      <c r="H1213" s="71"/>
      <c r="I1213" s="70"/>
      <c r="J1213" s="94"/>
      <c r="K1213" s="94"/>
      <c r="L1213" s="48"/>
      <c r="M1213" s="71"/>
      <c r="N1213" s="64"/>
      <c r="O1213" s="65"/>
      <c r="P1213" s="65"/>
      <c r="Q1213" s="65"/>
      <c r="R1213" s="105"/>
      <c r="S1213" s="66">
        <f t="shared" si="332"/>
        <v>100854.89999999998</v>
      </c>
      <c r="T1213" s="67">
        <f t="shared" si="327"/>
        <v>0</v>
      </c>
      <c r="U1213" s="53">
        <f t="shared" si="334"/>
        <v>0</v>
      </c>
      <c r="V1213" s="54">
        <f t="shared" si="335"/>
        <v>0</v>
      </c>
      <c r="W1213" s="67">
        <f t="shared" si="328"/>
        <v>0</v>
      </c>
      <c r="X1213" s="53">
        <f t="shared" si="336"/>
        <v>0</v>
      </c>
      <c r="Y1213" s="54">
        <f t="shared" si="337"/>
        <v>0</v>
      </c>
      <c r="Z1213" s="68" t="str">
        <f t="shared" si="340"/>
        <v>0</v>
      </c>
      <c r="AA1213" s="56">
        <f t="shared" si="338"/>
        <v>1</v>
      </c>
      <c r="AB1213" s="124">
        <f t="shared" si="329"/>
        <v>1</v>
      </c>
      <c r="AC1213" s="69">
        <f t="shared" si="330"/>
        <v>0</v>
      </c>
      <c r="AD1213" s="54">
        <f t="shared" si="333"/>
        <v>0</v>
      </c>
      <c r="AE1213" s="59">
        <f t="shared" si="331"/>
        <v>0</v>
      </c>
      <c r="AF1213" s="149"/>
      <c r="AG1213" s="60"/>
      <c r="AH1213" s="61"/>
      <c r="AI1213" s="126"/>
      <c r="AJ1213" s="212"/>
      <c r="AK1213" s="215"/>
    </row>
    <row r="1214" spans="2:37">
      <c r="B1214" s="136"/>
      <c r="C1214" s="47">
        <f t="shared" si="341"/>
        <v>0</v>
      </c>
      <c r="D1214" s="47">
        <f t="shared" si="342"/>
        <v>1</v>
      </c>
      <c r="E1214" s="47">
        <f t="shared" si="343"/>
        <v>1900</v>
      </c>
      <c r="F1214" s="47" t="str">
        <f t="shared" si="339"/>
        <v>сб</v>
      </c>
      <c r="G1214" s="92"/>
      <c r="H1214" s="71"/>
      <c r="I1214" s="70"/>
      <c r="J1214" s="94"/>
      <c r="K1214" s="94"/>
      <c r="L1214" s="48"/>
      <c r="M1214" s="71"/>
      <c r="N1214" s="64"/>
      <c r="O1214" s="65"/>
      <c r="P1214" s="65"/>
      <c r="Q1214" s="65"/>
      <c r="R1214" s="105"/>
      <c r="S1214" s="66">
        <f t="shared" si="332"/>
        <v>100854.89999999998</v>
      </c>
      <c r="T1214" s="67">
        <f t="shared" si="327"/>
        <v>0</v>
      </c>
      <c r="U1214" s="53">
        <f t="shared" si="334"/>
        <v>0</v>
      </c>
      <c r="V1214" s="54">
        <f t="shared" si="335"/>
        <v>0</v>
      </c>
      <c r="W1214" s="67">
        <f t="shared" si="328"/>
        <v>0</v>
      </c>
      <c r="X1214" s="53">
        <f t="shared" si="336"/>
        <v>0</v>
      </c>
      <c r="Y1214" s="54">
        <f t="shared" si="337"/>
        <v>0</v>
      </c>
      <c r="Z1214" s="68" t="str">
        <f t="shared" si="340"/>
        <v>0</v>
      </c>
      <c r="AA1214" s="56">
        <f t="shared" si="338"/>
        <v>1</v>
      </c>
      <c r="AB1214" s="124">
        <f t="shared" si="329"/>
        <v>1</v>
      </c>
      <c r="AC1214" s="69">
        <f t="shared" si="330"/>
        <v>0</v>
      </c>
      <c r="AD1214" s="54">
        <f t="shared" si="333"/>
        <v>0</v>
      </c>
      <c r="AE1214" s="59">
        <f t="shared" si="331"/>
        <v>0</v>
      </c>
      <c r="AF1214" s="149"/>
      <c r="AG1214" s="60"/>
      <c r="AH1214" s="61"/>
      <c r="AI1214" s="126"/>
      <c r="AJ1214" s="212"/>
      <c r="AK1214" s="215"/>
    </row>
    <row r="1215" spans="2:37">
      <c r="B1215" s="136"/>
      <c r="C1215" s="47">
        <f t="shared" si="341"/>
        <v>0</v>
      </c>
      <c r="D1215" s="47">
        <f t="shared" si="342"/>
        <v>1</v>
      </c>
      <c r="E1215" s="47">
        <f t="shared" si="343"/>
        <v>1900</v>
      </c>
      <c r="F1215" s="47" t="str">
        <f t="shared" si="339"/>
        <v>сб</v>
      </c>
      <c r="G1215" s="92"/>
      <c r="H1215" s="71"/>
      <c r="I1215" s="70"/>
      <c r="J1215" s="94"/>
      <c r="K1215" s="94"/>
      <c r="L1215" s="48"/>
      <c r="M1215" s="71"/>
      <c r="N1215" s="64"/>
      <c r="O1215" s="65"/>
      <c r="P1215" s="65"/>
      <c r="Q1215" s="65"/>
      <c r="R1215" s="105"/>
      <c r="S1215" s="66">
        <f t="shared" si="332"/>
        <v>100854.89999999998</v>
      </c>
      <c r="T1215" s="67">
        <f t="shared" si="327"/>
        <v>0</v>
      </c>
      <c r="U1215" s="53">
        <f t="shared" si="334"/>
        <v>0</v>
      </c>
      <c r="V1215" s="54">
        <f t="shared" si="335"/>
        <v>0</v>
      </c>
      <c r="W1215" s="67">
        <f t="shared" si="328"/>
        <v>0</v>
      </c>
      <c r="X1215" s="53">
        <f t="shared" si="336"/>
        <v>0</v>
      </c>
      <c r="Y1215" s="54">
        <f t="shared" si="337"/>
        <v>0</v>
      </c>
      <c r="Z1215" s="68" t="str">
        <f t="shared" si="340"/>
        <v>0</v>
      </c>
      <c r="AA1215" s="56">
        <f t="shared" si="338"/>
        <v>1</v>
      </c>
      <c r="AB1215" s="124">
        <f t="shared" si="329"/>
        <v>1</v>
      </c>
      <c r="AC1215" s="69">
        <f t="shared" si="330"/>
        <v>0</v>
      </c>
      <c r="AD1215" s="54">
        <f t="shared" si="333"/>
        <v>0</v>
      </c>
      <c r="AE1215" s="59">
        <f t="shared" si="331"/>
        <v>0</v>
      </c>
      <c r="AF1215" s="149"/>
      <c r="AG1215" s="60"/>
      <c r="AH1215" s="61"/>
      <c r="AI1215" s="126"/>
      <c r="AJ1215" s="212"/>
      <c r="AK1215" s="215"/>
    </row>
    <row r="1216" spans="2:37">
      <c r="B1216" s="136"/>
      <c r="C1216" s="47">
        <f t="shared" si="341"/>
        <v>0</v>
      </c>
      <c r="D1216" s="47">
        <f t="shared" si="342"/>
        <v>1</v>
      </c>
      <c r="E1216" s="47">
        <f t="shared" si="343"/>
        <v>1900</v>
      </c>
      <c r="F1216" s="47" t="str">
        <f t="shared" si="339"/>
        <v>сб</v>
      </c>
      <c r="G1216" s="92"/>
      <c r="H1216" s="71"/>
      <c r="I1216" s="70"/>
      <c r="J1216" s="94"/>
      <c r="K1216" s="94"/>
      <c r="L1216" s="48"/>
      <c r="M1216" s="71"/>
      <c r="N1216" s="64"/>
      <c r="O1216" s="65"/>
      <c r="P1216" s="65"/>
      <c r="Q1216" s="65"/>
      <c r="R1216" s="105"/>
      <c r="S1216" s="66">
        <f t="shared" si="332"/>
        <v>100854.89999999998</v>
      </c>
      <c r="T1216" s="67">
        <f t="shared" si="327"/>
        <v>0</v>
      </c>
      <c r="U1216" s="53">
        <f t="shared" si="334"/>
        <v>0</v>
      </c>
      <c r="V1216" s="54">
        <f t="shared" si="335"/>
        <v>0</v>
      </c>
      <c r="W1216" s="67">
        <f t="shared" si="328"/>
        <v>0</v>
      </c>
      <c r="X1216" s="53">
        <f t="shared" si="336"/>
        <v>0</v>
      </c>
      <c r="Y1216" s="54">
        <f t="shared" si="337"/>
        <v>0</v>
      </c>
      <c r="Z1216" s="68" t="str">
        <f t="shared" si="340"/>
        <v>0</v>
      </c>
      <c r="AA1216" s="56">
        <f t="shared" si="338"/>
        <v>1</v>
      </c>
      <c r="AB1216" s="124">
        <f t="shared" si="329"/>
        <v>1</v>
      </c>
      <c r="AC1216" s="69">
        <f t="shared" si="330"/>
        <v>0</v>
      </c>
      <c r="AD1216" s="54">
        <f t="shared" si="333"/>
        <v>0</v>
      </c>
      <c r="AE1216" s="59">
        <f t="shared" si="331"/>
        <v>0</v>
      </c>
      <c r="AF1216" s="149"/>
      <c r="AG1216" s="60"/>
      <c r="AH1216" s="61"/>
      <c r="AI1216" s="126"/>
      <c r="AJ1216" s="212"/>
      <c r="AK1216" s="215"/>
    </row>
    <row r="1217" spans="2:37">
      <c r="B1217" s="136"/>
      <c r="C1217" s="47">
        <f t="shared" si="341"/>
        <v>0</v>
      </c>
      <c r="D1217" s="47">
        <f t="shared" si="342"/>
        <v>1</v>
      </c>
      <c r="E1217" s="47">
        <f t="shared" si="343"/>
        <v>1900</v>
      </c>
      <c r="F1217" s="47" t="str">
        <f t="shared" si="339"/>
        <v>сб</v>
      </c>
      <c r="G1217" s="92"/>
      <c r="H1217" s="71"/>
      <c r="I1217" s="70"/>
      <c r="J1217" s="94"/>
      <c r="K1217" s="94"/>
      <c r="L1217" s="48"/>
      <c r="M1217" s="71"/>
      <c r="N1217" s="64"/>
      <c r="O1217" s="65"/>
      <c r="P1217" s="65"/>
      <c r="Q1217" s="65"/>
      <c r="R1217" s="105"/>
      <c r="S1217" s="66">
        <f t="shared" si="332"/>
        <v>100854.89999999998</v>
      </c>
      <c r="T1217" s="67">
        <f t="shared" si="327"/>
        <v>0</v>
      </c>
      <c r="U1217" s="53">
        <f t="shared" si="334"/>
        <v>0</v>
      </c>
      <c r="V1217" s="54">
        <f t="shared" si="335"/>
        <v>0</v>
      </c>
      <c r="W1217" s="67">
        <f t="shared" si="328"/>
        <v>0</v>
      </c>
      <c r="X1217" s="53">
        <f t="shared" si="336"/>
        <v>0</v>
      </c>
      <c r="Y1217" s="54">
        <f t="shared" si="337"/>
        <v>0</v>
      </c>
      <c r="Z1217" s="68" t="str">
        <f t="shared" si="340"/>
        <v>0</v>
      </c>
      <c r="AA1217" s="56">
        <f t="shared" si="338"/>
        <v>1</v>
      </c>
      <c r="AB1217" s="124">
        <f t="shared" si="329"/>
        <v>1</v>
      </c>
      <c r="AC1217" s="69">
        <f t="shared" si="330"/>
        <v>0</v>
      </c>
      <c r="AD1217" s="54">
        <f t="shared" si="333"/>
        <v>0</v>
      </c>
      <c r="AE1217" s="59">
        <f t="shared" si="331"/>
        <v>0</v>
      </c>
      <c r="AF1217" s="149"/>
      <c r="AG1217" s="60"/>
      <c r="AH1217" s="61"/>
      <c r="AI1217" s="126"/>
      <c r="AJ1217" s="212"/>
      <c r="AK1217" s="215"/>
    </row>
    <row r="1218" spans="2:37">
      <c r="B1218" s="136"/>
      <c r="C1218" s="47">
        <f t="shared" si="341"/>
        <v>0</v>
      </c>
      <c r="D1218" s="47">
        <f t="shared" si="342"/>
        <v>1</v>
      </c>
      <c r="E1218" s="47">
        <f t="shared" si="343"/>
        <v>1900</v>
      </c>
      <c r="F1218" s="47" t="str">
        <f t="shared" si="339"/>
        <v>сб</v>
      </c>
      <c r="G1218" s="92"/>
      <c r="H1218" s="71"/>
      <c r="I1218" s="70"/>
      <c r="J1218" s="94"/>
      <c r="K1218" s="94"/>
      <c r="L1218" s="48"/>
      <c r="M1218" s="71"/>
      <c r="N1218" s="64"/>
      <c r="O1218" s="65"/>
      <c r="P1218" s="65"/>
      <c r="Q1218" s="65"/>
      <c r="R1218" s="105"/>
      <c r="S1218" s="66">
        <f t="shared" si="332"/>
        <v>100854.89999999998</v>
      </c>
      <c r="T1218" s="67">
        <f t="shared" si="327"/>
        <v>0</v>
      </c>
      <c r="U1218" s="53">
        <f t="shared" si="334"/>
        <v>0</v>
      </c>
      <c r="V1218" s="54">
        <f t="shared" si="335"/>
        <v>0</v>
      </c>
      <c r="W1218" s="67">
        <f t="shared" si="328"/>
        <v>0</v>
      </c>
      <c r="X1218" s="53">
        <f t="shared" si="336"/>
        <v>0</v>
      </c>
      <c r="Y1218" s="54">
        <f t="shared" si="337"/>
        <v>0</v>
      </c>
      <c r="Z1218" s="68" t="str">
        <f t="shared" si="340"/>
        <v>0</v>
      </c>
      <c r="AA1218" s="56">
        <f t="shared" si="338"/>
        <v>1</v>
      </c>
      <c r="AB1218" s="124">
        <f t="shared" si="329"/>
        <v>1</v>
      </c>
      <c r="AC1218" s="69">
        <f t="shared" si="330"/>
        <v>0</v>
      </c>
      <c r="AD1218" s="54">
        <f t="shared" si="333"/>
        <v>0</v>
      </c>
      <c r="AE1218" s="59">
        <f t="shared" si="331"/>
        <v>0</v>
      </c>
      <c r="AF1218" s="149"/>
      <c r="AG1218" s="60"/>
      <c r="AH1218" s="61"/>
      <c r="AI1218" s="126"/>
      <c r="AJ1218" s="212"/>
      <c r="AK1218" s="215"/>
    </row>
    <row r="1219" spans="2:37">
      <c r="B1219" s="136"/>
      <c r="C1219" s="47">
        <f t="shared" si="341"/>
        <v>0</v>
      </c>
      <c r="D1219" s="47">
        <f t="shared" si="342"/>
        <v>1</v>
      </c>
      <c r="E1219" s="47">
        <f t="shared" si="343"/>
        <v>1900</v>
      </c>
      <c r="F1219" s="47" t="str">
        <f t="shared" si="339"/>
        <v>сб</v>
      </c>
      <c r="G1219" s="92"/>
      <c r="H1219" s="71"/>
      <c r="I1219" s="70"/>
      <c r="J1219" s="94"/>
      <c r="K1219" s="94"/>
      <c r="L1219" s="48"/>
      <c r="M1219" s="71"/>
      <c r="N1219" s="64"/>
      <c r="O1219" s="65"/>
      <c r="P1219" s="65"/>
      <c r="Q1219" s="65"/>
      <c r="R1219" s="105"/>
      <c r="S1219" s="66">
        <f t="shared" si="332"/>
        <v>100854.89999999998</v>
      </c>
      <c r="T1219" s="67">
        <f t="shared" si="327"/>
        <v>0</v>
      </c>
      <c r="U1219" s="53">
        <f t="shared" si="334"/>
        <v>0</v>
      </c>
      <c r="V1219" s="54">
        <f t="shared" si="335"/>
        <v>0</v>
      </c>
      <c r="W1219" s="67">
        <f t="shared" si="328"/>
        <v>0</v>
      </c>
      <c r="X1219" s="53">
        <f t="shared" si="336"/>
        <v>0</v>
      </c>
      <c r="Y1219" s="54">
        <f t="shared" si="337"/>
        <v>0</v>
      </c>
      <c r="Z1219" s="68" t="str">
        <f t="shared" si="340"/>
        <v>0</v>
      </c>
      <c r="AA1219" s="56">
        <f t="shared" si="338"/>
        <v>1</v>
      </c>
      <c r="AB1219" s="124">
        <f t="shared" si="329"/>
        <v>1</v>
      </c>
      <c r="AC1219" s="69">
        <f t="shared" si="330"/>
        <v>0</v>
      </c>
      <c r="AD1219" s="54">
        <f t="shared" si="333"/>
        <v>0</v>
      </c>
      <c r="AE1219" s="59">
        <f t="shared" si="331"/>
        <v>0</v>
      </c>
      <c r="AF1219" s="149"/>
      <c r="AG1219" s="60"/>
      <c r="AH1219" s="61"/>
      <c r="AI1219" s="126"/>
      <c r="AJ1219" s="212"/>
      <c r="AK1219" s="215"/>
    </row>
    <row r="1220" spans="2:37">
      <c r="B1220" s="136"/>
      <c r="C1220" s="47">
        <f t="shared" si="341"/>
        <v>0</v>
      </c>
      <c r="D1220" s="47">
        <f t="shared" si="342"/>
        <v>1</v>
      </c>
      <c r="E1220" s="47">
        <f t="shared" si="343"/>
        <v>1900</v>
      </c>
      <c r="F1220" s="47" t="str">
        <f t="shared" si="339"/>
        <v>сб</v>
      </c>
      <c r="G1220" s="92"/>
      <c r="H1220" s="71"/>
      <c r="I1220" s="70"/>
      <c r="J1220" s="94"/>
      <c r="K1220" s="94"/>
      <c r="L1220" s="48"/>
      <c r="M1220" s="71"/>
      <c r="N1220" s="64"/>
      <c r="O1220" s="65"/>
      <c r="P1220" s="65"/>
      <c r="Q1220" s="65"/>
      <c r="R1220" s="105"/>
      <c r="S1220" s="66">
        <f t="shared" si="332"/>
        <v>100854.89999999998</v>
      </c>
      <c r="T1220" s="67">
        <f t="shared" si="327"/>
        <v>0</v>
      </c>
      <c r="U1220" s="53">
        <f t="shared" si="334"/>
        <v>0</v>
      </c>
      <c r="V1220" s="54">
        <f t="shared" si="335"/>
        <v>0</v>
      </c>
      <c r="W1220" s="67">
        <f t="shared" si="328"/>
        <v>0</v>
      </c>
      <c r="X1220" s="53">
        <f t="shared" si="336"/>
        <v>0</v>
      </c>
      <c r="Y1220" s="54">
        <f t="shared" si="337"/>
        <v>0</v>
      </c>
      <c r="Z1220" s="68" t="str">
        <f t="shared" si="340"/>
        <v>0</v>
      </c>
      <c r="AA1220" s="56">
        <f t="shared" si="338"/>
        <v>1</v>
      </c>
      <c r="AB1220" s="124">
        <f t="shared" si="329"/>
        <v>1</v>
      </c>
      <c r="AC1220" s="69">
        <f t="shared" si="330"/>
        <v>0</v>
      </c>
      <c r="AD1220" s="54">
        <f t="shared" si="333"/>
        <v>0</v>
      </c>
      <c r="AE1220" s="59">
        <f t="shared" si="331"/>
        <v>0</v>
      </c>
      <c r="AF1220" s="149"/>
      <c r="AG1220" s="60"/>
      <c r="AH1220" s="61"/>
      <c r="AI1220" s="126"/>
      <c r="AJ1220" s="212"/>
      <c r="AK1220" s="215"/>
    </row>
    <row r="1221" spans="2:37">
      <c r="B1221" s="136"/>
      <c r="C1221" s="47">
        <f t="shared" si="341"/>
        <v>0</v>
      </c>
      <c r="D1221" s="47">
        <f t="shared" si="342"/>
        <v>1</v>
      </c>
      <c r="E1221" s="47">
        <f t="shared" si="343"/>
        <v>1900</v>
      </c>
      <c r="F1221" s="47" t="str">
        <f t="shared" si="339"/>
        <v>сб</v>
      </c>
      <c r="G1221" s="92"/>
      <c r="H1221" s="71"/>
      <c r="I1221" s="70"/>
      <c r="J1221" s="94"/>
      <c r="K1221" s="94"/>
      <c r="L1221" s="48"/>
      <c r="M1221" s="71"/>
      <c r="N1221" s="64"/>
      <c r="O1221" s="65"/>
      <c r="P1221" s="65"/>
      <c r="Q1221" s="65"/>
      <c r="R1221" s="105"/>
      <c r="S1221" s="66">
        <f t="shared" si="332"/>
        <v>100854.89999999998</v>
      </c>
      <c r="T1221" s="67">
        <f t="shared" si="327"/>
        <v>0</v>
      </c>
      <c r="U1221" s="53">
        <f t="shared" si="334"/>
        <v>0</v>
      </c>
      <c r="V1221" s="54">
        <f t="shared" si="335"/>
        <v>0</v>
      </c>
      <c r="W1221" s="67">
        <f t="shared" si="328"/>
        <v>0</v>
      </c>
      <c r="X1221" s="53">
        <f t="shared" si="336"/>
        <v>0</v>
      </c>
      <c r="Y1221" s="54">
        <f t="shared" si="337"/>
        <v>0</v>
      </c>
      <c r="Z1221" s="68" t="str">
        <f t="shared" si="340"/>
        <v>0</v>
      </c>
      <c r="AA1221" s="56">
        <f t="shared" si="338"/>
        <v>1</v>
      </c>
      <c r="AB1221" s="124">
        <f t="shared" si="329"/>
        <v>1</v>
      </c>
      <c r="AC1221" s="69">
        <f t="shared" si="330"/>
        <v>0</v>
      </c>
      <c r="AD1221" s="54">
        <f t="shared" si="333"/>
        <v>0</v>
      </c>
      <c r="AE1221" s="59">
        <f t="shared" si="331"/>
        <v>0</v>
      </c>
      <c r="AF1221" s="149"/>
      <c r="AG1221" s="60"/>
      <c r="AH1221" s="61"/>
      <c r="AI1221" s="126"/>
      <c r="AJ1221" s="212"/>
      <c r="AK1221" s="215"/>
    </row>
    <row r="1222" spans="2:37">
      <c r="B1222" s="136"/>
      <c r="C1222" s="47">
        <f t="shared" si="341"/>
        <v>0</v>
      </c>
      <c r="D1222" s="47">
        <f t="shared" si="342"/>
        <v>1</v>
      </c>
      <c r="E1222" s="47">
        <f t="shared" si="343"/>
        <v>1900</v>
      </c>
      <c r="F1222" s="47" t="str">
        <f t="shared" si="339"/>
        <v>сб</v>
      </c>
      <c r="G1222" s="92"/>
      <c r="H1222" s="71"/>
      <c r="I1222" s="70"/>
      <c r="J1222" s="94"/>
      <c r="K1222" s="94"/>
      <c r="L1222" s="48"/>
      <c r="M1222" s="71"/>
      <c r="N1222" s="64"/>
      <c r="O1222" s="65"/>
      <c r="P1222" s="65"/>
      <c r="Q1222" s="65"/>
      <c r="R1222" s="105"/>
      <c r="S1222" s="66">
        <f t="shared" si="332"/>
        <v>100854.89999999998</v>
      </c>
      <c r="T1222" s="67">
        <f t="shared" si="327"/>
        <v>0</v>
      </c>
      <c r="U1222" s="53">
        <f t="shared" si="334"/>
        <v>0</v>
      </c>
      <c r="V1222" s="54">
        <f t="shared" si="335"/>
        <v>0</v>
      </c>
      <c r="W1222" s="67">
        <f t="shared" si="328"/>
        <v>0</v>
      </c>
      <c r="X1222" s="53">
        <f t="shared" si="336"/>
        <v>0</v>
      </c>
      <c r="Y1222" s="54">
        <f t="shared" si="337"/>
        <v>0</v>
      </c>
      <c r="Z1222" s="68" t="str">
        <f t="shared" si="340"/>
        <v>0</v>
      </c>
      <c r="AA1222" s="56">
        <f t="shared" si="338"/>
        <v>1</v>
      </c>
      <c r="AB1222" s="124">
        <f t="shared" si="329"/>
        <v>1</v>
      </c>
      <c r="AC1222" s="69">
        <f t="shared" si="330"/>
        <v>0</v>
      </c>
      <c r="AD1222" s="54">
        <f t="shared" si="333"/>
        <v>0</v>
      </c>
      <c r="AE1222" s="59">
        <f t="shared" si="331"/>
        <v>0</v>
      </c>
      <c r="AF1222" s="149"/>
      <c r="AG1222" s="60"/>
      <c r="AH1222" s="61"/>
      <c r="AI1222" s="126"/>
      <c r="AJ1222" s="212"/>
      <c r="AK1222" s="215"/>
    </row>
    <row r="1223" spans="2:37">
      <c r="B1223" s="136"/>
      <c r="C1223" s="47">
        <f t="shared" si="341"/>
        <v>0</v>
      </c>
      <c r="D1223" s="47">
        <f t="shared" si="342"/>
        <v>1</v>
      </c>
      <c r="E1223" s="47">
        <f t="shared" si="343"/>
        <v>1900</v>
      </c>
      <c r="F1223" s="47" t="str">
        <f t="shared" si="339"/>
        <v>сб</v>
      </c>
      <c r="G1223" s="92"/>
      <c r="H1223" s="71"/>
      <c r="I1223" s="70"/>
      <c r="J1223" s="94"/>
      <c r="K1223" s="94"/>
      <c r="L1223" s="48"/>
      <c r="M1223" s="71"/>
      <c r="N1223" s="64"/>
      <c r="O1223" s="65"/>
      <c r="P1223" s="65"/>
      <c r="Q1223" s="65"/>
      <c r="R1223" s="105"/>
      <c r="S1223" s="66">
        <f t="shared" si="332"/>
        <v>100854.89999999998</v>
      </c>
      <c r="T1223" s="67">
        <f t="shared" si="327"/>
        <v>0</v>
      </c>
      <c r="U1223" s="53">
        <f t="shared" si="334"/>
        <v>0</v>
      </c>
      <c r="V1223" s="54">
        <f t="shared" si="335"/>
        <v>0</v>
      </c>
      <c r="W1223" s="67">
        <f t="shared" si="328"/>
        <v>0</v>
      </c>
      <c r="X1223" s="53">
        <f t="shared" si="336"/>
        <v>0</v>
      </c>
      <c r="Y1223" s="54">
        <f t="shared" si="337"/>
        <v>0</v>
      </c>
      <c r="Z1223" s="68" t="str">
        <f t="shared" si="340"/>
        <v>0</v>
      </c>
      <c r="AA1223" s="56">
        <f t="shared" si="338"/>
        <v>1</v>
      </c>
      <c r="AB1223" s="124">
        <f t="shared" si="329"/>
        <v>1</v>
      </c>
      <c r="AC1223" s="69">
        <f t="shared" si="330"/>
        <v>0</v>
      </c>
      <c r="AD1223" s="54">
        <f t="shared" si="333"/>
        <v>0</v>
      </c>
      <c r="AE1223" s="59">
        <f t="shared" si="331"/>
        <v>0</v>
      </c>
      <c r="AF1223" s="149"/>
      <c r="AG1223" s="60"/>
      <c r="AH1223" s="61"/>
      <c r="AI1223" s="126"/>
      <c r="AJ1223" s="212"/>
      <c r="AK1223" s="215"/>
    </row>
    <row r="1224" spans="2:37">
      <c r="B1224" s="136"/>
      <c r="C1224" s="47">
        <f t="shared" si="341"/>
        <v>0</v>
      </c>
      <c r="D1224" s="47">
        <f t="shared" si="342"/>
        <v>1</v>
      </c>
      <c r="E1224" s="47">
        <f t="shared" si="343"/>
        <v>1900</v>
      </c>
      <c r="F1224" s="47" t="str">
        <f t="shared" si="339"/>
        <v>сб</v>
      </c>
      <c r="G1224" s="92"/>
      <c r="H1224" s="71"/>
      <c r="I1224" s="70"/>
      <c r="J1224" s="94"/>
      <c r="K1224" s="94"/>
      <c r="L1224" s="48"/>
      <c r="M1224" s="71"/>
      <c r="N1224" s="64"/>
      <c r="O1224" s="65"/>
      <c r="P1224" s="65"/>
      <c r="Q1224" s="65"/>
      <c r="R1224" s="105"/>
      <c r="S1224" s="66">
        <f t="shared" si="332"/>
        <v>100854.89999999998</v>
      </c>
      <c r="T1224" s="67">
        <f t="shared" si="327"/>
        <v>0</v>
      </c>
      <c r="U1224" s="53">
        <f t="shared" si="334"/>
        <v>0</v>
      </c>
      <c r="V1224" s="54">
        <f t="shared" si="335"/>
        <v>0</v>
      </c>
      <c r="W1224" s="67">
        <f t="shared" si="328"/>
        <v>0</v>
      </c>
      <c r="X1224" s="53">
        <f t="shared" si="336"/>
        <v>0</v>
      </c>
      <c r="Y1224" s="54">
        <f t="shared" si="337"/>
        <v>0</v>
      </c>
      <c r="Z1224" s="68" t="str">
        <f t="shared" si="340"/>
        <v>0</v>
      </c>
      <c r="AA1224" s="56">
        <f t="shared" si="338"/>
        <v>1</v>
      </c>
      <c r="AB1224" s="124">
        <f t="shared" si="329"/>
        <v>1</v>
      </c>
      <c r="AC1224" s="69">
        <f t="shared" si="330"/>
        <v>0</v>
      </c>
      <c r="AD1224" s="54">
        <f t="shared" si="333"/>
        <v>0</v>
      </c>
      <c r="AE1224" s="59">
        <f t="shared" si="331"/>
        <v>0</v>
      </c>
      <c r="AF1224" s="149"/>
      <c r="AG1224" s="60"/>
      <c r="AH1224" s="61"/>
      <c r="AI1224" s="126"/>
      <c r="AJ1224" s="212"/>
      <c r="AK1224" s="215"/>
    </row>
    <row r="1225" spans="2:37">
      <c r="B1225" s="136"/>
      <c r="C1225" s="47">
        <f t="shared" si="341"/>
        <v>0</v>
      </c>
      <c r="D1225" s="47">
        <f t="shared" si="342"/>
        <v>1</v>
      </c>
      <c r="E1225" s="47">
        <f t="shared" si="343"/>
        <v>1900</v>
      </c>
      <c r="F1225" s="47" t="str">
        <f t="shared" si="339"/>
        <v>сб</v>
      </c>
      <c r="G1225" s="92"/>
      <c r="H1225" s="71"/>
      <c r="I1225" s="70"/>
      <c r="J1225" s="94"/>
      <c r="K1225" s="94"/>
      <c r="L1225" s="48"/>
      <c r="M1225" s="71"/>
      <c r="N1225" s="64"/>
      <c r="O1225" s="65"/>
      <c r="P1225" s="65"/>
      <c r="Q1225" s="65"/>
      <c r="R1225" s="105"/>
      <c r="S1225" s="66">
        <f t="shared" si="332"/>
        <v>100854.89999999998</v>
      </c>
      <c r="T1225" s="67">
        <f t="shared" si="327"/>
        <v>0</v>
      </c>
      <c r="U1225" s="53">
        <f t="shared" si="334"/>
        <v>0</v>
      </c>
      <c r="V1225" s="54">
        <f t="shared" si="335"/>
        <v>0</v>
      </c>
      <c r="W1225" s="67">
        <f t="shared" si="328"/>
        <v>0</v>
      </c>
      <c r="X1225" s="53">
        <f t="shared" si="336"/>
        <v>0</v>
      </c>
      <c r="Y1225" s="54">
        <f t="shared" si="337"/>
        <v>0</v>
      </c>
      <c r="Z1225" s="68" t="str">
        <f t="shared" si="340"/>
        <v>0</v>
      </c>
      <c r="AA1225" s="56">
        <f t="shared" si="338"/>
        <v>1</v>
      </c>
      <c r="AB1225" s="124">
        <f t="shared" si="329"/>
        <v>1</v>
      </c>
      <c r="AC1225" s="69">
        <f t="shared" si="330"/>
        <v>0</v>
      </c>
      <c r="AD1225" s="54">
        <f t="shared" si="333"/>
        <v>0</v>
      </c>
      <c r="AE1225" s="59">
        <f t="shared" si="331"/>
        <v>0</v>
      </c>
      <c r="AF1225" s="149"/>
      <c r="AG1225" s="60"/>
      <c r="AH1225" s="61"/>
      <c r="AI1225" s="126"/>
      <c r="AJ1225" s="212"/>
      <c r="AK1225" s="215"/>
    </row>
    <row r="1226" spans="2:37">
      <c r="B1226" s="136"/>
      <c r="C1226" s="47">
        <f t="shared" si="341"/>
        <v>0</v>
      </c>
      <c r="D1226" s="47">
        <f t="shared" si="342"/>
        <v>1</v>
      </c>
      <c r="E1226" s="47">
        <f t="shared" si="343"/>
        <v>1900</v>
      </c>
      <c r="F1226" s="47" t="str">
        <f t="shared" si="339"/>
        <v>сб</v>
      </c>
      <c r="G1226" s="92"/>
      <c r="H1226" s="71"/>
      <c r="I1226" s="70"/>
      <c r="J1226" s="94"/>
      <c r="K1226" s="94"/>
      <c r="L1226" s="48"/>
      <c r="M1226" s="71"/>
      <c r="N1226" s="64"/>
      <c r="O1226" s="65"/>
      <c r="P1226" s="65"/>
      <c r="Q1226" s="65"/>
      <c r="R1226" s="105"/>
      <c r="S1226" s="66">
        <f t="shared" si="332"/>
        <v>100854.89999999998</v>
      </c>
      <c r="T1226" s="67">
        <f t="shared" ref="T1226:T1289" si="344">IF(Q1226&lt;&gt;0,IF(K1226="Long",(Q1226-N1226)*100000*AB1226,((Q1226-N1226)*-100000*AB1226)),0)</f>
        <v>0</v>
      </c>
      <c r="U1226" s="53">
        <f t="shared" si="334"/>
        <v>0</v>
      </c>
      <c r="V1226" s="54">
        <f t="shared" si="335"/>
        <v>0</v>
      </c>
      <c r="W1226" s="67">
        <f t="shared" ref="W1226:W1289" si="345">IF(P1226&lt;&gt;0,IF(K1226="Long",(N1226-P1226)*100000*AB1226,((N1226-P1226)*-100000*AB1226)),0)</f>
        <v>0</v>
      </c>
      <c r="X1226" s="53">
        <f t="shared" si="336"/>
        <v>0</v>
      </c>
      <c r="Y1226" s="54">
        <f t="shared" si="337"/>
        <v>0</v>
      </c>
      <c r="Z1226" s="68" t="str">
        <f t="shared" si="340"/>
        <v>0</v>
      </c>
      <c r="AA1226" s="56">
        <f t="shared" si="338"/>
        <v>1</v>
      </c>
      <c r="AB1226" s="124">
        <f t="shared" ref="AB1226:AB1289" si="346">IF(TRUNC(N1226/10,0)=0,1,IF(AND(TRUNC(N1226/10,0)&gt;0,TRUNC(N1226/10,0)&lt;10),0.1,IF(AND(TRUNC(N1226/10,0)&gt;=10,TRUNC(N1226/10,0)&lt;100),0.01,IF(AND(TRUNC(N1226/10,0)&gt;=100,TRUNC(N1226/10,0)&lt;1000),0.001,IF(AND(TRUNC(N1226/10,0)&gt;=1000,TRUNC(N1226/10,0)&lt;10000),0.0001,IF(AND(TRUNC(N1226/10,0)&gt;=10000,TRUNC(N1226/10,0)&lt;100000),0.00001))))))</f>
        <v>1</v>
      </c>
      <c r="AC1226" s="69">
        <f t="shared" ref="AC1226:AC1289" si="347">IF(O1226&lt;&gt;0, IF(K1226="Long",(O1226-N1226)*100000*AB1226,((O1226-N1226)*-100000*AB1226)),0)</f>
        <v>0</v>
      </c>
      <c r="AD1226" s="54">
        <f t="shared" si="333"/>
        <v>0</v>
      </c>
      <c r="AE1226" s="59">
        <f t="shared" ref="AE1226:AE1289" si="348">(AA1226*AC1226*M1226)+R1226</f>
        <v>0</v>
      </c>
      <c r="AF1226" s="149"/>
      <c r="AG1226" s="60"/>
      <c r="AH1226" s="61"/>
      <c r="AI1226" s="126"/>
      <c r="AJ1226" s="212"/>
      <c r="AK1226" s="215"/>
    </row>
    <row r="1227" spans="2:37">
      <c r="B1227" s="136"/>
      <c r="C1227" s="47">
        <f t="shared" si="341"/>
        <v>0</v>
      </c>
      <c r="D1227" s="47">
        <f t="shared" si="342"/>
        <v>1</v>
      </c>
      <c r="E1227" s="47">
        <f t="shared" si="343"/>
        <v>1900</v>
      </c>
      <c r="F1227" s="47" t="str">
        <f t="shared" si="339"/>
        <v>сб</v>
      </c>
      <c r="G1227" s="92"/>
      <c r="H1227" s="71"/>
      <c r="I1227" s="70"/>
      <c r="J1227" s="94"/>
      <c r="K1227" s="94"/>
      <c r="L1227" s="48"/>
      <c r="M1227" s="71"/>
      <c r="N1227" s="64"/>
      <c r="O1227" s="65"/>
      <c r="P1227" s="65"/>
      <c r="Q1227" s="65"/>
      <c r="R1227" s="105"/>
      <c r="S1227" s="66">
        <f t="shared" ref="S1227:S1290" si="349">IF(AE1227="","",S1226+AE1227)</f>
        <v>100854.89999999998</v>
      </c>
      <c r="T1227" s="67">
        <f t="shared" si="344"/>
        <v>0</v>
      </c>
      <c r="U1227" s="53">
        <f t="shared" si="334"/>
        <v>0</v>
      </c>
      <c r="V1227" s="54">
        <f t="shared" si="335"/>
        <v>0</v>
      </c>
      <c r="W1227" s="67">
        <f t="shared" si="345"/>
        <v>0</v>
      </c>
      <c r="X1227" s="53">
        <f t="shared" si="336"/>
        <v>0</v>
      </c>
      <c r="Y1227" s="54">
        <f t="shared" si="337"/>
        <v>0</v>
      </c>
      <c r="Z1227" s="68" t="str">
        <f t="shared" si="340"/>
        <v>0</v>
      </c>
      <c r="AA1227" s="56">
        <f t="shared" si="338"/>
        <v>1</v>
      </c>
      <c r="AB1227" s="124">
        <f t="shared" si="346"/>
        <v>1</v>
      </c>
      <c r="AC1227" s="69">
        <f t="shared" si="347"/>
        <v>0</v>
      </c>
      <c r="AD1227" s="54">
        <f t="shared" ref="AD1227:AD1290" si="350">IF(S1226=0,"0.00%",AE1227/S1226)</f>
        <v>0</v>
      </c>
      <c r="AE1227" s="59">
        <f t="shared" si="348"/>
        <v>0</v>
      </c>
      <c r="AF1227" s="149"/>
      <c r="AG1227" s="60"/>
      <c r="AH1227" s="61"/>
      <c r="AI1227" s="126"/>
      <c r="AJ1227" s="212"/>
      <c r="AK1227" s="215"/>
    </row>
    <row r="1228" spans="2:37">
      <c r="B1228" s="136"/>
      <c r="C1228" s="47">
        <f t="shared" si="341"/>
        <v>0</v>
      </c>
      <c r="D1228" s="47">
        <f t="shared" si="342"/>
        <v>1</v>
      </c>
      <c r="E1228" s="47">
        <f t="shared" si="343"/>
        <v>1900</v>
      </c>
      <c r="F1228" s="47" t="str">
        <f t="shared" si="339"/>
        <v>сб</v>
      </c>
      <c r="G1228" s="92"/>
      <c r="H1228" s="71"/>
      <c r="I1228" s="70"/>
      <c r="J1228" s="94"/>
      <c r="K1228" s="94"/>
      <c r="L1228" s="48"/>
      <c r="M1228" s="71"/>
      <c r="N1228" s="64"/>
      <c r="O1228" s="65"/>
      <c r="P1228" s="65"/>
      <c r="Q1228" s="65"/>
      <c r="R1228" s="105"/>
      <c r="S1228" s="66">
        <f t="shared" si="349"/>
        <v>100854.89999999998</v>
      </c>
      <c r="T1228" s="67">
        <f t="shared" si="344"/>
        <v>0</v>
      </c>
      <c r="U1228" s="53">
        <f t="shared" si="334"/>
        <v>0</v>
      </c>
      <c r="V1228" s="54">
        <f t="shared" si="335"/>
        <v>0</v>
      </c>
      <c r="W1228" s="67">
        <f t="shared" si="345"/>
        <v>0</v>
      </c>
      <c r="X1228" s="53">
        <f t="shared" si="336"/>
        <v>0</v>
      </c>
      <c r="Y1228" s="54">
        <f t="shared" si="337"/>
        <v>0</v>
      </c>
      <c r="Z1228" s="68" t="str">
        <f t="shared" si="340"/>
        <v>0</v>
      </c>
      <c r="AA1228" s="56">
        <f t="shared" si="338"/>
        <v>1</v>
      </c>
      <c r="AB1228" s="124">
        <f t="shared" si="346"/>
        <v>1</v>
      </c>
      <c r="AC1228" s="69">
        <f t="shared" si="347"/>
        <v>0</v>
      </c>
      <c r="AD1228" s="54">
        <f t="shared" si="350"/>
        <v>0</v>
      </c>
      <c r="AE1228" s="59">
        <f t="shared" si="348"/>
        <v>0</v>
      </c>
      <c r="AF1228" s="149"/>
      <c r="AG1228" s="60"/>
      <c r="AH1228" s="61"/>
      <c r="AI1228" s="126"/>
      <c r="AJ1228" s="212"/>
      <c r="AK1228" s="215"/>
    </row>
    <row r="1229" spans="2:37">
      <c r="B1229" s="136"/>
      <c r="C1229" s="47">
        <f t="shared" si="341"/>
        <v>0</v>
      </c>
      <c r="D1229" s="47">
        <f t="shared" si="342"/>
        <v>1</v>
      </c>
      <c r="E1229" s="47">
        <f t="shared" si="343"/>
        <v>1900</v>
      </c>
      <c r="F1229" s="47" t="str">
        <f t="shared" si="339"/>
        <v>сб</v>
      </c>
      <c r="G1229" s="92"/>
      <c r="H1229" s="71"/>
      <c r="I1229" s="70"/>
      <c r="J1229" s="94"/>
      <c r="K1229" s="94"/>
      <c r="L1229" s="48"/>
      <c r="M1229" s="71"/>
      <c r="N1229" s="64"/>
      <c r="O1229" s="65"/>
      <c r="P1229" s="65"/>
      <c r="Q1229" s="65"/>
      <c r="R1229" s="105"/>
      <c r="S1229" s="66">
        <f t="shared" si="349"/>
        <v>100854.89999999998</v>
      </c>
      <c r="T1229" s="67">
        <f t="shared" si="344"/>
        <v>0</v>
      </c>
      <c r="U1229" s="53">
        <f t="shared" si="334"/>
        <v>0</v>
      </c>
      <c r="V1229" s="54">
        <f t="shared" si="335"/>
        <v>0</v>
      </c>
      <c r="W1229" s="67">
        <f t="shared" si="345"/>
        <v>0</v>
      </c>
      <c r="X1229" s="53">
        <f t="shared" si="336"/>
        <v>0</v>
      </c>
      <c r="Y1229" s="54">
        <f t="shared" si="337"/>
        <v>0</v>
      </c>
      <c r="Z1229" s="68" t="str">
        <f t="shared" si="340"/>
        <v>0</v>
      </c>
      <c r="AA1229" s="56">
        <f t="shared" si="338"/>
        <v>1</v>
      </c>
      <c r="AB1229" s="124">
        <f t="shared" si="346"/>
        <v>1</v>
      </c>
      <c r="AC1229" s="69">
        <f t="shared" si="347"/>
        <v>0</v>
      </c>
      <c r="AD1229" s="54">
        <f t="shared" si="350"/>
        <v>0</v>
      </c>
      <c r="AE1229" s="59">
        <f t="shared" si="348"/>
        <v>0</v>
      </c>
      <c r="AF1229" s="149"/>
      <c r="AG1229" s="60"/>
      <c r="AH1229" s="61"/>
      <c r="AI1229" s="126"/>
      <c r="AJ1229" s="212"/>
      <c r="AK1229" s="215"/>
    </row>
    <row r="1230" spans="2:37">
      <c r="B1230" s="136"/>
      <c r="C1230" s="47">
        <f t="shared" si="341"/>
        <v>0</v>
      </c>
      <c r="D1230" s="47">
        <f t="shared" si="342"/>
        <v>1</v>
      </c>
      <c r="E1230" s="47">
        <f t="shared" si="343"/>
        <v>1900</v>
      </c>
      <c r="F1230" s="47" t="str">
        <f t="shared" si="339"/>
        <v>сб</v>
      </c>
      <c r="G1230" s="92"/>
      <c r="H1230" s="71"/>
      <c r="I1230" s="70"/>
      <c r="J1230" s="94"/>
      <c r="K1230" s="94"/>
      <c r="L1230" s="48"/>
      <c r="M1230" s="71"/>
      <c r="N1230" s="64"/>
      <c r="O1230" s="65"/>
      <c r="P1230" s="65"/>
      <c r="Q1230" s="65"/>
      <c r="R1230" s="105"/>
      <c r="S1230" s="66">
        <f t="shared" si="349"/>
        <v>100854.89999999998</v>
      </c>
      <c r="T1230" s="67">
        <f t="shared" si="344"/>
        <v>0</v>
      </c>
      <c r="U1230" s="53">
        <f t="shared" si="334"/>
        <v>0</v>
      </c>
      <c r="V1230" s="54">
        <f t="shared" si="335"/>
        <v>0</v>
      </c>
      <c r="W1230" s="67">
        <f t="shared" si="345"/>
        <v>0</v>
      </c>
      <c r="X1230" s="53">
        <f t="shared" si="336"/>
        <v>0</v>
      </c>
      <c r="Y1230" s="54">
        <f t="shared" si="337"/>
        <v>0</v>
      </c>
      <c r="Z1230" s="68" t="str">
        <f t="shared" si="340"/>
        <v>0</v>
      </c>
      <c r="AA1230" s="56">
        <f t="shared" si="338"/>
        <v>1</v>
      </c>
      <c r="AB1230" s="124">
        <f t="shared" si="346"/>
        <v>1</v>
      </c>
      <c r="AC1230" s="69">
        <f t="shared" si="347"/>
        <v>0</v>
      </c>
      <c r="AD1230" s="54">
        <f t="shared" si="350"/>
        <v>0</v>
      </c>
      <c r="AE1230" s="59">
        <f t="shared" si="348"/>
        <v>0</v>
      </c>
      <c r="AF1230" s="149"/>
      <c r="AG1230" s="60"/>
      <c r="AH1230" s="61"/>
      <c r="AI1230" s="126"/>
      <c r="AJ1230" s="212"/>
      <c r="AK1230" s="215"/>
    </row>
    <row r="1231" spans="2:37">
      <c r="B1231" s="136"/>
      <c r="C1231" s="47">
        <f t="shared" si="341"/>
        <v>0</v>
      </c>
      <c r="D1231" s="47">
        <f t="shared" si="342"/>
        <v>1</v>
      </c>
      <c r="E1231" s="47">
        <f t="shared" si="343"/>
        <v>1900</v>
      </c>
      <c r="F1231" s="47" t="str">
        <f t="shared" si="339"/>
        <v>сб</v>
      </c>
      <c r="G1231" s="92"/>
      <c r="H1231" s="71"/>
      <c r="I1231" s="70"/>
      <c r="J1231" s="94"/>
      <c r="K1231" s="94"/>
      <c r="L1231" s="48"/>
      <c r="M1231" s="71"/>
      <c r="N1231" s="64"/>
      <c r="O1231" s="65"/>
      <c r="P1231" s="65"/>
      <c r="Q1231" s="65"/>
      <c r="R1231" s="105"/>
      <c r="S1231" s="66">
        <f t="shared" si="349"/>
        <v>100854.89999999998</v>
      </c>
      <c r="T1231" s="67">
        <f t="shared" si="344"/>
        <v>0</v>
      </c>
      <c r="U1231" s="53">
        <f t="shared" si="334"/>
        <v>0</v>
      </c>
      <c r="V1231" s="54">
        <f t="shared" si="335"/>
        <v>0</v>
      </c>
      <c r="W1231" s="67">
        <f t="shared" si="345"/>
        <v>0</v>
      </c>
      <c r="X1231" s="53">
        <f t="shared" si="336"/>
        <v>0</v>
      </c>
      <c r="Y1231" s="54">
        <f t="shared" si="337"/>
        <v>0</v>
      </c>
      <c r="Z1231" s="68" t="str">
        <f t="shared" si="340"/>
        <v>0</v>
      </c>
      <c r="AA1231" s="56">
        <f t="shared" si="338"/>
        <v>1</v>
      </c>
      <c r="AB1231" s="124">
        <f t="shared" si="346"/>
        <v>1</v>
      </c>
      <c r="AC1231" s="69">
        <f t="shared" si="347"/>
        <v>0</v>
      </c>
      <c r="AD1231" s="54">
        <f t="shared" si="350"/>
        <v>0</v>
      </c>
      <c r="AE1231" s="59">
        <f t="shared" si="348"/>
        <v>0</v>
      </c>
      <c r="AF1231" s="149"/>
      <c r="AG1231" s="60"/>
      <c r="AH1231" s="61"/>
      <c r="AI1231" s="126"/>
      <c r="AJ1231" s="212"/>
      <c r="AK1231" s="215"/>
    </row>
    <row r="1232" spans="2:37">
      <c r="B1232" s="136"/>
      <c r="C1232" s="47">
        <f t="shared" si="341"/>
        <v>0</v>
      </c>
      <c r="D1232" s="47">
        <f t="shared" si="342"/>
        <v>1</v>
      </c>
      <c r="E1232" s="47">
        <f t="shared" si="343"/>
        <v>1900</v>
      </c>
      <c r="F1232" s="47" t="str">
        <f t="shared" si="339"/>
        <v>сб</v>
      </c>
      <c r="G1232" s="92"/>
      <c r="H1232" s="71"/>
      <c r="I1232" s="70"/>
      <c r="J1232" s="94"/>
      <c r="K1232" s="94"/>
      <c r="L1232" s="48"/>
      <c r="M1232" s="71"/>
      <c r="N1232" s="64"/>
      <c r="O1232" s="65"/>
      <c r="P1232" s="65"/>
      <c r="Q1232" s="65"/>
      <c r="R1232" s="105"/>
      <c r="S1232" s="66">
        <f t="shared" si="349"/>
        <v>100854.89999999998</v>
      </c>
      <c r="T1232" s="67">
        <f t="shared" si="344"/>
        <v>0</v>
      </c>
      <c r="U1232" s="53">
        <f t="shared" si="334"/>
        <v>0</v>
      </c>
      <c r="V1232" s="54">
        <f t="shared" si="335"/>
        <v>0</v>
      </c>
      <c r="W1232" s="67">
        <f t="shared" si="345"/>
        <v>0</v>
      </c>
      <c r="X1232" s="53">
        <f t="shared" si="336"/>
        <v>0</v>
      </c>
      <c r="Y1232" s="54">
        <f t="shared" si="337"/>
        <v>0</v>
      </c>
      <c r="Z1232" s="68" t="str">
        <f t="shared" si="340"/>
        <v>0</v>
      </c>
      <c r="AA1232" s="56">
        <f t="shared" si="338"/>
        <v>1</v>
      </c>
      <c r="AB1232" s="124">
        <f t="shared" si="346"/>
        <v>1</v>
      </c>
      <c r="AC1232" s="69">
        <f t="shared" si="347"/>
        <v>0</v>
      </c>
      <c r="AD1232" s="54">
        <f t="shared" si="350"/>
        <v>0</v>
      </c>
      <c r="AE1232" s="59">
        <f t="shared" si="348"/>
        <v>0</v>
      </c>
      <c r="AF1232" s="149"/>
      <c r="AG1232" s="60"/>
      <c r="AH1232" s="61"/>
      <c r="AI1232" s="126"/>
      <c r="AJ1232" s="212"/>
      <c r="AK1232" s="215"/>
    </row>
    <row r="1233" spans="2:37">
      <c r="B1233" s="136"/>
      <c r="C1233" s="47">
        <f t="shared" si="341"/>
        <v>0</v>
      </c>
      <c r="D1233" s="47">
        <f t="shared" si="342"/>
        <v>1</v>
      </c>
      <c r="E1233" s="47">
        <f t="shared" si="343"/>
        <v>1900</v>
      </c>
      <c r="F1233" s="47" t="str">
        <f t="shared" si="339"/>
        <v>сб</v>
      </c>
      <c r="G1233" s="92"/>
      <c r="H1233" s="71"/>
      <c r="I1233" s="70"/>
      <c r="J1233" s="94"/>
      <c r="K1233" s="94"/>
      <c r="L1233" s="48"/>
      <c r="M1233" s="71"/>
      <c r="N1233" s="64"/>
      <c r="O1233" s="65"/>
      <c r="P1233" s="65"/>
      <c r="Q1233" s="65"/>
      <c r="R1233" s="105"/>
      <c r="S1233" s="66">
        <f t="shared" si="349"/>
        <v>100854.89999999998</v>
      </c>
      <c r="T1233" s="67">
        <f t="shared" si="344"/>
        <v>0</v>
      </c>
      <c r="U1233" s="53">
        <f t="shared" si="334"/>
        <v>0</v>
      </c>
      <c r="V1233" s="54">
        <f t="shared" si="335"/>
        <v>0</v>
      </c>
      <c r="W1233" s="67">
        <f t="shared" si="345"/>
        <v>0</v>
      </c>
      <c r="X1233" s="53">
        <f t="shared" si="336"/>
        <v>0</v>
      </c>
      <c r="Y1233" s="54">
        <f t="shared" si="337"/>
        <v>0</v>
      </c>
      <c r="Z1233" s="68" t="str">
        <f t="shared" si="340"/>
        <v>0</v>
      </c>
      <c r="AA1233" s="56">
        <f t="shared" si="338"/>
        <v>1</v>
      </c>
      <c r="AB1233" s="124">
        <f t="shared" si="346"/>
        <v>1</v>
      </c>
      <c r="AC1233" s="69">
        <f t="shared" si="347"/>
        <v>0</v>
      </c>
      <c r="AD1233" s="54">
        <f t="shared" si="350"/>
        <v>0</v>
      </c>
      <c r="AE1233" s="59">
        <f t="shared" si="348"/>
        <v>0</v>
      </c>
      <c r="AF1233" s="149"/>
      <c r="AG1233" s="60"/>
      <c r="AH1233" s="61"/>
      <c r="AI1233" s="126"/>
      <c r="AJ1233" s="212"/>
      <c r="AK1233" s="215"/>
    </row>
    <row r="1234" spans="2:37">
      <c r="B1234" s="136"/>
      <c r="C1234" s="47">
        <f t="shared" si="341"/>
        <v>0</v>
      </c>
      <c r="D1234" s="47">
        <f t="shared" si="342"/>
        <v>1</v>
      </c>
      <c r="E1234" s="47">
        <f t="shared" si="343"/>
        <v>1900</v>
      </c>
      <c r="F1234" s="47" t="str">
        <f t="shared" si="339"/>
        <v>сб</v>
      </c>
      <c r="G1234" s="92"/>
      <c r="H1234" s="71"/>
      <c r="I1234" s="70"/>
      <c r="J1234" s="94"/>
      <c r="K1234" s="94"/>
      <c r="L1234" s="48"/>
      <c r="M1234" s="71"/>
      <c r="N1234" s="64"/>
      <c r="O1234" s="65"/>
      <c r="P1234" s="65"/>
      <c r="Q1234" s="65"/>
      <c r="R1234" s="105"/>
      <c r="S1234" s="66">
        <f t="shared" si="349"/>
        <v>100854.89999999998</v>
      </c>
      <c r="T1234" s="67">
        <f t="shared" si="344"/>
        <v>0</v>
      </c>
      <c r="U1234" s="53">
        <f t="shared" si="334"/>
        <v>0</v>
      </c>
      <c r="V1234" s="54">
        <f t="shared" si="335"/>
        <v>0</v>
      </c>
      <c r="W1234" s="67">
        <f t="shared" si="345"/>
        <v>0</v>
      </c>
      <c r="X1234" s="53">
        <f t="shared" si="336"/>
        <v>0</v>
      </c>
      <c r="Y1234" s="54">
        <f t="shared" si="337"/>
        <v>0</v>
      </c>
      <c r="Z1234" s="68" t="str">
        <f t="shared" si="340"/>
        <v>0</v>
      </c>
      <c r="AA1234" s="56">
        <f t="shared" si="338"/>
        <v>1</v>
      </c>
      <c r="AB1234" s="124">
        <f t="shared" si="346"/>
        <v>1</v>
      </c>
      <c r="AC1234" s="69">
        <f t="shared" si="347"/>
        <v>0</v>
      </c>
      <c r="AD1234" s="54">
        <f t="shared" si="350"/>
        <v>0</v>
      </c>
      <c r="AE1234" s="59">
        <f t="shared" si="348"/>
        <v>0</v>
      </c>
      <c r="AF1234" s="149"/>
      <c r="AG1234" s="60"/>
      <c r="AH1234" s="61"/>
      <c r="AI1234" s="126"/>
      <c r="AJ1234" s="212"/>
      <c r="AK1234" s="215"/>
    </row>
    <row r="1235" spans="2:37">
      <c r="B1235" s="136"/>
      <c r="C1235" s="47">
        <f t="shared" si="341"/>
        <v>0</v>
      </c>
      <c r="D1235" s="47">
        <f t="shared" si="342"/>
        <v>1</v>
      </c>
      <c r="E1235" s="47">
        <f t="shared" si="343"/>
        <v>1900</v>
      </c>
      <c r="F1235" s="47" t="str">
        <f t="shared" si="339"/>
        <v>сб</v>
      </c>
      <c r="G1235" s="92"/>
      <c r="H1235" s="71"/>
      <c r="I1235" s="70"/>
      <c r="J1235" s="94"/>
      <c r="K1235" s="94"/>
      <c r="L1235" s="48"/>
      <c r="M1235" s="71"/>
      <c r="N1235" s="64"/>
      <c r="O1235" s="65"/>
      <c r="P1235" s="65"/>
      <c r="Q1235" s="65"/>
      <c r="R1235" s="105"/>
      <c r="S1235" s="66">
        <f t="shared" si="349"/>
        <v>100854.89999999998</v>
      </c>
      <c r="T1235" s="67">
        <f t="shared" si="344"/>
        <v>0</v>
      </c>
      <c r="U1235" s="53">
        <f t="shared" si="334"/>
        <v>0</v>
      </c>
      <c r="V1235" s="54">
        <f t="shared" si="335"/>
        <v>0</v>
      </c>
      <c r="W1235" s="67">
        <f t="shared" si="345"/>
        <v>0</v>
      </c>
      <c r="X1235" s="53">
        <f t="shared" si="336"/>
        <v>0</v>
      </c>
      <c r="Y1235" s="54">
        <f t="shared" si="337"/>
        <v>0</v>
      </c>
      <c r="Z1235" s="68" t="str">
        <f t="shared" si="340"/>
        <v>0</v>
      </c>
      <c r="AA1235" s="56">
        <f t="shared" si="338"/>
        <v>1</v>
      </c>
      <c r="AB1235" s="124">
        <f t="shared" si="346"/>
        <v>1</v>
      </c>
      <c r="AC1235" s="69">
        <f t="shared" si="347"/>
        <v>0</v>
      </c>
      <c r="AD1235" s="54">
        <f t="shared" si="350"/>
        <v>0</v>
      </c>
      <c r="AE1235" s="59">
        <f t="shared" si="348"/>
        <v>0</v>
      </c>
      <c r="AF1235" s="149"/>
      <c r="AG1235" s="60"/>
      <c r="AH1235" s="61"/>
      <c r="AI1235" s="126"/>
      <c r="AJ1235" s="212"/>
      <c r="AK1235" s="215"/>
    </row>
    <row r="1236" spans="2:37">
      <c r="B1236" s="136"/>
      <c r="C1236" s="47">
        <f t="shared" si="341"/>
        <v>0</v>
      </c>
      <c r="D1236" s="47">
        <f t="shared" si="342"/>
        <v>1</v>
      </c>
      <c r="E1236" s="47">
        <f t="shared" si="343"/>
        <v>1900</v>
      </c>
      <c r="F1236" s="47" t="str">
        <f t="shared" si="339"/>
        <v>сб</v>
      </c>
      <c r="G1236" s="92"/>
      <c r="H1236" s="71"/>
      <c r="I1236" s="70"/>
      <c r="J1236" s="94"/>
      <c r="K1236" s="94"/>
      <c r="L1236" s="48"/>
      <c r="M1236" s="71"/>
      <c r="N1236" s="64"/>
      <c r="O1236" s="65"/>
      <c r="P1236" s="65"/>
      <c r="Q1236" s="65"/>
      <c r="R1236" s="105"/>
      <c r="S1236" s="66">
        <f t="shared" si="349"/>
        <v>100854.89999999998</v>
      </c>
      <c r="T1236" s="67">
        <f t="shared" si="344"/>
        <v>0</v>
      </c>
      <c r="U1236" s="53">
        <f t="shared" si="334"/>
        <v>0</v>
      </c>
      <c r="V1236" s="54">
        <f t="shared" si="335"/>
        <v>0</v>
      </c>
      <c r="W1236" s="67">
        <f t="shared" si="345"/>
        <v>0</v>
      </c>
      <c r="X1236" s="53">
        <f t="shared" si="336"/>
        <v>0</v>
      </c>
      <c r="Y1236" s="54">
        <f t="shared" si="337"/>
        <v>0</v>
      </c>
      <c r="Z1236" s="68" t="str">
        <f t="shared" si="340"/>
        <v>0</v>
      </c>
      <c r="AA1236" s="56">
        <f t="shared" si="338"/>
        <v>1</v>
      </c>
      <c r="AB1236" s="124">
        <f t="shared" si="346"/>
        <v>1</v>
      </c>
      <c r="AC1236" s="69">
        <f t="shared" si="347"/>
        <v>0</v>
      </c>
      <c r="AD1236" s="54">
        <f t="shared" si="350"/>
        <v>0</v>
      </c>
      <c r="AE1236" s="59">
        <f t="shared" si="348"/>
        <v>0</v>
      </c>
      <c r="AF1236" s="149"/>
      <c r="AG1236" s="60"/>
      <c r="AH1236" s="61"/>
      <c r="AI1236" s="126"/>
      <c r="AJ1236" s="212"/>
      <c r="AK1236" s="215"/>
    </row>
    <row r="1237" spans="2:37">
      <c r="B1237" s="136"/>
      <c r="C1237" s="47">
        <f t="shared" si="341"/>
        <v>0</v>
      </c>
      <c r="D1237" s="47">
        <f t="shared" si="342"/>
        <v>1</v>
      </c>
      <c r="E1237" s="47">
        <f t="shared" si="343"/>
        <v>1900</v>
      </c>
      <c r="F1237" s="47" t="str">
        <f t="shared" si="339"/>
        <v>сб</v>
      </c>
      <c r="G1237" s="92"/>
      <c r="H1237" s="71"/>
      <c r="I1237" s="70"/>
      <c r="J1237" s="94"/>
      <c r="K1237" s="94"/>
      <c r="L1237" s="48"/>
      <c r="M1237" s="71"/>
      <c r="N1237" s="64"/>
      <c r="O1237" s="65"/>
      <c r="P1237" s="65"/>
      <c r="Q1237" s="65"/>
      <c r="R1237" s="105"/>
      <c r="S1237" s="66">
        <f t="shared" si="349"/>
        <v>100854.89999999998</v>
      </c>
      <c r="T1237" s="67">
        <f t="shared" si="344"/>
        <v>0</v>
      </c>
      <c r="U1237" s="53">
        <f t="shared" si="334"/>
        <v>0</v>
      </c>
      <c r="V1237" s="54">
        <f t="shared" si="335"/>
        <v>0</v>
      </c>
      <c r="W1237" s="67">
        <f t="shared" si="345"/>
        <v>0</v>
      </c>
      <c r="X1237" s="53">
        <f t="shared" si="336"/>
        <v>0</v>
      </c>
      <c r="Y1237" s="54">
        <f t="shared" si="337"/>
        <v>0</v>
      </c>
      <c r="Z1237" s="68" t="str">
        <f t="shared" si="340"/>
        <v>0</v>
      </c>
      <c r="AA1237" s="56">
        <f t="shared" si="338"/>
        <v>1</v>
      </c>
      <c r="AB1237" s="124">
        <f t="shared" si="346"/>
        <v>1</v>
      </c>
      <c r="AC1237" s="69">
        <f t="shared" si="347"/>
        <v>0</v>
      </c>
      <c r="AD1237" s="54">
        <f t="shared" si="350"/>
        <v>0</v>
      </c>
      <c r="AE1237" s="59">
        <f t="shared" si="348"/>
        <v>0</v>
      </c>
      <c r="AF1237" s="149"/>
      <c r="AG1237" s="60"/>
      <c r="AH1237" s="61"/>
      <c r="AI1237" s="126"/>
      <c r="AJ1237" s="212"/>
      <c r="AK1237" s="215"/>
    </row>
    <row r="1238" spans="2:37">
      <c r="B1238" s="136"/>
      <c r="C1238" s="47">
        <f t="shared" si="341"/>
        <v>0</v>
      </c>
      <c r="D1238" s="47">
        <f t="shared" si="342"/>
        <v>1</v>
      </c>
      <c r="E1238" s="47">
        <f t="shared" si="343"/>
        <v>1900</v>
      </c>
      <c r="F1238" s="47" t="str">
        <f t="shared" si="339"/>
        <v>сб</v>
      </c>
      <c r="G1238" s="92"/>
      <c r="H1238" s="71"/>
      <c r="I1238" s="70"/>
      <c r="J1238" s="94"/>
      <c r="K1238" s="94"/>
      <c r="L1238" s="48"/>
      <c r="M1238" s="71"/>
      <c r="N1238" s="64"/>
      <c r="O1238" s="65"/>
      <c r="P1238" s="65"/>
      <c r="Q1238" s="65"/>
      <c r="R1238" s="105"/>
      <c r="S1238" s="66">
        <f t="shared" si="349"/>
        <v>100854.89999999998</v>
      </c>
      <c r="T1238" s="67">
        <f t="shared" si="344"/>
        <v>0</v>
      </c>
      <c r="U1238" s="53">
        <f t="shared" si="334"/>
        <v>0</v>
      </c>
      <c r="V1238" s="54">
        <f t="shared" si="335"/>
        <v>0</v>
      </c>
      <c r="W1238" s="67">
        <f t="shared" si="345"/>
        <v>0</v>
      </c>
      <c r="X1238" s="53">
        <f t="shared" si="336"/>
        <v>0</v>
      </c>
      <c r="Y1238" s="54">
        <f t="shared" si="337"/>
        <v>0</v>
      </c>
      <c r="Z1238" s="68" t="str">
        <f t="shared" si="340"/>
        <v>0</v>
      </c>
      <c r="AA1238" s="56">
        <f t="shared" si="338"/>
        <v>1</v>
      </c>
      <c r="AB1238" s="124">
        <f t="shared" si="346"/>
        <v>1</v>
      </c>
      <c r="AC1238" s="69">
        <f t="shared" si="347"/>
        <v>0</v>
      </c>
      <c r="AD1238" s="54">
        <f t="shared" si="350"/>
        <v>0</v>
      </c>
      <c r="AE1238" s="59">
        <f t="shared" si="348"/>
        <v>0</v>
      </c>
      <c r="AF1238" s="149"/>
      <c r="AG1238" s="60"/>
      <c r="AH1238" s="61"/>
      <c r="AI1238" s="126"/>
      <c r="AJ1238" s="212"/>
      <c r="AK1238" s="215"/>
    </row>
    <row r="1239" spans="2:37">
      <c r="B1239" s="136"/>
      <c r="C1239" s="47">
        <f t="shared" si="341"/>
        <v>0</v>
      </c>
      <c r="D1239" s="47">
        <f t="shared" si="342"/>
        <v>1</v>
      </c>
      <c r="E1239" s="47">
        <f t="shared" si="343"/>
        <v>1900</v>
      </c>
      <c r="F1239" s="47" t="str">
        <f t="shared" si="339"/>
        <v>сб</v>
      </c>
      <c r="G1239" s="92"/>
      <c r="H1239" s="71"/>
      <c r="I1239" s="70"/>
      <c r="J1239" s="94"/>
      <c r="K1239" s="94"/>
      <c r="L1239" s="48"/>
      <c r="M1239" s="71"/>
      <c r="N1239" s="64"/>
      <c r="O1239" s="65"/>
      <c r="P1239" s="65"/>
      <c r="Q1239" s="65"/>
      <c r="R1239" s="105"/>
      <c r="S1239" s="66">
        <f t="shared" si="349"/>
        <v>100854.89999999998</v>
      </c>
      <c r="T1239" s="67">
        <f t="shared" si="344"/>
        <v>0</v>
      </c>
      <c r="U1239" s="53">
        <f t="shared" si="334"/>
        <v>0</v>
      </c>
      <c r="V1239" s="54">
        <f t="shared" si="335"/>
        <v>0</v>
      </c>
      <c r="W1239" s="67">
        <f t="shared" si="345"/>
        <v>0</v>
      </c>
      <c r="X1239" s="53">
        <f t="shared" si="336"/>
        <v>0</v>
      </c>
      <c r="Y1239" s="54">
        <f t="shared" si="337"/>
        <v>0</v>
      </c>
      <c r="Z1239" s="68" t="str">
        <f t="shared" si="340"/>
        <v>0</v>
      </c>
      <c r="AA1239" s="56">
        <f t="shared" si="338"/>
        <v>1</v>
      </c>
      <c r="AB1239" s="124">
        <f t="shared" si="346"/>
        <v>1</v>
      </c>
      <c r="AC1239" s="69">
        <f t="shared" si="347"/>
        <v>0</v>
      </c>
      <c r="AD1239" s="54">
        <f t="shared" si="350"/>
        <v>0</v>
      </c>
      <c r="AE1239" s="59">
        <f t="shared" si="348"/>
        <v>0</v>
      </c>
      <c r="AF1239" s="149"/>
      <c r="AG1239" s="60"/>
      <c r="AH1239" s="61"/>
      <c r="AI1239" s="126"/>
      <c r="AJ1239" s="212"/>
      <c r="AK1239" s="215"/>
    </row>
    <row r="1240" spans="2:37">
      <c r="B1240" s="136"/>
      <c r="C1240" s="47">
        <f t="shared" si="341"/>
        <v>0</v>
      </c>
      <c r="D1240" s="47">
        <f t="shared" si="342"/>
        <v>1</v>
      </c>
      <c r="E1240" s="47">
        <f t="shared" si="343"/>
        <v>1900</v>
      </c>
      <c r="F1240" s="47" t="str">
        <f t="shared" si="339"/>
        <v>сб</v>
      </c>
      <c r="G1240" s="92"/>
      <c r="H1240" s="71"/>
      <c r="I1240" s="70"/>
      <c r="J1240" s="94"/>
      <c r="K1240" s="94"/>
      <c r="L1240" s="48"/>
      <c r="M1240" s="71"/>
      <c r="N1240" s="64"/>
      <c r="O1240" s="65"/>
      <c r="P1240" s="65"/>
      <c r="Q1240" s="65"/>
      <c r="R1240" s="105"/>
      <c r="S1240" s="66">
        <f t="shared" si="349"/>
        <v>100854.89999999998</v>
      </c>
      <c r="T1240" s="67">
        <f t="shared" si="344"/>
        <v>0</v>
      </c>
      <c r="U1240" s="53">
        <f t="shared" si="334"/>
        <v>0</v>
      </c>
      <c r="V1240" s="54">
        <f t="shared" si="335"/>
        <v>0</v>
      </c>
      <c r="W1240" s="67">
        <f t="shared" si="345"/>
        <v>0</v>
      </c>
      <c r="X1240" s="53">
        <f t="shared" si="336"/>
        <v>0</v>
      </c>
      <c r="Y1240" s="54">
        <f t="shared" si="337"/>
        <v>0</v>
      </c>
      <c r="Z1240" s="68" t="str">
        <f t="shared" si="340"/>
        <v>0</v>
      </c>
      <c r="AA1240" s="56">
        <f t="shared" si="338"/>
        <v>1</v>
      </c>
      <c r="AB1240" s="124">
        <f t="shared" si="346"/>
        <v>1</v>
      </c>
      <c r="AC1240" s="69">
        <f t="shared" si="347"/>
        <v>0</v>
      </c>
      <c r="AD1240" s="54">
        <f t="shared" si="350"/>
        <v>0</v>
      </c>
      <c r="AE1240" s="59">
        <f t="shared" si="348"/>
        <v>0</v>
      </c>
      <c r="AF1240" s="149"/>
      <c r="AG1240" s="60"/>
      <c r="AH1240" s="61"/>
      <c r="AI1240" s="126"/>
      <c r="AJ1240" s="212"/>
      <c r="AK1240" s="215"/>
    </row>
    <row r="1241" spans="2:37">
      <c r="B1241" s="136"/>
      <c r="C1241" s="47">
        <f t="shared" si="341"/>
        <v>0</v>
      </c>
      <c r="D1241" s="47">
        <f t="shared" si="342"/>
        <v>1</v>
      </c>
      <c r="E1241" s="47">
        <f t="shared" si="343"/>
        <v>1900</v>
      </c>
      <c r="F1241" s="47" t="str">
        <f t="shared" si="339"/>
        <v>сб</v>
      </c>
      <c r="G1241" s="92"/>
      <c r="H1241" s="71"/>
      <c r="I1241" s="70"/>
      <c r="J1241" s="94"/>
      <c r="K1241" s="94"/>
      <c r="L1241" s="48"/>
      <c r="M1241" s="71"/>
      <c r="N1241" s="64"/>
      <c r="O1241" s="65"/>
      <c r="P1241" s="65"/>
      <c r="Q1241" s="65"/>
      <c r="R1241" s="105"/>
      <c r="S1241" s="66">
        <f t="shared" si="349"/>
        <v>100854.89999999998</v>
      </c>
      <c r="T1241" s="67">
        <f t="shared" si="344"/>
        <v>0</v>
      </c>
      <c r="U1241" s="53">
        <f t="shared" si="334"/>
        <v>0</v>
      </c>
      <c r="V1241" s="54">
        <f t="shared" si="335"/>
        <v>0</v>
      </c>
      <c r="W1241" s="67">
        <f t="shared" si="345"/>
        <v>0</v>
      </c>
      <c r="X1241" s="53">
        <f t="shared" si="336"/>
        <v>0</v>
      </c>
      <c r="Y1241" s="54">
        <f t="shared" si="337"/>
        <v>0</v>
      </c>
      <c r="Z1241" s="68" t="str">
        <f t="shared" si="340"/>
        <v>0</v>
      </c>
      <c r="AA1241" s="56">
        <f t="shared" si="338"/>
        <v>1</v>
      </c>
      <c r="AB1241" s="124">
        <f t="shared" si="346"/>
        <v>1</v>
      </c>
      <c r="AC1241" s="69">
        <f t="shared" si="347"/>
        <v>0</v>
      </c>
      <c r="AD1241" s="54">
        <f t="shared" si="350"/>
        <v>0</v>
      </c>
      <c r="AE1241" s="59">
        <f t="shared" si="348"/>
        <v>0</v>
      </c>
      <c r="AF1241" s="149"/>
      <c r="AG1241" s="60"/>
      <c r="AH1241" s="61"/>
      <c r="AI1241" s="126"/>
      <c r="AJ1241" s="212"/>
      <c r="AK1241" s="215"/>
    </row>
    <row r="1242" spans="2:37">
      <c r="B1242" s="136"/>
      <c r="C1242" s="47">
        <f t="shared" si="341"/>
        <v>0</v>
      </c>
      <c r="D1242" s="47">
        <f t="shared" si="342"/>
        <v>1</v>
      </c>
      <c r="E1242" s="47">
        <f t="shared" si="343"/>
        <v>1900</v>
      </c>
      <c r="F1242" s="47" t="str">
        <f t="shared" si="339"/>
        <v>сб</v>
      </c>
      <c r="G1242" s="92"/>
      <c r="H1242" s="71"/>
      <c r="I1242" s="70"/>
      <c r="J1242" s="94"/>
      <c r="K1242" s="94"/>
      <c r="L1242" s="48"/>
      <c r="M1242" s="71"/>
      <c r="N1242" s="64"/>
      <c r="O1242" s="65"/>
      <c r="P1242" s="65"/>
      <c r="Q1242" s="65"/>
      <c r="R1242" s="105"/>
      <c r="S1242" s="66">
        <f t="shared" si="349"/>
        <v>100854.89999999998</v>
      </c>
      <c r="T1242" s="67">
        <f t="shared" si="344"/>
        <v>0</v>
      </c>
      <c r="U1242" s="53">
        <f t="shared" si="334"/>
        <v>0</v>
      </c>
      <c r="V1242" s="54">
        <f t="shared" si="335"/>
        <v>0</v>
      </c>
      <c r="W1242" s="67">
        <f t="shared" si="345"/>
        <v>0</v>
      </c>
      <c r="X1242" s="53">
        <f t="shared" si="336"/>
        <v>0</v>
      </c>
      <c r="Y1242" s="54">
        <f t="shared" si="337"/>
        <v>0</v>
      </c>
      <c r="Z1242" s="68" t="str">
        <f t="shared" si="340"/>
        <v>0</v>
      </c>
      <c r="AA1242" s="56">
        <f t="shared" si="338"/>
        <v>1</v>
      </c>
      <c r="AB1242" s="124">
        <f t="shared" si="346"/>
        <v>1</v>
      </c>
      <c r="AC1242" s="69">
        <f t="shared" si="347"/>
        <v>0</v>
      </c>
      <c r="AD1242" s="54">
        <f t="shared" si="350"/>
        <v>0</v>
      </c>
      <c r="AE1242" s="59">
        <f t="shared" si="348"/>
        <v>0</v>
      </c>
      <c r="AF1242" s="149"/>
      <c r="AG1242" s="60"/>
      <c r="AH1242" s="61"/>
      <c r="AI1242" s="126"/>
      <c r="AJ1242" s="212"/>
      <c r="AK1242" s="215"/>
    </row>
    <row r="1243" spans="2:37">
      <c r="B1243" s="136"/>
      <c r="C1243" s="47">
        <f t="shared" si="341"/>
        <v>0</v>
      </c>
      <c r="D1243" s="47">
        <f t="shared" si="342"/>
        <v>1</v>
      </c>
      <c r="E1243" s="47">
        <f t="shared" si="343"/>
        <v>1900</v>
      </c>
      <c r="F1243" s="47" t="str">
        <f t="shared" si="339"/>
        <v>сб</v>
      </c>
      <c r="G1243" s="92"/>
      <c r="H1243" s="71"/>
      <c r="I1243" s="70"/>
      <c r="J1243" s="94"/>
      <c r="K1243" s="94"/>
      <c r="L1243" s="48"/>
      <c r="M1243" s="71"/>
      <c r="N1243" s="64"/>
      <c r="O1243" s="65"/>
      <c r="P1243" s="65"/>
      <c r="Q1243" s="65"/>
      <c r="R1243" s="105"/>
      <c r="S1243" s="66">
        <f t="shared" si="349"/>
        <v>100854.89999999998</v>
      </c>
      <c r="T1243" s="67">
        <f t="shared" si="344"/>
        <v>0</v>
      </c>
      <c r="U1243" s="53">
        <f t="shared" si="334"/>
        <v>0</v>
      </c>
      <c r="V1243" s="54">
        <f t="shared" si="335"/>
        <v>0</v>
      </c>
      <c r="W1243" s="67">
        <f t="shared" si="345"/>
        <v>0</v>
      </c>
      <c r="X1243" s="53">
        <f t="shared" si="336"/>
        <v>0</v>
      </c>
      <c r="Y1243" s="54">
        <f t="shared" si="337"/>
        <v>0</v>
      </c>
      <c r="Z1243" s="68" t="str">
        <f t="shared" si="340"/>
        <v>0</v>
      </c>
      <c r="AA1243" s="56">
        <f t="shared" si="338"/>
        <v>1</v>
      </c>
      <c r="AB1243" s="124">
        <f t="shared" si="346"/>
        <v>1</v>
      </c>
      <c r="AC1243" s="69">
        <f t="shared" si="347"/>
        <v>0</v>
      </c>
      <c r="AD1243" s="54">
        <f t="shared" si="350"/>
        <v>0</v>
      </c>
      <c r="AE1243" s="59">
        <f t="shared" si="348"/>
        <v>0</v>
      </c>
      <c r="AF1243" s="149"/>
      <c r="AG1243" s="60"/>
      <c r="AH1243" s="61"/>
      <c r="AI1243" s="126"/>
      <c r="AJ1243" s="212"/>
      <c r="AK1243" s="215"/>
    </row>
    <row r="1244" spans="2:37">
      <c r="B1244" s="136"/>
      <c r="C1244" s="47">
        <f t="shared" si="341"/>
        <v>0</v>
      </c>
      <c r="D1244" s="47">
        <f t="shared" si="342"/>
        <v>1</v>
      </c>
      <c r="E1244" s="47">
        <f t="shared" si="343"/>
        <v>1900</v>
      </c>
      <c r="F1244" s="47" t="str">
        <f t="shared" si="339"/>
        <v>сб</v>
      </c>
      <c r="G1244" s="92"/>
      <c r="H1244" s="71"/>
      <c r="I1244" s="70"/>
      <c r="J1244" s="94"/>
      <c r="K1244" s="94"/>
      <c r="L1244" s="48"/>
      <c r="M1244" s="71"/>
      <c r="N1244" s="64"/>
      <c r="O1244" s="65"/>
      <c r="P1244" s="65"/>
      <c r="Q1244" s="65"/>
      <c r="R1244" s="105"/>
      <c r="S1244" s="66">
        <f t="shared" si="349"/>
        <v>100854.89999999998</v>
      </c>
      <c r="T1244" s="67">
        <f t="shared" si="344"/>
        <v>0</v>
      </c>
      <c r="U1244" s="53">
        <f t="shared" si="334"/>
        <v>0</v>
      </c>
      <c r="V1244" s="54">
        <f t="shared" si="335"/>
        <v>0</v>
      </c>
      <c r="W1244" s="67">
        <f t="shared" si="345"/>
        <v>0</v>
      </c>
      <c r="X1244" s="53">
        <f t="shared" si="336"/>
        <v>0</v>
      </c>
      <c r="Y1244" s="54">
        <f t="shared" si="337"/>
        <v>0</v>
      </c>
      <c r="Z1244" s="68" t="str">
        <f t="shared" si="340"/>
        <v>0</v>
      </c>
      <c r="AA1244" s="56">
        <f t="shared" si="338"/>
        <v>1</v>
      </c>
      <c r="AB1244" s="124">
        <f t="shared" si="346"/>
        <v>1</v>
      </c>
      <c r="AC1244" s="69">
        <f t="shared" si="347"/>
        <v>0</v>
      </c>
      <c r="AD1244" s="54">
        <f t="shared" si="350"/>
        <v>0</v>
      </c>
      <c r="AE1244" s="59">
        <f t="shared" si="348"/>
        <v>0</v>
      </c>
      <c r="AF1244" s="149"/>
      <c r="AG1244" s="60"/>
      <c r="AH1244" s="61"/>
      <c r="AI1244" s="126"/>
      <c r="AJ1244" s="212"/>
      <c r="AK1244" s="215"/>
    </row>
    <row r="1245" spans="2:37">
      <c r="B1245" s="136"/>
      <c r="C1245" s="47">
        <f t="shared" si="341"/>
        <v>0</v>
      </c>
      <c r="D1245" s="47">
        <f t="shared" si="342"/>
        <v>1</v>
      </c>
      <c r="E1245" s="47">
        <f t="shared" si="343"/>
        <v>1900</v>
      </c>
      <c r="F1245" s="47" t="str">
        <f t="shared" si="339"/>
        <v>сб</v>
      </c>
      <c r="G1245" s="92"/>
      <c r="H1245" s="71"/>
      <c r="I1245" s="70"/>
      <c r="J1245" s="94"/>
      <c r="K1245" s="94"/>
      <c r="L1245" s="48"/>
      <c r="M1245" s="71"/>
      <c r="N1245" s="64"/>
      <c r="O1245" s="65"/>
      <c r="P1245" s="65"/>
      <c r="Q1245" s="65"/>
      <c r="R1245" s="105"/>
      <c r="S1245" s="66">
        <f t="shared" si="349"/>
        <v>100854.89999999998</v>
      </c>
      <c r="T1245" s="67">
        <f t="shared" si="344"/>
        <v>0</v>
      </c>
      <c r="U1245" s="53">
        <f t="shared" si="334"/>
        <v>0</v>
      </c>
      <c r="V1245" s="54">
        <f t="shared" si="335"/>
        <v>0</v>
      </c>
      <c r="W1245" s="67">
        <f t="shared" si="345"/>
        <v>0</v>
      </c>
      <c r="X1245" s="53">
        <f t="shared" si="336"/>
        <v>0</v>
      </c>
      <c r="Y1245" s="54">
        <f t="shared" si="337"/>
        <v>0</v>
      </c>
      <c r="Z1245" s="68" t="str">
        <f t="shared" si="340"/>
        <v>0</v>
      </c>
      <c r="AA1245" s="56">
        <f t="shared" si="338"/>
        <v>1</v>
      </c>
      <c r="AB1245" s="124">
        <f t="shared" si="346"/>
        <v>1</v>
      </c>
      <c r="AC1245" s="69">
        <f t="shared" si="347"/>
        <v>0</v>
      </c>
      <c r="AD1245" s="54">
        <f t="shared" si="350"/>
        <v>0</v>
      </c>
      <c r="AE1245" s="59">
        <f t="shared" si="348"/>
        <v>0</v>
      </c>
      <c r="AF1245" s="149"/>
      <c r="AG1245" s="60"/>
      <c r="AH1245" s="61"/>
      <c r="AI1245" s="126"/>
      <c r="AJ1245" s="212"/>
      <c r="AK1245" s="215"/>
    </row>
    <row r="1246" spans="2:37">
      <c r="B1246" s="136"/>
      <c r="C1246" s="47">
        <f t="shared" si="341"/>
        <v>0</v>
      </c>
      <c r="D1246" s="47">
        <f t="shared" si="342"/>
        <v>1</v>
      </c>
      <c r="E1246" s="47">
        <f t="shared" si="343"/>
        <v>1900</v>
      </c>
      <c r="F1246" s="47" t="str">
        <f t="shared" si="339"/>
        <v>сб</v>
      </c>
      <c r="G1246" s="92"/>
      <c r="H1246" s="71"/>
      <c r="I1246" s="70"/>
      <c r="J1246" s="94"/>
      <c r="K1246" s="94"/>
      <c r="L1246" s="48"/>
      <c r="M1246" s="71"/>
      <c r="N1246" s="64"/>
      <c r="O1246" s="65"/>
      <c r="P1246" s="65"/>
      <c r="Q1246" s="65"/>
      <c r="R1246" s="105"/>
      <c r="S1246" s="66">
        <f t="shared" si="349"/>
        <v>100854.89999999998</v>
      </c>
      <c r="T1246" s="67">
        <f t="shared" si="344"/>
        <v>0</v>
      </c>
      <c r="U1246" s="53">
        <f t="shared" si="334"/>
        <v>0</v>
      </c>
      <c r="V1246" s="54">
        <f t="shared" si="335"/>
        <v>0</v>
      </c>
      <c r="W1246" s="67">
        <f t="shared" si="345"/>
        <v>0</v>
      </c>
      <c r="X1246" s="53">
        <f t="shared" si="336"/>
        <v>0</v>
      </c>
      <c r="Y1246" s="54">
        <f t="shared" si="337"/>
        <v>0</v>
      </c>
      <c r="Z1246" s="68" t="str">
        <f t="shared" si="340"/>
        <v>0</v>
      </c>
      <c r="AA1246" s="56">
        <f t="shared" si="338"/>
        <v>1</v>
      </c>
      <c r="AB1246" s="124">
        <f t="shared" si="346"/>
        <v>1</v>
      </c>
      <c r="AC1246" s="69">
        <f t="shared" si="347"/>
        <v>0</v>
      </c>
      <c r="AD1246" s="54">
        <f t="shared" si="350"/>
        <v>0</v>
      </c>
      <c r="AE1246" s="59">
        <f t="shared" si="348"/>
        <v>0</v>
      </c>
      <c r="AF1246" s="149"/>
      <c r="AG1246" s="60"/>
      <c r="AH1246" s="61"/>
      <c r="AI1246" s="126"/>
      <c r="AJ1246" s="212"/>
      <c r="AK1246" s="215"/>
    </row>
    <row r="1247" spans="2:37">
      <c r="B1247" s="136"/>
      <c r="C1247" s="47">
        <f t="shared" si="341"/>
        <v>0</v>
      </c>
      <c r="D1247" s="47">
        <f t="shared" si="342"/>
        <v>1</v>
      </c>
      <c r="E1247" s="47">
        <f t="shared" si="343"/>
        <v>1900</v>
      </c>
      <c r="F1247" s="47" t="str">
        <f t="shared" si="339"/>
        <v>сб</v>
      </c>
      <c r="G1247" s="92"/>
      <c r="H1247" s="71"/>
      <c r="I1247" s="70"/>
      <c r="J1247" s="94"/>
      <c r="K1247" s="94"/>
      <c r="L1247" s="48"/>
      <c r="M1247" s="71"/>
      <c r="N1247" s="64"/>
      <c r="O1247" s="65"/>
      <c r="P1247" s="65"/>
      <c r="Q1247" s="65"/>
      <c r="R1247" s="105"/>
      <c r="S1247" s="66">
        <f t="shared" si="349"/>
        <v>100854.89999999998</v>
      </c>
      <c r="T1247" s="67">
        <f t="shared" si="344"/>
        <v>0</v>
      </c>
      <c r="U1247" s="53">
        <f t="shared" si="334"/>
        <v>0</v>
      </c>
      <c r="V1247" s="54">
        <f t="shared" si="335"/>
        <v>0</v>
      </c>
      <c r="W1247" s="67">
        <f t="shared" si="345"/>
        <v>0</v>
      </c>
      <c r="X1247" s="53">
        <f t="shared" si="336"/>
        <v>0</v>
      </c>
      <c r="Y1247" s="54">
        <f t="shared" si="337"/>
        <v>0</v>
      </c>
      <c r="Z1247" s="68" t="str">
        <f t="shared" si="340"/>
        <v>0</v>
      </c>
      <c r="AA1247" s="56">
        <f t="shared" si="338"/>
        <v>1</v>
      </c>
      <c r="AB1247" s="124">
        <f t="shared" si="346"/>
        <v>1</v>
      </c>
      <c r="AC1247" s="69">
        <f t="shared" si="347"/>
        <v>0</v>
      </c>
      <c r="AD1247" s="54">
        <f t="shared" si="350"/>
        <v>0</v>
      </c>
      <c r="AE1247" s="59">
        <f t="shared" si="348"/>
        <v>0</v>
      </c>
      <c r="AF1247" s="149"/>
      <c r="AG1247" s="60"/>
      <c r="AH1247" s="61"/>
      <c r="AI1247" s="126"/>
      <c r="AJ1247" s="212"/>
      <c r="AK1247" s="215"/>
    </row>
    <row r="1248" spans="2:37">
      <c r="B1248" s="136"/>
      <c r="C1248" s="47">
        <f t="shared" si="341"/>
        <v>0</v>
      </c>
      <c r="D1248" s="47">
        <f t="shared" si="342"/>
        <v>1</v>
      </c>
      <c r="E1248" s="47">
        <f t="shared" si="343"/>
        <v>1900</v>
      </c>
      <c r="F1248" s="47" t="str">
        <f t="shared" si="339"/>
        <v>сб</v>
      </c>
      <c r="G1248" s="92"/>
      <c r="H1248" s="71"/>
      <c r="I1248" s="70"/>
      <c r="J1248" s="94"/>
      <c r="K1248" s="94"/>
      <c r="L1248" s="48"/>
      <c r="M1248" s="71"/>
      <c r="N1248" s="64"/>
      <c r="O1248" s="65"/>
      <c r="P1248" s="65"/>
      <c r="Q1248" s="65"/>
      <c r="R1248" s="105"/>
      <c r="S1248" s="66">
        <f t="shared" si="349"/>
        <v>100854.89999999998</v>
      </c>
      <c r="T1248" s="67">
        <f t="shared" si="344"/>
        <v>0</v>
      </c>
      <c r="U1248" s="53">
        <f t="shared" si="334"/>
        <v>0</v>
      </c>
      <c r="V1248" s="54">
        <f t="shared" si="335"/>
        <v>0</v>
      </c>
      <c r="W1248" s="67">
        <f t="shared" si="345"/>
        <v>0</v>
      </c>
      <c r="X1248" s="53">
        <f t="shared" si="336"/>
        <v>0</v>
      </c>
      <c r="Y1248" s="54">
        <f t="shared" si="337"/>
        <v>0</v>
      </c>
      <c r="Z1248" s="68" t="str">
        <f t="shared" si="340"/>
        <v>0</v>
      </c>
      <c r="AA1248" s="56">
        <f t="shared" si="338"/>
        <v>1</v>
      </c>
      <c r="AB1248" s="124">
        <f t="shared" si="346"/>
        <v>1</v>
      </c>
      <c r="AC1248" s="69">
        <f t="shared" si="347"/>
        <v>0</v>
      </c>
      <c r="AD1248" s="54">
        <f t="shared" si="350"/>
        <v>0</v>
      </c>
      <c r="AE1248" s="59">
        <f t="shared" si="348"/>
        <v>0</v>
      </c>
      <c r="AF1248" s="149"/>
      <c r="AG1248" s="60"/>
      <c r="AH1248" s="61"/>
      <c r="AI1248" s="126"/>
      <c r="AJ1248" s="212"/>
      <c r="AK1248" s="215"/>
    </row>
    <row r="1249" spans="2:37">
      <c r="B1249" s="136"/>
      <c r="C1249" s="47">
        <f t="shared" si="341"/>
        <v>0</v>
      </c>
      <c r="D1249" s="47">
        <f t="shared" si="342"/>
        <v>1</v>
      </c>
      <c r="E1249" s="47">
        <f t="shared" si="343"/>
        <v>1900</v>
      </c>
      <c r="F1249" s="47" t="str">
        <f t="shared" si="339"/>
        <v>сб</v>
      </c>
      <c r="G1249" s="92"/>
      <c r="H1249" s="71"/>
      <c r="I1249" s="70"/>
      <c r="J1249" s="94"/>
      <c r="K1249" s="94"/>
      <c r="L1249" s="48"/>
      <c r="M1249" s="71"/>
      <c r="N1249" s="64"/>
      <c r="O1249" s="65"/>
      <c r="P1249" s="65"/>
      <c r="Q1249" s="65"/>
      <c r="R1249" s="105"/>
      <c r="S1249" s="66">
        <f t="shared" si="349"/>
        <v>100854.89999999998</v>
      </c>
      <c r="T1249" s="67">
        <f t="shared" si="344"/>
        <v>0</v>
      </c>
      <c r="U1249" s="53">
        <f t="shared" ref="U1249:U1312" si="351">T1249*M1249*AA1249</f>
        <v>0</v>
      </c>
      <c r="V1249" s="54">
        <f t="shared" ref="V1249:V1312" si="352">T1249*M1249*AA1249/S1249</f>
        <v>0</v>
      </c>
      <c r="W1249" s="67">
        <f t="shared" si="345"/>
        <v>0</v>
      </c>
      <c r="X1249" s="53">
        <f t="shared" ref="X1249:X1312" si="353">W1249*M1249*AA1249</f>
        <v>0</v>
      </c>
      <c r="Y1249" s="54">
        <f t="shared" ref="Y1249:Y1312" si="354">W1249*M1249*AA1249/S1249</f>
        <v>0</v>
      </c>
      <c r="Z1249" s="68" t="str">
        <f t="shared" si="340"/>
        <v>0</v>
      </c>
      <c r="AA1249" s="56">
        <f t="shared" ref="AA1249:AA1312" si="355">IF(I1249=0,1,I1249)</f>
        <v>1</v>
      </c>
      <c r="AB1249" s="124">
        <f t="shared" si="346"/>
        <v>1</v>
      </c>
      <c r="AC1249" s="69">
        <f t="shared" si="347"/>
        <v>0</v>
      </c>
      <c r="AD1249" s="54">
        <f t="shared" si="350"/>
        <v>0</v>
      </c>
      <c r="AE1249" s="59">
        <f t="shared" si="348"/>
        <v>0</v>
      </c>
      <c r="AF1249" s="149"/>
      <c r="AG1249" s="60"/>
      <c r="AH1249" s="61"/>
      <c r="AI1249" s="126"/>
      <c r="AJ1249" s="212"/>
      <c r="AK1249" s="215"/>
    </row>
    <row r="1250" spans="2:37">
      <c r="B1250" s="136"/>
      <c r="C1250" s="47">
        <f t="shared" si="341"/>
        <v>0</v>
      </c>
      <c r="D1250" s="47">
        <f t="shared" si="342"/>
        <v>1</v>
      </c>
      <c r="E1250" s="47">
        <f t="shared" si="343"/>
        <v>1900</v>
      </c>
      <c r="F1250" s="47" t="str">
        <f t="shared" si="339"/>
        <v>сб</v>
      </c>
      <c r="G1250" s="92"/>
      <c r="H1250" s="71"/>
      <c r="I1250" s="70"/>
      <c r="J1250" s="94"/>
      <c r="K1250" s="94"/>
      <c r="L1250" s="48"/>
      <c r="M1250" s="71"/>
      <c r="N1250" s="64"/>
      <c r="O1250" s="65"/>
      <c r="P1250" s="65"/>
      <c r="Q1250" s="65"/>
      <c r="R1250" s="105"/>
      <c r="S1250" s="66">
        <f t="shared" si="349"/>
        <v>100854.89999999998</v>
      </c>
      <c r="T1250" s="67">
        <f t="shared" si="344"/>
        <v>0</v>
      </c>
      <c r="U1250" s="53">
        <f t="shared" si="351"/>
        <v>0</v>
      </c>
      <c r="V1250" s="54">
        <f t="shared" si="352"/>
        <v>0</v>
      </c>
      <c r="W1250" s="67">
        <f t="shared" si="345"/>
        <v>0</v>
      </c>
      <c r="X1250" s="53">
        <f t="shared" si="353"/>
        <v>0</v>
      </c>
      <c r="Y1250" s="54">
        <f t="shared" si="354"/>
        <v>0</v>
      </c>
      <c r="Z1250" s="68" t="str">
        <f t="shared" si="340"/>
        <v>0</v>
      </c>
      <c r="AA1250" s="56">
        <f t="shared" si="355"/>
        <v>1</v>
      </c>
      <c r="AB1250" s="124">
        <f t="shared" si="346"/>
        <v>1</v>
      </c>
      <c r="AC1250" s="69">
        <f t="shared" si="347"/>
        <v>0</v>
      </c>
      <c r="AD1250" s="54">
        <f t="shared" si="350"/>
        <v>0</v>
      </c>
      <c r="AE1250" s="59">
        <f t="shared" si="348"/>
        <v>0</v>
      </c>
      <c r="AF1250" s="149"/>
      <c r="AG1250" s="60"/>
      <c r="AH1250" s="61"/>
      <c r="AI1250" s="126"/>
      <c r="AJ1250" s="212"/>
      <c r="AK1250" s="215"/>
    </row>
    <row r="1251" spans="2:37">
      <c r="B1251" s="136"/>
      <c r="C1251" s="47">
        <f t="shared" si="341"/>
        <v>0</v>
      </c>
      <c r="D1251" s="47">
        <f t="shared" si="342"/>
        <v>1</v>
      </c>
      <c r="E1251" s="47">
        <f t="shared" si="343"/>
        <v>1900</v>
      </c>
      <c r="F1251" s="47" t="str">
        <f t="shared" si="339"/>
        <v>сб</v>
      </c>
      <c r="G1251" s="92"/>
      <c r="H1251" s="71"/>
      <c r="I1251" s="70"/>
      <c r="J1251" s="94"/>
      <c r="K1251" s="94"/>
      <c r="L1251" s="48"/>
      <c r="M1251" s="71"/>
      <c r="N1251" s="64"/>
      <c r="O1251" s="65"/>
      <c r="P1251" s="65"/>
      <c r="Q1251" s="65"/>
      <c r="R1251" s="105"/>
      <c r="S1251" s="66">
        <f t="shared" si="349"/>
        <v>100854.89999999998</v>
      </c>
      <c r="T1251" s="67">
        <f t="shared" si="344"/>
        <v>0</v>
      </c>
      <c r="U1251" s="53">
        <f t="shared" si="351"/>
        <v>0</v>
      </c>
      <c r="V1251" s="54">
        <f t="shared" si="352"/>
        <v>0</v>
      </c>
      <c r="W1251" s="67">
        <f t="shared" si="345"/>
        <v>0</v>
      </c>
      <c r="X1251" s="53">
        <f t="shared" si="353"/>
        <v>0</v>
      </c>
      <c r="Y1251" s="54">
        <f t="shared" si="354"/>
        <v>0</v>
      </c>
      <c r="Z1251" s="68" t="str">
        <f t="shared" si="340"/>
        <v>0</v>
      </c>
      <c r="AA1251" s="56">
        <f t="shared" si="355"/>
        <v>1</v>
      </c>
      <c r="AB1251" s="124">
        <f t="shared" si="346"/>
        <v>1</v>
      </c>
      <c r="AC1251" s="69">
        <f t="shared" si="347"/>
        <v>0</v>
      </c>
      <c r="AD1251" s="54">
        <f t="shared" si="350"/>
        <v>0</v>
      </c>
      <c r="AE1251" s="59">
        <f t="shared" si="348"/>
        <v>0</v>
      </c>
      <c r="AF1251" s="149"/>
      <c r="AG1251" s="60"/>
      <c r="AH1251" s="61"/>
      <c r="AI1251" s="126"/>
      <c r="AJ1251" s="212"/>
      <c r="AK1251" s="215"/>
    </row>
    <row r="1252" spans="2:37">
      <c r="B1252" s="136"/>
      <c r="C1252" s="47">
        <f t="shared" si="341"/>
        <v>0</v>
      </c>
      <c r="D1252" s="47">
        <f t="shared" si="342"/>
        <v>1</v>
      </c>
      <c r="E1252" s="47">
        <f t="shared" si="343"/>
        <v>1900</v>
      </c>
      <c r="F1252" s="47" t="str">
        <f t="shared" ref="F1252:F1315" si="356">CHOOSE(WEEKDAY(B1252,2),"пн","вт","ср","чт","пт","сб","вс")</f>
        <v>сб</v>
      </c>
      <c r="G1252" s="92"/>
      <c r="H1252" s="71"/>
      <c r="I1252" s="70"/>
      <c r="J1252" s="94"/>
      <c r="K1252" s="94"/>
      <c r="L1252" s="48"/>
      <c r="M1252" s="71"/>
      <c r="N1252" s="64"/>
      <c r="O1252" s="65"/>
      <c r="P1252" s="65"/>
      <c r="Q1252" s="65"/>
      <c r="R1252" s="105"/>
      <c r="S1252" s="66">
        <f t="shared" si="349"/>
        <v>100854.89999999998</v>
      </c>
      <c r="T1252" s="67">
        <f t="shared" si="344"/>
        <v>0</v>
      </c>
      <c r="U1252" s="53">
        <f t="shared" si="351"/>
        <v>0</v>
      </c>
      <c r="V1252" s="54">
        <f t="shared" si="352"/>
        <v>0</v>
      </c>
      <c r="W1252" s="67">
        <f t="shared" si="345"/>
        <v>0</v>
      </c>
      <c r="X1252" s="53">
        <f t="shared" si="353"/>
        <v>0</v>
      </c>
      <c r="Y1252" s="54">
        <f t="shared" si="354"/>
        <v>0</v>
      </c>
      <c r="Z1252" s="68" t="str">
        <f t="shared" ref="Z1252:Z1315" si="357">IF(W1252=0,"0",T1252/W1252)</f>
        <v>0</v>
      </c>
      <c r="AA1252" s="56">
        <f t="shared" si="355"/>
        <v>1</v>
      </c>
      <c r="AB1252" s="124">
        <f t="shared" si="346"/>
        <v>1</v>
      </c>
      <c r="AC1252" s="69">
        <f t="shared" si="347"/>
        <v>0</v>
      </c>
      <c r="AD1252" s="54">
        <f t="shared" si="350"/>
        <v>0</v>
      </c>
      <c r="AE1252" s="59">
        <f t="shared" si="348"/>
        <v>0</v>
      </c>
      <c r="AF1252" s="149"/>
      <c r="AG1252" s="60"/>
      <c r="AH1252" s="61"/>
      <c r="AI1252" s="126"/>
      <c r="AJ1252" s="212"/>
      <c r="AK1252" s="215"/>
    </row>
    <row r="1253" spans="2:37">
      <c r="B1253" s="136"/>
      <c r="C1253" s="47">
        <f t="shared" ref="C1253:C1316" si="358">WEEKNUM(B1253)</f>
        <v>0</v>
      </c>
      <c r="D1253" s="47">
        <f t="shared" ref="D1253:D1316" si="359">MONTH(B1253)</f>
        <v>1</v>
      </c>
      <c r="E1253" s="47">
        <f t="shared" ref="E1253:E1316" si="360">YEAR(B1253)</f>
        <v>1900</v>
      </c>
      <c r="F1253" s="47" t="str">
        <f t="shared" si="356"/>
        <v>сб</v>
      </c>
      <c r="G1253" s="92"/>
      <c r="H1253" s="71"/>
      <c r="I1253" s="70"/>
      <c r="J1253" s="94"/>
      <c r="K1253" s="94"/>
      <c r="L1253" s="48"/>
      <c r="M1253" s="71"/>
      <c r="N1253" s="64"/>
      <c r="O1253" s="65"/>
      <c r="P1253" s="65"/>
      <c r="Q1253" s="65"/>
      <c r="R1253" s="105"/>
      <c r="S1253" s="66">
        <f t="shared" si="349"/>
        <v>100854.89999999998</v>
      </c>
      <c r="T1253" s="67">
        <f t="shared" si="344"/>
        <v>0</v>
      </c>
      <c r="U1253" s="53">
        <f t="shared" si="351"/>
        <v>0</v>
      </c>
      <c r="V1253" s="54">
        <f t="shared" si="352"/>
        <v>0</v>
      </c>
      <c r="W1253" s="67">
        <f t="shared" si="345"/>
        <v>0</v>
      </c>
      <c r="X1253" s="53">
        <f t="shared" si="353"/>
        <v>0</v>
      </c>
      <c r="Y1253" s="54">
        <f t="shared" si="354"/>
        <v>0</v>
      </c>
      <c r="Z1253" s="68" t="str">
        <f t="shared" si="357"/>
        <v>0</v>
      </c>
      <c r="AA1253" s="56">
        <f t="shared" si="355"/>
        <v>1</v>
      </c>
      <c r="AB1253" s="124">
        <f t="shared" si="346"/>
        <v>1</v>
      </c>
      <c r="AC1253" s="69">
        <f t="shared" si="347"/>
        <v>0</v>
      </c>
      <c r="AD1253" s="54">
        <f t="shared" si="350"/>
        <v>0</v>
      </c>
      <c r="AE1253" s="59">
        <f t="shared" si="348"/>
        <v>0</v>
      </c>
      <c r="AF1253" s="149"/>
      <c r="AG1253" s="60"/>
      <c r="AH1253" s="61"/>
      <c r="AI1253" s="126"/>
      <c r="AJ1253" s="212"/>
      <c r="AK1253" s="215"/>
    </row>
    <row r="1254" spans="2:37">
      <c r="B1254" s="136"/>
      <c r="C1254" s="47">
        <f t="shared" si="358"/>
        <v>0</v>
      </c>
      <c r="D1254" s="47">
        <f t="shared" si="359"/>
        <v>1</v>
      </c>
      <c r="E1254" s="47">
        <f t="shared" si="360"/>
        <v>1900</v>
      </c>
      <c r="F1254" s="47" t="str">
        <f t="shared" si="356"/>
        <v>сб</v>
      </c>
      <c r="G1254" s="92"/>
      <c r="H1254" s="71"/>
      <c r="I1254" s="70"/>
      <c r="J1254" s="94"/>
      <c r="K1254" s="94"/>
      <c r="L1254" s="48"/>
      <c r="M1254" s="71"/>
      <c r="N1254" s="64"/>
      <c r="O1254" s="65"/>
      <c r="P1254" s="65"/>
      <c r="Q1254" s="65"/>
      <c r="R1254" s="105"/>
      <c r="S1254" s="66">
        <f t="shared" si="349"/>
        <v>100854.89999999998</v>
      </c>
      <c r="T1254" s="67">
        <f t="shared" si="344"/>
        <v>0</v>
      </c>
      <c r="U1254" s="53">
        <f t="shared" si="351"/>
        <v>0</v>
      </c>
      <c r="V1254" s="54">
        <f t="shared" si="352"/>
        <v>0</v>
      </c>
      <c r="W1254" s="67">
        <f t="shared" si="345"/>
        <v>0</v>
      </c>
      <c r="X1254" s="53">
        <f t="shared" si="353"/>
        <v>0</v>
      </c>
      <c r="Y1254" s="54">
        <f t="shared" si="354"/>
        <v>0</v>
      </c>
      <c r="Z1254" s="68" t="str">
        <f t="shared" si="357"/>
        <v>0</v>
      </c>
      <c r="AA1254" s="56">
        <f t="shared" si="355"/>
        <v>1</v>
      </c>
      <c r="AB1254" s="124">
        <f t="shared" si="346"/>
        <v>1</v>
      </c>
      <c r="AC1254" s="69">
        <f t="shared" si="347"/>
        <v>0</v>
      </c>
      <c r="AD1254" s="54">
        <f t="shared" si="350"/>
        <v>0</v>
      </c>
      <c r="AE1254" s="59">
        <f t="shared" si="348"/>
        <v>0</v>
      </c>
      <c r="AF1254" s="149"/>
      <c r="AG1254" s="60"/>
      <c r="AH1254" s="61"/>
      <c r="AI1254" s="126"/>
      <c r="AJ1254" s="212"/>
      <c r="AK1254" s="215"/>
    </row>
    <row r="1255" spans="2:37">
      <c r="B1255" s="136"/>
      <c r="C1255" s="47">
        <f t="shared" si="358"/>
        <v>0</v>
      </c>
      <c r="D1255" s="47">
        <f t="shared" si="359"/>
        <v>1</v>
      </c>
      <c r="E1255" s="47">
        <f t="shared" si="360"/>
        <v>1900</v>
      </c>
      <c r="F1255" s="47" t="str">
        <f t="shared" si="356"/>
        <v>сб</v>
      </c>
      <c r="G1255" s="92"/>
      <c r="H1255" s="71"/>
      <c r="I1255" s="70"/>
      <c r="J1255" s="94"/>
      <c r="K1255" s="94"/>
      <c r="L1255" s="48"/>
      <c r="M1255" s="71"/>
      <c r="N1255" s="64"/>
      <c r="O1255" s="65"/>
      <c r="P1255" s="65"/>
      <c r="Q1255" s="65"/>
      <c r="R1255" s="105"/>
      <c r="S1255" s="66">
        <f t="shared" si="349"/>
        <v>100854.89999999998</v>
      </c>
      <c r="T1255" s="67">
        <f t="shared" si="344"/>
        <v>0</v>
      </c>
      <c r="U1255" s="53">
        <f t="shared" si="351"/>
        <v>0</v>
      </c>
      <c r="V1255" s="54">
        <f t="shared" si="352"/>
        <v>0</v>
      </c>
      <c r="W1255" s="67">
        <f t="shared" si="345"/>
        <v>0</v>
      </c>
      <c r="X1255" s="53">
        <f t="shared" si="353"/>
        <v>0</v>
      </c>
      <c r="Y1255" s="54">
        <f t="shared" si="354"/>
        <v>0</v>
      </c>
      <c r="Z1255" s="68" t="str">
        <f t="shared" si="357"/>
        <v>0</v>
      </c>
      <c r="AA1255" s="56">
        <f t="shared" si="355"/>
        <v>1</v>
      </c>
      <c r="AB1255" s="124">
        <f t="shared" si="346"/>
        <v>1</v>
      </c>
      <c r="AC1255" s="69">
        <f t="shared" si="347"/>
        <v>0</v>
      </c>
      <c r="AD1255" s="54">
        <f t="shared" si="350"/>
        <v>0</v>
      </c>
      <c r="AE1255" s="59">
        <f t="shared" si="348"/>
        <v>0</v>
      </c>
      <c r="AF1255" s="149"/>
      <c r="AG1255" s="60"/>
      <c r="AH1255" s="61"/>
      <c r="AI1255" s="126"/>
      <c r="AJ1255" s="212"/>
      <c r="AK1255" s="215"/>
    </row>
    <row r="1256" spans="2:37">
      <c r="B1256" s="136"/>
      <c r="C1256" s="47">
        <f t="shared" si="358"/>
        <v>0</v>
      </c>
      <c r="D1256" s="47">
        <f t="shared" si="359"/>
        <v>1</v>
      </c>
      <c r="E1256" s="47">
        <f t="shared" si="360"/>
        <v>1900</v>
      </c>
      <c r="F1256" s="47" t="str">
        <f t="shared" si="356"/>
        <v>сб</v>
      </c>
      <c r="G1256" s="92"/>
      <c r="H1256" s="71"/>
      <c r="I1256" s="70"/>
      <c r="J1256" s="94"/>
      <c r="K1256" s="94"/>
      <c r="L1256" s="48"/>
      <c r="M1256" s="71"/>
      <c r="N1256" s="64"/>
      <c r="O1256" s="65"/>
      <c r="P1256" s="65"/>
      <c r="Q1256" s="65"/>
      <c r="R1256" s="105"/>
      <c r="S1256" s="66">
        <f t="shared" si="349"/>
        <v>100854.89999999998</v>
      </c>
      <c r="T1256" s="67">
        <f t="shared" si="344"/>
        <v>0</v>
      </c>
      <c r="U1256" s="53">
        <f t="shared" si="351"/>
        <v>0</v>
      </c>
      <c r="V1256" s="54">
        <f t="shared" si="352"/>
        <v>0</v>
      </c>
      <c r="W1256" s="67">
        <f t="shared" si="345"/>
        <v>0</v>
      </c>
      <c r="X1256" s="53">
        <f t="shared" si="353"/>
        <v>0</v>
      </c>
      <c r="Y1256" s="54">
        <f t="shared" si="354"/>
        <v>0</v>
      </c>
      <c r="Z1256" s="68" t="str">
        <f t="shared" si="357"/>
        <v>0</v>
      </c>
      <c r="AA1256" s="56">
        <f t="shared" si="355"/>
        <v>1</v>
      </c>
      <c r="AB1256" s="124">
        <f t="shared" si="346"/>
        <v>1</v>
      </c>
      <c r="AC1256" s="69">
        <f t="shared" si="347"/>
        <v>0</v>
      </c>
      <c r="AD1256" s="54">
        <f t="shared" si="350"/>
        <v>0</v>
      </c>
      <c r="AE1256" s="59">
        <f t="shared" si="348"/>
        <v>0</v>
      </c>
      <c r="AF1256" s="149"/>
      <c r="AG1256" s="60"/>
      <c r="AH1256" s="61"/>
      <c r="AI1256" s="126"/>
      <c r="AJ1256" s="212"/>
      <c r="AK1256" s="215"/>
    </row>
    <row r="1257" spans="2:37">
      <c r="B1257" s="136"/>
      <c r="C1257" s="47">
        <f t="shared" si="358"/>
        <v>0</v>
      </c>
      <c r="D1257" s="47">
        <f t="shared" si="359"/>
        <v>1</v>
      </c>
      <c r="E1257" s="47">
        <f t="shared" si="360"/>
        <v>1900</v>
      </c>
      <c r="F1257" s="47" t="str">
        <f t="shared" si="356"/>
        <v>сб</v>
      </c>
      <c r="G1257" s="92"/>
      <c r="H1257" s="71"/>
      <c r="I1257" s="70"/>
      <c r="J1257" s="94"/>
      <c r="K1257" s="94"/>
      <c r="L1257" s="48"/>
      <c r="M1257" s="71"/>
      <c r="N1257" s="64"/>
      <c r="O1257" s="65"/>
      <c r="P1257" s="65"/>
      <c r="Q1257" s="65"/>
      <c r="R1257" s="105"/>
      <c r="S1257" s="66">
        <f t="shared" si="349"/>
        <v>100854.89999999998</v>
      </c>
      <c r="T1257" s="67">
        <f t="shared" si="344"/>
        <v>0</v>
      </c>
      <c r="U1257" s="53">
        <f t="shared" si="351"/>
        <v>0</v>
      </c>
      <c r="V1257" s="54">
        <f t="shared" si="352"/>
        <v>0</v>
      </c>
      <c r="W1257" s="67">
        <f t="shared" si="345"/>
        <v>0</v>
      </c>
      <c r="X1257" s="53">
        <f t="shared" si="353"/>
        <v>0</v>
      </c>
      <c r="Y1257" s="54">
        <f t="shared" si="354"/>
        <v>0</v>
      </c>
      <c r="Z1257" s="68" t="str">
        <f t="shared" si="357"/>
        <v>0</v>
      </c>
      <c r="AA1257" s="56">
        <f t="shared" si="355"/>
        <v>1</v>
      </c>
      <c r="AB1257" s="124">
        <f t="shared" si="346"/>
        <v>1</v>
      </c>
      <c r="AC1257" s="69">
        <f t="shared" si="347"/>
        <v>0</v>
      </c>
      <c r="AD1257" s="54">
        <f t="shared" si="350"/>
        <v>0</v>
      </c>
      <c r="AE1257" s="59">
        <f t="shared" si="348"/>
        <v>0</v>
      </c>
      <c r="AF1257" s="149"/>
      <c r="AG1257" s="60"/>
      <c r="AH1257" s="61"/>
      <c r="AI1257" s="126"/>
      <c r="AJ1257" s="212"/>
      <c r="AK1257" s="215"/>
    </row>
    <row r="1258" spans="2:37">
      <c r="B1258" s="136"/>
      <c r="C1258" s="47">
        <f t="shared" si="358"/>
        <v>0</v>
      </c>
      <c r="D1258" s="47">
        <f t="shared" si="359"/>
        <v>1</v>
      </c>
      <c r="E1258" s="47">
        <f t="shared" si="360"/>
        <v>1900</v>
      </c>
      <c r="F1258" s="47" t="str">
        <f t="shared" si="356"/>
        <v>сб</v>
      </c>
      <c r="G1258" s="92"/>
      <c r="H1258" s="71"/>
      <c r="I1258" s="70"/>
      <c r="J1258" s="94"/>
      <c r="K1258" s="94"/>
      <c r="L1258" s="48"/>
      <c r="M1258" s="71"/>
      <c r="N1258" s="64"/>
      <c r="O1258" s="65"/>
      <c r="P1258" s="65"/>
      <c r="Q1258" s="65"/>
      <c r="R1258" s="105"/>
      <c r="S1258" s="66">
        <f t="shared" si="349"/>
        <v>100854.89999999998</v>
      </c>
      <c r="T1258" s="67">
        <f t="shared" si="344"/>
        <v>0</v>
      </c>
      <c r="U1258" s="53">
        <f t="shared" si="351"/>
        <v>0</v>
      </c>
      <c r="V1258" s="54">
        <f t="shared" si="352"/>
        <v>0</v>
      </c>
      <c r="W1258" s="67">
        <f t="shared" si="345"/>
        <v>0</v>
      </c>
      <c r="X1258" s="53">
        <f t="shared" si="353"/>
        <v>0</v>
      </c>
      <c r="Y1258" s="54">
        <f t="shared" si="354"/>
        <v>0</v>
      </c>
      <c r="Z1258" s="68" t="str">
        <f t="shared" si="357"/>
        <v>0</v>
      </c>
      <c r="AA1258" s="56">
        <f t="shared" si="355"/>
        <v>1</v>
      </c>
      <c r="AB1258" s="124">
        <f t="shared" si="346"/>
        <v>1</v>
      </c>
      <c r="AC1258" s="69">
        <f t="shared" si="347"/>
        <v>0</v>
      </c>
      <c r="AD1258" s="54">
        <f t="shared" si="350"/>
        <v>0</v>
      </c>
      <c r="AE1258" s="59">
        <f t="shared" si="348"/>
        <v>0</v>
      </c>
      <c r="AF1258" s="149"/>
      <c r="AG1258" s="60"/>
      <c r="AH1258" s="61"/>
      <c r="AI1258" s="126"/>
      <c r="AJ1258" s="212"/>
      <c r="AK1258" s="215"/>
    </row>
    <row r="1259" spans="2:37">
      <c r="B1259" s="136"/>
      <c r="C1259" s="47">
        <f t="shared" si="358"/>
        <v>0</v>
      </c>
      <c r="D1259" s="47">
        <f t="shared" si="359"/>
        <v>1</v>
      </c>
      <c r="E1259" s="47">
        <f t="shared" si="360"/>
        <v>1900</v>
      </c>
      <c r="F1259" s="47" t="str">
        <f t="shared" si="356"/>
        <v>сб</v>
      </c>
      <c r="G1259" s="92"/>
      <c r="H1259" s="71"/>
      <c r="I1259" s="70"/>
      <c r="J1259" s="94"/>
      <c r="K1259" s="94"/>
      <c r="L1259" s="48"/>
      <c r="M1259" s="71"/>
      <c r="N1259" s="64"/>
      <c r="O1259" s="65"/>
      <c r="P1259" s="65"/>
      <c r="Q1259" s="65"/>
      <c r="R1259" s="105"/>
      <c r="S1259" s="66">
        <f t="shared" si="349"/>
        <v>100854.89999999998</v>
      </c>
      <c r="T1259" s="67">
        <f t="shared" si="344"/>
        <v>0</v>
      </c>
      <c r="U1259" s="53">
        <f t="shared" si="351"/>
        <v>0</v>
      </c>
      <c r="V1259" s="54">
        <f t="shared" si="352"/>
        <v>0</v>
      </c>
      <c r="W1259" s="67">
        <f t="shared" si="345"/>
        <v>0</v>
      </c>
      <c r="X1259" s="53">
        <f t="shared" si="353"/>
        <v>0</v>
      </c>
      <c r="Y1259" s="54">
        <f t="shared" si="354"/>
        <v>0</v>
      </c>
      <c r="Z1259" s="68" t="str">
        <f t="shared" si="357"/>
        <v>0</v>
      </c>
      <c r="AA1259" s="56">
        <f t="shared" si="355"/>
        <v>1</v>
      </c>
      <c r="AB1259" s="124">
        <f t="shared" si="346"/>
        <v>1</v>
      </c>
      <c r="AC1259" s="69">
        <f t="shared" si="347"/>
        <v>0</v>
      </c>
      <c r="AD1259" s="54">
        <f t="shared" si="350"/>
        <v>0</v>
      </c>
      <c r="AE1259" s="59">
        <f t="shared" si="348"/>
        <v>0</v>
      </c>
      <c r="AF1259" s="149"/>
      <c r="AG1259" s="60"/>
      <c r="AH1259" s="61"/>
      <c r="AI1259" s="126"/>
      <c r="AJ1259" s="212"/>
      <c r="AK1259" s="215"/>
    </row>
    <row r="1260" spans="2:37">
      <c r="B1260" s="136"/>
      <c r="C1260" s="47">
        <f t="shared" si="358"/>
        <v>0</v>
      </c>
      <c r="D1260" s="47">
        <f t="shared" si="359"/>
        <v>1</v>
      </c>
      <c r="E1260" s="47">
        <f t="shared" si="360"/>
        <v>1900</v>
      </c>
      <c r="F1260" s="47" t="str">
        <f t="shared" si="356"/>
        <v>сб</v>
      </c>
      <c r="G1260" s="92"/>
      <c r="H1260" s="71"/>
      <c r="I1260" s="70"/>
      <c r="J1260" s="94"/>
      <c r="K1260" s="94"/>
      <c r="L1260" s="48"/>
      <c r="M1260" s="71"/>
      <c r="N1260" s="64"/>
      <c r="O1260" s="65"/>
      <c r="P1260" s="65"/>
      <c r="Q1260" s="65"/>
      <c r="R1260" s="105"/>
      <c r="S1260" s="66">
        <f t="shared" si="349"/>
        <v>100854.89999999998</v>
      </c>
      <c r="T1260" s="67">
        <f t="shared" si="344"/>
        <v>0</v>
      </c>
      <c r="U1260" s="53">
        <f t="shared" si="351"/>
        <v>0</v>
      </c>
      <c r="V1260" s="54">
        <f t="shared" si="352"/>
        <v>0</v>
      </c>
      <c r="W1260" s="67">
        <f t="shared" si="345"/>
        <v>0</v>
      </c>
      <c r="X1260" s="53">
        <f t="shared" si="353"/>
        <v>0</v>
      </c>
      <c r="Y1260" s="54">
        <f t="shared" si="354"/>
        <v>0</v>
      </c>
      <c r="Z1260" s="68" t="str">
        <f t="shared" si="357"/>
        <v>0</v>
      </c>
      <c r="AA1260" s="56">
        <f t="shared" si="355"/>
        <v>1</v>
      </c>
      <c r="AB1260" s="124">
        <f t="shared" si="346"/>
        <v>1</v>
      </c>
      <c r="AC1260" s="69">
        <f t="shared" si="347"/>
        <v>0</v>
      </c>
      <c r="AD1260" s="54">
        <f t="shared" si="350"/>
        <v>0</v>
      </c>
      <c r="AE1260" s="59">
        <f t="shared" si="348"/>
        <v>0</v>
      </c>
      <c r="AF1260" s="149"/>
      <c r="AG1260" s="60"/>
      <c r="AH1260" s="61"/>
      <c r="AI1260" s="126"/>
      <c r="AJ1260" s="212"/>
      <c r="AK1260" s="215"/>
    </row>
    <row r="1261" spans="2:37">
      <c r="B1261" s="136"/>
      <c r="C1261" s="47">
        <f t="shared" si="358"/>
        <v>0</v>
      </c>
      <c r="D1261" s="47">
        <f t="shared" si="359"/>
        <v>1</v>
      </c>
      <c r="E1261" s="47">
        <f t="shared" si="360"/>
        <v>1900</v>
      </c>
      <c r="F1261" s="47" t="str">
        <f t="shared" si="356"/>
        <v>сб</v>
      </c>
      <c r="G1261" s="92"/>
      <c r="H1261" s="71"/>
      <c r="I1261" s="70"/>
      <c r="J1261" s="94"/>
      <c r="K1261" s="94"/>
      <c r="L1261" s="48"/>
      <c r="M1261" s="71"/>
      <c r="N1261" s="64"/>
      <c r="O1261" s="65"/>
      <c r="P1261" s="65"/>
      <c r="Q1261" s="65"/>
      <c r="R1261" s="105"/>
      <c r="S1261" s="66">
        <f t="shared" si="349"/>
        <v>100854.89999999998</v>
      </c>
      <c r="T1261" s="67">
        <f t="shared" si="344"/>
        <v>0</v>
      </c>
      <c r="U1261" s="53">
        <f t="shared" si="351"/>
        <v>0</v>
      </c>
      <c r="V1261" s="54">
        <f t="shared" si="352"/>
        <v>0</v>
      </c>
      <c r="W1261" s="67">
        <f t="shared" si="345"/>
        <v>0</v>
      </c>
      <c r="X1261" s="53">
        <f t="shared" si="353"/>
        <v>0</v>
      </c>
      <c r="Y1261" s="54">
        <f t="shared" si="354"/>
        <v>0</v>
      </c>
      <c r="Z1261" s="68" t="str">
        <f t="shared" si="357"/>
        <v>0</v>
      </c>
      <c r="AA1261" s="56">
        <f t="shared" si="355"/>
        <v>1</v>
      </c>
      <c r="AB1261" s="124">
        <f t="shared" si="346"/>
        <v>1</v>
      </c>
      <c r="AC1261" s="69">
        <f t="shared" si="347"/>
        <v>0</v>
      </c>
      <c r="AD1261" s="54">
        <f t="shared" si="350"/>
        <v>0</v>
      </c>
      <c r="AE1261" s="59">
        <f t="shared" si="348"/>
        <v>0</v>
      </c>
      <c r="AF1261" s="149"/>
      <c r="AG1261" s="60"/>
      <c r="AH1261" s="61"/>
      <c r="AI1261" s="126"/>
      <c r="AJ1261" s="212"/>
      <c r="AK1261" s="215"/>
    </row>
    <row r="1262" spans="2:37">
      <c r="B1262" s="136"/>
      <c r="C1262" s="47">
        <f t="shared" si="358"/>
        <v>0</v>
      </c>
      <c r="D1262" s="47">
        <f t="shared" si="359"/>
        <v>1</v>
      </c>
      <c r="E1262" s="47">
        <f t="shared" si="360"/>
        <v>1900</v>
      </c>
      <c r="F1262" s="47" t="str">
        <f t="shared" si="356"/>
        <v>сб</v>
      </c>
      <c r="G1262" s="92"/>
      <c r="H1262" s="71"/>
      <c r="I1262" s="70"/>
      <c r="J1262" s="94"/>
      <c r="K1262" s="94"/>
      <c r="L1262" s="48"/>
      <c r="M1262" s="71"/>
      <c r="N1262" s="64"/>
      <c r="O1262" s="65"/>
      <c r="P1262" s="65"/>
      <c r="Q1262" s="65"/>
      <c r="R1262" s="105"/>
      <c r="S1262" s="66">
        <f t="shared" si="349"/>
        <v>100854.89999999998</v>
      </c>
      <c r="T1262" s="67">
        <f t="shared" si="344"/>
        <v>0</v>
      </c>
      <c r="U1262" s="53">
        <f t="shared" si="351"/>
        <v>0</v>
      </c>
      <c r="V1262" s="54">
        <f t="shared" si="352"/>
        <v>0</v>
      </c>
      <c r="W1262" s="67">
        <f t="shared" si="345"/>
        <v>0</v>
      </c>
      <c r="X1262" s="53">
        <f t="shared" si="353"/>
        <v>0</v>
      </c>
      <c r="Y1262" s="54">
        <f t="shared" si="354"/>
        <v>0</v>
      </c>
      <c r="Z1262" s="68" t="str">
        <f t="shared" si="357"/>
        <v>0</v>
      </c>
      <c r="AA1262" s="56">
        <f t="shared" si="355"/>
        <v>1</v>
      </c>
      <c r="AB1262" s="124">
        <f t="shared" si="346"/>
        <v>1</v>
      </c>
      <c r="AC1262" s="69">
        <f t="shared" si="347"/>
        <v>0</v>
      </c>
      <c r="AD1262" s="54">
        <f t="shared" si="350"/>
        <v>0</v>
      </c>
      <c r="AE1262" s="59">
        <f t="shared" si="348"/>
        <v>0</v>
      </c>
      <c r="AF1262" s="149"/>
      <c r="AG1262" s="60"/>
      <c r="AH1262" s="61"/>
      <c r="AI1262" s="126"/>
      <c r="AJ1262" s="212"/>
      <c r="AK1262" s="215"/>
    </row>
    <row r="1263" spans="2:37">
      <c r="B1263" s="136"/>
      <c r="C1263" s="47">
        <f t="shared" si="358"/>
        <v>0</v>
      </c>
      <c r="D1263" s="47">
        <f t="shared" si="359"/>
        <v>1</v>
      </c>
      <c r="E1263" s="47">
        <f t="shared" si="360"/>
        <v>1900</v>
      </c>
      <c r="F1263" s="47" t="str">
        <f t="shared" si="356"/>
        <v>сб</v>
      </c>
      <c r="G1263" s="92"/>
      <c r="H1263" s="71"/>
      <c r="I1263" s="70"/>
      <c r="J1263" s="94"/>
      <c r="K1263" s="94"/>
      <c r="L1263" s="48"/>
      <c r="M1263" s="71"/>
      <c r="N1263" s="64"/>
      <c r="O1263" s="65"/>
      <c r="P1263" s="65"/>
      <c r="Q1263" s="65"/>
      <c r="R1263" s="105"/>
      <c r="S1263" s="66">
        <f t="shared" si="349"/>
        <v>100854.89999999998</v>
      </c>
      <c r="T1263" s="67">
        <f t="shared" si="344"/>
        <v>0</v>
      </c>
      <c r="U1263" s="53">
        <f t="shared" si="351"/>
        <v>0</v>
      </c>
      <c r="V1263" s="54">
        <f t="shared" si="352"/>
        <v>0</v>
      </c>
      <c r="W1263" s="67">
        <f t="shared" si="345"/>
        <v>0</v>
      </c>
      <c r="X1263" s="53">
        <f t="shared" si="353"/>
        <v>0</v>
      </c>
      <c r="Y1263" s="54">
        <f t="shared" si="354"/>
        <v>0</v>
      </c>
      <c r="Z1263" s="68" t="str">
        <f t="shared" si="357"/>
        <v>0</v>
      </c>
      <c r="AA1263" s="56">
        <f t="shared" si="355"/>
        <v>1</v>
      </c>
      <c r="AB1263" s="124">
        <f t="shared" si="346"/>
        <v>1</v>
      </c>
      <c r="AC1263" s="69">
        <f t="shared" si="347"/>
        <v>0</v>
      </c>
      <c r="AD1263" s="54">
        <f t="shared" si="350"/>
        <v>0</v>
      </c>
      <c r="AE1263" s="59">
        <f t="shared" si="348"/>
        <v>0</v>
      </c>
      <c r="AF1263" s="149"/>
      <c r="AG1263" s="60"/>
      <c r="AH1263" s="61"/>
      <c r="AI1263" s="126"/>
      <c r="AJ1263" s="212"/>
      <c r="AK1263" s="215"/>
    </row>
    <row r="1264" spans="2:37">
      <c r="B1264" s="136"/>
      <c r="C1264" s="47">
        <f t="shared" si="358"/>
        <v>0</v>
      </c>
      <c r="D1264" s="47">
        <f t="shared" si="359"/>
        <v>1</v>
      </c>
      <c r="E1264" s="47">
        <f t="shared" si="360"/>
        <v>1900</v>
      </c>
      <c r="F1264" s="47" t="str">
        <f t="shared" si="356"/>
        <v>сб</v>
      </c>
      <c r="G1264" s="92"/>
      <c r="H1264" s="71"/>
      <c r="I1264" s="70"/>
      <c r="J1264" s="94"/>
      <c r="K1264" s="94"/>
      <c r="L1264" s="48"/>
      <c r="M1264" s="71"/>
      <c r="N1264" s="64"/>
      <c r="O1264" s="65"/>
      <c r="P1264" s="65"/>
      <c r="Q1264" s="65"/>
      <c r="R1264" s="105"/>
      <c r="S1264" s="66">
        <f t="shared" si="349"/>
        <v>100854.89999999998</v>
      </c>
      <c r="T1264" s="67">
        <f t="shared" si="344"/>
        <v>0</v>
      </c>
      <c r="U1264" s="53">
        <f t="shared" si="351"/>
        <v>0</v>
      </c>
      <c r="V1264" s="54">
        <f t="shared" si="352"/>
        <v>0</v>
      </c>
      <c r="W1264" s="67">
        <f t="shared" si="345"/>
        <v>0</v>
      </c>
      <c r="X1264" s="53">
        <f t="shared" si="353"/>
        <v>0</v>
      </c>
      <c r="Y1264" s="54">
        <f t="shared" si="354"/>
        <v>0</v>
      </c>
      <c r="Z1264" s="68" t="str">
        <f t="shared" si="357"/>
        <v>0</v>
      </c>
      <c r="AA1264" s="56">
        <f t="shared" si="355"/>
        <v>1</v>
      </c>
      <c r="AB1264" s="124">
        <f t="shared" si="346"/>
        <v>1</v>
      </c>
      <c r="AC1264" s="69">
        <f t="shared" si="347"/>
        <v>0</v>
      </c>
      <c r="AD1264" s="54">
        <f t="shared" si="350"/>
        <v>0</v>
      </c>
      <c r="AE1264" s="59">
        <f t="shared" si="348"/>
        <v>0</v>
      </c>
      <c r="AF1264" s="149"/>
      <c r="AG1264" s="60"/>
      <c r="AH1264" s="61"/>
      <c r="AI1264" s="126"/>
      <c r="AJ1264" s="212"/>
      <c r="AK1264" s="215"/>
    </row>
    <row r="1265" spans="2:37">
      <c r="B1265" s="136"/>
      <c r="C1265" s="47">
        <f t="shared" si="358"/>
        <v>0</v>
      </c>
      <c r="D1265" s="47">
        <f t="shared" si="359"/>
        <v>1</v>
      </c>
      <c r="E1265" s="47">
        <f t="shared" si="360"/>
        <v>1900</v>
      </c>
      <c r="F1265" s="47" t="str">
        <f t="shared" si="356"/>
        <v>сб</v>
      </c>
      <c r="G1265" s="92"/>
      <c r="H1265" s="71"/>
      <c r="I1265" s="70"/>
      <c r="J1265" s="94"/>
      <c r="K1265" s="94"/>
      <c r="L1265" s="48"/>
      <c r="M1265" s="71"/>
      <c r="N1265" s="64"/>
      <c r="O1265" s="65"/>
      <c r="P1265" s="65"/>
      <c r="Q1265" s="65"/>
      <c r="R1265" s="105"/>
      <c r="S1265" s="66">
        <f t="shared" si="349"/>
        <v>100854.89999999998</v>
      </c>
      <c r="T1265" s="67">
        <f t="shared" si="344"/>
        <v>0</v>
      </c>
      <c r="U1265" s="53">
        <f t="shared" si="351"/>
        <v>0</v>
      </c>
      <c r="V1265" s="54">
        <f t="shared" si="352"/>
        <v>0</v>
      </c>
      <c r="W1265" s="67">
        <f t="shared" si="345"/>
        <v>0</v>
      </c>
      <c r="X1265" s="53">
        <f t="shared" si="353"/>
        <v>0</v>
      </c>
      <c r="Y1265" s="54">
        <f t="shared" si="354"/>
        <v>0</v>
      </c>
      <c r="Z1265" s="68" t="str">
        <f t="shared" si="357"/>
        <v>0</v>
      </c>
      <c r="AA1265" s="56">
        <f t="shared" si="355"/>
        <v>1</v>
      </c>
      <c r="AB1265" s="124">
        <f t="shared" si="346"/>
        <v>1</v>
      </c>
      <c r="AC1265" s="69">
        <f t="shared" si="347"/>
        <v>0</v>
      </c>
      <c r="AD1265" s="54">
        <f t="shared" si="350"/>
        <v>0</v>
      </c>
      <c r="AE1265" s="59">
        <f t="shared" si="348"/>
        <v>0</v>
      </c>
      <c r="AF1265" s="149"/>
      <c r="AG1265" s="60"/>
      <c r="AH1265" s="61"/>
      <c r="AI1265" s="126"/>
      <c r="AJ1265" s="212"/>
      <c r="AK1265" s="215"/>
    </row>
    <row r="1266" spans="2:37">
      <c r="B1266" s="136"/>
      <c r="C1266" s="47">
        <f t="shared" si="358"/>
        <v>0</v>
      </c>
      <c r="D1266" s="47">
        <f t="shared" si="359"/>
        <v>1</v>
      </c>
      <c r="E1266" s="47">
        <f t="shared" si="360"/>
        <v>1900</v>
      </c>
      <c r="F1266" s="47" t="str">
        <f t="shared" si="356"/>
        <v>сб</v>
      </c>
      <c r="G1266" s="92"/>
      <c r="H1266" s="71"/>
      <c r="I1266" s="70"/>
      <c r="J1266" s="94"/>
      <c r="K1266" s="94"/>
      <c r="L1266" s="48"/>
      <c r="M1266" s="71"/>
      <c r="N1266" s="64"/>
      <c r="O1266" s="65"/>
      <c r="P1266" s="65"/>
      <c r="Q1266" s="65"/>
      <c r="R1266" s="105"/>
      <c r="S1266" s="66">
        <f t="shared" si="349"/>
        <v>100854.89999999998</v>
      </c>
      <c r="T1266" s="67">
        <f t="shared" si="344"/>
        <v>0</v>
      </c>
      <c r="U1266" s="53">
        <f t="shared" si="351"/>
        <v>0</v>
      </c>
      <c r="V1266" s="54">
        <f t="shared" si="352"/>
        <v>0</v>
      </c>
      <c r="W1266" s="67">
        <f t="shared" si="345"/>
        <v>0</v>
      </c>
      <c r="X1266" s="53">
        <f t="shared" si="353"/>
        <v>0</v>
      </c>
      <c r="Y1266" s="54">
        <f t="shared" si="354"/>
        <v>0</v>
      </c>
      <c r="Z1266" s="68" t="str">
        <f t="shared" si="357"/>
        <v>0</v>
      </c>
      <c r="AA1266" s="56">
        <f t="shared" si="355"/>
        <v>1</v>
      </c>
      <c r="AB1266" s="124">
        <f t="shared" si="346"/>
        <v>1</v>
      </c>
      <c r="AC1266" s="69">
        <f t="shared" si="347"/>
        <v>0</v>
      </c>
      <c r="AD1266" s="54">
        <f t="shared" si="350"/>
        <v>0</v>
      </c>
      <c r="AE1266" s="59">
        <f t="shared" si="348"/>
        <v>0</v>
      </c>
      <c r="AF1266" s="149"/>
      <c r="AG1266" s="60"/>
      <c r="AH1266" s="61"/>
      <c r="AI1266" s="126"/>
      <c r="AJ1266" s="212"/>
      <c r="AK1266" s="215"/>
    </row>
    <row r="1267" spans="2:37">
      <c r="B1267" s="136"/>
      <c r="C1267" s="47">
        <f t="shared" si="358"/>
        <v>0</v>
      </c>
      <c r="D1267" s="47">
        <f t="shared" si="359"/>
        <v>1</v>
      </c>
      <c r="E1267" s="47">
        <f t="shared" si="360"/>
        <v>1900</v>
      </c>
      <c r="F1267" s="47" t="str">
        <f t="shared" si="356"/>
        <v>сб</v>
      </c>
      <c r="G1267" s="92"/>
      <c r="H1267" s="71"/>
      <c r="I1267" s="70"/>
      <c r="J1267" s="94"/>
      <c r="K1267" s="94"/>
      <c r="L1267" s="48"/>
      <c r="M1267" s="71"/>
      <c r="N1267" s="64"/>
      <c r="O1267" s="65"/>
      <c r="P1267" s="65"/>
      <c r="Q1267" s="65"/>
      <c r="R1267" s="105"/>
      <c r="S1267" s="66">
        <f t="shared" si="349"/>
        <v>100854.89999999998</v>
      </c>
      <c r="T1267" s="67">
        <f t="shared" si="344"/>
        <v>0</v>
      </c>
      <c r="U1267" s="53">
        <f t="shared" si="351"/>
        <v>0</v>
      </c>
      <c r="V1267" s="54">
        <f t="shared" si="352"/>
        <v>0</v>
      </c>
      <c r="W1267" s="67">
        <f t="shared" si="345"/>
        <v>0</v>
      </c>
      <c r="X1267" s="53">
        <f t="shared" si="353"/>
        <v>0</v>
      </c>
      <c r="Y1267" s="54">
        <f t="shared" si="354"/>
        <v>0</v>
      </c>
      <c r="Z1267" s="68" t="str">
        <f t="shared" si="357"/>
        <v>0</v>
      </c>
      <c r="AA1267" s="56">
        <f t="shared" si="355"/>
        <v>1</v>
      </c>
      <c r="AB1267" s="124">
        <f t="shared" si="346"/>
        <v>1</v>
      </c>
      <c r="AC1267" s="69">
        <f t="shared" si="347"/>
        <v>0</v>
      </c>
      <c r="AD1267" s="54">
        <f t="shared" si="350"/>
        <v>0</v>
      </c>
      <c r="AE1267" s="59">
        <f t="shared" si="348"/>
        <v>0</v>
      </c>
      <c r="AF1267" s="149"/>
      <c r="AG1267" s="60"/>
      <c r="AH1267" s="61"/>
      <c r="AI1267" s="126"/>
      <c r="AJ1267" s="212"/>
      <c r="AK1267" s="215"/>
    </row>
    <row r="1268" spans="2:37">
      <c r="B1268" s="136"/>
      <c r="C1268" s="47">
        <f t="shared" si="358"/>
        <v>0</v>
      </c>
      <c r="D1268" s="47">
        <f t="shared" si="359"/>
        <v>1</v>
      </c>
      <c r="E1268" s="47">
        <f t="shared" si="360"/>
        <v>1900</v>
      </c>
      <c r="F1268" s="47" t="str">
        <f t="shared" si="356"/>
        <v>сб</v>
      </c>
      <c r="G1268" s="92"/>
      <c r="H1268" s="71"/>
      <c r="I1268" s="70"/>
      <c r="J1268" s="94"/>
      <c r="K1268" s="94"/>
      <c r="L1268" s="48"/>
      <c r="M1268" s="71"/>
      <c r="N1268" s="64"/>
      <c r="O1268" s="65"/>
      <c r="P1268" s="65"/>
      <c r="Q1268" s="65"/>
      <c r="R1268" s="105"/>
      <c r="S1268" s="66">
        <f t="shared" si="349"/>
        <v>100854.89999999998</v>
      </c>
      <c r="T1268" s="67">
        <f t="shared" si="344"/>
        <v>0</v>
      </c>
      <c r="U1268" s="53">
        <f t="shared" si="351"/>
        <v>0</v>
      </c>
      <c r="V1268" s="54">
        <f t="shared" si="352"/>
        <v>0</v>
      </c>
      <c r="W1268" s="67">
        <f t="shared" si="345"/>
        <v>0</v>
      </c>
      <c r="X1268" s="53">
        <f t="shared" si="353"/>
        <v>0</v>
      </c>
      <c r="Y1268" s="54">
        <f t="shared" si="354"/>
        <v>0</v>
      </c>
      <c r="Z1268" s="68" t="str">
        <f t="shared" si="357"/>
        <v>0</v>
      </c>
      <c r="AA1268" s="56">
        <f t="shared" si="355"/>
        <v>1</v>
      </c>
      <c r="AB1268" s="124">
        <f t="shared" si="346"/>
        <v>1</v>
      </c>
      <c r="AC1268" s="69">
        <f t="shared" si="347"/>
        <v>0</v>
      </c>
      <c r="AD1268" s="54">
        <f t="shared" si="350"/>
        <v>0</v>
      </c>
      <c r="AE1268" s="59">
        <f t="shared" si="348"/>
        <v>0</v>
      </c>
      <c r="AF1268" s="149"/>
      <c r="AG1268" s="60"/>
      <c r="AH1268" s="61"/>
      <c r="AI1268" s="126"/>
      <c r="AJ1268" s="212"/>
      <c r="AK1268" s="215"/>
    </row>
    <row r="1269" spans="2:37">
      <c r="B1269" s="136"/>
      <c r="C1269" s="47">
        <f t="shared" si="358"/>
        <v>0</v>
      </c>
      <c r="D1269" s="47">
        <f t="shared" si="359"/>
        <v>1</v>
      </c>
      <c r="E1269" s="47">
        <f t="shared" si="360"/>
        <v>1900</v>
      </c>
      <c r="F1269" s="47" t="str">
        <f t="shared" si="356"/>
        <v>сб</v>
      </c>
      <c r="G1269" s="92"/>
      <c r="H1269" s="71"/>
      <c r="I1269" s="70"/>
      <c r="J1269" s="94"/>
      <c r="K1269" s="94"/>
      <c r="L1269" s="48"/>
      <c r="M1269" s="71"/>
      <c r="N1269" s="64"/>
      <c r="O1269" s="65"/>
      <c r="P1269" s="65"/>
      <c r="Q1269" s="65"/>
      <c r="R1269" s="105"/>
      <c r="S1269" s="66">
        <f t="shared" si="349"/>
        <v>100854.89999999998</v>
      </c>
      <c r="T1269" s="67">
        <f t="shared" si="344"/>
        <v>0</v>
      </c>
      <c r="U1269" s="53">
        <f t="shared" si="351"/>
        <v>0</v>
      </c>
      <c r="V1269" s="54">
        <f t="shared" si="352"/>
        <v>0</v>
      </c>
      <c r="W1269" s="67">
        <f t="shared" si="345"/>
        <v>0</v>
      </c>
      <c r="X1269" s="53">
        <f t="shared" si="353"/>
        <v>0</v>
      </c>
      <c r="Y1269" s="54">
        <f t="shared" si="354"/>
        <v>0</v>
      </c>
      <c r="Z1269" s="68" t="str">
        <f t="shared" si="357"/>
        <v>0</v>
      </c>
      <c r="AA1269" s="56">
        <f t="shared" si="355"/>
        <v>1</v>
      </c>
      <c r="AB1269" s="124">
        <f t="shared" si="346"/>
        <v>1</v>
      </c>
      <c r="AC1269" s="69">
        <f t="shared" si="347"/>
        <v>0</v>
      </c>
      <c r="AD1269" s="54">
        <f t="shared" si="350"/>
        <v>0</v>
      </c>
      <c r="AE1269" s="59">
        <f t="shared" si="348"/>
        <v>0</v>
      </c>
      <c r="AF1269" s="149"/>
      <c r="AG1269" s="60"/>
      <c r="AH1269" s="61"/>
      <c r="AI1269" s="126"/>
      <c r="AJ1269" s="212"/>
      <c r="AK1269" s="215"/>
    </row>
    <row r="1270" spans="2:37">
      <c r="B1270" s="136"/>
      <c r="C1270" s="47">
        <f t="shared" si="358"/>
        <v>0</v>
      </c>
      <c r="D1270" s="47">
        <f t="shared" si="359"/>
        <v>1</v>
      </c>
      <c r="E1270" s="47">
        <f t="shared" si="360"/>
        <v>1900</v>
      </c>
      <c r="F1270" s="47" t="str">
        <f t="shared" si="356"/>
        <v>сб</v>
      </c>
      <c r="G1270" s="92"/>
      <c r="H1270" s="71"/>
      <c r="I1270" s="70"/>
      <c r="J1270" s="94"/>
      <c r="K1270" s="94"/>
      <c r="L1270" s="48"/>
      <c r="M1270" s="71"/>
      <c r="N1270" s="64"/>
      <c r="O1270" s="65"/>
      <c r="P1270" s="65"/>
      <c r="Q1270" s="65"/>
      <c r="R1270" s="105"/>
      <c r="S1270" s="66">
        <f t="shared" si="349"/>
        <v>100854.89999999998</v>
      </c>
      <c r="T1270" s="67">
        <f t="shared" si="344"/>
        <v>0</v>
      </c>
      <c r="U1270" s="53">
        <f t="shared" si="351"/>
        <v>0</v>
      </c>
      <c r="V1270" s="54">
        <f t="shared" si="352"/>
        <v>0</v>
      </c>
      <c r="W1270" s="67">
        <f t="shared" si="345"/>
        <v>0</v>
      </c>
      <c r="X1270" s="53">
        <f t="shared" si="353"/>
        <v>0</v>
      </c>
      <c r="Y1270" s="54">
        <f t="shared" si="354"/>
        <v>0</v>
      </c>
      <c r="Z1270" s="68" t="str">
        <f t="shared" si="357"/>
        <v>0</v>
      </c>
      <c r="AA1270" s="56">
        <f t="shared" si="355"/>
        <v>1</v>
      </c>
      <c r="AB1270" s="124">
        <f t="shared" si="346"/>
        <v>1</v>
      </c>
      <c r="AC1270" s="69">
        <f t="shared" si="347"/>
        <v>0</v>
      </c>
      <c r="AD1270" s="54">
        <f t="shared" si="350"/>
        <v>0</v>
      </c>
      <c r="AE1270" s="59">
        <f t="shared" si="348"/>
        <v>0</v>
      </c>
      <c r="AF1270" s="149"/>
      <c r="AG1270" s="60"/>
      <c r="AH1270" s="61"/>
      <c r="AI1270" s="126"/>
      <c r="AJ1270" s="212"/>
      <c r="AK1270" s="215"/>
    </row>
    <row r="1271" spans="2:37">
      <c r="B1271" s="136"/>
      <c r="C1271" s="47">
        <f t="shared" si="358"/>
        <v>0</v>
      </c>
      <c r="D1271" s="47">
        <f t="shared" si="359"/>
        <v>1</v>
      </c>
      <c r="E1271" s="47">
        <f t="shared" si="360"/>
        <v>1900</v>
      </c>
      <c r="F1271" s="47" t="str">
        <f t="shared" si="356"/>
        <v>сб</v>
      </c>
      <c r="G1271" s="92"/>
      <c r="H1271" s="71"/>
      <c r="I1271" s="70"/>
      <c r="J1271" s="94"/>
      <c r="K1271" s="94"/>
      <c r="L1271" s="48"/>
      <c r="M1271" s="71"/>
      <c r="N1271" s="64"/>
      <c r="O1271" s="65"/>
      <c r="P1271" s="65"/>
      <c r="Q1271" s="65"/>
      <c r="R1271" s="105"/>
      <c r="S1271" s="66">
        <f t="shared" si="349"/>
        <v>100854.89999999998</v>
      </c>
      <c r="T1271" s="67">
        <f t="shared" si="344"/>
        <v>0</v>
      </c>
      <c r="U1271" s="53">
        <f t="shared" si="351"/>
        <v>0</v>
      </c>
      <c r="V1271" s="54">
        <f t="shared" si="352"/>
        <v>0</v>
      </c>
      <c r="W1271" s="67">
        <f t="shared" si="345"/>
        <v>0</v>
      </c>
      <c r="X1271" s="53">
        <f t="shared" si="353"/>
        <v>0</v>
      </c>
      <c r="Y1271" s="54">
        <f t="shared" si="354"/>
        <v>0</v>
      </c>
      <c r="Z1271" s="68" t="str">
        <f t="shared" si="357"/>
        <v>0</v>
      </c>
      <c r="AA1271" s="56">
        <f t="shared" si="355"/>
        <v>1</v>
      </c>
      <c r="AB1271" s="124">
        <f t="shared" si="346"/>
        <v>1</v>
      </c>
      <c r="AC1271" s="69">
        <f t="shared" si="347"/>
        <v>0</v>
      </c>
      <c r="AD1271" s="54">
        <f t="shared" si="350"/>
        <v>0</v>
      </c>
      <c r="AE1271" s="59">
        <f t="shared" si="348"/>
        <v>0</v>
      </c>
      <c r="AF1271" s="149"/>
      <c r="AG1271" s="60"/>
      <c r="AH1271" s="61"/>
      <c r="AI1271" s="126"/>
      <c r="AJ1271" s="212"/>
      <c r="AK1271" s="215"/>
    </row>
    <row r="1272" spans="2:37">
      <c r="B1272" s="136"/>
      <c r="C1272" s="47">
        <f t="shared" si="358"/>
        <v>0</v>
      </c>
      <c r="D1272" s="47">
        <f t="shared" si="359"/>
        <v>1</v>
      </c>
      <c r="E1272" s="47">
        <f t="shared" si="360"/>
        <v>1900</v>
      </c>
      <c r="F1272" s="47" t="str">
        <f t="shared" si="356"/>
        <v>сб</v>
      </c>
      <c r="G1272" s="92"/>
      <c r="H1272" s="71"/>
      <c r="I1272" s="70"/>
      <c r="J1272" s="94"/>
      <c r="K1272" s="94"/>
      <c r="L1272" s="48"/>
      <c r="M1272" s="71"/>
      <c r="N1272" s="64"/>
      <c r="O1272" s="65"/>
      <c r="P1272" s="65"/>
      <c r="Q1272" s="65"/>
      <c r="R1272" s="105"/>
      <c r="S1272" s="66">
        <f t="shared" si="349"/>
        <v>100854.89999999998</v>
      </c>
      <c r="T1272" s="67">
        <f t="shared" si="344"/>
        <v>0</v>
      </c>
      <c r="U1272" s="53">
        <f t="shared" si="351"/>
        <v>0</v>
      </c>
      <c r="V1272" s="54">
        <f t="shared" si="352"/>
        <v>0</v>
      </c>
      <c r="W1272" s="67">
        <f t="shared" si="345"/>
        <v>0</v>
      </c>
      <c r="X1272" s="53">
        <f t="shared" si="353"/>
        <v>0</v>
      </c>
      <c r="Y1272" s="54">
        <f t="shared" si="354"/>
        <v>0</v>
      </c>
      <c r="Z1272" s="68" t="str">
        <f t="shared" si="357"/>
        <v>0</v>
      </c>
      <c r="AA1272" s="56">
        <f t="shared" si="355"/>
        <v>1</v>
      </c>
      <c r="AB1272" s="124">
        <f t="shared" si="346"/>
        <v>1</v>
      </c>
      <c r="AC1272" s="69">
        <f t="shared" si="347"/>
        <v>0</v>
      </c>
      <c r="AD1272" s="54">
        <f t="shared" si="350"/>
        <v>0</v>
      </c>
      <c r="AE1272" s="59">
        <f t="shared" si="348"/>
        <v>0</v>
      </c>
      <c r="AF1272" s="149"/>
      <c r="AG1272" s="60"/>
      <c r="AH1272" s="61"/>
      <c r="AI1272" s="126"/>
      <c r="AJ1272" s="212"/>
      <c r="AK1272" s="215"/>
    </row>
    <row r="1273" spans="2:37">
      <c r="B1273" s="136"/>
      <c r="C1273" s="47">
        <f t="shared" si="358"/>
        <v>0</v>
      </c>
      <c r="D1273" s="47">
        <f t="shared" si="359"/>
        <v>1</v>
      </c>
      <c r="E1273" s="47">
        <f t="shared" si="360"/>
        <v>1900</v>
      </c>
      <c r="F1273" s="47" t="str">
        <f t="shared" si="356"/>
        <v>сб</v>
      </c>
      <c r="G1273" s="92"/>
      <c r="H1273" s="71"/>
      <c r="I1273" s="70"/>
      <c r="J1273" s="94"/>
      <c r="K1273" s="94"/>
      <c r="L1273" s="48"/>
      <c r="M1273" s="71"/>
      <c r="N1273" s="64"/>
      <c r="O1273" s="65"/>
      <c r="P1273" s="65"/>
      <c r="Q1273" s="65"/>
      <c r="R1273" s="105"/>
      <c r="S1273" s="66">
        <f t="shared" si="349"/>
        <v>100854.89999999998</v>
      </c>
      <c r="T1273" s="67">
        <f t="shared" si="344"/>
        <v>0</v>
      </c>
      <c r="U1273" s="53">
        <f t="shared" si="351"/>
        <v>0</v>
      </c>
      <c r="V1273" s="54">
        <f t="shared" si="352"/>
        <v>0</v>
      </c>
      <c r="W1273" s="67">
        <f t="shared" si="345"/>
        <v>0</v>
      </c>
      <c r="X1273" s="53">
        <f t="shared" si="353"/>
        <v>0</v>
      </c>
      <c r="Y1273" s="54">
        <f t="shared" si="354"/>
        <v>0</v>
      </c>
      <c r="Z1273" s="68" t="str">
        <f t="shared" si="357"/>
        <v>0</v>
      </c>
      <c r="AA1273" s="56">
        <f t="shared" si="355"/>
        <v>1</v>
      </c>
      <c r="AB1273" s="124">
        <f t="shared" si="346"/>
        <v>1</v>
      </c>
      <c r="AC1273" s="69">
        <f t="shared" si="347"/>
        <v>0</v>
      </c>
      <c r="AD1273" s="54">
        <f t="shared" si="350"/>
        <v>0</v>
      </c>
      <c r="AE1273" s="59">
        <f t="shared" si="348"/>
        <v>0</v>
      </c>
      <c r="AF1273" s="149"/>
      <c r="AG1273" s="60"/>
      <c r="AH1273" s="61"/>
      <c r="AI1273" s="126"/>
      <c r="AJ1273" s="212"/>
      <c r="AK1273" s="215"/>
    </row>
    <row r="1274" spans="2:37">
      <c r="B1274" s="136"/>
      <c r="C1274" s="47">
        <f t="shared" si="358"/>
        <v>0</v>
      </c>
      <c r="D1274" s="47">
        <f t="shared" si="359"/>
        <v>1</v>
      </c>
      <c r="E1274" s="47">
        <f t="shared" si="360"/>
        <v>1900</v>
      </c>
      <c r="F1274" s="47" t="str">
        <f t="shared" si="356"/>
        <v>сб</v>
      </c>
      <c r="G1274" s="92"/>
      <c r="H1274" s="71"/>
      <c r="I1274" s="70"/>
      <c r="J1274" s="94"/>
      <c r="K1274" s="94"/>
      <c r="L1274" s="48"/>
      <c r="M1274" s="71"/>
      <c r="N1274" s="64"/>
      <c r="O1274" s="65"/>
      <c r="P1274" s="65"/>
      <c r="Q1274" s="65"/>
      <c r="R1274" s="105"/>
      <c r="S1274" s="66">
        <f t="shared" si="349"/>
        <v>100854.89999999998</v>
      </c>
      <c r="T1274" s="67">
        <f t="shared" si="344"/>
        <v>0</v>
      </c>
      <c r="U1274" s="53">
        <f t="shared" si="351"/>
        <v>0</v>
      </c>
      <c r="V1274" s="54">
        <f t="shared" si="352"/>
        <v>0</v>
      </c>
      <c r="W1274" s="67">
        <f t="shared" si="345"/>
        <v>0</v>
      </c>
      <c r="X1274" s="53">
        <f t="shared" si="353"/>
        <v>0</v>
      </c>
      <c r="Y1274" s="54">
        <f t="shared" si="354"/>
        <v>0</v>
      </c>
      <c r="Z1274" s="68" t="str">
        <f t="shared" si="357"/>
        <v>0</v>
      </c>
      <c r="AA1274" s="56">
        <f t="shared" si="355"/>
        <v>1</v>
      </c>
      <c r="AB1274" s="124">
        <f t="shared" si="346"/>
        <v>1</v>
      </c>
      <c r="AC1274" s="69">
        <f t="shared" si="347"/>
        <v>0</v>
      </c>
      <c r="AD1274" s="54">
        <f t="shared" si="350"/>
        <v>0</v>
      </c>
      <c r="AE1274" s="59">
        <f t="shared" si="348"/>
        <v>0</v>
      </c>
      <c r="AF1274" s="149"/>
      <c r="AG1274" s="60"/>
      <c r="AH1274" s="61"/>
      <c r="AI1274" s="126"/>
      <c r="AJ1274" s="212"/>
      <c r="AK1274" s="215"/>
    </row>
    <row r="1275" spans="2:37">
      <c r="B1275" s="136"/>
      <c r="C1275" s="47">
        <f t="shared" si="358"/>
        <v>0</v>
      </c>
      <c r="D1275" s="47">
        <f t="shared" si="359"/>
        <v>1</v>
      </c>
      <c r="E1275" s="47">
        <f t="shared" si="360"/>
        <v>1900</v>
      </c>
      <c r="F1275" s="47" t="str">
        <f t="shared" si="356"/>
        <v>сб</v>
      </c>
      <c r="G1275" s="92"/>
      <c r="H1275" s="71"/>
      <c r="I1275" s="70"/>
      <c r="J1275" s="94"/>
      <c r="K1275" s="94"/>
      <c r="L1275" s="48"/>
      <c r="M1275" s="71"/>
      <c r="N1275" s="64"/>
      <c r="O1275" s="65"/>
      <c r="P1275" s="65"/>
      <c r="Q1275" s="65"/>
      <c r="R1275" s="105"/>
      <c r="S1275" s="66">
        <f t="shared" si="349"/>
        <v>100854.89999999998</v>
      </c>
      <c r="T1275" s="67">
        <f t="shared" si="344"/>
        <v>0</v>
      </c>
      <c r="U1275" s="53">
        <f t="shared" si="351"/>
        <v>0</v>
      </c>
      <c r="V1275" s="54">
        <f t="shared" si="352"/>
        <v>0</v>
      </c>
      <c r="W1275" s="67">
        <f t="shared" si="345"/>
        <v>0</v>
      </c>
      <c r="X1275" s="53">
        <f t="shared" si="353"/>
        <v>0</v>
      </c>
      <c r="Y1275" s="54">
        <f t="shared" si="354"/>
        <v>0</v>
      </c>
      <c r="Z1275" s="68" t="str">
        <f t="shared" si="357"/>
        <v>0</v>
      </c>
      <c r="AA1275" s="56">
        <f t="shared" si="355"/>
        <v>1</v>
      </c>
      <c r="AB1275" s="124">
        <f t="shared" si="346"/>
        <v>1</v>
      </c>
      <c r="AC1275" s="69">
        <f t="shared" si="347"/>
        <v>0</v>
      </c>
      <c r="AD1275" s="54">
        <f t="shared" si="350"/>
        <v>0</v>
      </c>
      <c r="AE1275" s="59">
        <f t="shared" si="348"/>
        <v>0</v>
      </c>
      <c r="AF1275" s="149"/>
      <c r="AG1275" s="60"/>
      <c r="AH1275" s="61"/>
      <c r="AI1275" s="126"/>
      <c r="AJ1275" s="212"/>
      <c r="AK1275" s="215"/>
    </row>
    <row r="1276" spans="2:37">
      <c r="B1276" s="136"/>
      <c r="C1276" s="47">
        <f t="shared" si="358"/>
        <v>0</v>
      </c>
      <c r="D1276" s="47">
        <f t="shared" si="359"/>
        <v>1</v>
      </c>
      <c r="E1276" s="47">
        <f t="shared" si="360"/>
        <v>1900</v>
      </c>
      <c r="F1276" s="47" t="str">
        <f t="shared" si="356"/>
        <v>сб</v>
      </c>
      <c r="G1276" s="92"/>
      <c r="H1276" s="71"/>
      <c r="I1276" s="70"/>
      <c r="J1276" s="94"/>
      <c r="K1276" s="94"/>
      <c r="L1276" s="48"/>
      <c r="M1276" s="71"/>
      <c r="N1276" s="64"/>
      <c r="O1276" s="65"/>
      <c r="P1276" s="65"/>
      <c r="Q1276" s="65"/>
      <c r="R1276" s="105"/>
      <c r="S1276" s="66">
        <f t="shared" si="349"/>
        <v>100854.89999999998</v>
      </c>
      <c r="T1276" s="67">
        <f t="shared" si="344"/>
        <v>0</v>
      </c>
      <c r="U1276" s="53">
        <f t="shared" si="351"/>
        <v>0</v>
      </c>
      <c r="V1276" s="54">
        <f t="shared" si="352"/>
        <v>0</v>
      </c>
      <c r="W1276" s="67">
        <f t="shared" si="345"/>
        <v>0</v>
      </c>
      <c r="X1276" s="53">
        <f t="shared" si="353"/>
        <v>0</v>
      </c>
      <c r="Y1276" s="54">
        <f t="shared" si="354"/>
        <v>0</v>
      </c>
      <c r="Z1276" s="68" t="str">
        <f t="shared" si="357"/>
        <v>0</v>
      </c>
      <c r="AA1276" s="56">
        <f t="shared" si="355"/>
        <v>1</v>
      </c>
      <c r="AB1276" s="124">
        <f t="shared" si="346"/>
        <v>1</v>
      </c>
      <c r="AC1276" s="69">
        <f t="shared" si="347"/>
        <v>0</v>
      </c>
      <c r="AD1276" s="54">
        <f t="shared" si="350"/>
        <v>0</v>
      </c>
      <c r="AE1276" s="59">
        <f t="shared" si="348"/>
        <v>0</v>
      </c>
      <c r="AF1276" s="149"/>
      <c r="AG1276" s="60"/>
      <c r="AH1276" s="61"/>
      <c r="AI1276" s="126"/>
      <c r="AJ1276" s="212"/>
      <c r="AK1276" s="215"/>
    </row>
    <row r="1277" spans="2:37">
      <c r="B1277" s="136"/>
      <c r="C1277" s="47">
        <f t="shared" si="358"/>
        <v>0</v>
      </c>
      <c r="D1277" s="47">
        <f t="shared" si="359"/>
        <v>1</v>
      </c>
      <c r="E1277" s="47">
        <f t="shared" si="360"/>
        <v>1900</v>
      </c>
      <c r="F1277" s="47" t="str">
        <f t="shared" si="356"/>
        <v>сб</v>
      </c>
      <c r="G1277" s="92"/>
      <c r="H1277" s="71"/>
      <c r="I1277" s="70"/>
      <c r="J1277" s="94"/>
      <c r="K1277" s="94"/>
      <c r="L1277" s="48"/>
      <c r="M1277" s="71"/>
      <c r="N1277" s="64"/>
      <c r="O1277" s="65"/>
      <c r="P1277" s="65"/>
      <c r="Q1277" s="65"/>
      <c r="R1277" s="105"/>
      <c r="S1277" s="66">
        <f t="shared" si="349"/>
        <v>100854.89999999998</v>
      </c>
      <c r="T1277" s="67">
        <f t="shared" si="344"/>
        <v>0</v>
      </c>
      <c r="U1277" s="53">
        <f t="shared" si="351"/>
        <v>0</v>
      </c>
      <c r="V1277" s="54">
        <f t="shared" si="352"/>
        <v>0</v>
      </c>
      <c r="W1277" s="67">
        <f t="shared" si="345"/>
        <v>0</v>
      </c>
      <c r="X1277" s="53">
        <f t="shared" si="353"/>
        <v>0</v>
      </c>
      <c r="Y1277" s="54">
        <f t="shared" si="354"/>
        <v>0</v>
      </c>
      <c r="Z1277" s="68" t="str">
        <f t="shared" si="357"/>
        <v>0</v>
      </c>
      <c r="AA1277" s="56">
        <f t="shared" si="355"/>
        <v>1</v>
      </c>
      <c r="AB1277" s="124">
        <f t="shared" si="346"/>
        <v>1</v>
      </c>
      <c r="AC1277" s="69">
        <f t="shared" si="347"/>
        <v>0</v>
      </c>
      <c r="AD1277" s="54">
        <f t="shared" si="350"/>
        <v>0</v>
      </c>
      <c r="AE1277" s="59">
        <f t="shared" si="348"/>
        <v>0</v>
      </c>
      <c r="AF1277" s="149"/>
      <c r="AG1277" s="60"/>
      <c r="AH1277" s="61"/>
      <c r="AI1277" s="126"/>
      <c r="AJ1277" s="212"/>
      <c r="AK1277" s="215"/>
    </row>
    <row r="1278" spans="2:37">
      <c r="B1278" s="136"/>
      <c r="C1278" s="47">
        <f t="shared" si="358"/>
        <v>0</v>
      </c>
      <c r="D1278" s="47">
        <f t="shared" si="359"/>
        <v>1</v>
      </c>
      <c r="E1278" s="47">
        <f t="shared" si="360"/>
        <v>1900</v>
      </c>
      <c r="F1278" s="47" t="str">
        <f t="shared" si="356"/>
        <v>сб</v>
      </c>
      <c r="G1278" s="92"/>
      <c r="H1278" s="71"/>
      <c r="I1278" s="70"/>
      <c r="J1278" s="94"/>
      <c r="K1278" s="94"/>
      <c r="L1278" s="48"/>
      <c r="M1278" s="71"/>
      <c r="N1278" s="64"/>
      <c r="O1278" s="65"/>
      <c r="P1278" s="65"/>
      <c r="Q1278" s="65"/>
      <c r="R1278" s="105"/>
      <c r="S1278" s="66">
        <f t="shared" si="349"/>
        <v>100854.89999999998</v>
      </c>
      <c r="T1278" s="67">
        <f t="shared" si="344"/>
        <v>0</v>
      </c>
      <c r="U1278" s="53">
        <f t="shared" si="351"/>
        <v>0</v>
      </c>
      <c r="V1278" s="54">
        <f t="shared" si="352"/>
        <v>0</v>
      </c>
      <c r="W1278" s="67">
        <f t="shared" si="345"/>
        <v>0</v>
      </c>
      <c r="X1278" s="53">
        <f t="shared" si="353"/>
        <v>0</v>
      </c>
      <c r="Y1278" s="54">
        <f t="shared" si="354"/>
        <v>0</v>
      </c>
      <c r="Z1278" s="68" t="str">
        <f t="shared" si="357"/>
        <v>0</v>
      </c>
      <c r="AA1278" s="56">
        <f t="shared" si="355"/>
        <v>1</v>
      </c>
      <c r="AB1278" s="124">
        <f t="shared" si="346"/>
        <v>1</v>
      </c>
      <c r="AC1278" s="69">
        <f t="shared" si="347"/>
        <v>0</v>
      </c>
      <c r="AD1278" s="54">
        <f t="shared" si="350"/>
        <v>0</v>
      </c>
      <c r="AE1278" s="59">
        <f t="shared" si="348"/>
        <v>0</v>
      </c>
      <c r="AF1278" s="149"/>
      <c r="AG1278" s="60"/>
      <c r="AH1278" s="61"/>
      <c r="AI1278" s="126"/>
      <c r="AJ1278" s="212"/>
      <c r="AK1278" s="215"/>
    </row>
    <row r="1279" spans="2:37">
      <c r="B1279" s="136"/>
      <c r="C1279" s="47">
        <f t="shared" si="358"/>
        <v>0</v>
      </c>
      <c r="D1279" s="47">
        <f t="shared" si="359"/>
        <v>1</v>
      </c>
      <c r="E1279" s="47">
        <f t="shared" si="360"/>
        <v>1900</v>
      </c>
      <c r="F1279" s="47" t="str">
        <f t="shared" si="356"/>
        <v>сб</v>
      </c>
      <c r="G1279" s="92"/>
      <c r="H1279" s="71"/>
      <c r="I1279" s="70"/>
      <c r="J1279" s="94"/>
      <c r="K1279" s="94"/>
      <c r="L1279" s="48"/>
      <c r="M1279" s="71"/>
      <c r="N1279" s="64"/>
      <c r="O1279" s="65"/>
      <c r="P1279" s="65"/>
      <c r="Q1279" s="65"/>
      <c r="R1279" s="105"/>
      <c r="S1279" s="66">
        <f t="shared" si="349"/>
        <v>100854.89999999998</v>
      </c>
      <c r="T1279" s="67">
        <f t="shared" si="344"/>
        <v>0</v>
      </c>
      <c r="U1279" s="53">
        <f t="shared" si="351"/>
        <v>0</v>
      </c>
      <c r="V1279" s="54">
        <f t="shared" si="352"/>
        <v>0</v>
      </c>
      <c r="W1279" s="67">
        <f t="shared" si="345"/>
        <v>0</v>
      </c>
      <c r="X1279" s="53">
        <f t="shared" si="353"/>
        <v>0</v>
      </c>
      <c r="Y1279" s="54">
        <f t="shared" si="354"/>
        <v>0</v>
      </c>
      <c r="Z1279" s="68" t="str">
        <f t="shared" si="357"/>
        <v>0</v>
      </c>
      <c r="AA1279" s="56">
        <f t="shared" si="355"/>
        <v>1</v>
      </c>
      <c r="AB1279" s="124">
        <f t="shared" si="346"/>
        <v>1</v>
      </c>
      <c r="AC1279" s="69">
        <f t="shared" si="347"/>
        <v>0</v>
      </c>
      <c r="AD1279" s="54">
        <f t="shared" si="350"/>
        <v>0</v>
      </c>
      <c r="AE1279" s="59">
        <f t="shared" si="348"/>
        <v>0</v>
      </c>
      <c r="AF1279" s="149"/>
      <c r="AG1279" s="60"/>
      <c r="AH1279" s="61"/>
      <c r="AI1279" s="126"/>
      <c r="AJ1279" s="212"/>
      <c r="AK1279" s="215"/>
    </row>
    <row r="1280" spans="2:37">
      <c r="B1280" s="136"/>
      <c r="C1280" s="47">
        <f t="shared" si="358"/>
        <v>0</v>
      </c>
      <c r="D1280" s="47">
        <f t="shared" si="359"/>
        <v>1</v>
      </c>
      <c r="E1280" s="47">
        <f t="shared" si="360"/>
        <v>1900</v>
      </c>
      <c r="F1280" s="47" t="str">
        <f t="shared" si="356"/>
        <v>сб</v>
      </c>
      <c r="G1280" s="92"/>
      <c r="H1280" s="71"/>
      <c r="I1280" s="70"/>
      <c r="J1280" s="94"/>
      <c r="K1280" s="94"/>
      <c r="L1280" s="48"/>
      <c r="M1280" s="71"/>
      <c r="N1280" s="64"/>
      <c r="O1280" s="65"/>
      <c r="P1280" s="65"/>
      <c r="Q1280" s="65"/>
      <c r="R1280" s="105"/>
      <c r="S1280" s="66">
        <f t="shared" si="349"/>
        <v>100854.89999999998</v>
      </c>
      <c r="T1280" s="67">
        <f t="shared" si="344"/>
        <v>0</v>
      </c>
      <c r="U1280" s="53">
        <f t="shared" si="351"/>
        <v>0</v>
      </c>
      <c r="V1280" s="54">
        <f t="shared" si="352"/>
        <v>0</v>
      </c>
      <c r="W1280" s="67">
        <f t="shared" si="345"/>
        <v>0</v>
      </c>
      <c r="X1280" s="53">
        <f t="shared" si="353"/>
        <v>0</v>
      </c>
      <c r="Y1280" s="54">
        <f t="shared" si="354"/>
        <v>0</v>
      </c>
      <c r="Z1280" s="68" t="str">
        <f t="shared" si="357"/>
        <v>0</v>
      </c>
      <c r="AA1280" s="56">
        <f t="shared" si="355"/>
        <v>1</v>
      </c>
      <c r="AB1280" s="124">
        <f t="shared" si="346"/>
        <v>1</v>
      </c>
      <c r="AC1280" s="69">
        <f t="shared" si="347"/>
        <v>0</v>
      </c>
      <c r="AD1280" s="54">
        <f t="shared" si="350"/>
        <v>0</v>
      </c>
      <c r="AE1280" s="59">
        <f t="shared" si="348"/>
        <v>0</v>
      </c>
      <c r="AF1280" s="149"/>
      <c r="AG1280" s="60"/>
      <c r="AH1280" s="61"/>
      <c r="AI1280" s="126"/>
      <c r="AJ1280" s="212"/>
      <c r="AK1280" s="215"/>
    </row>
    <row r="1281" spans="2:37">
      <c r="B1281" s="136"/>
      <c r="C1281" s="47">
        <f t="shared" si="358"/>
        <v>0</v>
      </c>
      <c r="D1281" s="47">
        <f t="shared" si="359"/>
        <v>1</v>
      </c>
      <c r="E1281" s="47">
        <f t="shared" si="360"/>
        <v>1900</v>
      </c>
      <c r="F1281" s="47" t="str">
        <f t="shared" si="356"/>
        <v>сб</v>
      </c>
      <c r="G1281" s="92"/>
      <c r="H1281" s="71"/>
      <c r="I1281" s="70"/>
      <c r="J1281" s="94"/>
      <c r="K1281" s="94"/>
      <c r="L1281" s="48"/>
      <c r="M1281" s="71"/>
      <c r="N1281" s="64"/>
      <c r="O1281" s="65"/>
      <c r="P1281" s="65"/>
      <c r="Q1281" s="65"/>
      <c r="R1281" s="105"/>
      <c r="S1281" s="66">
        <f t="shared" si="349"/>
        <v>100854.89999999998</v>
      </c>
      <c r="T1281" s="67">
        <f t="shared" si="344"/>
        <v>0</v>
      </c>
      <c r="U1281" s="53">
        <f t="shared" si="351"/>
        <v>0</v>
      </c>
      <c r="V1281" s="54">
        <f t="shared" si="352"/>
        <v>0</v>
      </c>
      <c r="W1281" s="67">
        <f t="shared" si="345"/>
        <v>0</v>
      </c>
      <c r="X1281" s="53">
        <f t="shared" si="353"/>
        <v>0</v>
      </c>
      <c r="Y1281" s="54">
        <f t="shared" si="354"/>
        <v>0</v>
      </c>
      <c r="Z1281" s="68" t="str">
        <f t="shared" si="357"/>
        <v>0</v>
      </c>
      <c r="AA1281" s="56">
        <f t="shared" si="355"/>
        <v>1</v>
      </c>
      <c r="AB1281" s="124">
        <f t="shared" si="346"/>
        <v>1</v>
      </c>
      <c r="AC1281" s="69">
        <f t="shared" si="347"/>
        <v>0</v>
      </c>
      <c r="AD1281" s="54">
        <f t="shared" si="350"/>
        <v>0</v>
      </c>
      <c r="AE1281" s="59">
        <f t="shared" si="348"/>
        <v>0</v>
      </c>
      <c r="AF1281" s="149"/>
      <c r="AG1281" s="60"/>
      <c r="AH1281" s="61"/>
      <c r="AI1281" s="126"/>
      <c r="AJ1281" s="212"/>
      <c r="AK1281" s="215"/>
    </row>
    <row r="1282" spans="2:37">
      <c r="B1282" s="136"/>
      <c r="C1282" s="47">
        <f t="shared" si="358"/>
        <v>0</v>
      </c>
      <c r="D1282" s="47">
        <f t="shared" si="359"/>
        <v>1</v>
      </c>
      <c r="E1282" s="47">
        <f t="shared" si="360"/>
        <v>1900</v>
      </c>
      <c r="F1282" s="47" t="str">
        <f t="shared" si="356"/>
        <v>сб</v>
      </c>
      <c r="G1282" s="92"/>
      <c r="H1282" s="71"/>
      <c r="I1282" s="70"/>
      <c r="J1282" s="94"/>
      <c r="K1282" s="94"/>
      <c r="L1282" s="48"/>
      <c r="M1282" s="71"/>
      <c r="N1282" s="64"/>
      <c r="O1282" s="65"/>
      <c r="P1282" s="65"/>
      <c r="Q1282" s="65"/>
      <c r="R1282" s="105"/>
      <c r="S1282" s="66">
        <f t="shared" si="349"/>
        <v>100854.89999999998</v>
      </c>
      <c r="T1282" s="67">
        <f t="shared" si="344"/>
        <v>0</v>
      </c>
      <c r="U1282" s="53">
        <f t="shared" si="351"/>
        <v>0</v>
      </c>
      <c r="V1282" s="54">
        <f t="shared" si="352"/>
        <v>0</v>
      </c>
      <c r="W1282" s="67">
        <f t="shared" si="345"/>
        <v>0</v>
      </c>
      <c r="X1282" s="53">
        <f t="shared" si="353"/>
        <v>0</v>
      </c>
      <c r="Y1282" s="54">
        <f t="shared" si="354"/>
        <v>0</v>
      </c>
      <c r="Z1282" s="68" t="str">
        <f t="shared" si="357"/>
        <v>0</v>
      </c>
      <c r="AA1282" s="56">
        <f t="shared" si="355"/>
        <v>1</v>
      </c>
      <c r="AB1282" s="124">
        <f t="shared" si="346"/>
        <v>1</v>
      </c>
      <c r="AC1282" s="69">
        <f t="shared" si="347"/>
        <v>0</v>
      </c>
      <c r="AD1282" s="54">
        <f t="shared" si="350"/>
        <v>0</v>
      </c>
      <c r="AE1282" s="59">
        <f t="shared" si="348"/>
        <v>0</v>
      </c>
      <c r="AF1282" s="149"/>
      <c r="AG1282" s="60"/>
      <c r="AH1282" s="61"/>
      <c r="AI1282" s="126"/>
      <c r="AJ1282" s="212"/>
      <c r="AK1282" s="215"/>
    </row>
    <row r="1283" spans="2:37">
      <c r="B1283" s="136"/>
      <c r="C1283" s="47">
        <f t="shared" si="358"/>
        <v>0</v>
      </c>
      <c r="D1283" s="47">
        <f t="shared" si="359"/>
        <v>1</v>
      </c>
      <c r="E1283" s="47">
        <f t="shared" si="360"/>
        <v>1900</v>
      </c>
      <c r="F1283" s="47" t="str">
        <f t="shared" si="356"/>
        <v>сб</v>
      </c>
      <c r="G1283" s="92"/>
      <c r="H1283" s="71"/>
      <c r="I1283" s="70"/>
      <c r="J1283" s="94"/>
      <c r="K1283" s="94"/>
      <c r="L1283" s="48"/>
      <c r="M1283" s="71"/>
      <c r="N1283" s="64"/>
      <c r="O1283" s="65"/>
      <c r="P1283" s="65"/>
      <c r="Q1283" s="65"/>
      <c r="R1283" s="105"/>
      <c r="S1283" s="66">
        <f t="shared" si="349"/>
        <v>100854.89999999998</v>
      </c>
      <c r="T1283" s="67">
        <f t="shared" si="344"/>
        <v>0</v>
      </c>
      <c r="U1283" s="53">
        <f t="shared" si="351"/>
        <v>0</v>
      </c>
      <c r="V1283" s="54">
        <f t="shared" si="352"/>
        <v>0</v>
      </c>
      <c r="W1283" s="67">
        <f t="shared" si="345"/>
        <v>0</v>
      </c>
      <c r="X1283" s="53">
        <f t="shared" si="353"/>
        <v>0</v>
      </c>
      <c r="Y1283" s="54">
        <f t="shared" si="354"/>
        <v>0</v>
      </c>
      <c r="Z1283" s="68" t="str">
        <f t="shared" si="357"/>
        <v>0</v>
      </c>
      <c r="AA1283" s="56">
        <f t="shared" si="355"/>
        <v>1</v>
      </c>
      <c r="AB1283" s="124">
        <f t="shared" si="346"/>
        <v>1</v>
      </c>
      <c r="AC1283" s="69">
        <f t="shared" si="347"/>
        <v>0</v>
      </c>
      <c r="AD1283" s="54">
        <f t="shared" si="350"/>
        <v>0</v>
      </c>
      <c r="AE1283" s="59">
        <f t="shared" si="348"/>
        <v>0</v>
      </c>
      <c r="AF1283" s="149"/>
      <c r="AG1283" s="60"/>
      <c r="AH1283" s="61"/>
      <c r="AI1283" s="126"/>
      <c r="AJ1283" s="212"/>
      <c r="AK1283" s="215"/>
    </row>
    <row r="1284" spans="2:37">
      <c r="B1284" s="136"/>
      <c r="C1284" s="47">
        <f t="shared" si="358"/>
        <v>0</v>
      </c>
      <c r="D1284" s="47">
        <f t="shared" si="359"/>
        <v>1</v>
      </c>
      <c r="E1284" s="47">
        <f t="shared" si="360"/>
        <v>1900</v>
      </c>
      <c r="F1284" s="47" t="str">
        <f t="shared" si="356"/>
        <v>сб</v>
      </c>
      <c r="G1284" s="92"/>
      <c r="H1284" s="71"/>
      <c r="I1284" s="70"/>
      <c r="J1284" s="94"/>
      <c r="K1284" s="94"/>
      <c r="L1284" s="48"/>
      <c r="M1284" s="71"/>
      <c r="N1284" s="64"/>
      <c r="O1284" s="65"/>
      <c r="P1284" s="65"/>
      <c r="Q1284" s="65"/>
      <c r="R1284" s="105"/>
      <c r="S1284" s="66">
        <f t="shared" si="349"/>
        <v>100854.89999999998</v>
      </c>
      <c r="T1284" s="67">
        <f t="shared" si="344"/>
        <v>0</v>
      </c>
      <c r="U1284" s="53">
        <f t="shared" si="351"/>
        <v>0</v>
      </c>
      <c r="V1284" s="54">
        <f t="shared" si="352"/>
        <v>0</v>
      </c>
      <c r="W1284" s="67">
        <f t="shared" si="345"/>
        <v>0</v>
      </c>
      <c r="X1284" s="53">
        <f t="shared" si="353"/>
        <v>0</v>
      </c>
      <c r="Y1284" s="54">
        <f t="shared" si="354"/>
        <v>0</v>
      </c>
      <c r="Z1284" s="68" t="str">
        <f t="shared" si="357"/>
        <v>0</v>
      </c>
      <c r="AA1284" s="56">
        <f t="shared" si="355"/>
        <v>1</v>
      </c>
      <c r="AB1284" s="124">
        <f t="shared" si="346"/>
        <v>1</v>
      </c>
      <c r="AC1284" s="69">
        <f t="shared" si="347"/>
        <v>0</v>
      </c>
      <c r="AD1284" s="54">
        <f t="shared" si="350"/>
        <v>0</v>
      </c>
      <c r="AE1284" s="59">
        <f t="shared" si="348"/>
        <v>0</v>
      </c>
      <c r="AF1284" s="149"/>
      <c r="AG1284" s="60"/>
      <c r="AH1284" s="61"/>
      <c r="AI1284" s="126"/>
      <c r="AJ1284" s="212"/>
      <c r="AK1284" s="215"/>
    </row>
    <row r="1285" spans="2:37">
      <c r="B1285" s="136"/>
      <c r="C1285" s="47">
        <f t="shared" si="358"/>
        <v>0</v>
      </c>
      <c r="D1285" s="47">
        <f t="shared" si="359"/>
        <v>1</v>
      </c>
      <c r="E1285" s="47">
        <f t="shared" si="360"/>
        <v>1900</v>
      </c>
      <c r="F1285" s="47" t="str">
        <f t="shared" si="356"/>
        <v>сб</v>
      </c>
      <c r="G1285" s="92"/>
      <c r="H1285" s="71"/>
      <c r="I1285" s="70"/>
      <c r="J1285" s="94"/>
      <c r="K1285" s="94"/>
      <c r="L1285" s="48"/>
      <c r="M1285" s="71"/>
      <c r="N1285" s="64"/>
      <c r="O1285" s="65"/>
      <c r="P1285" s="65"/>
      <c r="Q1285" s="65"/>
      <c r="R1285" s="105"/>
      <c r="S1285" s="66">
        <f t="shared" si="349"/>
        <v>100854.89999999998</v>
      </c>
      <c r="T1285" s="67">
        <f t="shared" si="344"/>
        <v>0</v>
      </c>
      <c r="U1285" s="53">
        <f t="shared" si="351"/>
        <v>0</v>
      </c>
      <c r="V1285" s="54">
        <f t="shared" si="352"/>
        <v>0</v>
      </c>
      <c r="W1285" s="67">
        <f t="shared" si="345"/>
        <v>0</v>
      </c>
      <c r="X1285" s="53">
        <f t="shared" si="353"/>
        <v>0</v>
      </c>
      <c r="Y1285" s="54">
        <f t="shared" si="354"/>
        <v>0</v>
      </c>
      <c r="Z1285" s="68" t="str">
        <f t="shared" si="357"/>
        <v>0</v>
      </c>
      <c r="AA1285" s="56">
        <f t="shared" si="355"/>
        <v>1</v>
      </c>
      <c r="AB1285" s="124">
        <f t="shared" si="346"/>
        <v>1</v>
      </c>
      <c r="AC1285" s="69">
        <f t="shared" si="347"/>
        <v>0</v>
      </c>
      <c r="AD1285" s="54">
        <f t="shared" si="350"/>
        <v>0</v>
      </c>
      <c r="AE1285" s="59">
        <f t="shared" si="348"/>
        <v>0</v>
      </c>
      <c r="AF1285" s="149"/>
      <c r="AG1285" s="60"/>
      <c r="AH1285" s="61"/>
      <c r="AI1285" s="126"/>
      <c r="AJ1285" s="212"/>
      <c r="AK1285" s="215"/>
    </row>
    <row r="1286" spans="2:37">
      <c r="B1286" s="136"/>
      <c r="C1286" s="47">
        <f t="shared" si="358"/>
        <v>0</v>
      </c>
      <c r="D1286" s="47">
        <f t="shared" si="359"/>
        <v>1</v>
      </c>
      <c r="E1286" s="47">
        <f t="shared" si="360"/>
        <v>1900</v>
      </c>
      <c r="F1286" s="47" t="str">
        <f t="shared" si="356"/>
        <v>сб</v>
      </c>
      <c r="G1286" s="92"/>
      <c r="H1286" s="71"/>
      <c r="I1286" s="70"/>
      <c r="J1286" s="94"/>
      <c r="K1286" s="94"/>
      <c r="L1286" s="48"/>
      <c r="M1286" s="71"/>
      <c r="N1286" s="64"/>
      <c r="O1286" s="65"/>
      <c r="P1286" s="65"/>
      <c r="Q1286" s="65"/>
      <c r="R1286" s="105"/>
      <c r="S1286" s="66">
        <f t="shared" si="349"/>
        <v>100854.89999999998</v>
      </c>
      <c r="T1286" s="67">
        <f t="shared" si="344"/>
        <v>0</v>
      </c>
      <c r="U1286" s="53">
        <f t="shared" si="351"/>
        <v>0</v>
      </c>
      <c r="V1286" s="54">
        <f t="shared" si="352"/>
        <v>0</v>
      </c>
      <c r="W1286" s="67">
        <f t="shared" si="345"/>
        <v>0</v>
      </c>
      <c r="X1286" s="53">
        <f t="shared" si="353"/>
        <v>0</v>
      </c>
      <c r="Y1286" s="54">
        <f t="shared" si="354"/>
        <v>0</v>
      </c>
      <c r="Z1286" s="68" t="str">
        <f t="shared" si="357"/>
        <v>0</v>
      </c>
      <c r="AA1286" s="56">
        <f t="shared" si="355"/>
        <v>1</v>
      </c>
      <c r="AB1286" s="124">
        <f t="shared" si="346"/>
        <v>1</v>
      </c>
      <c r="AC1286" s="69">
        <f t="shared" si="347"/>
        <v>0</v>
      </c>
      <c r="AD1286" s="54">
        <f t="shared" si="350"/>
        <v>0</v>
      </c>
      <c r="AE1286" s="59">
        <f t="shared" si="348"/>
        <v>0</v>
      </c>
      <c r="AF1286" s="149"/>
      <c r="AG1286" s="60"/>
      <c r="AH1286" s="61"/>
      <c r="AI1286" s="126"/>
      <c r="AJ1286" s="212"/>
      <c r="AK1286" s="215"/>
    </row>
    <row r="1287" spans="2:37">
      <c r="B1287" s="136"/>
      <c r="C1287" s="47">
        <f t="shared" si="358"/>
        <v>0</v>
      </c>
      <c r="D1287" s="47">
        <f t="shared" si="359"/>
        <v>1</v>
      </c>
      <c r="E1287" s="47">
        <f t="shared" si="360"/>
        <v>1900</v>
      </c>
      <c r="F1287" s="47" t="str">
        <f t="shared" si="356"/>
        <v>сб</v>
      </c>
      <c r="G1287" s="92"/>
      <c r="H1287" s="71"/>
      <c r="I1287" s="70"/>
      <c r="J1287" s="94"/>
      <c r="K1287" s="94"/>
      <c r="L1287" s="48"/>
      <c r="M1287" s="71"/>
      <c r="N1287" s="64"/>
      <c r="O1287" s="65"/>
      <c r="P1287" s="65"/>
      <c r="Q1287" s="65"/>
      <c r="R1287" s="105"/>
      <c r="S1287" s="66">
        <f t="shared" si="349"/>
        <v>100854.89999999998</v>
      </c>
      <c r="T1287" s="67">
        <f t="shared" si="344"/>
        <v>0</v>
      </c>
      <c r="U1287" s="53">
        <f t="shared" si="351"/>
        <v>0</v>
      </c>
      <c r="V1287" s="54">
        <f t="shared" si="352"/>
        <v>0</v>
      </c>
      <c r="W1287" s="67">
        <f t="shared" si="345"/>
        <v>0</v>
      </c>
      <c r="X1287" s="53">
        <f t="shared" si="353"/>
        <v>0</v>
      </c>
      <c r="Y1287" s="54">
        <f t="shared" si="354"/>
        <v>0</v>
      </c>
      <c r="Z1287" s="68" t="str">
        <f t="shared" si="357"/>
        <v>0</v>
      </c>
      <c r="AA1287" s="56">
        <f t="shared" si="355"/>
        <v>1</v>
      </c>
      <c r="AB1287" s="124">
        <f t="shared" si="346"/>
        <v>1</v>
      </c>
      <c r="AC1287" s="69">
        <f t="shared" si="347"/>
        <v>0</v>
      </c>
      <c r="AD1287" s="54">
        <f t="shared" si="350"/>
        <v>0</v>
      </c>
      <c r="AE1287" s="59">
        <f t="shared" si="348"/>
        <v>0</v>
      </c>
      <c r="AF1287" s="149"/>
      <c r="AG1287" s="60"/>
      <c r="AH1287" s="61"/>
      <c r="AI1287" s="126"/>
      <c r="AJ1287" s="212"/>
      <c r="AK1287" s="215"/>
    </row>
    <row r="1288" spans="2:37">
      <c r="B1288" s="136"/>
      <c r="C1288" s="47">
        <f t="shared" si="358"/>
        <v>0</v>
      </c>
      <c r="D1288" s="47">
        <f t="shared" si="359"/>
        <v>1</v>
      </c>
      <c r="E1288" s="47">
        <f t="shared" si="360"/>
        <v>1900</v>
      </c>
      <c r="F1288" s="47" t="str">
        <f t="shared" si="356"/>
        <v>сб</v>
      </c>
      <c r="G1288" s="92"/>
      <c r="H1288" s="71"/>
      <c r="I1288" s="70"/>
      <c r="J1288" s="94"/>
      <c r="K1288" s="94"/>
      <c r="L1288" s="48"/>
      <c r="M1288" s="71"/>
      <c r="N1288" s="64"/>
      <c r="O1288" s="65"/>
      <c r="P1288" s="65"/>
      <c r="Q1288" s="65"/>
      <c r="R1288" s="105"/>
      <c r="S1288" s="66">
        <f t="shared" si="349"/>
        <v>100854.89999999998</v>
      </c>
      <c r="T1288" s="67">
        <f t="shared" si="344"/>
        <v>0</v>
      </c>
      <c r="U1288" s="53">
        <f t="shared" si="351"/>
        <v>0</v>
      </c>
      <c r="V1288" s="54">
        <f t="shared" si="352"/>
        <v>0</v>
      </c>
      <c r="W1288" s="67">
        <f t="shared" si="345"/>
        <v>0</v>
      </c>
      <c r="X1288" s="53">
        <f t="shared" si="353"/>
        <v>0</v>
      </c>
      <c r="Y1288" s="54">
        <f t="shared" si="354"/>
        <v>0</v>
      </c>
      <c r="Z1288" s="68" t="str">
        <f t="shared" si="357"/>
        <v>0</v>
      </c>
      <c r="AA1288" s="56">
        <f t="shared" si="355"/>
        <v>1</v>
      </c>
      <c r="AB1288" s="124">
        <f t="shared" si="346"/>
        <v>1</v>
      </c>
      <c r="AC1288" s="69">
        <f t="shared" si="347"/>
        <v>0</v>
      </c>
      <c r="AD1288" s="54">
        <f t="shared" si="350"/>
        <v>0</v>
      </c>
      <c r="AE1288" s="59">
        <f t="shared" si="348"/>
        <v>0</v>
      </c>
      <c r="AF1288" s="149"/>
      <c r="AG1288" s="60"/>
      <c r="AH1288" s="61"/>
      <c r="AI1288" s="126"/>
      <c r="AJ1288" s="212"/>
      <c r="AK1288" s="215"/>
    </row>
    <row r="1289" spans="2:37">
      <c r="B1289" s="136"/>
      <c r="C1289" s="47">
        <f t="shared" si="358"/>
        <v>0</v>
      </c>
      <c r="D1289" s="47">
        <f t="shared" si="359"/>
        <v>1</v>
      </c>
      <c r="E1289" s="47">
        <f t="shared" si="360"/>
        <v>1900</v>
      </c>
      <c r="F1289" s="47" t="str">
        <f t="shared" si="356"/>
        <v>сб</v>
      </c>
      <c r="G1289" s="92"/>
      <c r="H1289" s="71"/>
      <c r="I1289" s="70"/>
      <c r="J1289" s="94"/>
      <c r="K1289" s="94"/>
      <c r="L1289" s="48"/>
      <c r="M1289" s="71"/>
      <c r="N1289" s="64"/>
      <c r="O1289" s="65"/>
      <c r="P1289" s="65"/>
      <c r="Q1289" s="65"/>
      <c r="R1289" s="105"/>
      <c r="S1289" s="66">
        <f t="shared" si="349"/>
        <v>100854.89999999998</v>
      </c>
      <c r="T1289" s="67">
        <f t="shared" si="344"/>
        <v>0</v>
      </c>
      <c r="U1289" s="53">
        <f t="shared" si="351"/>
        <v>0</v>
      </c>
      <c r="V1289" s="54">
        <f t="shared" si="352"/>
        <v>0</v>
      </c>
      <c r="W1289" s="67">
        <f t="shared" si="345"/>
        <v>0</v>
      </c>
      <c r="X1289" s="53">
        <f t="shared" si="353"/>
        <v>0</v>
      </c>
      <c r="Y1289" s="54">
        <f t="shared" si="354"/>
        <v>0</v>
      </c>
      <c r="Z1289" s="68" t="str">
        <f t="shared" si="357"/>
        <v>0</v>
      </c>
      <c r="AA1289" s="56">
        <f t="shared" si="355"/>
        <v>1</v>
      </c>
      <c r="AB1289" s="124">
        <f t="shared" si="346"/>
        <v>1</v>
      </c>
      <c r="AC1289" s="69">
        <f t="shared" si="347"/>
        <v>0</v>
      </c>
      <c r="AD1289" s="54">
        <f t="shared" si="350"/>
        <v>0</v>
      </c>
      <c r="AE1289" s="59">
        <f t="shared" si="348"/>
        <v>0</v>
      </c>
      <c r="AF1289" s="149"/>
      <c r="AG1289" s="60"/>
      <c r="AH1289" s="61"/>
      <c r="AI1289" s="126"/>
      <c r="AJ1289" s="212"/>
      <c r="AK1289" s="215"/>
    </row>
    <row r="1290" spans="2:37">
      <c r="B1290" s="136"/>
      <c r="C1290" s="47">
        <f t="shared" si="358"/>
        <v>0</v>
      </c>
      <c r="D1290" s="47">
        <f t="shared" si="359"/>
        <v>1</v>
      </c>
      <c r="E1290" s="47">
        <f t="shared" si="360"/>
        <v>1900</v>
      </c>
      <c r="F1290" s="47" t="str">
        <f t="shared" si="356"/>
        <v>сб</v>
      </c>
      <c r="G1290" s="92"/>
      <c r="H1290" s="71"/>
      <c r="I1290" s="70"/>
      <c r="J1290" s="94"/>
      <c r="K1290" s="94"/>
      <c r="L1290" s="48"/>
      <c r="M1290" s="71"/>
      <c r="N1290" s="64"/>
      <c r="O1290" s="65"/>
      <c r="P1290" s="65"/>
      <c r="Q1290" s="65"/>
      <c r="R1290" s="105"/>
      <c r="S1290" s="66">
        <f t="shared" si="349"/>
        <v>100854.89999999998</v>
      </c>
      <c r="T1290" s="67">
        <f t="shared" ref="T1290:T1353" si="361">IF(Q1290&lt;&gt;0,IF(K1290="Long",(Q1290-N1290)*100000*AB1290,((Q1290-N1290)*-100000*AB1290)),0)</f>
        <v>0</v>
      </c>
      <c r="U1290" s="53">
        <f t="shared" si="351"/>
        <v>0</v>
      </c>
      <c r="V1290" s="54">
        <f t="shared" si="352"/>
        <v>0</v>
      </c>
      <c r="W1290" s="67">
        <f t="shared" ref="W1290:W1353" si="362">IF(P1290&lt;&gt;0,IF(K1290="Long",(N1290-P1290)*100000*AB1290,((N1290-P1290)*-100000*AB1290)),0)</f>
        <v>0</v>
      </c>
      <c r="X1290" s="53">
        <f t="shared" si="353"/>
        <v>0</v>
      </c>
      <c r="Y1290" s="54">
        <f t="shared" si="354"/>
        <v>0</v>
      </c>
      <c r="Z1290" s="68" t="str">
        <f t="shared" si="357"/>
        <v>0</v>
      </c>
      <c r="AA1290" s="56">
        <f t="shared" si="355"/>
        <v>1</v>
      </c>
      <c r="AB1290" s="124">
        <f t="shared" ref="AB1290:AB1353" si="363">IF(TRUNC(N1290/10,0)=0,1,IF(AND(TRUNC(N1290/10,0)&gt;0,TRUNC(N1290/10,0)&lt;10),0.1,IF(AND(TRUNC(N1290/10,0)&gt;=10,TRUNC(N1290/10,0)&lt;100),0.01,IF(AND(TRUNC(N1290/10,0)&gt;=100,TRUNC(N1290/10,0)&lt;1000),0.001,IF(AND(TRUNC(N1290/10,0)&gt;=1000,TRUNC(N1290/10,0)&lt;10000),0.0001,IF(AND(TRUNC(N1290/10,0)&gt;=10000,TRUNC(N1290/10,0)&lt;100000),0.00001))))))</f>
        <v>1</v>
      </c>
      <c r="AC1290" s="69">
        <f t="shared" ref="AC1290:AC1353" si="364">IF(O1290&lt;&gt;0, IF(K1290="Long",(O1290-N1290)*100000*AB1290,((O1290-N1290)*-100000*AB1290)),0)</f>
        <v>0</v>
      </c>
      <c r="AD1290" s="54">
        <f t="shared" si="350"/>
        <v>0</v>
      </c>
      <c r="AE1290" s="59">
        <f t="shared" ref="AE1290:AE1353" si="365">(AA1290*AC1290*M1290)+R1290</f>
        <v>0</v>
      </c>
      <c r="AF1290" s="149"/>
      <c r="AG1290" s="60"/>
      <c r="AH1290" s="61"/>
      <c r="AI1290" s="126"/>
      <c r="AJ1290" s="212"/>
      <c r="AK1290" s="215"/>
    </row>
    <row r="1291" spans="2:37">
      <c r="B1291" s="136"/>
      <c r="C1291" s="47">
        <f t="shared" si="358"/>
        <v>0</v>
      </c>
      <c r="D1291" s="47">
        <f t="shared" si="359"/>
        <v>1</v>
      </c>
      <c r="E1291" s="47">
        <f t="shared" si="360"/>
        <v>1900</v>
      </c>
      <c r="F1291" s="47" t="str">
        <f t="shared" si="356"/>
        <v>сб</v>
      </c>
      <c r="G1291" s="92"/>
      <c r="H1291" s="71"/>
      <c r="I1291" s="70"/>
      <c r="J1291" s="94"/>
      <c r="K1291" s="94"/>
      <c r="L1291" s="48"/>
      <c r="M1291" s="71"/>
      <c r="N1291" s="64"/>
      <c r="O1291" s="65"/>
      <c r="P1291" s="65"/>
      <c r="Q1291" s="65"/>
      <c r="R1291" s="105"/>
      <c r="S1291" s="66">
        <f t="shared" ref="S1291:S1354" si="366">IF(AE1291="","",S1290+AE1291)</f>
        <v>100854.89999999998</v>
      </c>
      <c r="T1291" s="67">
        <f t="shared" si="361"/>
        <v>0</v>
      </c>
      <c r="U1291" s="53">
        <f t="shared" si="351"/>
        <v>0</v>
      </c>
      <c r="V1291" s="54">
        <f t="shared" si="352"/>
        <v>0</v>
      </c>
      <c r="W1291" s="67">
        <f t="shared" si="362"/>
        <v>0</v>
      </c>
      <c r="X1291" s="53">
        <f t="shared" si="353"/>
        <v>0</v>
      </c>
      <c r="Y1291" s="54">
        <f t="shared" si="354"/>
        <v>0</v>
      </c>
      <c r="Z1291" s="68" t="str">
        <f t="shared" si="357"/>
        <v>0</v>
      </c>
      <c r="AA1291" s="56">
        <f t="shared" si="355"/>
        <v>1</v>
      </c>
      <c r="AB1291" s="124">
        <f t="shared" si="363"/>
        <v>1</v>
      </c>
      <c r="AC1291" s="69">
        <f t="shared" si="364"/>
        <v>0</v>
      </c>
      <c r="AD1291" s="54">
        <f t="shared" ref="AD1291:AD1354" si="367">IF(S1290=0,"0.00%",AE1291/S1290)</f>
        <v>0</v>
      </c>
      <c r="AE1291" s="59">
        <f t="shared" si="365"/>
        <v>0</v>
      </c>
      <c r="AF1291" s="149"/>
      <c r="AG1291" s="60"/>
      <c r="AH1291" s="61"/>
      <c r="AI1291" s="126"/>
      <c r="AJ1291" s="212"/>
      <c r="AK1291" s="215"/>
    </row>
    <row r="1292" spans="2:37">
      <c r="B1292" s="136"/>
      <c r="C1292" s="47">
        <f t="shared" si="358"/>
        <v>0</v>
      </c>
      <c r="D1292" s="47">
        <f t="shared" si="359"/>
        <v>1</v>
      </c>
      <c r="E1292" s="47">
        <f t="shared" si="360"/>
        <v>1900</v>
      </c>
      <c r="F1292" s="47" t="str">
        <f t="shared" si="356"/>
        <v>сб</v>
      </c>
      <c r="G1292" s="92"/>
      <c r="H1292" s="71"/>
      <c r="I1292" s="70"/>
      <c r="J1292" s="94"/>
      <c r="K1292" s="94"/>
      <c r="L1292" s="48"/>
      <c r="M1292" s="71"/>
      <c r="N1292" s="64"/>
      <c r="O1292" s="65"/>
      <c r="P1292" s="65"/>
      <c r="Q1292" s="65"/>
      <c r="R1292" s="105"/>
      <c r="S1292" s="66">
        <f t="shared" si="366"/>
        <v>100854.89999999998</v>
      </c>
      <c r="T1292" s="67">
        <f t="shared" si="361"/>
        <v>0</v>
      </c>
      <c r="U1292" s="53">
        <f t="shared" si="351"/>
        <v>0</v>
      </c>
      <c r="V1292" s="54">
        <f t="shared" si="352"/>
        <v>0</v>
      </c>
      <c r="W1292" s="67">
        <f t="shared" si="362"/>
        <v>0</v>
      </c>
      <c r="X1292" s="53">
        <f t="shared" si="353"/>
        <v>0</v>
      </c>
      <c r="Y1292" s="54">
        <f t="shared" si="354"/>
        <v>0</v>
      </c>
      <c r="Z1292" s="68" t="str">
        <f t="shared" si="357"/>
        <v>0</v>
      </c>
      <c r="AA1292" s="56">
        <f t="shared" si="355"/>
        <v>1</v>
      </c>
      <c r="AB1292" s="124">
        <f t="shared" si="363"/>
        <v>1</v>
      </c>
      <c r="AC1292" s="69">
        <f t="shared" si="364"/>
        <v>0</v>
      </c>
      <c r="AD1292" s="54">
        <f t="shared" si="367"/>
        <v>0</v>
      </c>
      <c r="AE1292" s="59">
        <f t="shared" si="365"/>
        <v>0</v>
      </c>
      <c r="AF1292" s="149"/>
      <c r="AG1292" s="60"/>
      <c r="AH1292" s="61"/>
      <c r="AI1292" s="126"/>
      <c r="AJ1292" s="212"/>
      <c r="AK1292" s="215"/>
    </row>
    <row r="1293" spans="2:37">
      <c r="B1293" s="136"/>
      <c r="C1293" s="47">
        <f t="shared" si="358"/>
        <v>0</v>
      </c>
      <c r="D1293" s="47">
        <f t="shared" si="359"/>
        <v>1</v>
      </c>
      <c r="E1293" s="47">
        <f t="shared" si="360"/>
        <v>1900</v>
      </c>
      <c r="F1293" s="47" t="str">
        <f t="shared" si="356"/>
        <v>сб</v>
      </c>
      <c r="G1293" s="92"/>
      <c r="H1293" s="71"/>
      <c r="I1293" s="70"/>
      <c r="J1293" s="94"/>
      <c r="K1293" s="94"/>
      <c r="L1293" s="48"/>
      <c r="M1293" s="71"/>
      <c r="N1293" s="64"/>
      <c r="O1293" s="65"/>
      <c r="P1293" s="65"/>
      <c r="Q1293" s="65"/>
      <c r="R1293" s="105"/>
      <c r="S1293" s="66">
        <f t="shared" si="366"/>
        <v>100854.89999999998</v>
      </c>
      <c r="T1293" s="67">
        <f t="shared" si="361"/>
        <v>0</v>
      </c>
      <c r="U1293" s="53">
        <f t="shared" si="351"/>
        <v>0</v>
      </c>
      <c r="V1293" s="54">
        <f t="shared" si="352"/>
        <v>0</v>
      </c>
      <c r="W1293" s="67">
        <f t="shared" si="362"/>
        <v>0</v>
      </c>
      <c r="X1293" s="53">
        <f t="shared" si="353"/>
        <v>0</v>
      </c>
      <c r="Y1293" s="54">
        <f t="shared" si="354"/>
        <v>0</v>
      </c>
      <c r="Z1293" s="68" t="str">
        <f t="shared" si="357"/>
        <v>0</v>
      </c>
      <c r="AA1293" s="56">
        <f t="shared" si="355"/>
        <v>1</v>
      </c>
      <c r="AB1293" s="124">
        <f t="shared" si="363"/>
        <v>1</v>
      </c>
      <c r="AC1293" s="69">
        <f t="shared" si="364"/>
        <v>0</v>
      </c>
      <c r="AD1293" s="54">
        <f t="shared" si="367"/>
        <v>0</v>
      </c>
      <c r="AE1293" s="59">
        <f t="shared" si="365"/>
        <v>0</v>
      </c>
      <c r="AF1293" s="149"/>
      <c r="AG1293" s="60"/>
      <c r="AH1293" s="61"/>
      <c r="AI1293" s="126"/>
      <c r="AJ1293" s="212"/>
      <c r="AK1293" s="215"/>
    </row>
    <row r="1294" spans="2:37">
      <c r="B1294" s="136"/>
      <c r="C1294" s="47">
        <f t="shared" si="358"/>
        <v>0</v>
      </c>
      <c r="D1294" s="47">
        <f t="shared" si="359"/>
        <v>1</v>
      </c>
      <c r="E1294" s="47">
        <f t="shared" si="360"/>
        <v>1900</v>
      </c>
      <c r="F1294" s="47" t="str">
        <f t="shared" si="356"/>
        <v>сб</v>
      </c>
      <c r="G1294" s="92"/>
      <c r="H1294" s="71"/>
      <c r="I1294" s="70"/>
      <c r="J1294" s="94"/>
      <c r="K1294" s="94"/>
      <c r="L1294" s="48"/>
      <c r="M1294" s="71"/>
      <c r="N1294" s="64"/>
      <c r="O1294" s="65"/>
      <c r="P1294" s="65"/>
      <c r="Q1294" s="65"/>
      <c r="R1294" s="105"/>
      <c r="S1294" s="66">
        <f t="shared" si="366"/>
        <v>100854.89999999998</v>
      </c>
      <c r="T1294" s="67">
        <f t="shared" si="361"/>
        <v>0</v>
      </c>
      <c r="U1294" s="53">
        <f t="shared" si="351"/>
        <v>0</v>
      </c>
      <c r="V1294" s="54">
        <f t="shared" si="352"/>
        <v>0</v>
      </c>
      <c r="W1294" s="67">
        <f t="shared" si="362"/>
        <v>0</v>
      </c>
      <c r="X1294" s="53">
        <f t="shared" si="353"/>
        <v>0</v>
      </c>
      <c r="Y1294" s="54">
        <f t="shared" si="354"/>
        <v>0</v>
      </c>
      <c r="Z1294" s="68" t="str">
        <f t="shared" si="357"/>
        <v>0</v>
      </c>
      <c r="AA1294" s="56">
        <f t="shared" si="355"/>
        <v>1</v>
      </c>
      <c r="AB1294" s="124">
        <f t="shared" si="363"/>
        <v>1</v>
      </c>
      <c r="AC1294" s="69">
        <f t="shared" si="364"/>
        <v>0</v>
      </c>
      <c r="AD1294" s="54">
        <f t="shared" si="367"/>
        <v>0</v>
      </c>
      <c r="AE1294" s="59">
        <f t="shared" si="365"/>
        <v>0</v>
      </c>
      <c r="AF1294" s="149"/>
      <c r="AG1294" s="60"/>
      <c r="AH1294" s="61"/>
      <c r="AI1294" s="126"/>
      <c r="AJ1294" s="212"/>
      <c r="AK1294" s="215"/>
    </row>
    <row r="1295" spans="2:37">
      <c r="B1295" s="136"/>
      <c r="C1295" s="47">
        <f t="shared" si="358"/>
        <v>0</v>
      </c>
      <c r="D1295" s="47">
        <f t="shared" si="359"/>
        <v>1</v>
      </c>
      <c r="E1295" s="47">
        <f t="shared" si="360"/>
        <v>1900</v>
      </c>
      <c r="F1295" s="47" t="str">
        <f t="shared" si="356"/>
        <v>сб</v>
      </c>
      <c r="G1295" s="92"/>
      <c r="H1295" s="71"/>
      <c r="I1295" s="70"/>
      <c r="J1295" s="94"/>
      <c r="K1295" s="94"/>
      <c r="L1295" s="48"/>
      <c r="M1295" s="71"/>
      <c r="N1295" s="64"/>
      <c r="O1295" s="65"/>
      <c r="P1295" s="65"/>
      <c r="Q1295" s="65"/>
      <c r="R1295" s="105"/>
      <c r="S1295" s="66">
        <f t="shared" si="366"/>
        <v>100854.89999999998</v>
      </c>
      <c r="T1295" s="67">
        <f t="shared" si="361"/>
        <v>0</v>
      </c>
      <c r="U1295" s="53">
        <f t="shared" si="351"/>
        <v>0</v>
      </c>
      <c r="V1295" s="54">
        <f t="shared" si="352"/>
        <v>0</v>
      </c>
      <c r="W1295" s="67">
        <f t="shared" si="362"/>
        <v>0</v>
      </c>
      <c r="X1295" s="53">
        <f t="shared" si="353"/>
        <v>0</v>
      </c>
      <c r="Y1295" s="54">
        <f t="shared" si="354"/>
        <v>0</v>
      </c>
      <c r="Z1295" s="68" t="str">
        <f t="shared" si="357"/>
        <v>0</v>
      </c>
      <c r="AA1295" s="56">
        <f t="shared" si="355"/>
        <v>1</v>
      </c>
      <c r="AB1295" s="124">
        <f t="shared" si="363"/>
        <v>1</v>
      </c>
      <c r="AC1295" s="69">
        <f t="shared" si="364"/>
        <v>0</v>
      </c>
      <c r="AD1295" s="54">
        <f t="shared" si="367"/>
        <v>0</v>
      </c>
      <c r="AE1295" s="59">
        <f t="shared" si="365"/>
        <v>0</v>
      </c>
      <c r="AF1295" s="149"/>
      <c r="AG1295" s="60"/>
      <c r="AH1295" s="61"/>
      <c r="AI1295" s="126"/>
      <c r="AJ1295" s="212"/>
      <c r="AK1295" s="215"/>
    </row>
    <row r="1296" spans="2:37">
      <c r="B1296" s="136"/>
      <c r="C1296" s="47">
        <f t="shared" si="358"/>
        <v>0</v>
      </c>
      <c r="D1296" s="47">
        <f t="shared" si="359"/>
        <v>1</v>
      </c>
      <c r="E1296" s="47">
        <f t="shared" si="360"/>
        <v>1900</v>
      </c>
      <c r="F1296" s="47" t="str">
        <f t="shared" si="356"/>
        <v>сб</v>
      </c>
      <c r="G1296" s="92"/>
      <c r="H1296" s="71"/>
      <c r="I1296" s="70"/>
      <c r="J1296" s="94"/>
      <c r="K1296" s="94"/>
      <c r="L1296" s="48"/>
      <c r="M1296" s="71"/>
      <c r="N1296" s="64"/>
      <c r="O1296" s="65"/>
      <c r="P1296" s="65"/>
      <c r="Q1296" s="65"/>
      <c r="R1296" s="105"/>
      <c r="S1296" s="66">
        <f t="shared" si="366"/>
        <v>100854.89999999998</v>
      </c>
      <c r="T1296" s="67">
        <f t="shared" si="361"/>
        <v>0</v>
      </c>
      <c r="U1296" s="53">
        <f t="shared" si="351"/>
        <v>0</v>
      </c>
      <c r="V1296" s="54">
        <f t="shared" si="352"/>
        <v>0</v>
      </c>
      <c r="W1296" s="67">
        <f t="shared" si="362"/>
        <v>0</v>
      </c>
      <c r="X1296" s="53">
        <f t="shared" si="353"/>
        <v>0</v>
      </c>
      <c r="Y1296" s="54">
        <f t="shared" si="354"/>
        <v>0</v>
      </c>
      <c r="Z1296" s="68" t="str">
        <f t="shared" si="357"/>
        <v>0</v>
      </c>
      <c r="AA1296" s="56">
        <f t="shared" si="355"/>
        <v>1</v>
      </c>
      <c r="AB1296" s="124">
        <f t="shared" si="363"/>
        <v>1</v>
      </c>
      <c r="AC1296" s="69">
        <f t="shared" si="364"/>
        <v>0</v>
      </c>
      <c r="AD1296" s="54">
        <f t="shared" si="367"/>
        <v>0</v>
      </c>
      <c r="AE1296" s="59">
        <f t="shared" si="365"/>
        <v>0</v>
      </c>
      <c r="AF1296" s="149"/>
      <c r="AG1296" s="60"/>
      <c r="AH1296" s="61"/>
      <c r="AI1296" s="126"/>
      <c r="AJ1296" s="212"/>
      <c r="AK1296" s="215"/>
    </row>
    <row r="1297" spans="2:37">
      <c r="B1297" s="136"/>
      <c r="C1297" s="47">
        <f t="shared" si="358"/>
        <v>0</v>
      </c>
      <c r="D1297" s="47">
        <f t="shared" si="359"/>
        <v>1</v>
      </c>
      <c r="E1297" s="47">
        <f t="shared" si="360"/>
        <v>1900</v>
      </c>
      <c r="F1297" s="47" t="str">
        <f t="shared" si="356"/>
        <v>сб</v>
      </c>
      <c r="G1297" s="92"/>
      <c r="H1297" s="71"/>
      <c r="I1297" s="70"/>
      <c r="J1297" s="94"/>
      <c r="K1297" s="94"/>
      <c r="L1297" s="48"/>
      <c r="M1297" s="71"/>
      <c r="N1297" s="64"/>
      <c r="O1297" s="65"/>
      <c r="P1297" s="65"/>
      <c r="Q1297" s="65"/>
      <c r="R1297" s="105"/>
      <c r="S1297" s="66">
        <f t="shared" si="366"/>
        <v>100854.89999999998</v>
      </c>
      <c r="T1297" s="67">
        <f t="shared" si="361"/>
        <v>0</v>
      </c>
      <c r="U1297" s="53">
        <f t="shared" si="351"/>
        <v>0</v>
      </c>
      <c r="V1297" s="54">
        <f t="shared" si="352"/>
        <v>0</v>
      </c>
      <c r="W1297" s="67">
        <f t="shared" si="362"/>
        <v>0</v>
      </c>
      <c r="X1297" s="53">
        <f t="shared" si="353"/>
        <v>0</v>
      </c>
      <c r="Y1297" s="54">
        <f t="shared" si="354"/>
        <v>0</v>
      </c>
      <c r="Z1297" s="68" t="str">
        <f t="shared" si="357"/>
        <v>0</v>
      </c>
      <c r="AA1297" s="56">
        <f t="shared" si="355"/>
        <v>1</v>
      </c>
      <c r="AB1297" s="124">
        <f t="shared" si="363"/>
        <v>1</v>
      </c>
      <c r="AC1297" s="69">
        <f t="shared" si="364"/>
        <v>0</v>
      </c>
      <c r="AD1297" s="54">
        <f t="shared" si="367"/>
        <v>0</v>
      </c>
      <c r="AE1297" s="59">
        <f t="shared" si="365"/>
        <v>0</v>
      </c>
      <c r="AF1297" s="149"/>
      <c r="AG1297" s="60"/>
      <c r="AH1297" s="61"/>
      <c r="AI1297" s="126"/>
      <c r="AJ1297" s="212"/>
      <c r="AK1297" s="215"/>
    </row>
    <row r="1298" spans="2:37">
      <c r="B1298" s="136"/>
      <c r="C1298" s="47">
        <f t="shared" si="358"/>
        <v>0</v>
      </c>
      <c r="D1298" s="47">
        <f t="shared" si="359"/>
        <v>1</v>
      </c>
      <c r="E1298" s="47">
        <f t="shared" si="360"/>
        <v>1900</v>
      </c>
      <c r="F1298" s="47" t="str">
        <f t="shared" si="356"/>
        <v>сб</v>
      </c>
      <c r="G1298" s="92"/>
      <c r="H1298" s="71"/>
      <c r="I1298" s="70"/>
      <c r="J1298" s="94"/>
      <c r="K1298" s="94"/>
      <c r="L1298" s="48"/>
      <c r="M1298" s="71"/>
      <c r="N1298" s="64"/>
      <c r="O1298" s="65"/>
      <c r="P1298" s="65"/>
      <c r="Q1298" s="65"/>
      <c r="R1298" s="105"/>
      <c r="S1298" s="66">
        <f t="shared" si="366"/>
        <v>100854.89999999998</v>
      </c>
      <c r="T1298" s="67">
        <f t="shared" si="361"/>
        <v>0</v>
      </c>
      <c r="U1298" s="53">
        <f t="shared" si="351"/>
        <v>0</v>
      </c>
      <c r="V1298" s="54">
        <f t="shared" si="352"/>
        <v>0</v>
      </c>
      <c r="W1298" s="67">
        <f t="shared" si="362"/>
        <v>0</v>
      </c>
      <c r="X1298" s="53">
        <f t="shared" si="353"/>
        <v>0</v>
      </c>
      <c r="Y1298" s="54">
        <f t="shared" si="354"/>
        <v>0</v>
      </c>
      <c r="Z1298" s="68" t="str">
        <f t="shared" si="357"/>
        <v>0</v>
      </c>
      <c r="AA1298" s="56">
        <f t="shared" si="355"/>
        <v>1</v>
      </c>
      <c r="AB1298" s="124">
        <f t="shared" si="363"/>
        <v>1</v>
      </c>
      <c r="AC1298" s="69">
        <f t="shared" si="364"/>
        <v>0</v>
      </c>
      <c r="AD1298" s="54">
        <f t="shared" si="367"/>
        <v>0</v>
      </c>
      <c r="AE1298" s="59">
        <f t="shared" si="365"/>
        <v>0</v>
      </c>
      <c r="AF1298" s="149"/>
      <c r="AG1298" s="60"/>
      <c r="AH1298" s="61"/>
      <c r="AI1298" s="126"/>
      <c r="AJ1298" s="212"/>
      <c r="AK1298" s="215"/>
    </row>
    <row r="1299" spans="2:37">
      <c r="B1299" s="136"/>
      <c r="C1299" s="47">
        <f t="shared" si="358"/>
        <v>0</v>
      </c>
      <c r="D1299" s="47">
        <f t="shared" si="359"/>
        <v>1</v>
      </c>
      <c r="E1299" s="47">
        <f t="shared" si="360"/>
        <v>1900</v>
      </c>
      <c r="F1299" s="47" t="str">
        <f t="shared" si="356"/>
        <v>сб</v>
      </c>
      <c r="G1299" s="92"/>
      <c r="H1299" s="71"/>
      <c r="I1299" s="70"/>
      <c r="J1299" s="94"/>
      <c r="K1299" s="94"/>
      <c r="L1299" s="48"/>
      <c r="M1299" s="71"/>
      <c r="N1299" s="64"/>
      <c r="O1299" s="65"/>
      <c r="P1299" s="65"/>
      <c r="Q1299" s="65"/>
      <c r="R1299" s="105"/>
      <c r="S1299" s="66">
        <f t="shared" si="366"/>
        <v>100854.89999999998</v>
      </c>
      <c r="T1299" s="67">
        <f t="shared" si="361"/>
        <v>0</v>
      </c>
      <c r="U1299" s="53">
        <f t="shared" si="351"/>
        <v>0</v>
      </c>
      <c r="V1299" s="54">
        <f t="shared" si="352"/>
        <v>0</v>
      </c>
      <c r="W1299" s="67">
        <f t="shared" si="362"/>
        <v>0</v>
      </c>
      <c r="X1299" s="53">
        <f t="shared" si="353"/>
        <v>0</v>
      </c>
      <c r="Y1299" s="54">
        <f t="shared" si="354"/>
        <v>0</v>
      </c>
      <c r="Z1299" s="68" t="str">
        <f t="shared" si="357"/>
        <v>0</v>
      </c>
      <c r="AA1299" s="56">
        <f t="shared" si="355"/>
        <v>1</v>
      </c>
      <c r="AB1299" s="124">
        <f t="shared" si="363"/>
        <v>1</v>
      </c>
      <c r="AC1299" s="69">
        <f t="shared" si="364"/>
        <v>0</v>
      </c>
      <c r="AD1299" s="54">
        <f t="shared" si="367"/>
        <v>0</v>
      </c>
      <c r="AE1299" s="59">
        <f t="shared" si="365"/>
        <v>0</v>
      </c>
      <c r="AF1299" s="149"/>
      <c r="AG1299" s="60"/>
      <c r="AH1299" s="61"/>
      <c r="AI1299" s="126"/>
      <c r="AJ1299" s="212"/>
      <c r="AK1299" s="215"/>
    </row>
    <row r="1300" spans="2:37">
      <c r="B1300" s="136"/>
      <c r="C1300" s="47">
        <f t="shared" si="358"/>
        <v>0</v>
      </c>
      <c r="D1300" s="47">
        <f t="shared" si="359"/>
        <v>1</v>
      </c>
      <c r="E1300" s="47">
        <f t="shared" si="360"/>
        <v>1900</v>
      </c>
      <c r="F1300" s="47" t="str">
        <f t="shared" si="356"/>
        <v>сб</v>
      </c>
      <c r="G1300" s="92"/>
      <c r="H1300" s="71"/>
      <c r="I1300" s="70"/>
      <c r="J1300" s="94"/>
      <c r="K1300" s="94"/>
      <c r="L1300" s="48"/>
      <c r="M1300" s="71"/>
      <c r="N1300" s="64"/>
      <c r="O1300" s="65"/>
      <c r="P1300" s="65"/>
      <c r="Q1300" s="65"/>
      <c r="R1300" s="105"/>
      <c r="S1300" s="66">
        <f t="shared" si="366"/>
        <v>100854.89999999998</v>
      </c>
      <c r="T1300" s="67">
        <f t="shared" si="361"/>
        <v>0</v>
      </c>
      <c r="U1300" s="53">
        <f t="shared" si="351"/>
        <v>0</v>
      </c>
      <c r="V1300" s="54">
        <f t="shared" si="352"/>
        <v>0</v>
      </c>
      <c r="W1300" s="67">
        <f t="shared" si="362"/>
        <v>0</v>
      </c>
      <c r="X1300" s="53">
        <f t="shared" si="353"/>
        <v>0</v>
      </c>
      <c r="Y1300" s="54">
        <f t="shared" si="354"/>
        <v>0</v>
      </c>
      <c r="Z1300" s="68" t="str">
        <f t="shared" si="357"/>
        <v>0</v>
      </c>
      <c r="AA1300" s="56">
        <f t="shared" si="355"/>
        <v>1</v>
      </c>
      <c r="AB1300" s="124">
        <f t="shared" si="363"/>
        <v>1</v>
      </c>
      <c r="AC1300" s="69">
        <f t="shared" si="364"/>
        <v>0</v>
      </c>
      <c r="AD1300" s="54">
        <f t="shared" si="367"/>
        <v>0</v>
      </c>
      <c r="AE1300" s="59">
        <f t="shared" si="365"/>
        <v>0</v>
      </c>
      <c r="AF1300" s="149"/>
      <c r="AG1300" s="60"/>
      <c r="AH1300" s="61"/>
      <c r="AI1300" s="126"/>
      <c r="AJ1300" s="212"/>
      <c r="AK1300" s="215"/>
    </row>
    <row r="1301" spans="2:37">
      <c r="B1301" s="136"/>
      <c r="C1301" s="47">
        <f t="shared" si="358"/>
        <v>0</v>
      </c>
      <c r="D1301" s="47">
        <f t="shared" si="359"/>
        <v>1</v>
      </c>
      <c r="E1301" s="47">
        <f t="shared" si="360"/>
        <v>1900</v>
      </c>
      <c r="F1301" s="47" t="str">
        <f t="shared" si="356"/>
        <v>сб</v>
      </c>
      <c r="G1301" s="92"/>
      <c r="H1301" s="71"/>
      <c r="I1301" s="70"/>
      <c r="J1301" s="94"/>
      <c r="K1301" s="94"/>
      <c r="L1301" s="48"/>
      <c r="M1301" s="71"/>
      <c r="N1301" s="64"/>
      <c r="O1301" s="65"/>
      <c r="P1301" s="65"/>
      <c r="Q1301" s="65"/>
      <c r="R1301" s="105"/>
      <c r="S1301" s="66">
        <f t="shared" si="366"/>
        <v>100854.89999999998</v>
      </c>
      <c r="T1301" s="67">
        <f t="shared" si="361"/>
        <v>0</v>
      </c>
      <c r="U1301" s="53">
        <f t="shared" si="351"/>
        <v>0</v>
      </c>
      <c r="V1301" s="54">
        <f t="shared" si="352"/>
        <v>0</v>
      </c>
      <c r="W1301" s="67">
        <f t="shared" si="362"/>
        <v>0</v>
      </c>
      <c r="X1301" s="53">
        <f t="shared" si="353"/>
        <v>0</v>
      </c>
      <c r="Y1301" s="54">
        <f t="shared" si="354"/>
        <v>0</v>
      </c>
      <c r="Z1301" s="68" t="str">
        <f t="shared" si="357"/>
        <v>0</v>
      </c>
      <c r="AA1301" s="56">
        <f t="shared" si="355"/>
        <v>1</v>
      </c>
      <c r="AB1301" s="124">
        <f t="shared" si="363"/>
        <v>1</v>
      </c>
      <c r="AC1301" s="69">
        <f t="shared" si="364"/>
        <v>0</v>
      </c>
      <c r="AD1301" s="54">
        <f t="shared" si="367"/>
        <v>0</v>
      </c>
      <c r="AE1301" s="59">
        <f t="shared" si="365"/>
        <v>0</v>
      </c>
      <c r="AF1301" s="149"/>
      <c r="AG1301" s="60"/>
      <c r="AH1301" s="61"/>
      <c r="AI1301" s="126"/>
      <c r="AJ1301" s="212"/>
      <c r="AK1301" s="215"/>
    </row>
    <row r="1302" spans="2:37">
      <c r="B1302" s="136"/>
      <c r="C1302" s="47">
        <f t="shared" si="358"/>
        <v>0</v>
      </c>
      <c r="D1302" s="47">
        <f t="shared" si="359"/>
        <v>1</v>
      </c>
      <c r="E1302" s="47">
        <f t="shared" si="360"/>
        <v>1900</v>
      </c>
      <c r="F1302" s="47" t="str">
        <f t="shared" si="356"/>
        <v>сб</v>
      </c>
      <c r="G1302" s="92"/>
      <c r="H1302" s="71"/>
      <c r="I1302" s="70"/>
      <c r="J1302" s="94"/>
      <c r="K1302" s="94"/>
      <c r="L1302" s="48"/>
      <c r="M1302" s="71"/>
      <c r="N1302" s="64"/>
      <c r="O1302" s="65"/>
      <c r="P1302" s="65"/>
      <c r="Q1302" s="65"/>
      <c r="R1302" s="105"/>
      <c r="S1302" s="66">
        <f t="shared" si="366"/>
        <v>100854.89999999998</v>
      </c>
      <c r="T1302" s="67">
        <f t="shared" si="361"/>
        <v>0</v>
      </c>
      <c r="U1302" s="53">
        <f t="shared" si="351"/>
        <v>0</v>
      </c>
      <c r="V1302" s="54">
        <f t="shared" si="352"/>
        <v>0</v>
      </c>
      <c r="W1302" s="67">
        <f t="shared" si="362"/>
        <v>0</v>
      </c>
      <c r="X1302" s="53">
        <f t="shared" si="353"/>
        <v>0</v>
      </c>
      <c r="Y1302" s="54">
        <f t="shared" si="354"/>
        <v>0</v>
      </c>
      <c r="Z1302" s="68" t="str">
        <f t="shared" si="357"/>
        <v>0</v>
      </c>
      <c r="AA1302" s="56">
        <f t="shared" si="355"/>
        <v>1</v>
      </c>
      <c r="AB1302" s="124">
        <f t="shared" si="363"/>
        <v>1</v>
      </c>
      <c r="AC1302" s="69">
        <f t="shared" si="364"/>
        <v>0</v>
      </c>
      <c r="AD1302" s="54">
        <f t="shared" si="367"/>
        <v>0</v>
      </c>
      <c r="AE1302" s="59">
        <f t="shared" si="365"/>
        <v>0</v>
      </c>
      <c r="AF1302" s="149"/>
      <c r="AG1302" s="60"/>
      <c r="AH1302" s="61"/>
      <c r="AI1302" s="126"/>
      <c r="AJ1302" s="212"/>
      <c r="AK1302" s="215"/>
    </row>
    <row r="1303" spans="2:37">
      <c r="B1303" s="136"/>
      <c r="C1303" s="47">
        <f t="shared" si="358"/>
        <v>0</v>
      </c>
      <c r="D1303" s="47">
        <f t="shared" si="359"/>
        <v>1</v>
      </c>
      <c r="E1303" s="47">
        <f t="shared" si="360"/>
        <v>1900</v>
      </c>
      <c r="F1303" s="47" t="str">
        <f t="shared" si="356"/>
        <v>сб</v>
      </c>
      <c r="G1303" s="92"/>
      <c r="H1303" s="71"/>
      <c r="I1303" s="70"/>
      <c r="J1303" s="94"/>
      <c r="K1303" s="94"/>
      <c r="L1303" s="48"/>
      <c r="M1303" s="71"/>
      <c r="N1303" s="64"/>
      <c r="O1303" s="65"/>
      <c r="P1303" s="65"/>
      <c r="Q1303" s="65"/>
      <c r="R1303" s="105"/>
      <c r="S1303" s="66">
        <f t="shared" si="366"/>
        <v>100854.89999999998</v>
      </c>
      <c r="T1303" s="67">
        <f t="shared" si="361"/>
        <v>0</v>
      </c>
      <c r="U1303" s="53">
        <f t="shared" si="351"/>
        <v>0</v>
      </c>
      <c r="V1303" s="54">
        <f t="shared" si="352"/>
        <v>0</v>
      </c>
      <c r="W1303" s="67">
        <f t="shared" si="362"/>
        <v>0</v>
      </c>
      <c r="X1303" s="53">
        <f t="shared" si="353"/>
        <v>0</v>
      </c>
      <c r="Y1303" s="54">
        <f t="shared" si="354"/>
        <v>0</v>
      </c>
      <c r="Z1303" s="68" t="str">
        <f t="shared" si="357"/>
        <v>0</v>
      </c>
      <c r="AA1303" s="56">
        <f t="shared" si="355"/>
        <v>1</v>
      </c>
      <c r="AB1303" s="124">
        <f t="shared" si="363"/>
        <v>1</v>
      </c>
      <c r="AC1303" s="69">
        <f t="shared" si="364"/>
        <v>0</v>
      </c>
      <c r="AD1303" s="54">
        <f t="shared" si="367"/>
        <v>0</v>
      </c>
      <c r="AE1303" s="59">
        <f t="shared" si="365"/>
        <v>0</v>
      </c>
      <c r="AF1303" s="149"/>
      <c r="AG1303" s="60"/>
      <c r="AH1303" s="61"/>
      <c r="AI1303" s="126"/>
      <c r="AJ1303" s="212"/>
      <c r="AK1303" s="215"/>
    </row>
    <row r="1304" spans="2:37">
      <c r="B1304" s="136"/>
      <c r="C1304" s="47">
        <f t="shared" si="358"/>
        <v>0</v>
      </c>
      <c r="D1304" s="47">
        <f t="shared" si="359"/>
        <v>1</v>
      </c>
      <c r="E1304" s="47">
        <f t="shared" si="360"/>
        <v>1900</v>
      </c>
      <c r="F1304" s="47" t="str">
        <f t="shared" si="356"/>
        <v>сб</v>
      </c>
      <c r="G1304" s="92"/>
      <c r="H1304" s="71"/>
      <c r="I1304" s="70"/>
      <c r="J1304" s="94"/>
      <c r="K1304" s="94"/>
      <c r="L1304" s="48"/>
      <c r="M1304" s="71"/>
      <c r="N1304" s="64"/>
      <c r="O1304" s="65"/>
      <c r="P1304" s="65"/>
      <c r="Q1304" s="65"/>
      <c r="R1304" s="105"/>
      <c r="S1304" s="66">
        <f t="shared" si="366"/>
        <v>100854.89999999998</v>
      </c>
      <c r="T1304" s="67">
        <f t="shared" si="361"/>
        <v>0</v>
      </c>
      <c r="U1304" s="53">
        <f t="shared" si="351"/>
        <v>0</v>
      </c>
      <c r="V1304" s="54">
        <f t="shared" si="352"/>
        <v>0</v>
      </c>
      <c r="W1304" s="67">
        <f t="shared" si="362"/>
        <v>0</v>
      </c>
      <c r="X1304" s="53">
        <f t="shared" si="353"/>
        <v>0</v>
      </c>
      <c r="Y1304" s="54">
        <f t="shared" si="354"/>
        <v>0</v>
      </c>
      <c r="Z1304" s="68" t="str">
        <f t="shared" si="357"/>
        <v>0</v>
      </c>
      <c r="AA1304" s="56">
        <f t="shared" si="355"/>
        <v>1</v>
      </c>
      <c r="AB1304" s="124">
        <f t="shared" si="363"/>
        <v>1</v>
      </c>
      <c r="AC1304" s="69">
        <f t="shared" si="364"/>
        <v>0</v>
      </c>
      <c r="AD1304" s="54">
        <f t="shared" si="367"/>
        <v>0</v>
      </c>
      <c r="AE1304" s="59">
        <f t="shared" si="365"/>
        <v>0</v>
      </c>
      <c r="AF1304" s="149"/>
      <c r="AG1304" s="60"/>
      <c r="AH1304" s="61"/>
      <c r="AI1304" s="126"/>
      <c r="AJ1304" s="212"/>
      <c r="AK1304" s="215"/>
    </row>
    <row r="1305" spans="2:37">
      <c r="B1305" s="136"/>
      <c r="C1305" s="47">
        <f t="shared" si="358"/>
        <v>0</v>
      </c>
      <c r="D1305" s="47">
        <f t="shared" si="359"/>
        <v>1</v>
      </c>
      <c r="E1305" s="47">
        <f t="shared" si="360"/>
        <v>1900</v>
      </c>
      <c r="F1305" s="47" t="str">
        <f t="shared" si="356"/>
        <v>сб</v>
      </c>
      <c r="G1305" s="92"/>
      <c r="H1305" s="71"/>
      <c r="I1305" s="70"/>
      <c r="J1305" s="94"/>
      <c r="K1305" s="94"/>
      <c r="L1305" s="48"/>
      <c r="M1305" s="71"/>
      <c r="N1305" s="64"/>
      <c r="O1305" s="65"/>
      <c r="P1305" s="65"/>
      <c r="Q1305" s="65"/>
      <c r="R1305" s="105"/>
      <c r="S1305" s="66">
        <f t="shared" si="366"/>
        <v>100854.89999999998</v>
      </c>
      <c r="T1305" s="67">
        <f t="shared" si="361"/>
        <v>0</v>
      </c>
      <c r="U1305" s="53">
        <f t="shared" si="351"/>
        <v>0</v>
      </c>
      <c r="V1305" s="54">
        <f t="shared" si="352"/>
        <v>0</v>
      </c>
      <c r="W1305" s="67">
        <f t="shared" si="362"/>
        <v>0</v>
      </c>
      <c r="X1305" s="53">
        <f t="shared" si="353"/>
        <v>0</v>
      </c>
      <c r="Y1305" s="54">
        <f t="shared" si="354"/>
        <v>0</v>
      </c>
      <c r="Z1305" s="68" t="str">
        <f t="shared" si="357"/>
        <v>0</v>
      </c>
      <c r="AA1305" s="56">
        <f t="shared" si="355"/>
        <v>1</v>
      </c>
      <c r="AB1305" s="124">
        <f t="shared" si="363"/>
        <v>1</v>
      </c>
      <c r="AC1305" s="69">
        <f t="shared" si="364"/>
        <v>0</v>
      </c>
      <c r="AD1305" s="54">
        <f t="shared" si="367"/>
        <v>0</v>
      </c>
      <c r="AE1305" s="59">
        <f t="shared" si="365"/>
        <v>0</v>
      </c>
      <c r="AF1305" s="149"/>
      <c r="AG1305" s="60"/>
      <c r="AH1305" s="61"/>
      <c r="AI1305" s="126"/>
      <c r="AJ1305" s="212"/>
      <c r="AK1305" s="215"/>
    </row>
    <row r="1306" spans="2:37">
      <c r="B1306" s="136"/>
      <c r="C1306" s="47">
        <f t="shared" si="358"/>
        <v>0</v>
      </c>
      <c r="D1306" s="47">
        <f t="shared" si="359"/>
        <v>1</v>
      </c>
      <c r="E1306" s="47">
        <f t="shared" si="360"/>
        <v>1900</v>
      </c>
      <c r="F1306" s="47" t="str">
        <f t="shared" si="356"/>
        <v>сб</v>
      </c>
      <c r="G1306" s="92"/>
      <c r="H1306" s="71"/>
      <c r="I1306" s="70"/>
      <c r="J1306" s="94"/>
      <c r="K1306" s="94"/>
      <c r="L1306" s="48"/>
      <c r="M1306" s="71"/>
      <c r="N1306" s="64"/>
      <c r="O1306" s="65"/>
      <c r="P1306" s="65"/>
      <c r="Q1306" s="65"/>
      <c r="R1306" s="105"/>
      <c r="S1306" s="66">
        <f t="shared" si="366"/>
        <v>100854.89999999998</v>
      </c>
      <c r="T1306" s="67">
        <f t="shared" si="361"/>
        <v>0</v>
      </c>
      <c r="U1306" s="53">
        <f t="shared" si="351"/>
        <v>0</v>
      </c>
      <c r="V1306" s="54">
        <f t="shared" si="352"/>
        <v>0</v>
      </c>
      <c r="W1306" s="67">
        <f t="shared" si="362"/>
        <v>0</v>
      </c>
      <c r="X1306" s="53">
        <f t="shared" si="353"/>
        <v>0</v>
      </c>
      <c r="Y1306" s="54">
        <f t="shared" si="354"/>
        <v>0</v>
      </c>
      <c r="Z1306" s="68" t="str">
        <f t="shared" si="357"/>
        <v>0</v>
      </c>
      <c r="AA1306" s="56">
        <f t="shared" si="355"/>
        <v>1</v>
      </c>
      <c r="AB1306" s="124">
        <f t="shared" si="363"/>
        <v>1</v>
      </c>
      <c r="AC1306" s="69">
        <f t="shared" si="364"/>
        <v>0</v>
      </c>
      <c r="AD1306" s="54">
        <f t="shared" si="367"/>
        <v>0</v>
      </c>
      <c r="AE1306" s="59">
        <f t="shared" si="365"/>
        <v>0</v>
      </c>
      <c r="AF1306" s="149"/>
      <c r="AG1306" s="60"/>
      <c r="AH1306" s="61"/>
      <c r="AI1306" s="126"/>
      <c r="AJ1306" s="212"/>
      <c r="AK1306" s="215"/>
    </row>
    <row r="1307" spans="2:37">
      <c r="B1307" s="136"/>
      <c r="C1307" s="47">
        <f t="shared" si="358"/>
        <v>0</v>
      </c>
      <c r="D1307" s="47">
        <f t="shared" si="359"/>
        <v>1</v>
      </c>
      <c r="E1307" s="47">
        <f t="shared" si="360"/>
        <v>1900</v>
      </c>
      <c r="F1307" s="47" t="str">
        <f t="shared" si="356"/>
        <v>сб</v>
      </c>
      <c r="G1307" s="92"/>
      <c r="H1307" s="71"/>
      <c r="I1307" s="70"/>
      <c r="J1307" s="94"/>
      <c r="K1307" s="94"/>
      <c r="L1307" s="48"/>
      <c r="M1307" s="71"/>
      <c r="N1307" s="64"/>
      <c r="O1307" s="65"/>
      <c r="P1307" s="65"/>
      <c r="Q1307" s="65"/>
      <c r="R1307" s="105"/>
      <c r="S1307" s="66">
        <f t="shared" si="366"/>
        <v>100854.89999999998</v>
      </c>
      <c r="T1307" s="67">
        <f t="shared" si="361"/>
        <v>0</v>
      </c>
      <c r="U1307" s="53">
        <f t="shared" si="351"/>
        <v>0</v>
      </c>
      <c r="V1307" s="54">
        <f t="shared" si="352"/>
        <v>0</v>
      </c>
      <c r="W1307" s="67">
        <f t="shared" si="362"/>
        <v>0</v>
      </c>
      <c r="X1307" s="53">
        <f t="shared" si="353"/>
        <v>0</v>
      </c>
      <c r="Y1307" s="54">
        <f t="shared" si="354"/>
        <v>0</v>
      </c>
      <c r="Z1307" s="68" t="str">
        <f t="shared" si="357"/>
        <v>0</v>
      </c>
      <c r="AA1307" s="56">
        <f t="shared" si="355"/>
        <v>1</v>
      </c>
      <c r="AB1307" s="124">
        <f t="shared" si="363"/>
        <v>1</v>
      </c>
      <c r="AC1307" s="69">
        <f t="shared" si="364"/>
        <v>0</v>
      </c>
      <c r="AD1307" s="54">
        <f t="shared" si="367"/>
        <v>0</v>
      </c>
      <c r="AE1307" s="59">
        <f t="shared" si="365"/>
        <v>0</v>
      </c>
      <c r="AF1307" s="149"/>
      <c r="AG1307" s="60"/>
      <c r="AH1307" s="61"/>
      <c r="AI1307" s="126"/>
      <c r="AJ1307" s="212"/>
      <c r="AK1307" s="215"/>
    </row>
    <row r="1308" spans="2:37">
      <c r="B1308" s="136"/>
      <c r="C1308" s="47">
        <f t="shared" si="358"/>
        <v>0</v>
      </c>
      <c r="D1308" s="47">
        <f t="shared" si="359"/>
        <v>1</v>
      </c>
      <c r="E1308" s="47">
        <f t="shared" si="360"/>
        <v>1900</v>
      </c>
      <c r="F1308" s="47" t="str">
        <f t="shared" si="356"/>
        <v>сб</v>
      </c>
      <c r="G1308" s="92"/>
      <c r="H1308" s="71"/>
      <c r="I1308" s="70"/>
      <c r="J1308" s="94"/>
      <c r="K1308" s="94"/>
      <c r="L1308" s="48"/>
      <c r="M1308" s="71"/>
      <c r="N1308" s="64"/>
      <c r="O1308" s="65"/>
      <c r="P1308" s="65"/>
      <c r="Q1308" s="65"/>
      <c r="R1308" s="105"/>
      <c r="S1308" s="66">
        <f t="shared" si="366"/>
        <v>100854.89999999998</v>
      </c>
      <c r="T1308" s="67">
        <f t="shared" si="361"/>
        <v>0</v>
      </c>
      <c r="U1308" s="53">
        <f t="shared" si="351"/>
        <v>0</v>
      </c>
      <c r="V1308" s="54">
        <f t="shared" si="352"/>
        <v>0</v>
      </c>
      <c r="W1308" s="67">
        <f t="shared" si="362"/>
        <v>0</v>
      </c>
      <c r="X1308" s="53">
        <f t="shared" si="353"/>
        <v>0</v>
      </c>
      <c r="Y1308" s="54">
        <f t="shared" si="354"/>
        <v>0</v>
      </c>
      <c r="Z1308" s="68" t="str">
        <f t="shared" si="357"/>
        <v>0</v>
      </c>
      <c r="AA1308" s="56">
        <f t="shared" si="355"/>
        <v>1</v>
      </c>
      <c r="AB1308" s="124">
        <f t="shared" si="363"/>
        <v>1</v>
      </c>
      <c r="AC1308" s="69">
        <f t="shared" si="364"/>
        <v>0</v>
      </c>
      <c r="AD1308" s="54">
        <f t="shared" si="367"/>
        <v>0</v>
      </c>
      <c r="AE1308" s="59">
        <f t="shared" si="365"/>
        <v>0</v>
      </c>
      <c r="AF1308" s="149"/>
      <c r="AG1308" s="60"/>
      <c r="AH1308" s="61"/>
      <c r="AI1308" s="126"/>
      <c r="AJ1308" s="212"/>
      <c r="AK1308" s="215"/>
    </row>
    <row r="1309" spans="2:37">
      <c r="B1309" s="136"/>
      <c r="C1309" s="47">
        <f t="shared" si="358"/>
        <v>0</v>
      </c>
      <c r="D1309" s="47">
        <f t="shared" si="359"/>
        <v>1</v>
      </c>
      <c r="E1309" s="47">
        <f t="shared" si="360"/>
        <v>1900</v>
      </c>
      <c r="F1309" s="47" t="str">
        <f t="shared" si="356"/>
        <v>сб</v>
      </c>
      <c r="G1309" s="92"/>
      <c r="H1309" s="71"/>
      <c r="I1309" s="70"/>
      <c r="J1309" s="94"/>
      <c r="K1309" s="94"/>
      <c r="L1309" s="48"/>
      <c r="M1309" s="71"/>
      <c r="N1309" s="64"/>
      <c r="O1309" s="65"/>
      <c r="P1309" s="65"/>
      <c r="Q1309" s="65"/>
      <c r="R1309" s="105"/>
      <c r="S1309" s="66">
        <f t="shared" si="366"/>
        <v>100854.89999999998</v>
      </c>
      <c r="T1309" s="67">
        <f t="shared" si="361"/>
        <v>0</v>
      </c>
      <c r="U1309" s="53">
        <f t="shared" si="351"/>
        <v>0</v>
      </c>
      <c r="V1309" s="54">
        <f t="shared" si="352"/>
        <v>0</v>
      </c>
      <c r="W1309" s="67">
        <f t="shared" si="362"/>
        <v>0</v>
      </c>
      <c r="X1309" s="53">
        <f t="shared" si="353"/>
        <v>0</v>
      </c>
      <c r="Y1309" s="54">
        <f t="shared" si="354"/>
        <v>0</v>
      </c>
      <c r="Z1309" s="68" t="str">
        <f t="shared" si="357"/>
        <v>0</v>
      </c>
      <c r="AA1309" s="56">
        <f t="shared" si="355"/>
        <v>1</v>
      </c>
      <c r="AB1309" s="124">
        <f t="shared" si="363"/>
        <v>1</v>
      </c>
      <c r="AC1309" s="69">
        <f t="shared" si="364"/>
        <v>0</v>
      </c>
      <c r="AD1309" s="54">
        <f t="shared" si="367"/>
        <v>0</v>
      </c>
      <c r="AE1309" s="59">
        <f t="shared" si="365"/>
        <v>0</v>
      </c>
      <c r="AF1309" s="149"/>
      <c r="AG1309" s="60"/>
      <c r="AH1309" s="61"/>
      <c r="AI1309" s="126"/>
      <c r="AJ1309" s="212"/>
      <c r="AK1309" s="215"/>
    </row>
    <row r="1310" spans="2:37">
      <c r="B1310" s="136"/>
      <c r="C1310" s="47">
        <f t="shared" si="358"/>
        <v>0</v>
      </c>
      <c r="D1310" s="47">
        <f t="shared" si="359"/>
        <v>1</v>
      </c>
      <c r="E1310" s="47">
        <f t="shared" si="360"/>
        <v>1900</v>
      </c>
      <c r="F1310" s="47" t="str">
        <f t="shared" si="356"/>
        <v>сб</v>
      </c>
      <c r="G1310" s="92"/>
      <c r="H1310" s="71"/>
      <c r="I1310" s="70"/>
      <c r="J1310" s="94"/>
      <c r="K1310" s="94"/>
      <c r="L1310" s="48"/>
      <c r="M1310" s="71"/>
      <c r="N1310" s="64"/>
      <c r="O1310" s="65"/>
      <c r="P1310" s="65"/>
      <c r="Q1310" s="65"/>
      <c r="R1310" s="105"/>
      <c r="S1310" s="66">
        <f t="shared" si="366"/>
        <v>100854.89999999998</v>
      </c>
      <c r="T1310" s="67">
        <f t="shared" si="361"/>
        <v>0</v>
      </c>
      <c r="U1310" s="53">
        <f t="shared" si="351"/>
        <v>0</v>
      </c>
      <c r="V1310" s="54">
        <f t="shared" si="352"/>
        <v>0</v>
      </c>
      <c r="W1310" s="67">
        <f t="shared" si="362"/>
        <v>0</v>
      </c>
      <c r="X1310" s="53">
        <f t="shared" si="353"/>
        <v>0</v>
      </c>
      <c r="Y1310" s="54">
        <f t="shared" si="354"/>
        <v>0</v>
      </c>
      <c r="Z1310" s="68" t="str">
        <f t="shared" si="357"/>
        <v>0</v>
      </c>
      <c r="AA1310" s="56">
        <f t="shared" si="355"/>
        <v>1</v>
      </c>
      <c r="AB1310" s="124">
        <f t="shared" si="363"/>
        <v>1</v>
      </c>
      <c r="AC1310" s="69">
        <f t="shared" si="364"/>
        <v>0</v>
      </c>
      <c r="AD1310" s="54">
        <f t="shared" si="367"/>
        <v>0</v>
      </c>
      <c r="AE1310" s="59">
        <f t="shared" si="365"/>
        <v>0</v>
      </c>
      <c r="AF1310" s="149"/>
      <c r="AG1310" s="60"/>
      <c r="AH1310" s="61"/>
      <c r="AI1310" s="126"/>
      <c r="AJ1310" s="212"/>
      <c r="AK1310" s="215"/>
    </row>
    <row r="1311" spans="2:37">
      <c r="B1311" s="136"/>
      <c r="C1311" s="47">
        <f t="shared" si="358"/>
        <v>0</v>
      </c>
      <c r="D1311" s="47">
        <f t="shared" si="359"/>
        <v>1</v>
      </c>
      <c r="E1311" s="47">
        <f t="shared" si="360"/>
        <v>1900</v>
      </c>
      <c r="F1311" s="47" t="str">
        <f t="shared" si="356"/>
        <v>сб</v>
      </c>
      <c r="G1311" s="92"/>
      <c r="H1311" s="71"/>
      <c r="I1311" s="70"/>
      <c r="J1311" s="94"/>
      <c r="K1311" s="94"/>
      <c r="L1311" s="48"/>
      <c r="M1311" s="71"/>
      <c r="N1311" s="64"/>
      <c r="O1311" s="65"/>
      <c r="P1311" s="65"/>
      <c r="Q1311" s="65"/>
      <c r="R1311" s="105"/>
      <c r="S1311" s="66">
        <f t="shared" si="366"/>
        <v>100854.89999999998</v>
      </c>
      <c r="T1311" s="67">
        <f t="shared" si="361"/>
        <v>0</v>
      </c>
      <c r="U1311" s="53">
        <f t="shared" si="351"/>
        <v>0</v>
      </c>
      <c r="V1311" s="54">
        <f t="shared" si="352"/>
        <v>0</v>
      </c>
      <c r="W1311" s="67">
        <f t="shared" si="362"/>
        <v>0</v>
      </c>
      <c r="X1311" s="53">
        <f t="shared" si="353"/>
        <v>0</v>
      </c>
      <c r="Y1311" s="54">
        <f t="shared" si="354"/>
        <v>0</v>
      </c>
      <c r="Z1311" s="68" t="str">
        <f t="shared" si="357"/>
        <v>0</v>
      </c>
      <c r="AA1311" s="56">
        <f t="shared" si="355"/>
        <v>1</v>
      </c>
      <c r="AB1311" s="124">
        <f t="shared" si="363"/>
        <v>1</v>
      </c>
      <c r="AC1311" s="69">
        <f t="shared" si="364"/>
        <v>0</v>
      </c>
      <c r="AD1311" s="54">
        <f t="shared" si="367"/>
        <v>0</v>
      </c>
      <c r="AE1311" s="59">
        <f t="shared" si="365"/>
        <v>0</v>
      </c>
      <c r="AF1311" s="149"/>
      <c r="AG1311" s="60"/>
      <c r="AH1311" s="61"/>
      <c r="AI1311" s="126"/>
      <c r="AJ1311" s="212"/>
      <c r="AK1311" s="215"/>
    </row>
    <row r="1312" spans="2:37">
      <c r="B1312" s="136"/>
      <c r="C1312" s="47">
        <f t="shared" si="358"/>
        <v>0</v>
      </c>
      <c r="D1312" s="47">
        <f t="shared" si="359"/>
        <v>1</v>
      </c>
      <c r="E1312" s="47">
        <f t="shared" si="360"/>
        <v>1900</v>
      </c>
      <c r="F1312" s="47" t="str">
        <f t="shared" si="356"/>
        <v>сб</v>
      </c>
      <c r="G1312" s="92"/>
      <c r="H1312" s="71"/>
      <c r="I1312" s="70"/>
      <c r="J1312" s="94"/>
      <c r="K1312" s="94"/>
      <c r="L1312" s="48"/>
      <c r="M1312" s="71"/>
      <c r="N1312" s="64"/>
      <c r="O1312" s="65"/>
      <c r="P1312" s="65"/>
      <c r="Q1312" s="65"/>
      <c r="R1312" s="105"/>
      <c r="S1312" s="66">
        <f t="shared" si="366"/>
        <v>100854.89999999998</v>
      </c>
      <c r="T1312" s="67">
        <f t="shared" si="361"/>
        <v>0</v>
      </c>
      <c r="U1312" s="53">
        <f t="shared" si="351"/>
        <v>0</v>
      </c>
      <c r="V1312" s="54">
        <f t="shared" si="352"/>
        <v>0</v>
      </c>
      <c r="W1312" s="67">
        <f t="shared" si="362"/>
        <v>0</v>
      </c>
      <c r="X1312" s="53">
        <f t="shared" si="353"/>
        <v>0</v>
      </c>
      <c r="Y1312" s="54">
        <f t="shared" si="354"/>
        <v>0</v>
      </c>
      <c r="Z1312" s="68" t="str">
        <f t="shared" si="357"/>
        <v>0</v>
      </c>
      <c r="AA1312" s="56">
        <f t="shared" si="355"/>
        <v>1</v>
      </c>
      <c r="AB1312" s="124">
        <f t="shared" si="363"/>
        <v>1</v>
      </c>
      <c r="AC1312" s="69">
        <f t="shared" si="364"/>
        <v>0</v>
      </c>
      <c r="AD1312" s="54">
        <f t="shared" si="367"/>
        <v>0</v>
      </c>
      <c r="AE1312" s="59">
        <f t="shared" si="365"/>
        <v>0</v>
      </c>
      <c r="AF1312" s="149"/>
      <c r="AG1312" s="60"/>
      <c r="AH1312" s="61"/>
      <c r="AI1312" s="126"/>
      <c r="AJ1312" s="212"/>
      <c r="AK1312" s="215"/>
    </row>
    <row r="1313" spans="2:37">
      <c r="B1313" s="136"/>
      <c r="C1313" s="47">
        <f t="shared" si="358"/>
        <v>0</v>
      </c>
      <c r="D1313" s="47">
        <f t="shared" si="359"/>
        <v>1</v>
      </c>
      <c r="E1313" s="47">
        <f t="shared" si="360"/>
        <v>1900</v>
      </c>
      <c r="F1313" s="47" t="str">
        <f t="shared" si="356"/>
        <v>сб</v>
      </c>
      <c r="G1313" s="92"/>
      <c r="H1313" s="71"/>
      <c r="I1313" s="70"/>
      <c r="J1313" s="94"/>
      <c r="K1313" s="94"/>
      <c r="L1313" s="48"/>
      <c r="M1313" s="71"/>
      <c r="N1313" s="64"/>
      <c r="O1313" s="65"/>
      <c r="P1313" s="65"/>
      <c r="Q1313" s="65"/>
      <c r="R1313" s="105"/>
      <c r="S1313" s="66">
        <f t="shared" si="366"/>
        <v>100854.89999999998</v>
      </c>
      <c r="T1313" s="67">
        <f t="shared" si="361"/>
        <v>0</v>
      </c>
      <c r="U1313" s="53">
        <f t="shared" ref="U1313:U1376" si="368">T1313*M1313*AA1313</f>
        <v>0</v>
      </c>
      <c r="V1313" s="54">
        <f t="shared" ref="V1313:V1376" si="369">T1313*M1313*AA1313/S1313</f>
        <v>0</v>
      </c>
      <c r="W1313" s="67">
        <f t="shared" si="362"/>
        <v>0</v>
      </c>
      <c r="X1313" s="53">
        <f t="shared" ref="X1313:X1376" si="370">W1313*M1313*AA1313</f>
        <v>0</v>
      </c>
      <c r="Y1313" s="54">
        <f t="shared" ref="Y1313:Y1376" si="371">W1313*M1313*AA1313/S1313</f>
        <v>0</v>
      </c>
      <c r="Z1313" s="68" t="str">
        <f t="shared" si="357"/>
        <v>0</v>
      </c>
      <c r="AA1313" s="56">
        <f t="shared" ref="AA1313:AA1376" si="372">IF(I1313=0,1,I1313)</f>
        <v>1</v>
      </c>
      <c r="AB1313" s="124">
        <f t="shared" si="363"/>
        <v>1</v>
      </c>
      <c r="AC1313" s="69">
        <f t="shared" si="364"/>
        <v>0</v>
      </c>
      <c r="AD1313" s="54">
        <f t="shared" si="367"/>
        <v>0</v>
      </c>
      <c r="AE1313" s="59">
        <f t="shared" si="365"/>
        <v>0</v>
      </c>
      <c r="AF1313" s="149"/>
      <c r="AG1313" s="60"/>
      <c r="AH1313" s="61"/>
      <c r="AI1313" s="126"/>
      <c r="AJ1313" s="212"/>
      <c r="AK1313" s="215"/>
    </row>
    <row r="1314" spans="2:37">
      <c r="B1314" s="136"/>
      <c r="C1314" s="47">
        <f t="shared" si="358"/>
        <v>0</v>
      </c>
      <c r="D1314" s="47">
        <f t="shared" si="359"/>
        <v>1</v>
      </c>
      <c r="E1314" s="47">
        <f t="shared" si="360"/>
        <v>1900</v>
      </c>
      <c r="F1314" s="47" t="str">
        <f t="shared" si="356"/>
        <v>сб</v>
      </c>
      <c r="G1314" s="92"/>
      <c r="H1314" s="71"/>
      <c r="I1314" s="70"/>
      <c r="J1314" s="94"/>
      <c r="K1314" s="94"/>
      <c r="L1314" s="48"/>
      <c r="M1314" s="71"/>
      <c r="N1314" s="64"/>
      <c r="O1314" s="65"/>
      <c r="P1314" s="65"/>
      <c r="Q1314" s="65"/>
      <c r="R1314" s="105"/>
      <c r="S1314" s="66">
        <f t="shared" si="366"/>
        <v>100854.89999999998</v>
      </c>
      <c r="T1314" s="67">
        <f t="shared" si="361"/>
        <v>0</v>
      </c>
      <c r="U1314" s="53">
        <f t="shared" si="368"/>
        <v>0</v>
      </c>
      <c r="V1314" s="54">
        <f t="shared" si="369"/>
        <v>0</v>
      </c>
      <c r="W1314" s="67">
        <f t="shared" si="362"/>
        <v>0</v>
      </c>
      <c r="X1314" s="53">
        <f t="shared" si="370"/>
        <v>0</v>
      </c>
      <c r="Y1314" s="54">
        <f t="shared" si="371"/>
        <v>0</v>
      </c>
      <c r="Z1314" s="68" t="str">
        <f t="shared" si="357"/>
        <v>0</v>
      </c>
      <c r="AA1314" s="56">
        <f t="shared" si="372"/>
        <v>1</v>
      </c>
      <c r="AB1314" s="124">
        <f t="shared" si="363"/>
        <v>1</v>
      </c>
      <c r="AC1314" s="69">
        <f t="shared" si="364"/>
        <v>0</v>
      </c>
      <c r="AD1314" s="54">
        <f t="shared" si="367"/>
        <v>0</v>
      </c>
      <c r="AE1314" s="59">
        <f t="shared" si="365"/>
        <v>0</v>
      </c>
      <c r="AF1314" s="149"/>
      <c r="AG1314" s="60"/>
      <c r="AH1314" s="61"/>
      <c r="AI1314" s="126"/>
      <c r="AJ1314" s="212"/>
      <c r="AK1314" s="215"/>
    </row>
    <row r="1315" spans="2:37">
      <c r="B1315" s="136"/>
      <c r="C1315" s="47">
        <f t="shared" si="358"/>
        <v>0</v>
      </c>
      <c r="D1315" s="47">
        <f t="shared" si="359"/>
        <v>1</v>
      </c>
      <c r="E1315" s="47">
        <f t="shared" si="360"/>
        <v>1900</v>
      </c>
      <c r="F1315" s="47" t="str">
        <f t="shared" si="356"/>
        <v>сб</v>
      </c>
      <c r="G1315" s="92"/>
      <c r="H1315" s="71"/>
      <c r="I1315" s="70"/>
      <c r="J1315" s="94"/>
      <c r="K1315" s="94"/>
      <c r="L1315" s="48"/>
      <c r="M1315" s="71"/>
      <c r="N1315" s="64"/>
      <c r="O1315" s="65"/>
      <c r="P1315" s="65"/>
      <c r="Q1315" s="65"/>
      <c r="R1315" s="105"/>
      <c r="S1315" s="66">
        <f t="shared" si="366"/>
        <v>100854.89999999998</v>
      </c>
      <c r="T1315" s="67">
        <f t="shared" si="361"/>
        <v>0</v>
      </c>
      <c r="U1315" s="53">
        <f t="shared" si="368"/>
        <v>0</v>
      </c>
      <c r="V1315" s="54">
        <f t="shared" si="369"/>
        <v>0</v>
      </c>
      <c r="W1315" s="67">
        <f t="shared" si="362"/>
        <v>0</v>
      </c>
      <c r="X1315" s="53">
        <f t="shared" si="370"/>
        <v>0</v>
      </c>
      <c r="Y1315" s="54">
        <f t="shared" si="371"/>
        <v>0</v>
      </c>
      <c r="Z1315" s="68" t="str">
        <f t="shared" si="357"/>
        <v>0</v>
      </c>
      <c r="AA1315" s="56">
        <f t="shared" si="372"/>
        <v>1</v>
      </c>
      <c r="AB1315" s="124">
        <f t="shared" si="363"/>
        <v>1</v>
      </c>
      <c r="AC1315" s="69">
        <f t="shared" si="364"/>
        <v>0</v>
      </c>
      <c r="AD1315" s="54">
        <f t="shared" si="367"/>
        <v>0</v>
      </c>
      <c r="AE1315" s="59">
        <f t="shared" si="365"/>
        <v>0</v>
      </c>
      <c r="AF1315" s="149"/>
      <c r="AG1315" s="60"/>
      <c r="AH1315" s="61"/>
      <c r="AI1315" s="126"/>
      <c r="AJ1315" s="212"/>
      <c r="AK1315" s="215"/>
    </row>
    <row r="1316" spans="2:37">
      <c r="B1316" s="136"/>
      <c r="C1316" s="47">
        <f t="shared" si="358"/>
        <v>0</v>
      </c>
      <c r="D1316" s="47">
        <f t="shared" si="359"/>
        <v>1</v>
      </c>
      <c r="E1316" s="47">
        <f t="shared" si="360"/>
        <v>1900</v>
      </c>
      <c r="F1316" s="47" t="str">
        <f t="shared" ref="F1316:F1379" si="373">CHOOSE(WEEKDAY(B1316,2),"пн","вт","ср","чт","пт","сб","вс")</f>
        <v>сб</v>
      </c>
      <c r="G1316" s="92"/>
      <c r="H1316" s="71"/>
      <c r="I1316" s="70"/>
      <c r="J1316" s="94"/>
      <c r="K1316" s="94"/>
      <c r="L1316" s="48"/>
      <c r="M1316" s="71"/>
      <c r="N1316" s="64"/>
      <c r="O1316" s="65"/>
      <c r="P1316" s="65"/>
      <c r="Q1316" s="65"/>
      <c r="R1316" s="105"/>
      <c r="S1316" s="66">
        <f t="shared" si="366"/>
        <v>100854.89999999998</v>
      </c>
      <c r="T1316" s="67">
        <f t="shared" si="361"/>
        <v>0</v>
      </c>
      <c r="U1316" s="53">
        <f t="shared" si="368"/>
        <v>0</v>
      </c>
      <c r="V1316" s="54">
        <f t="shared" si="369"/>
        <v>0</v>
      </c>
      <c r="W1316" s="67">
        <f t="shared" si="362"/>
        <v>0</v>
      </c>
      <c r="X1316" s="53">
        <f t="shared" si="370"/>
        <v>0</v>
      </c>
      <c r="Y1316" s="54">
        <f t="shared" si="371"/>
        <v>0</v>
      </c>
      <c r="Z1316" s="68" t="str">
        <f t="shared" ref="Z1316:Z1379" si="374">IF(W1316=0,"0",T1316/W1316)</f>
        <v>0</v>
      </c>
      <c r="AA1316" s="56">
        <f t="shared" si="372"/>
        <v>1</v>
      </c>
      <c r="AB1316" s="124">
        <f t="shared" si="363"/>
        <v>1</v>
      </c>
      <c r="AC1316" s="69">
        <f t="shared" si="364"/>
        <v>0</v>
      </c>
      <c r="AD1316" s="54">
        <f t="shared" si="367"/>
        <v>0</v>
      </c>
      <c r="AE1316" s="59">
        <f t="shared" si="365"/>
        <v>0</v>
      </c>
      <c r="AF1316" s="149"/>
      <c r="AG1316" s="60"/>
      <c r="AH1316" s="61"/>
      <c r="AI1316" s="126"/>
      <c r="AJ1316" s="212"/>
      <c r="AK1316" s="215"/>
    </row>
    <row r="1317" spans="2:37">
      <c r="B1317" s="136"/>
      <c r="C1317" s="47">
        <f t="shared" ref="C1317:C1380" si="375">WEEKNUM(B1317)</f>
        <v>0</v>
      </c>
      <c r="D1317" s="47">
        <f t="shared" ref="D1317:D1380" si="376">MONTH(B1317)</f>
        <v>1</v>
      </c>
      <c r="E1317" s="47">
        <f t="shared" ref="E1317:E1380" si="377">YEAR(B1317)</f>
        <v>1900</v>
      </c>
      <c r="F1317" s="47" t="str">
        <f t="shared" si="373"/>
        <v>сб</v>
      </c>
      <c r="G1317" s="92"/>
      <c r="H1317" s="71"/>
      <c r="I1317" s="70"/>
      <c r="J1317" s="94"/>
      <c r="K1317" s="94"/>
      <c r="L1317" s="48"/>
      <c r="M1317" s="71"/>
      <c r="N1317" s="64"/>
      <c r="O1317" s="65"/>
      <c r="P1317" s="65"/>
      <c r="Q1317" s="65"/>
      <c r="R1317" s="105"/>
      <c r="S1317" s="66">
        <f t="shared" si="366"/>
        <v>100854.89999999998</v>
      </c>
      <c r="T1317" s="67">
        <f t="shared" si="361"/>
        <v>0</v>
      </c>
      <c r="U1317" s="53">
        <f t="shared" si="368"/>
        <v>0</v>
      </c>
      <c r="V1317" s="54">
        <f t="shared" si="369"/>
        <v>0</v>
      </c>
      <c r="W1317" s="67">
        <f t="shared" si="362"/>
        <v>0</v>
      </c>
      <c r="X1317" s="53">
        <f t="shared" si="370"/>
        <v>0</v>
      </c>
      <c r="Y1317" s="54">
        <f t="shared" si="371"/>
        <v>0</v>
      </c>
      <c r="Z1317" s="68" t="str">
        <f t="shared" si="374"/>
        <v>0</v>
      </c>
      <c r="AA1317" s="56">
        <f t="shared" si="372"/>
        <v>1</v>
      </c>
      <c r="AB1317" s="124">
        <f t="shared" si="363"/>
        <v>1</v>
      </c>
      <c r="AC1317" s="69">
        <f t="shared" si="364"/>
        <v>0</v>
      </c>
      <c r="AD1317" s="54">
        <f t="shared" si="367"/>
        <v>0</v>
      </c>
      <c r="AE1317" s="59">
        <f t="shared" si="365"/>
        <v>0</v>
      </c>
      <c r="AF1317" s="149"/>
      <c r="AG1317" s="60"/>
      <c r="AH1317" s="61"/>
      <c r="AI1317" s="126"/>
      <c r="AJ1317" s="212"/>
      <c r="AK1317" s="215"/>
    </row>
    <row r="1318" spans="2:37">
      <c r="B1318" s="136"/>
      <c r="C1318" s="47">
        <f t="shared" si="375"/>
        <v>0</v>
      </c>
      <c r="D1318" s="47">
        <f t="shared" si="376"/>
        <v>1</v>
      </c>
      <c r="E1318" s="47">
        <f t="shared" si="377"/>
        <v>1900</v>
      </c>
      <c r="F1318" s="47" t="str">
        <f t="shared" si="373"/>
        <v>сб</v>
      </c>
      <c r="G1318" s="92"/>
      <c r="H1318" s="71"/>
      <c r="I1318" s="70"/>
      <c r="J1318" s="94"/>
      <c r="K1318" s="94"/>
      <c r="L1318" s="48"/>
      <c r="M1318" s="71"/>
      <c r="N1318" s="64"/>
      <c r="O1318" s="65"/>
      <c r="P1318" s="65"/>
      <c r="Q1318" s="65"/>
      <c r="R1318" s="105"/>
      <c r="S1318" s="66">
        <f t="shared" si="366"/>
        <v>100854.89999999998</v>
      </c>
      <c r="T1318" s="67">
        <f t="shared" si="361"/>
        <v>0</v>
      </c>
      <c r="U1318" s="53">
        <f t="shared" si="368"/>
        <v>0</v>
      </c>
      <c r="V1318" s="54">
        <f t="shared" si="369"/>
        <v>0</v>
      </c>
      <c r="W1318" s="67">
        <f t="shared" si="362"/>
        <v>0</v>
      </c>
      <c r="X1318" s="53">
        <f t="shared" si="370"/>
        <v>0</v>
      </c>
      <c r="Y1318" s="54">
        <f t="shared" si="371"/>
        <v>0</v>
      </c>
      <c r="Z1318" s="68" t="str">
        <f t="shared" si="374"/>
        <v>0</v>
      </c>
      <c r="AA1318" s="56">
        <f t="shared" si="372"/>
        <v>1</v>
      </c>
      <c r="AB1318" s="124">
        <f t="shared" si="363"/>
        <v>1</v>
      </c>
      <c r="AC1318" s="69">
        <f t="shared" si="364"/>
        <v>0</v>
      </c>
      <c r="AD1318" s="54">
        <f t="shared" si="367"/>
        <v>0</v>
      </c>
      <c r="AE1318" s="59">
        <f t="shared" si="365"/>
        <v>0</v>
      </c>
      <c r="AF1318" s="149"/>
      <c r="AG1318" s="60"/>
      <c r="AH1318" s="61"/>
      <c r="AI1318" s="126"/>
      <c r="AJ1318" s="212"/>
      <c r="AK1318" s="215"/>
    </row>
    <row r="1319" spans="2:37">
      <c r="B1319" s="136"/>
      <c r="C1319" s="47">
        <f t="shared" si="375"/>
        <v>0</v>
      </c>
      <c r="D1319" s="47">
        <f t="shared" si="376"/>
        <v>1</v>
      </c>
      <c r="E1319" s="47">
        <f t="shared" si="377"/>
        <v>1900</v>
      </c>
      <c r="F1319" s="47" t="str">
        <f t="shared" si="373"/>
        <v>сб</v>
      </c>
      <c r="G1319" s="92"/>
      <c r="H1319" s="71"/>
      <c r="I1319" s="70"/>
      <c r="J1319" s="94"/>
      <c r="K1319" s="94"/>
      <c r="L1319" s="48"/>
      <c r="M1319" s="71"/>
      <c r="N1319" s="64"/>
      <c r="O1319" s="65"/>
      <c r="P1319" s="65"/>
      <c r="Q1319" s="65"/>
      <c r="R1319" s="105"/>
      <c r="S1319" s="66">
        <f t="shared" si="366"/>
        <v>100854.89999999998</v>
      </c>
      <c r="T1319" s="67">
        <f t="shared" si="361"/>
        <v>0</v>
      </c>
      <c r="U1319" s="53">
        <f t="shared" si="368"/>
        <v>0</v>
      </c>
      <c r="V1319" s="54">
        <f t="shared" si="369"/>
        <v>0</v>
      </c>
      <c r="W1319" s="67">
        <f t="shared" si="362"/>
        <v>0</v>
      </c>
      <c r="X1319" s="53">
        <f t="shared" si="370"/>
        <v>0</v>
      </c>
      <c r="Y1319" s="54">
        <f t="shared" si="371"/>
        <v>0</v>
      </c>
      <c r="Z1319" s="68" t="str">
        <f t="shared" si="374"/>
        <v>0</v>
      </c>
      <c r="AA1319" s="56">
        <f t="shared" si="372"/>
        <v>1</v>
      </c>
      <c r="AB1319" s="124">
        <f t="shared" si="363"/>
        <v>1</v>
      </c>
      <c r="AC1319" s="69">
        <f t="shared" si="364"/>
        <v>0</v>
      </c>
      <c r="AD1319" s="54">
        <f t="shared" si="367"/>
        <v>0</v>
      </c>
      <c r="AE1319" s="59">
        <f t="shared" si="365"/>
        <v>0</v>
      </c>
      <c r="AF1319" s="149"/>
      <c r="AG1319" s="60"/>
      <c r="AH1319" s="61"/>
      <c r="AI1319" s="126"/>
      <c r="AJ1319" s="212"/>
      <c r="AK1319" s="215"/>
    </row>
    <row r="1320" spans="2:37">
      <c r="B1320" s="136"/>
      <c r="C1320" s="47">
        <f t="shared" si="375"/>
        <v>0</v>
      </c>
      <c r="D1320" s="47">
        <f t="shared" si="376"/>
        <v>1</v>
      </c>
      <c r="E1320" s="47">
        <f t="shared" si="377"/>
        <v>1900</v>
      </c>
      <c r="F1320" s="47" t="str">
        <f t="shared" si="373"/>
        <v>сб</v>
      </c>
      <c r="G1320" s="92"/>
      <c r="H1320" s="71"/>
      <c r="I1320" s="70"/>
      <c r="J1320" s="94"/>
      <c r="K1320" s="94"/>
      <c r="L1320" s="48"/>
      <c r="M1320" s="71"/>
      <c r="N1320" s="64"/>
      <c r="O1320" s="65"/>
      <c r="P1320" s="65"/>
      <c r="Q1320" s="65"/>
      <c r="R1320" s="105"/>
      <c r="S1320" s="66">
        <f t="shared" si="366"/>
        <v>100854.89999999998</v>
      </c>
      <c r="T1320" s="67">
        <f t="shared" si="361"/>
        <v>0</v>
      </c>
      <c r="U1320" s="53">
        <f t="shared" si="368"/>
        <v>0</v>
      </c>
      <c r="V1320" s="54">
        <f t="shared" si="369"/>
        <v>0</v>
      </c>
      <c r="W1320" s="67">
        <f t="shared" si="362"/>
        <v>0</v>
      </c>
      <c r="X1320" s="53">
        <f t="shared" si="370"/>
        <v>0</v>
      </c>
      <c r="Y1320" s="54">
        <f t="shared" si="371"/>
        <v>0</v>
      </c>
      <c r="Z1320" s="68" t="str">
        <f t="shared" si="374"/>
        <v>0</v>
      </c>
      <c r="AA1320" s="56">
        <f t="shared" si="372"/>
        <v>1</v>
      </c>
      <c r="AB1320" s="124">
        <f t="shared" si="363"/>
        <v>1</v>
      </c>
      <c r="AC1320" s="69">
        <f t="shared" si="364"/>
        <v>0</v>
      </c>
      <c r="AD1320" s="54">
        <f t="shared" si="367"/>
        <v>0</v>
      </c>
      <c r="AE1320" s="59">
        <f t="shared" si="365"/>
        <v>0</v>
      </c>
      <c r="AF1320" s="149"/>
      <c r="AG1320" s="60"/>
      <c r="AH1320" s="61"/>
      <c r="AI1320" s="126"/>
      <c r="AJ1320" s="212"/>
      <c r="AK1320" s="215"/>
    </row>
    <row r="1321" spans="2:37">
      <c r="B1321" s="136"/>
      <c r="C1321" s="47">
        <f t="shared" si="375"/>
        <v>0</v>
      </c>
      <c r="D1321" s="47">
        <f t="shared" si="376"/>
        <v>1</v>
      </c>
      <c r="E1321" s="47">
        <f t="shared" si="377"/>
        <v>1900</v>
      </c>
      <c r="F1321" s="47" t="str">
        <f t="shared" si="373"/>
        <v>сб</v>
      </c>
      <c r="G1321" s="92"/>
      <c r="H1321" s="71"/>
      <c r="I1321" s="70"/>
      <c r="J1321" s="94"/>
      <c r="K1321" s="94"/>
      <c r="L1321" s="48"/>
      <c r="M1321" s="71"/>
      <c r="N1321" s="64"/>
      <c r="O1321" s="65"/>
      <c r="P1321" s="65"/>
      <c r="Q1321" s="65"/>
      <c r="R1321" s="105"/>
      <c r="S1321" s="66">
        <f t="shared" si="366"/>
        <v>100854.89999999998</v>
      </c>
      <c r="T1321" s="67">
        <f t="shared" si="361"/>
        <v>0</v>
      </c>
      <c r="U1321" s="53">
        <f t="shared" si="368"/>
        <v>0</v>
      </c>
      <c r="V1321" s="54">
        <f t="shared" si="369"/>
        <v>0</v>
      </c>
      <c r="W1321" s="67">
        <f t="shared" si="362"/>
        <v>0</v>
      </c>
      <c r="X1321" s="53">
        <f t="shared" si="370"/>
        <v>0</v>
      </c>
      <c r="Y1321" s="54">
        <f t="shared" si="371"/>
        <v>0</v>
      </c>
      <c r="Z1321" s="68" t="str">
        <f t="shared" si="374"/>
        <v>0</v>
      </c>
      <c r="AA1321" s="56">
        <f t="shared" si="372"/>
        <v>1</v>
      </c>
      <c r="AB1321" s="124">
        <f t="shared" si="363"/>
        <v>1</v>
      </c>
      <c r="AC1321" s="69">
        <f t="shared" si="364"/>
        <v>0</v>
      </c>
      <c r="AD1321" s="54">
        <f t="shared" si="367"/>
        <v>0</v>
      </c>
      <c r="AE1321" s="59">
        <f t="shared" si="365"/>
        <v>0</v>
      </c>
      <c r="AF1321" s="149"/>
      <c r="AG1321" s="60"/>
      <c r="AH1321" s="61"/>
      <c r="AI1321" s="126"/>
      <c r="AJ1321" s="212"/>
      <c r="AK1321" s="215"/>
    </row>
    <row r="1322" spans="2:37">
      <c r="B1322" s="136"/>
      <c r="C1322" s="47">
        <f t="shared" si="375"/>
        <v>0</v>
      </c>
      <c r="D1322" s="47">
        <f t="shared" si="376"/>
        <v>1</v>
      </c>
      <c r="E1322" s="47">
        <f t="shared" si="377"/>
        <v>1900</v>
      </c>
      <c r="F1322" s="47" t="str">
        <f t="shared" si="373"/>
        <v>сб</v>
      </c>
      <c r="G1322" s="92"/>
      <c r="H1322" s="71"/>
      <c r="I1322" s="70"/>
      <c r="J1322" s="94"/>
      <c r="K1322" s="94"/>
      <c r="L1322" s="48"/>
      <c r="M1322" s="71"/>
      <c r="N1322" s="64"/>
      <c r="O1322" s="65"/>
      <c r="P1322" s="65"/>
      <c r="Q1322" s="65"/>
      <c r="R1322" s="105"/>
      <c r="S1322" s="66">
        <f t="shared" si="366"/>
        <v>100854.89999999998</v>
      </c>
      <c r="T1322" s="67">
        <f t="shared" si="361"/>
        <v>0</v>
      </c>
      <c r="U1322" s="53">
        <f t="shared" si="368"/>
        <v>0</v>
      </c>
      <c r="V1322" s="54">
        <f t="shared" si="369"/>
        <v>0</v>
      </c>
      <c r="W1322" s="67">
        <f t="shared" si="362"/>
        <v>0</v>
      </c>
      <c r="X1322" s="53">
        <f t="shared" si="370"/>
        <v>0</v>
      </c>
      <c r="Y1322" s="54">
        <f t="shared" si="371"/>
        <v>0</v>
      </c>
      <c r="Z1322" s="68" t="str">
        <f t="shared" si="374"/>
        <v>0</v>
      </c>
      <c r="AA1322" s="56">
        <f t="shared" si="372"/>
        <v>1</v>
      </c>
      <c r="AB1322" s="124">
        <f t="shared" si="363"/>
        <v>1</v>
      </c>
      <c r="AC1322" s="69">
        <f t="shared" si="364"/>
        <v>0</v>
      </c>
      <c r="AD1322" s="54">
        <f t="shared" si="367"/>
        <v>0</v>
      </c>
      <c r="AE1322" s="59">
        <f t="shared" si="365"/>
        <v>0</v>
      </c>
      <c r="AF1322" s="149"/>
      <c r="AG1322" s="60"/>
      <c r="AH1322" s="61"/>
      <c r="AI1322" s="126"/>
      <c r="AJ1322" s="212"/>
      <c r="AK1322" s="215"/>
    </row>
    <row r="1323" spans="2:37">
      <c r="B1323" s="136"/>
      <c r="C1323" s="47">
        <f t="shared" si="375"/>
        <v>0</v>
      </c>
      <c r="D1323" s="47">
        <f t="shared" si="376"/>
        <v>1</v>
      </c>
      <c r="E1323" s="47">
        <f t="shared" si="377"/>
        <v>1900</v>
      </c>
      <c r="F1323" s="47" t="str">
        <f t="shared" si="373"/>
        <v>сб</v>
      </c>
      <c r="G1323" s="92"/>
      <c r="H1323" s="71"/>
      <c r="I1323" s="70"/>
      <c r="J1323" s="94"/>
      <c r="K1323" s="94"/>
      <c r="L1323" s="48"/>
      <c r="M1323" s="71"/>
      <c r="N1323" s="64"/>
      <c r="O1323" s="65"/>
      <c r="P1323" s="65"/>
      <c r="Q1323" s="65"/>
      <c r="R1323" s="105"/>
      <c r="S1323" s="66">
        <f t="shared" si="366"/>
        <v>100854.89999999998</v>
      </c>
      <c r="T1323" s="67">
        <f t="shared" si="361"/>
        <v>0</v>
      </c>
      <c r="U1323" s="53">
        <f t="shared" si="368"/>
        <v>0</v>
      </c>
      <c r="V1323" s="54">
        <f t="shared" si="369"/>
        <v>0</v>
      </c>
      <c r="W1323" s="67">
        <f t="shared" si="362"/>
        <v>0</v>
      </c>
      <c r="X1323" s="53">
        <f t="shared" si="370"/>
        <v>0</v>
      </c>
      <c r="Y1323" s="54">
        <f t="shared" si="371"/>
        <v>0</v>
      </c>
      <c r="Z1323" s="68" t="str">
        <f t="shared" si="374"/>
        <v>0</v>
      </c>
      <c r="AA1323" s="56">
        <f t="shared" si="372"/>
        <v>1</v>
      </c>
      <c r="AB1323" s="124">
        <f t="shared" si="363"/>
        <v>1</v>
      </c>
      <c r="AC1323" s="69">
        <f t="shared" si="364"/>
        <v>0</v>
      </c>
      <c r="AD1323" s="54">
        <f t="shared" si="367"/>
        <v>0</v>
      </c>
      <c r="AE1323" s="59">
        <f t="shared" si="365"/>
        <v>0</v>
      </c>
      <c r="AF1323" s="149"/>
      <c r="AG1323" s="60"/>
      <c r="AH1323" s="61"/>
      <c r="AI1323" s="126"/>
      <c r="AJ1323" s="212"/>
      <c r="AK1323" s="215"/>
    </row>
    <row r="1324" spans="2:37">
      <c r="B1324" s="136"/>
      <c r="C1324" s="47">
        <f t="shared" si="375"/>
        <v>0</v>
      </c>
      <c r="D1324" s="47">
        <f t="shared" si="376"/>
        <v>1</v>
      </c>
      <c r="E1324" s="47">
        <f t="shared" si="377"/>
        <v>1900</v>
      </c>
      <c r="F1324" s="47" t="str">
        <f t="shared" si="373"/>
        <v>сб</v>
      </c>
      <c r="G1324" s="92"/>
      <c r="H1324" s="71"/>
      <c r="I1324" s="70"/>
      <c r="J1324" s="94"/>
      <c r="K1324" s="94"/>
      <c r="L1324" s="48"/>
      <c r="M1324" s="71"/>
      <c r="N1324" s="64"/>
      <c r="O1324" s="65"/>
      <c r="P1324" s="65"/>
      <c r="Q1324" s="65"/>
      <c r="R1324" s="105"/>
      <c r="S1324" s="66">
        <f t="shared" si="366"/>
        <v>100854.89999999998</v>
      </c>
      <c r="T1324" s="67">
        <f t="shared" si="361"/>
        <v>0</v>
      </c>
      <c r="U1324" s="53">
        <f t="shared" si="368"/>
        <v>0</v>
      </c>
      <c r="V1324" s="54">
        <f t="shared" si="369"/>
        <v>0</v>
      </c>
      <c r="W1324" s="67">
        <f t="shared" si="362"/>
        <v>0</v>
      </c>
      <c r="X1324" s="53">
        <f t="shared" si="370"/>
        <v>0</v>
      </c>
      <c r="Y1324" s="54">
        <f t="shared" si="371"/>
        <v>0</v>
      </c>
      <c r="Z1324" s="68" t="str">
        <f t="shared" si="374"/>
        <v>0</v>
      </c>
      <c r="AA1324" s="56">
        <f t="shared" si="372"/>
        <v>1</v>
      </c>
      <c r="AB1324" s="124">
        <f t="shared" si="363"/>
        <v>1</v>
      </c>
      <c r="AC1324" s="69">
        <f t="shared" si="364"/>
        <v>0</v>
      </c>
      <c r="AD1324" s="54">
        <f t="shared" si="367"/>
        <v>0</v>
      </c>
      <c r="AE1324" s="59">
        <f t="shared" si="365"/>
        <v>0</v>
      </c>
      <c r="AF1324" s="149"/>
      <c r="AG1324" s="60"/>
      <c r="AH1324" s="61"/>
      <c r="AI1324" s="126"/>
      <c r="AJ1324" s="212"/>
      <c r="AK1324" s="215"/>
    </row>
    <row r="1325" spans="2:37">
      <c r="B1325" s="136"/>
      <c r="C1325" s="47">
        <f t="shared" si="375"/>
        <v>0</v>
      </c>
      <c r="D1325" s="47">
        <f t="shared" si="376"/>
        <v>1</v>
      </c>
      <c r="E1325" s="47">
        <f t="shared" si="377"/>
        <v>1900</v>
      </c>
      <c r="F1325" s="47" t="str">
        <f t="shared" si="373"/>
        <v>сб</v>
      </c>
      <c r="G1325" s="92"/>
      <c r="H1325" s="71"/>
      <c r="I1325" s="70"/>
      <c r="J1325" s="94"/>
      <c r="K1325" s="94"/>
      <c r="L1325" s="48"/>
      <c r="M1325" s="71"/>
      <c r="N1325" s="64"/>
      <c r="O1325" s="65"/>
      <c r="P1325" s="65"/>
      <c r="Q1325" s="65"/>
      <c r="R1325" s="105"/>
      <c r="S1325" s="66">
        <f t="shared" si="366"/>
        <v>100854.89999999998</v>
      </c>
      <c r="T1325" s="67">
        <f t="shared" si="361"/>
        <v>0</v>
      </c>
      <c r="U1325" s="53">
        <f t="shared" si="368"/>
        <v>0</v>
      </c>
      <c r="V1325" s="54">
        <f t="shared" si="369"/>
        <v>0</v>
      </c>
      <c r="W1325" s="67">
        <f t="shared" si="362"/>
        <v>0</v>
      </c>
      <c r="X1325" s="53">
        <f t="shared" si="370"/>
        <v>0</v>
      </c>
      <c r="Y1325" s="54">
        <f t="shared" si="371"/>
        <v>0</v>
      </c>
      <c r="Z1325" s="68" t="str">
        <f t="shared" si="374"/>
        <v>0</v>
      </c>
      <c r="AA1325" s="56">
        <f t="shared" si="372"/>
        <v>1</v>
      </c>
      <c r="AB1325" s="124">
        <f t="shared" si="363"/>
        <v>1</v>
      </c>
      <c r="AC1325" s="69">
        <f t="shared" si="364"/>
        <v>0</v>
      </c>
      <c r="AD1325" s="54">
        <f t="shared" si="367"/>
        <v>0</v>
      </c>
      <c r="AE1325" s="59">
        <f t="shared" si="365"/>
        <v>0</v>
      </c>
      <c r="AF1325" s="149"/>
      <c r="AG1325" s="60"/>
      <c r="AH1325" s="61"/>
      <c r="AI1325" s="126"/>
      <c r="AJ1325" s="212"/>
      <c r="AK1325" s="215"/>
    </row>
    <row r="1326" spans="2:37">
      <c r="B1326" s="136"/>
      <c r="C1326" s="47">
        <f t="shared" si="375"/>
        <v>0</v>
      </c>
      <c r="D1326" s="47">
        <f t="shared" si="376"/>
        <v>1</v>
      </c>
      <c r="E1326" s="47">
        <f t="shared" si="377"/>
        <v>1900</v>
      </c>
      <c r="F1326" s="47" t="str">
        <f t="shared" si="373"/>
        <v>сб</v>
      </c>
      <c r="G1326" s="92"/>
      <c r="H1326" s="71"/>
      <c r="I1326" s="70"/>
      <c r="J1326" s="94"/>
      <c r="K1326" s="94"/>
      <c r="L1326" s="48"/>
      <c r="M1326" s="71"/>
      <c r="N1326" s="64"/>
      <c r="O1326" s="65"/>
      <c r="P1326" s="65"/>
      <c r="Q1326" s="65"/>
      <c r="R1326" s="105"/>
      <c r="S1326" s="66">
        <f t="shared" si="366"/>
        <v>100854.89999999998</v>
      </c>
      <c r="T1326" s="67">
        <f t="shared" si="361"/>
        <v>0</v>
      </c>
      <c r="U1326" s="53">
        <f t="shared" si="368"/>
        <v>0</v>
      </c>
      <c r="V1326" s="54">
        <f t="shared" si="369"/>
        <v>0</v>
      </c>
      <c r="W1326" s="67">
        <f t="shared" si="362"/>
        <v>0</v>
      </c>
      <c r="X1326" s="53">
        <f t="shared" si="370"/>
        <v>0</v>
      </c>
      <c r="Y1326" s="54">
        <f t="shared" si="371"/>
        <v>0</v>
      </c>
      <c r="Z1326" s="68" t="str">
        <f t="shared" si="374"/>
        <v>0</v>
      </c>
      <c r="AA1326" s="56">
        <f t="shared" si="372"/>
        <v>1</v>
      </c>
      <c r="AB1326" s="124">
        <f t="shared" si="363"/>
        <v>1</v>
      </c>
      <c r="AC1326" s="69">
        <f t="shared" si="364"/>
        <v>0</v>
      </c>
      <c r="AD1326" s="54">
        <f t="shared" si="367"/>
        <v>0</v>
      </c>
      <c r="AE1326" s="59">
        <f t="shared" si="365"/>
        <v>0</v>
      </c>
      <c r="AF1326" s="149"/>
      <c r="AG1326" s="60"/>
      <c r="AH1326" s="61"/>
      <c r="AI1326" s="126"/>
      <c r="AJ1326" s="212"/>
      <c r="AK1326" s="215"/>
    </row>
    <row r="1327" spans="2:37">
      <c r="B1327" s="136"/>
      <c r="C1327" s="47">
        <f t="shared" si="375"/>
        <v>0</v>
      </c>
      <c r="D1327" s="47">
        <f t="shared" si="376"/>
        <v>1</v>
      </c>
      <c r="E1327" s="47">
        <f t="shared" si="377"/>
        <v>1900</v>
      </c>
      <c r="F1327" s="47" t="str">
        <f t="shared" si="373"/>
        <v>сб</v>
      </c>
      <c r="G1327" s="92"/>
      <c r="H1327" s="71"/>
      <c r="I1327" s="70"/>
      <c r="J1327" s="94"/>
      <c r="K1327" s="94"/>
      <c r="L1327" s="48"/>
      <c r="M1327" s="71"/>
      <c r="N1327" s="64"/>
      <c r="O1327" s="65"/>
      <c r="P1327" s="65"/>
      <c r="Q1327" s="65"/>
      <c r="R1327" s="105"/>
      <c r="S1327" s="66">
        <f t="shared" si="366"/>
        <v>100854.89999999998</v>
      </c>
      <c r="T1327" s="67">
        <f t="shared" si="361"/>
        <v>0</v>
      </c>
      <c r="U1327" s="53">
        <f t="shared" si="368"/>
        <v>0</v>
      </c>
      <c r="V1327" s="54">
        <f t="shared" si="369"/>
        <v>0</v>
      </c>
      <c r="W1327" s="67">
        <f t="shared" si="362"/>
        <v>0</v>
      </c>
      <c r="X1327" s="53">
        <f t="shared" si="370"/>
        <v>0</v>
      </c>
      <c r="Y1327" s="54">
        <f t="shared" si="371"/>
        <v>0</v>
      </c>
      <c r="Z1327" s="68" t="str">
        <f t="shared" si="374"/>
        <v>0</v>
      </c>
      <c r="AA1327" s="56">
        <f t="shared" si="372"/>
        <v>1</v>
      </c>
      <c r="AB1327" s="124">
        <f t="shared" si="363"/>
        <v>1</v>
      </c>
      <c r="AC1327" s="69">
        <f t="shared" si="364"/>
        <v>0</v>
      </c>
      <c r="AD1327" s="54">
        <f t="shared" si="367"/>
        <v>0</v>
      </c>
      <c r="AE1327" s="59">
        <f t="shared" si="365"/>
        <v>0</v>
      </c>
      <c r="AF1327" s="149"/>
      <c r="AG1327" s="60"/>
      <c r="AH1327" s="61"/>
      <c r="AI1327" s="126"/>
      <c r="AJ1327" s="212"/>
      <c r="AK1327" s="215"/>
    </row>
    <row r="1328" spans="2:37">
      <c r="B1328" s="136"/>
      <c r="C1328" s="47">
        <f t="shared" si="375"/>
        <v>0</v>
      </c>
      <c r="D1328" s="47">
        <f t="shared" si="376"/>
        <v>1</v>
      </c>
      <c r="E1328" s="47">
        <f t="shared" si="377"/>
        <v>1900</v>
      </c>
      <c r="F1328" s="47" t="str">
        <f t="shared" si="373"/>
        <v>сб</v>
      </c>
      <c r="G1328" s="92"/>
      <c r="H1328" s="71"/>
      <c r="I1328" s="70"/>
      <c r="J1328" s="94"/>
      <c r="K1328" s="94"/>
      <c r="L1328" s="48"/>
      <c r="M1328" s="71"/>
      <c r="N1328" s="64"/>
      <c r="O1328" s="65"/>
      <c r="P1328" s="65"/>
      <c r="Q1328" s="65"/>
      <c r="R1328" s="105"/>
      <c r="S1328" s="66">
        <f t="shared" si="366"/>
        <v>100854.89999999998</v>
      </c>
      <c r="T1328" s="67">
        <f t="shared" si="361"/>
        <v>0</v>
      </c>
      <c r="U1328" s="53">
        <f t="shared" si="368"/>
        <v>0</v>
      </c>
      <c r="V1328" s="54">
        <f t="shared" si="369"/>
        <v>0</v>
      </c>
      <c r="W1328" s="67">
        <f t="shared" si="362"/>
        <v>0</v>
      </c>
      <c r="X1328" s="53">
        <f t="shared" si="370"/>
        <v>0</v>
      </c>
      <c r="Y1328" s="54">
        <f t="shared" si="371"/>
        <v>0</v>
      </c>
      <c r="Z1328" s="68" t="str">
        <f t="shared" si="374"/>
        <v>0</v>
      </c>
      <c r="AA1328" s="56">
        <f t="shared" si="372"/>
        <v>1</v>
      </c>
      <c r="AB1328" s="124">
        <f t="shared" si="363"/>
        <v>1</v>
      </c>
      <c r="AC1328" s="69">
        <f t="shared" si="364"/>
        <v>0</v>
      </c>
      <c r="AD1328" s="54">
        <f t="shared" si="367"/>
        <v>0</v>
      </c>
      <c r="AE1328" s="59">
        <f t="shared" si="365"/>
        <v>0</v>
      </c>
      <c r="AF1328" s="149"/>
      <c r="AG1328" s="60"/>
      <c r="AH1328" s="61"/>
      <c r="AI1328" s="126"/>
      <c r="AJ1328" s="212"/>
      <c r="AK1328" s="215"/>
    </row>
    <row r="1329" spans="2:37">
      <c r="B1329" s="136"/>
      <c r="C1329" s="47">
        <f t="shared" si="375"/>
        <v>0</v>
      </c>
      <c r="D1329" s="47">
        <f t="shared" si="376"/>
        <v>1</v>
      </c>
      <c r="E1329" s="47">
        <f t="shared" si="377"/>
        <v>1900</v>
      </c>
      <c r="F1329" s="47" t="str">
        <f t="shared" si="373"/>
        <v>сб</v>
      </c>
      <c r="G1329" s="92"/>
      <c r="H1329" s="71"/>
      <c r="I1329" s="70"/>
      <c r="J1329" s="94"/>
      <c r="K1329" s="94"/>
      <c r="L1329" s="48"/>
      <c r="M1329" s="71"/>
      <c r="N1329" s="64"/>
      <c r="O1329" s="65"/>
      <c r="P1329" s="65"/>
      <c r="Q1329" s="65"/>
      <c r="R1329" s="105"/>
      <c r="S1329" s="66">
        <f t="shared" si="366"/>
        <v>100854.89999999998</v>
      </c>
      <c r="T1329" s="67">
        <f t="shared" si="361"/>
        <v>0</v>
      </c>
      <c r="U1329" s="53">
        <f t="shared" si="368"/>
        <v>0</v>
      </c>
      <c r="V1329" s="54">
        <f t="shared" si="369"/>
        <v>0</v>
      </c>
      <c r="W1329" s="67">
        <f t="shared" si="362"/>
        <v>0</v>
      </c>
      <c r="X1329" s="53">
        <f t="shared" si="370"/>
        <v>0</v>
      </c>
      <c r="Y1329" s="54">
        <f t="shared" si="371"/>
        <v>0</v>
      </c>
      <c r="Z1329" s="68" t="str">
        <f t="shared" si="374"/>
        <v>0</v>
      </c>
      <c r="AA1329" s="56">
        <f t="shared" si="372"/>
        <v>1</v>
      </c>
      <c r="AB1329" s="124">
        <f t="shared" si="363"/>
        <v>1</v>
      </c>
      <c r="AC1329" s="69">
        <f t="shared" si="364"/>
        <v>0</v>
      </c>
      <c r="AD1329" s="54">
        <f t="shared" si="367"/>
        <v>0</v>
      </c>
      <c r="AE1329" s="59">
        <f t="shared" si="365"/>
        <v>0</v>
      </c>
      <c r="AF1329" s="149"/>
      <c r="AG1329" s="60"/>
      <c r="AH1329" s="61"/>
      <c r="AI1329" s="126"/>
      <c r="AJ1329" s="212"/>
      <c r="AK1329" s="215"/>
    </row>
    <row r="1330" spans="2:37">
      <c r="B1330" s="136"/>
      <c r="C1330" s="47">
        <f t="shared" si="375"/>
        <v>0</v>
      </c>
      <c r="D1330" s="47">
        <f t="shared" si="376"/>
        <v>1</v>
      </c>
      <c r="E1330" s="47">
        <f t="shared" si="377"/>
        <v>1900</v>
      </c>
      <c r="F1330" s="47" t="str">
        <f t="shared" si="373"/>
        <v>сб</v>
      </c>
      <c r="G1330" s="92"/>
      <c r="H1330" s="71"/>
      <c r="I1330" s="70"/>
      <c r="J1330" s="94"/>
      <c r="K1330" s="94"/>
      <c r="L1330" s="48"/>
      <c r="M1330" s="71"/>
      <c r="N1330" s="64"/>
      <c r="O1330" s="65"/>
      <c r="P1330" s="65"/>
      <c r="Q1330" s="65"/>
      <c r="R1330" s="105"/>
      <c r="S1330" s="66">
        <f t="shared" si="366"/>
        <v>100854.89999999998</v>
      </c>
      <c r="T1330" s="67">
        <f t="shared" si="361"/>
        <v>0</v>
      </c>
      <c r="U1330" s="53">
        <f t="shared" si="368"/>
        <v>0</v>
      </c>
      <c r="V1330" s="54">
        <f t="shared" si="369"/>
        <v>0</v>
      </c>
      <c r="W1330" s="67">
        <f t="shared" si="362"/>
        <v>0</v>
      </c>
      <c r="X1330" s="53">
        <f t="shared" si="370"/>
        <v>0</v>
      </c>
      <c r="Y1330" s="54">
        <f t="shared" si="371"/>
        <v>0</v>
      </c>
      <c r="Z1330" s="68" t="str">
        <f t="shared" si="374"/>
        <v>0</v>
      </c>
      <c r="AA1330" s="56">
        <f t="shared" si="372"/>
        <v>1</v>
      </c>
      <c r="AB1330" s="124">
        <f t="shared" si="363"/>
        <v>1</v>
      </c>
      <c r="AC1330" s="69">
        <f t="shared" si="364"/>
        <v>0</v>
      </c>
      <c r="AD1330" s="54">
        <f t="shared" si="367"/>
        <v>0</v>
      </c>
      <c r="AE1330" s="59">
        <f t="shared" si="365"/>
        <v>0</v>
      </c>
      <c r="AF1330" s="149"/>
      <c r="AG1330" s="60"/>
      <c r="AH1330" s="61"/>
      <c r="AI1330" s="126"/>
      <c r="AJ1330" s="212"/>
      <c r="AK1330" s="215"/>
    </row>
    <row r="1331" spans="2:37">
      <c r="B1331" s="136"/>
      <c r="C1331" s="47">
        <f t="shared" si="375"/>
        <v>0</v>
      </c>
      <c r="D1331" s="47">
        <f t="shared" si="376"/>
        <v>1</v>
      </c>
      <c r="E1331" s="47">
        <f t="shared" si="377"/>
        <v>1900</v>
      </c>
      <c r="F1331" s="47" t="str">
        <f t="shared" si="373"/>
        <v>сб</v>
      </c>
      <c r="G1331" s="92"/>
      <c r="H1331" s="71"/>
      <c r="I1331" s="70"/>
      <c r="J1331" s="94"/>
      <c r="K1331" s="94"/>
      <c r="L1331" s="48"/>
      <c r="M1331" s="71"/>
      <c r="N1331" s="64"/>
      <c r="O1331" s="65"/>
      <c r="P1331" s="65"/>
      <c r="Q1331" s="65"/>
      <c r="R1331" s="105"/>
      <c r="S1331" s="66">
        <f t="shared" si="366"/>
        <v>100854.89999999998</v>
      </c>
      <c r="T1331" s="67">
        <f t="shared" si="361"/>
        <v>0</v>
      </c>
      <c r="U1331" s="53">
        <f t="shared" si="368"/>
        <v>0</v>
      </c>
      <c r="V1331" s="54">
        <f t="shared" si="369"/>
        <v>0</v>
      </c>
      <c r="W1331" s="67">
        <f t="shared" si="362"/>
        <v>0</v>
      </c>
      <c r="X1331" s="53">
        <f t="shared" si="370"/>
        <v>0</v>
      </c>
      <c r="Y1331" s="54">
        <f t="shared" si="371"/>
        <v>0</v>
      </c>
      <c r="Z1331" s="68" t="str">
        <f t="shared" si="374"/>
        <v>0</v>
      </c>
      <c r="AA1331" s="56">
        <f t="shared" si="372"/>
        <v>1</v>
      </c>
      <c r="AB1331" s="124">
        <f t="shared" si="363"/>
        <v>1</v>
      </c>
      <c r="AC1331" s="69">
        <f t="shared" si="364"/>
        <v>0</v>
      </c>
      <c r="AD1331" s="54">
        <f t="shared" si="367"/>
        <v>0</v>
      </c>
      <c r="AE1331" s="59">
        <f t="shared" si="365"/>
        <v>0</v>
      </c>
      <c r="AF1331" s="149"/>
      <c r="AG1331" s="60"/>
      <c r="AH1331" s="61"/>
      <c r="AI1331" s="126"/>
      <c r="AJ1331" s="212"/>
      <c r="AK1331" s="215"/>
    </row>
    <row r="1332" spans="2:37">
      <c r="B1332" s="136"/>
      <c r="C1332" s="47">
        <f t="shared" si="375"/>
        <v>0</v>
      </c>
      <c r="D1332" s="47">
        <f t="shared" si="376"/>
        <v>1</v>
      </c>
      <c r="E1332" s="47">
        <f t="shared" si="377"/>
        <v>1900</v>
      </c>
      <c r="F1332" s="47" t="str">
        <f t="shared" si="373"/>
        <v>сб</v>
      </c>
      <c r="G1332" s="92"/>
      <c r="H1332" s="71"/>
      <c r="I1332" s="70"/>
      <c r="J1332" s="94"/>
      <c r="K1332" s="94"/>
      <c r="L1332" s="48"/>
      <c r="M1332" s="71"/>
      <c r="N1332" s="64"/>
      <c r="O1332" s="65"/>
      <c r="P1332" s="65"/>
      <c r="Q1332" s="65"/>
      <c r="R1332" s="105"/>
      <c r="S1332" s="66">
        <f t="shared" si="366"/>
        <v>100854.89999999998</v>
      </c>
      <c r="T1332" s="67">
        <f t="shared" si="361"/>
        <v>0</v>
      </c>
      <c r="U1332" s="53">
        <f t="shared" si="368"/>
        <v>0</v>
      </c>
      <c r="V1332" s="54">
        <f t="shared" si="369"/>
        <v>0</v>
      </c>
      <c r="W1332" s="67">
        <f t="shared" si="362"/>
        <v>0</v>
      </c>
      <c r="X1332" s="53">
        <f t="shared" si="370"/>
        <v>0</v>
      </c>
      <c r="Y1332" s="54">
        <f t="shared" si="371"/>
        <v>0</v>
      </c>
      <c r="Z1332" s="68" t="str">
        <f t="shared" si="374"/>
        <v>0</v>
      </c>
      <c r="AA1332" s="56">
        <f t="shared" si="372"/>
        <v>1</v>
      </c>
      <c r="AB1332" s="124">
        <f t="shared" si="363"/>
        <v>1</v>
      </c>
      <c r="AC1332" s="69">
        <f t="shared" si="364"/>
        <v>0</v>
      </c>
      <c r="AD1332" s="54">
        <f t="shared" si="367"/>
        <v>0</v>
      </c>
      <c r="AE1332" s="59">
        <f t="shared" si="365"/>
        <v>0</v>
      </c>
      <c r="AF1332" s="149"/>
      <c r="AG1332" s="60"/>
      <c r="AH1332" s="61"/>
      <c r="AI1332" s="126"/>
      <c r="AJ1332" s="212"/>
      <c r="AK1332" s="215"/>
    </row>
    <row r="1333" spans="2:37">
      <c r="B1333" s="136"/>
      <c r="C1333" s="47">
        <f t="shared" si="375"/>
        <v>0</v>
      </c>
      <c r="D1333" s="47">
        <f t="shared" si="376"/>
        <v>1</v>
      </c>
      <c r="E1333" s="47">
        <f t="shared" si="377"/>
        <v>1900</v>
      </c>
      <c r="F1333" s="47" t="str">
        <f t="shared" si="373"/>
        <v>сб</v>
      </c>
      <c r="G1333" s="92"/>
      <c r="H1333" s="71"/>
      <c r="I1333" s="70"/>
      <c r="J1333" s="94"/>
      <c r="K1333" s="94"/>
      <c r="L1333" s="48"/>
      <c r="M1333" s="71"/>
      <c r="N1333" s="64"/>
      <c r="O1333" s="65"/>
      <c r="P1333" s="65"/>
      <c r="Q1333" s="65"/>
      <c r="R1333" s="105"/>
      <c r="S1333" s="66">
        <f t="shared" si="366"/>
        <v>100854.89999999998</v>
      </c>
      <c r="T1333" s="67">
        <f t="shared" si="361"/>
        <v>0</v>
      </c>
      <c r="U1333" s="53">
        <f t="shared" si="368"/>
        <v>0</v>
      </c>
      <c r="V1333" s="54">
        <f t="shared" si="369"/>
        <v>0</v>
      </c>
      <c r="W1333" s="67">
        <f t="shared" si="362"/>
        <v>0</v>
      </c>
      <c r="X1333" s="53">
        <f t="shared" si="370"/>
        <v>0</v>
      </c>
      <c r="Y1333" s="54">
        <f t="shared" si="371"/>
        <v>0</v>
      </c>
      <c r="Z1333" s="68" t="str">
        <f t="shared" si="374"/>
        <v>0</v>
      </c>
      <c r="AA1333" s="56">
        <f t="shared" si="372"/>
        <v>1</v>
      </c>
      <c r="AB1333" s="124">
        <f t="shared" si="363"/>
        <v>1</v>
      </c>
      <c r="AC1333" s="69">
        <f t="shared" si="364"/>
        <v>0</v>
      </c>
      <c r="AD1333" s="54">
        <f t="shared" si="367"/>
        <v>0</v>
      </c>
      <c r="AE1333" s="59">
        <f t="shared" si="365"/>
        <v>0</v>
      </c>
      <c r="AF1333" s="149"/>
      <c r="AG1333" s="60"/>
      <c r="AH1333" s="61"/>
      <c r="AI1333" s="126"/>
      <c r="AJ1333" s="212"/>
      <c r="AK1333" s="215"/>
    </row>
    <row r="1334" spans="2:37">
      <c r="B1334" s="136"/>
      <c r="C1334" s="47">
        <f t="shared" si="375"/>
        <v>0</v>
      </c>
      <c r="D1334" s="47">
        <f t="shared" si="376"/>
        <v>1</v>
      </c>
      <c r="E1334" s="47">
        <f t="shared" si="377"/>
        <v>1900</v>
      </c>
      <c r="F1334" s="47" t="str">
        <f t="shared" si="373"/>
        <v>сб</v>
      </c>
      <c r="G1334" s="92"/>
      <c r="H1334" s="71"/>
      <c r="I1334" s="70"/>
      <c r="J1334" s="94"/>
      <c r="K1334" s="94"/>
      <c r="L1334" s="48"/>
      <c r="M1334" s="71"/>
      <c r="N1334" s="64"/>
      <c r="O1334" s="65"/>
      <c r="P1334" s="65"/>
      <c r="Q1334" s="65"/>
      <c r="R1334" s="105"/>
      <c r="S1334" s="66">
        <f t="shared" si="366"/>
        <v>100854.89999999998</v>
      </c>
      <c r="T1334" s="67">
        <f t="shared" si="361"/>
        <v>0</v>
      </c>
      <c r="U1334" s="53">
        <f t="shared" si="368"/>
        <v>0</v>
      </c>
      <c r="V1334" s="54">
        <f t="shared" si="369"/>
        <v>0</v>
      </c>
      <c r="W1334" s="67">
        <f t="shared" si="362"/>
        <v>0</v>
      </c>
      <c r="X1334" s="53">
        <f t="shared" si="370"/>
        <v>0</v>
      </c>
      <c r="Y1334" s="54">
        <f t="shared" si="371"/>
        <v>0</v>
      </c>
      <c r="Z1334" s="68" t="str">
        <f t="shared" si="374"/>
        <v>0</v>
      </c>
      <c r="AA1334" s="56">
        <f t="shared" si="372"/>
        <v>1</v>
      </c>
      <c r="AB1334" s="124">
        <f t="shared" si="363"/>
        <v>1</v>
      </c>
      <c r="AC1334" s="69">
        <f t="shared" si="364"/>
        <v>0</v>
      </c>
      <c r="AD1334" s="54">
        <f t="shared" si="367"/>
        <v>0</v>
      </c>
      <c r="AE1334" s="59">
        <f t="shared" si="365"/>
        <v>0</v>
      </c>
      <c r="AF1334" s="149"/>
      <c r="AG1334" s="60"/>
      <c r="AH1334" s="61"/>
      <c r="AI1334" s="126"/>
      <c r="AJ1334" s="212"/>
      <c r="AK1334" s="215"/>
    </row>
    <row r="1335" spans="2:37">
      <c r="B1335" s="136"/>
      <c r="C1335" s="47">
        <f t="shared" si="375"/>
        <v>0</v>
      </c>
      <c r="D1335" s="47">
        <f t="shared" si="376"/>
        <v>1</v>
      </c>
      <c r="E1335" s="47">
        <f t="shared" si="377"/>
        <v>1900</v>
      </c>
      <c r="F1335" s="47" t="str">
        <f t="shared" si="373"/>
        <v>сб</v>
      </c>
      <c r="G1335" s="92"/>
      <c r="H1335" s="71"/>
      <c r="I1335" s="70"/>
      <c r="J1335" s="94"/>
      <c r="K1335" s="94"/>
      <c r="L1335" s="48"/>
      <c r="M1335" s="71"/>
      <c r="N1335" s="64"/>
      <c r="O1335" s="65"/>
      <c r="P1335" s="65"/>
      <c r="Q1335" s="65"/>
      <c r="R1335" s="105"/>
      <c r="S1335" s="66">
        <f t="shared" si="366"/>
        <v>100854.89999999998</v>
      </c>
      <c r="T1335" s="67">
        <f t="shared" si="361"/>
        <v>0</v>
      </c>
      <c r="U1335" s="53">
        <f t="shared" si="368"/>
        <v>0</v>
      </c>
      <c r="V1335" s="54">
        <f t="shared" si="369"/>
        <v>0</v>
      </c>
      <c r="W1335" s="67">
        <f t="shared" si="362"/>
        <v>0</v>
      </c>
      <c r="X1335" s="53">
        <f t="shared" si="370"/>
        <v>0</v>
      </c>
      <c r="Y1335" s="54">
        <f t="shared" si="371"/>
        <v>0</v>
      </c>
      <c r="Z1335" s="68" t="str">
        <f t="shared" si="374"/>
        <v>0</v>
      </c>
      <c r="AA1335" s="56">
        <f t="shared" si="372"/>
        <v>1</v>
      </c>
      <c r="AB1335" s="124">
        <f t="shared" si="363"/>
        <v>1</v>
      </c>
      <c r="AC1335" s="69">
        <f t="shared" si="364"/>
        <v>0</v>
      </c>
      <c r="AD1335" s="54">
        <f t="shared" si="367"/>
        <v>0</v>
      </c>
      <c r="AE1335" s="59">
        <f t="shared" si="365"/>
        <v>0</v>
      </c>
      <c r="AF1335" s="149"/>
      <c r="AG1335" s="60"/>
      <c r="AH1335" s="61"/>
      <c r="AI1335" s="126"/>
      <c r="AJ1335" s="212"/>
      <c r="AK1335" s="215"/>
    </row>
    <row r="1336" spans="2:37">
      <c r="B1336" s="136"/>
      <c r="C1336" s="47">
        <f t="shared" si="375"/>
        <v>0</v>
      </c>
      <c r="D1336" s="47">
        <f t="shared" si="376"/>
        <v>1</v>
      </c>
      <c r="E1336" s="47">
        <f t="shared" si="377"/>
        <v>1900</v>
      </c>
      <c r="F1336" s="47" t="str">
        <f t="shared" si="373"/>
        <v>сб</v>
      </c>
      <c r="G1336" s="92"/>
      <c r="H1336" s="71"/>
      <c r="I1336" s="70"/>
      <c r="J1336" s="94"/>
      <c r="K1336" s="94"/>
      <c r="L1336" s="48"/>
      <c r="M1336" s="71"/>
      <c r="N1336" s="64"/>
      <c r="O1336" s="65"/>
      <c r="P1336" s="65"/>
      <c r="Q1336" s="65"/>
      <c r="R1336" s="105"/>
      <c r="S1336" s="66">
        <f t="shared" si="366"/>
        <v>100854.89999999998</v>
      </c>
      <c r="T1336" s="67">
        <f t="shared" si="361"/>
        <v>0</v>
      </c>
      <c r="U1336" s="53">
        <f t="shared" si="368"/>
        <v>0</v>
      </c>
      <c r="V1336" s="54">
        <f t="shared" si="369"/>
        <v>0</v>
      </c>
      <c r="W1336" s="67">
        <f t="shared" si="362"/>
        <v>0</v>
      </c>
      <c r="X1336" s="53">
        <f t="shared" si="370"/>
        <v>0</v>
      </c>
      <c r="Y1336" s="54">
        <f t="shared" si="371"/>
        <v>0</v>
      </c>
      <c r="Z1336" s="68" t="str">
        <f t="shared" si="374"/>
        <v>0</v>
      </c>
      <c r="AA1336" s="56">
        <f t="shared" si="372"/>
        <v>1</v>
      </c>
      <c r="AB1336" s="124">
        <f t="shared" si="363"/>
        <v>1</v>
      </c>
      <c r="AC1336" s="69">
        <f t="shared" si="364"/>
        <v>0</v>
      </c>
      <c r="AD1336" s="54">
        <f t="shared" si="367"/>
        <v>0</v>
      </c>
      <c r="AE1336" s="59">
        <f t="shared" si="365"/>
        <v>0</v>
      </c>
      <c r="AF1336" s="149"/>
      <c r="AG1336" s="60"/>
      <c r="AH1336" s="61"/>
      <c r="AI1336" s="126"/>
      <c r="AJ1336" s="212"/>
      <c r="AK1336" s="215"/>
    </row>
    <row r="1337" spans="2:37">
      <c r="B1337" s="136"/>
      <c r="C1337" s="47">
        <f t="shared" si="375"/>
        <v>0</v>
      </c>
      <c r="D1337" s="47">
        <f t="shared" si="376"/>
        <v>1</v>
      </c>
      <c r="E1337" s="47">
        <f t="shared" si="377"/>
        <v>1900</v>
      </c>
      <c r="F1337" s="47" t="str">
        <f t="shared" si="373"/>
        <v>сб</v>
      </c>
      <c r="G1337" s="92"/>
      <c r="H1337" s="71"/>
      <c r="I1337" s="70"/>
      <c r="J1337" s="94"/>
      <c r="K1337" s="94"/>
      <c r="L1337" s="48"/>
      <c r="M1337" s="71"/>
      <c r="N1337" s="64"/>
      <c r="O1337" s="65"/>
      <c r="P1337" s="65"/>
      <c r="Q1337" s="65"/>
      <c r="R1337" s="105"/>
      <c r="S1337" s="66">
        <f t="shared" si="366"/>
        <v>100854.89999999998</v>
      </c>
      <c r="T1337" s="67">
        <f t="shared" si="361"/>
        <v>0</v>
      </c>
      <c r="U1337" s="53">
        <f t="shared" si="368"/>
        <v>0</v>
      </c>
      <c r="V1337" s="54">
        <f t="shared" si="369"/>
        <v>0</v>
      </c>
      <c r="W1337" s="67">
        <f t="shared" si="362"/>
        <v>0</v>
      </c>
      <c r="X1337" s="53">
        <f t="shared" si="370"/>
        <v>0</v>
      </c>
      <c r="Y1337" s="54">
        <f t="shared" si="371"/>
        <v>0</v>
      </c>
      <c r="Z1337" s="68" t="str">
        <f t="shared" si="374"/>
        <v>0</v>
      </c>
      <c r="AA1337" s="56">
        <f t="shared" si="372"/>
        <v>1</v>
      </c>
      <c r="AB1337" s="124">
        <f t="shared" si="363"/>
        <v>1</v>
      </c>
      <c r="AC1337" s="69">
        <f t="shared" si="364"/>
        <v>0</v>
      </c>
      <c r="AD1337" s="54">
        <f t="shared" si="367"/>
        <v>0</v>
      </c>
      <c r="AE1337" s="59">
        <f t="shared" si="365"/>
        <v>0</v>
      </c>
      <c r="AF1337" s="149"/>
      <c r="AG1337" s="60"/>
      <c r="AH1337" s="61"/>
      <c r="AI1337" s="126"/>
      <c r="AJ1337" s="212"/>
      <c r="AK1337" s="215"/>
    </row>
    <row r="1338" spans="2:37">
      <c r="B1338" s="136"/>
      <c r="C1338" s="47">
        <f t="shared" si="375"/>
        <v>0</v>
      </c>
      <c r="D1338" s="47">
        <f t="shared" si="376"/>
        <v>1</v>
      </c>
      <c r="E1338" s="47">
        <f t="shared" si="377"/>
        <v>1900</v>
      </c>
      <c r="F1338" s="47" t="str">
        <f t="shared" si="373"/>
        <v>сб</v>
      </c>
      <c r="G1338" s="92"/>
      <c r="H1338" s="71"/>
      <c r="I1338" s="70"/>
      <c r="J1338" s="94"/>
      <c r="K1338" s="94"/>
      <c r="L1338" s="48"/>
      <c r="M1338" s="71"/>
      <c r="N1338" s="64"/>
      <c r="O1338" s="65"/>
      <c r="P1338" s="65"/>
      <c r="Q1338" s="65"/>
      <c r="R1338" s="105"/>
      <c r="S1338" s="66">
        <f t="shared" si="366"/>
        <v>100854.89999999998</v>
      </c>
      <c r="T1338" s="67">
        <f t="shared" si="361"/>
        <v>0</v>
      </c>
      <c r="U1338" s="53">
        <f t="shared" si="368"/>
        <v>0</v>
      </c>
      <c r="V1338" s="54">
        <f t="shared" si="369"/>
        <v>0</v>
      </c>
      <c r="W1338" s="67">
        <f t="shared" si="362"/>
        <v>0</v>
      </c>
      <c r="X1338" s="53">
        <f t="shared" si="370"/>
        <v>0</v>
      </c>
      <c r="Y1338" s="54">
        <f t="shared" si="371"/>
        <v>0</v>
      </c>
      <c r="Z1338" s="68" t="str">
        <f t="shared" si="374"/>
        <v>0</v>
      </c>
      <c r="AA1338" s="56">
        <f t="shared" si="372"/>
        <v>1</v>
      </c>
      <c r="AB1338" s="124">
        <f t="shared" si="363"/>
        <v>1</v>
      </c>
      <c r="AC1338" s="69">
        <f t="shared" si="364"/>
        <v>0</v>
      </c>
      <c r="AD1338" s="54">
        <f t="shared" si="367"/>
        <v>0</v>
      </c>
      <c r="AE1338" s="59">
        <f t="shared" si="365"/>
        <v>0</v>
      </c>
      <c r="AF1338" s="149"/>
      <c r="AG1338" s="60"/>
      <c r="AH1338" s="61"/>
      <c r="AI1338" s="126"/>
      <c r="AJ1338" s="212"/>
      <c r="AK1338" s="215"/>
    </row>
    <row r="1339" spans="2:37">
      <c r="B1339" s="136"/>
      <c r="C1339" s="47">
        <f t="shared" si="375"/>
        <v>0</v>
      </c>
      <c r="D1339" s="47">
        <f t="shared" si="376"/>
        <v>1</v>
      </c>
      <c r="E1339" s="47">
        <f t="shared" si="377"/>
        <v>1900</v>
      </c>
      <c r="F1339" s="47" t="str">
        <f t="shared" si="373"/>
        <v>сб</v>
      </c>
      <c r="G1339" s="92"/>
      <c r="H1339" s="71"/>
      <c r="I1339" s="70"/>
      <c r="J1339" s="94"/>
      <c r="K1339" s="94"/>
      <c r="L1339" s="48"/>
      <c r="M1339" s="71"/>
      <c r="N1339" s="64"/>
      <c r="O1339" s="65"/>
      <c r="P1339" s="65"/>
      <c r="Q1339" s="65"/>
      <c r="R1339" s="105"/>
      <c r="S1339" s="66">
        <f t="shared" si="366"/>
        <v>100854.89999999998</v>
      </c>
      <c r="T1339" s="67">
        <f t="shared" si="361"/>
        <v>0</v>
      </c>
      <c r="U1339" s="53">
        <f t="shared" si="368"/>
        <v>0</v>
      </c>
      <c r="V1339" s="54">
        <f t="shared" si="369"/>
        <v>0</v>
      </c>
      <c r="W1339" s="67">
        <f t="shared" si="362"/>
        <v>0</v>
      </c>
      <c r="X1339" s="53">
        <f t="shared" si="370"/>
        <v>0</v>
      </c>
      <c r="Y1339" s="54">
        <f t="shared" si="371"/>
        <v>0</v>
      </c>
      <c r="Z1339" s="68" t="str">
        <f t="shared" si="374"/>
        <v>0</v>
      </c>
      <c r="AA1339" s="56">
        <f t="shared" si="372"/>
        <v>1</v>
      </c>
      <c r="AB1339" s="124">
        <f t="shared" si="363"/>
        <v>1</v>
      </c>
      <c r="AC1339" s="69">
        <f t="shared" si="364"/>
        <v>0</v>
      </c>
      <c r="AD1339" s="54">
        <f t="shared" si="367"/>
        <v>0</v>
      </c>
      <c r="AE1339" s="59">
        <f t="shared" si="365"/>
        <v>0</v>
      </c>
      <c r="AF1339" s="149"/>
      <c r="AG1339" s="60"/>
      <c r="AH1339" s="61"/>
      <c r="AI1339" s="126"/>
      <c r="AJ1339" s="212"/>
      <c r="AK1339" s="215"/>
    </row>
    <row r="1340" spans="2:37">
      <c r="B1340" s="136"/>
      <c r="C1340" s="47">
        <f t="shared" si="375"/>
        <v>0</v>
      </c>
      <c r="D1340" s="47">
        <f t="shared" si="376"/>
        <v>1</v>
      </c>
      <c r="E1340" s="47">
        <f t="shared" si="377"/>
        <v>1900</v>
      </c>
      <c r="F1340" s="47" t="str">
        <f t="shared" si="373"/>
        <v>сб</v>
      </c>
      <c r="G1340" s="92"/>
      <c r="H1340" s="71"/>
      <c r="I1340" s="70"/>
      <c r="J1340" s="94"/>
      <c r="K1340" s="94"/>
      <c r="L1340" s="48"/>
      <c r="M1340" s="71"/>
      <c r="N1340" s="64"/>
      <c r="O1340" s="65"/>
      <c r="P1340" s="65"/>
      <c r="Q1340" s="65"/>
      <c r="R1340" s="105"/>
      <c r="S1340" s="66">
        <f t="shared" si="366"/>
        <v>100854.89999999998</v>
      </c>
      <c r="T1340" s="67">
        <f t="shared" si="361"/>
        <v>0</v>
      </c>
      <c r="U1340" s="53">
        <f t="shared" si="368"/>
        <v>0</v>
      </c>
      <c r="V1340" s="54">
        <f t="shared" si="369"/>
        <v>0</v>
      </c>
      <c r="W1340" s="67">
        <f t="shared" si="362"/>
        <v>0</v>
      </c>
      <c r="X1340" s="53">
        <f t="shared" si="370"/>
        <v>0</v>
      </c>
      <c r="Y1340" s="54">
        <f t="shared" si="371"/>
        <v>0</v>
      </c>
      <c r="Z1340" s="68" t="str">
        <f t="shared" si="374"/>
        <v>0</v>
      </c>
      <c r="AA1340" s="56">
        <f t="shared" si="372"/>
        <v>1</v>
      </c>
      <c r="AB1340" s="124">
        <f t="shared" si="363"/>
        <v>1</v>
      </c>
      <c r="AC1340" s="69">
        <f t="shared" si="364"/>
        <v>0</v>
      </c>
      <c r="AD1340" s="54">
        <f t="shared" si="367"/>
        <v>0</v>
      </c>
      <c r="AE1340" s="59">
        <f t="shared" si="365"/>
        <v>0</v>
      </c>
      <c r="AF1340" s="149"/>
      <c r="AG1340" s="60"/>
      <c r="AH1340" s="61"/>
      <c r="AI1340" s="126"/>
      <c r="AJ1340" s="212"/>
      <c r="AK1340" s="215"/>
    </row>
    <row r="1341" spans="2:37">
      <c r="B1341" s="136"/>
      <c r="C1341" s="47">
        <f t="shared" si="375"/>
        <v>0</v>
      </c>
      <c r="D1341" s="47">
        <f t="shared" si="376"/>
        <v>1</v>
      </c>
      <c r="E1341" s="47">
        <f t="shared" si="377"/>
        <v>1900</v>
      </c>
      <c r="F1341" s="47" t="str">
        <f t="shared" si="373"/>
        <v>сб</v>
      </c>
      <c r="G1341" s="92"/>
      <c r="H1341" s="71"/>
      <c r="I1341" s="70"/>
      <c r="J1341" s="94"/>
      <c r="K1341" s="94"/>
      <c r="L1341" s="48"/>
      <c r="M1341" s="71"/>
      <c r="N1341" s="64"/>
      <c r="O1341" s="65"/>
      <c r="P1341" s="65"/>
      <c r="Q1341" s="65"/>
      <c r="R1341" s="105"/>
      <c r="S1341" s="66">
        <f t="shared" si="366"/>
        <v>100854.89999999998</v>
      </c>
      <c r="T1341" s="67">
        <f t="shared" si="361"/>
        <v>0</v>
      </c>
      <c r="U1341" s="53">
        <f t="shared" si="368"/>
        <v>0</v>
      </c>
      <c r="V1341" s="54">
        <f t="shared" si="369"/>
        <v>0</v>
      </c>
      <c r="W1341" s="67">
        <f t="shared" si="362"/>
        <v>0</v>
      </c>
      <c r="X1341" s="53">
        <f t="shared" si="370"/>
        <v>0</v>
      </c>
      <c r="Y1341" s="54">
        <f t="shared" si="371"/>
        <v>0</v>
      </c>
      <c r="Z1341" s="68" t="str">
        <f t="shared" si="374"/>
        <v>0</v>
      </c>
      <c r="AA1341" s="56">
        <f t="shared" si="372"/>
        <v>1</v>
      </c>
      <c r="AB1341" s="124">
        <f t="shared" si="363"/>
        <v>1</v>
      </c>
      <c r="AC1341" s="69">
        <f t="shared" si="364"/>
        <v>0</v>
      </c>
      <c r="AD1341" s="54">
        <f t="shared" si="367"/>
        <v>0</v>
      </c>
      <c r="AE1341" s="59">
        <f t="shared" si="365"/>
        <v>0</v>
      </c>
      <c r="AF1341" s="149"/>
      <c r="AG1341" s="60"/>
      <c r="AH1341" s="61"/>
      <c r="AI1341" s="126"/>
      <c r="AJ1341" s="212"/>
      <c r="AK1341" s="215"/>
    </row>
    <row r="1342" spans="2:37">
      <c r="B1342" s="136"/>
      <c r="C1342" s="47">
        <f t="shared" si="375"/>
        <v>0</v>
      </c>
      <c r="D1342" s="47">
        <f t="shared" si="376"/>
        <v>1</v>
      </c>
      <c r="E1342" s="47">
        <f t="shared" si="377"/>
        <v>1900</v>
      </c>
      <c r="F1342" s="47" t="str">
        <f t="shared" si="373"/>
        <v>сб</v>
      </c>
      <c r="G1342" s="92"/>
      <c r="H1342" s="71"/>
      <c r="I1342" s="70"/>
      <c r="J1342" s="94"/>
      <c r="K1342" s="94"/>
      <c r="L1342" s="48"/>
      <c r="M1342" s="71"/>
      <c r="N1342" s="64"/>
      <c r="O1342" s="65"/>
      <c r="P1342" s="65"/>
      <c r="Q1342" s="65"/>
      <c r="R1342" s="105"/>
      <c r="S1342" s="66">
        <f t="shared" si="366"/>
        <v>100854.89999999998</v>
      </c>
      <c r="T1342" s="67">
        <f t="shared" si="361"/>
        <v>0</v>
      </c>
      <c r="U1342" s="53">
        <f t="shared" si="368"/>
        <v>0</v>
      </c>
      <c r="V1342" s="54">
        <f t="shared" si="369"/>
        <v>0</v>
      </c>
      <c r="W1342" s="67">
        <f t="shared" si="362"/>
        <v>0</v>
      </c>
      <c r="X1342" s="53">
        <f t="shared" si="370"/>
        <v>0</v>
      </c>
      <c r="Y1342" s="54">
        <f t="shared" si="371"/>
        <v>0</v>
      </c>
      <c r="Z1342" s="68" t="str">
        <f t="shared" si="374"/>
        <v>0</v>
      </c>
      <c r="AA1342" s="56">
        <f t="shared" si="372"/>
        <v>1</v>
      </c>
      <c r="AB1342" s="124">
        <f t="shared" si="363"/>
        <v>1</v>
      </c>
      <c r="AC1342" s="69">
        <f t="shared" si="364"/>
        <v>0</v>
      </c>
      <c r="AD1342" s="54">
        <f t="shared" si="367"/>
        <v>0</v>
      </c>
      <c r="AE1342" s="59">
        <f t="shared" si="365"/>
        <v>0</v>
      </c>
      <c r="AF1342" s="149"/>
      <c r="AG1342" s="60"/>
      <c r="AH1342" s="61"/>
      <c r="AI1342" s="126"/>
      <c r="AJ1342" s="212"/>
      <c r="AK1342" s="215"/>
    </row>
    <row r="1343" spans="2:37">
      <c r="B1343" s="136"/>
      <c r="C1343" s="47">
        <f t="shared" si="375"/>
        <v>0</v>
      </c>
      <c r="D1343" s="47">
        <f t="shared" si="376"/>
        <v>1</v>
      </c>
      <c r="E1343" s="47">
        <f t="shared" si="377"/>
        <v>1900</v>
      </c>
      <c r="F1343" s="47" t="str">
        <f t="shared" si="373"/>
        <v>сб</v>
      </c>
      <c r="G1343" s="92"/>
      <c r="H1343" s="71"/>
      <c r="I1343" s="70"/>
      <c r="J1343" s="94"/>
      <c r="K1343" s="94"/>
      <c r="L1343" s="48"/>
      <c r="M1343" s="71"/>
      <c r="N1343" s="64"/>
      <c r="O1343" s="65"/>
      <c r="P1343" s="65"/>
      <c r="Q1343" s="65"/>
      <c r="R1343" s="105"/>
      <c r="S1343" s="66">
        <f t="shared" si="366"/>
        <v>100854.89999999998</v>
      </c>
      <c r="T1343" s="67">
        <f t="shared" si="361"/>
        <v>0</v>
      </c>
      <c r="U1343" s="53">
        <f t="shared" si="368"/>
        <v>0</v>
      </c>
      <c r="V1343" s="54">
        <f t="shared" si="369"/>
        <v>0</v>
      </c>
      <c r="W1343" s="67">
        <f t="shared" si="362"/>
        <v>0</v>
      </c>
      <c r="X1343" s="53">
        <f t="shared" si="370"/>
        <v>0</v>
      </c>
      <c r="Y1343" s="54">
        <f t="shared" si="371"/>
        <v>0</v>
      </c>
      <c r="Z1343" s="68" t="str">
        <f t="shared" si="374"/>
        <v>0</v>
      </c>
      <c r="AA1343" s="56">
        <f t="shared" si="372"/>
        <v>1</v>
      </c>
      <c r="AB1343" s="124">
        <f t="shared" si="363"/>
        <v>1</v>
      </c>
      <c r="AC1343" s="69">
        <f t="shared" si="364"/>
        <v>0</v>
      </c>
      <c r="AD1343" s="54">
        <f t="shared" si="367"/>
        <v>0</v>
      </c>
      <c r="AE1343" s="59">
        <f t="shared" si="365"/>
        <v>0</v>
      </c>
      <c r="AF1343" s="149"/>
      <c r="AG1343" s="60"/>
      <c r="AH1343" s="61"/>
      <c r="AI1343" s="126"/>
      <c r="AJ1343" s="212"/>
      <c r="AK1343" s="215"/>
    </row>
    <row r="1344" spans="2:37">
      <c r="B1344" s="136"/>
      <c r="C1344" s="47">
        <f t="shared" si="375"/>
        <v>0</v>
      </c>
      <c r="D1344" s="47">
        <f t="shared" si="376"/>
        <v>1</v>
      </c>
      <c r="E1344" s="47">
        <f t="shared" si="377"/>
        <v>1900</v>
      </c>
      <c r="F1344" s="47" t="str">
        <f t="shared" si="373"/>
        <v>сб</v>
      </c>
      <c r="G1344" s="92"/>
      <c r="H1344" s="71"/>
      <c r="I1344" s="70"/>
      <c r="J1344" s="94"/>
      <c r="K1344" s="94"/>
      <c r="L1344" s="48"/>
      <c r="M1344" s="71"/>
      <c r="N1344" s="64"/>
      <c r="O1344" s="65"/>
      <c r="P1344" s="65"/>
      <c r="Q1344" s="65"/>
      <c r="R1344" s="105"/>
      <c r="S1344" s="66">
        <f t="shared" si="366"/>
        <v>100854.89999999998</v>
      </c>
      <c r="T1344" s="67">
        <f t="shared" si="361"/>
        <v>0</v>
      </c>
      <c r="U1344" s="53">
        <f t="shared" si="368"/>
        <v>0</v>
      </c>
      <c r="V1344" s="54">
        <f t="shared" si="369"/>
        <v>0</v>
      </c>
      <c r="W1344" s="67">
        <f t="shared" si="362"/>
        <v>0</v>
      </c>
      <c r="X1344" s="53">
        <f t="shared" si="370"/>
        <v>0</v>
      </c>
      <c r="Y1344" s="54">
        <f t="shared" si="371"/>
        <v>0</v>
      </c>
      <c r="Z1344" s="68" t="str">
        <f t="shared" si="374"/>
        <v>0</v>
      </c>
      <c r="AA1344" s="56">
        <f t="shared" si="372"/>
        <v>1</v>
      </c>
      <c r="AB1344" s="124">
        <f t="shared" si="363"/>
        <v>1</v>
      </c>
      <c r="AC1344" s="69">
        <f t="shared" si="364"/>
        <v>0</v>
      </c>
      <c r="AD1344" s="54">
        <f t="shared" si="367"/>
        <v>0</v>
      </c>
      <c r="AE1344" s="59">
        <f t="shared" si="365"/>
        <v>0</v>
      </c>
      <c r="AF1344" s="149"/>
      <c r="AG1344" s="60"/>
      <c r="AH1344" s="61"/>
      <c r="AI1344" s="126"/>
      <c r="AJ1344" s="212"/>
      <c r="AK1344" s="215"/>
    </row>
    <row r="1345" spans="2:37">
      <c r="B1345" s="136"/>
      <c r="C1345" s="47">
        <f t="shared" si="375"/>
        <v>0</v>
      </c>
      <c r="D1345" s="47">
        <f t="shared" si="376"/>
        <v>1</v>
      </c>
      <c r="E1345" s="47">
        <f t="shared" si="377"/>
        <v>1900</v>
      </c>
      <c r="F1345" s="47" t="str">
        <f t="shared" si="373"/>
        <v>сб</v>
      </c>
      <c r="G1345" s="92"/>
      <c r="H1345" s="71"/>
      <c r="I1345" s="70"/>
      <c r="J1345" s="94"/>
      <c r="K1345" s="94"/>
      <c r="L1345" s="48"/>
      <c r="M1345" s="71"/>
      <c r="N1345" s="64"/>
      <c r="O1345" s="65"/>
      <c r="P1345" s="65"/>
      <c r="Q1345" s="65"/>
      <c r="R1345" s="105"/>
      <c r="S1345" s="66">
        <f t="shared" si="366"/>
        <v>100854.89999999998</v>
      </c>
      <c r="T1345" s="67">
        <f t="shared" si="361"/>
        <v>0</v>
      </c>
      <c r="U1345" s="53">
        <f t="shared" si="368"/>
        <v>0</v>
      </c>
      <c r="V1345" s="54">
        <f t="shared" si="369"/>
        <v>0</v>
      </c>
      <c r="W1345" s="67">
        <f t="shared" si="362"/>
        <v>0</v>
      </c>
      <c r="X1345" s="53">
        <f t="shared" si="370"/>
        <v>0</v>
      </c>
      <c r="Y1345" s="54">
        <f t="shared" si="371"/>
        <v>0</v>
      </c>
      <c r="Z1345" s="68" t="str">
        <f t="shared" si="374"/>
        <v>0</v>
      </c>
      <c r="AA1345" s="56">
        <f t="shared" si="372"/>
        <v>1</v>
      </c>
      <c r="AB1345" s="124">
        <f t="shared" si="363"/>
        <v>1</v>
      </c>
      <c r="AC1345" s="69">
        <f t="shared" si="364"/>
        <v>0</v>
      </c>
      <c r="AD1345" s="54">
        <f t="shared" si="367"/>
        <v>0</v>
      </c>
      <c r="AE1345" s="59">
        <f t="shared" si="365"/>
        <v>0</v>
      </c>
      <c r="AF1345" s="149"/>
      <c r="AG1345" s="60"/>
      <c r="AH1345" s="61"/>
      <c r="AI1345" s="126"/>
      <c r="AJ1345" s="212"/>
      <c r="AK1345" s="215"/>
    </row>
    <row r="1346" spans="2:37">
      <c r="B1346" s="136"/>
      <c r="C1346" s="47">
        <f t="shared" si="375"/>
        <v>0</v>
      </c>
      <c r="D1346" s="47">
        <f t="shared" si="376"/>
        <v>1</v>
      </c>
      <c r="E1346" s="47">
        <f t="shared" si="377"/>
        <v>1900</v>
      </c>
      <c r="F1346" s="47" t="str">
        <f t="shared" si="373"/>
        <v>сб</v>
      </c>
      <c r="G1346" s="92"/>
      <c r="H1346" s="71"/>
      <c r="I1346" s="70"/>
      <c r="J1346" s="94"/>
      <c r="K1346" s="94"/>
      <c r="L1346" s="48"/>
      <c r="M1346" s="71"/>
      <c r="N1346" s="64"/>
      <c r="O1346" s="65"/>
      <c r="P1346" s="65"/>
      <c r="Q1346" s="65"/>
      <c r="R1346" s="105"/>
      <c r="S1346" s="66">
        <f t="shared" si="366"/>
        <v>100854.89999999998</v>
      </c>
      <c r="T1346" s="67">
        <f t="shared" si="361"/>
        <v>0</v>
      </c>
      <c r="U1346" s="53">
        <f t="shared" si="368"/>
        <v>0</v>
      </c>
      <c r="V1346" s="54">
        <f t="shared" si="369"/>
        <v>0</v>
      </c>
      <c r="W1346" s="67">
        <f t="shared" si="362"/>
        <v>0</v>
      </c>
      <c r="X1346" s="53">
        <f t="shared" si="370"/>
        <v>0</v>
      </c>
      <c r="Y1346" s="54">
        <f t="shared" si="371"/>
        <v>0</v>
      </c>
      <c r="Z1346" s="68" t="str">
        <f t="shared" si="374"/>
        <v>0</v>
      </c>
      <c r="AA1346" s="56">
        <f t="shared" si="372"/>
        <v>1</v>
      </c>
      <c r="AB1346" s="124">
        <f t="shared" si="363"/>
        <v>1</v>
      </c>
      <c r="AC1346" s="69">
        <f t="shared" si="364"/>
        <v>0</v>
      </c>
      <c r="AD1346" s="54">
        <f t="shared" si="367"/>
        <v>0</v>
      </c>
      <c r="AE1346" s="59">
        <f t="shared" si="365"/>
        <v>0</v>
      </c>
      <c r="AF1346" s="149"/>
      <c r="AG1346" s="60"/>
      <c r="AH1346" s="61"/>
      <c r="AI1346" s="126"/>
      <c r="AJ1346" s="212"/>
      <c r="AK1346" s="215"/>
    </row>
    <row r="1347" spans="2:37">
      <c r="B1347" s="136"/>
      <c r="C1347" s="47">
        <f t="shared" si="375"/>
        <v>0</v>
      </c>
      <c r="D1347" s="47">
        <f t="shared" si="376"/>
        <v>1</v>
      </c>
      <c r="E1347" s="47">
        <f t="shared" si="377"/>
        <v>1900</v>
      </c>
      <c r="F1347" s="47" t="str">
        <f t="shared" si="373"/>
        <v>сб</v>
      </c>
      <c r="G1347" s="92"/>
      <c r="H1347" s="71"/>
      <c r="I1347" s="70"/>
      <c r="J1347" s="94"/>
      <c r="K1347" s="94"/>
      <c r="L1347" s="48"/>
      <c r="M1347" s="71"/>
      <c r="N1347" s="64"/>
      <c r="O1347" s="65"/>
      <c r="P1347" s="65"/>
      <c r="Q1347" s="65"/>
      <c r="R1347" s="105"/>
      <c r="S1347" s="66">
        <f t="shared" si="366"/>
        <v>100854.89999999998</v>
      </c>
      <c r="T1347" s="67">
        <f t="shared" si="361"/>
        <v>0</v>
      </c>
      <c r="U1347" s="53">
        <f t="shared" si="368"/>
        <v>0</v>
      </c>
      <c r="V1347" s="54">
        <f t="shared" si="369"/>
        <v>0</v>
      </c>
      <c r="W1347" s="67">
        <f t="shared" si="362"/>
        <v>0</v>
      </c>
      <c r="X1347" s="53">
        <f t="shared" si="370"/>
        <v>0</v>
      </c>
      <c r="Y1347" s="54">
        <f t="shared" si="371"/>
        <v>0</v>
      </c>
      <c r="Z1347" s="68" t="str">
        <f t="shared" si="374"/>
        <v>0</v>
      </c>
      <c r="AA1347" s="56">
        <f t="shared" si="372"/>
        <v>1</v>
      </c>
      <c r="AB1347" s="124">
        <f t="shared" si="363"/>
        <v>1</v>
      </c>
      <c r="AC1347" s="69">
        <f t="shared" si="364"/>
        <v>0</v>
      </c>
      <c r="AD1347" s="54">
        <f t="shared" si="367"/>
        <v>0</v>
      </c>
      <c r="AE1347" s="59">
        <f t="shared" si="365"/>
        <v>0</v>
      </c>
      <c r="AF1347" s="149"/>
      <c r="AG1347" s="60"/>
      <c r="AH1347" s="61"/>
      <c r="AI1347" s="126"/>
      <c r="AJ1347" s="212"/>
      <c r="AK1347" s="215"/>
    </row>
    <row r="1348" spans="2:37">
      <c r="B1348" s="136"/>
      <c r="C1348" s="47">
        <f t="shared" si="375"/>
        <v>0</v>
      </c>
      <c r="D1348" s="47">
        <f t="shared" si="376"/>
        <v>1</v>
      </c>
      <c r="E1348" s="47">
        <f t="shared" si="377"/>
        <v>1900</v>
      </c>
      <c r="F1348" s="47" t="str">
        <f t="shared" si="373"/>
        <v>сб</v>
      </c>
      <c r="G1348" s="92"/>
      <c r="H1348" s="71"/>
      <c r="I1348" s="70"/>
      <c r="J1348" s="94"/>
      <c r="K1348" s="94"/>
      <c r="L1348" s="48"/>
      <c r="M1348" s="71"/>
      <c r="N1348" s="64"/>
      <c r="O1348" s="65"/>
      <c r="P1348" s="65"/>
      <c r="Q1348" s="65"/>
      <c r="R1348" s="105"/>
      <c r="S1348" s="66">
        <f t="shared" si="366"/>
        <v>100854.89999999998</v>
      </c>
      <c r="T1348" s="67">
        <f t="shared" si="361"/>
        <v>0</v>
      </c>
      <c r="U1348" s="53">
        <f t="shared" si="368"/>
        <v>0</v>
      </c>
      <c r="V1348" s="54">
        <f t="shared" si="369"/>
        <v>0</v>
      </c>
      <c r="W1348" s="67">
        <f t="shared" si="362"/>
        <v>0</v>
      </c>
      <c r="X1348" s="53">
        <f t="shared" si="370"/>
        <v>0</v>
      </c>
      <c r="Y1348" s="54">
        <f t="shared" si="371"/>
        <v>0</v>
      </c>
      <c r="Z1348" s="68" t="str">
        <f t="shared" si="374"/>
        <v>0</v>
      </c>
      <c r="AA1348" s="56">
        <f t="shared" si="372"/>
        <v>1</v>
      </c>
      <c r="AB1348" s="124">
        <f t="shared" si="363"/>
        <v>1</v>
      </c>
      <c r="AC1348" s="69">
        <f t="shared" si="364"/>
        <v>0</v>
      </c>
      <c r="AD1348" s="54">
        <f t="shared" si="367"/>
        <v>0</v>
      </c>
      <c r="AE1348" s="59">
        <f t="shared" si="365"/>
        <v>0</v>
      </c>
      <c r="AF1348" s="149"/>
      <c r="AG1348" s="60"/>
      <c r="AH1348" s="61"/>
      <c r="AI1348" s="126"/>
      <c r="AJ1348" s="212"/>
      <c r="AK1348" s="215"/>
    </row>
    <row r="1349" spans="2:37">
      <c r="B1349" s="136"/>
      <c r="C1349" s="47">
        <f t="shared" si="375"/>
        <v>0</v>
      </c>
      <c r="D1349" s="47">
        <f t="shared" si="376"/>
        <v>1</v>
      </c>
      <c r="E1349" s="47">
        <f t="shared" si="377"/>
        <v>1900</v>
      </c>
      <c r="F1349" s="47" t="str">
        <f t="shared" si="373"/>
        <v>сб</v>
      </c>
      <c r="G1349" s="92"/>
      <c r="H1349" s="71"/>
      <c r="I1349" s="70"/>
      <c r="J1349" s="94"/>
      <c r="K1349" s="94"/>
      <c r="L1349" s="48"/>
      <c r="M1349" s="71"/>
      <c r="N1349" s="64"/>
      <c r="O1349" s="65"/>
      <c r="P1349" s="65"/>
      <c r="Q1349" s="65"/>
      <c r="R1349" s="105"/>
      <c r="S1349" s="66">
        <f t="shared" si="366"/>
        <v>100854.89999999998</v>
      </c>
      <c r="T1349" s="67">
        <f t="shared" si="361"/>
        <v>0</v>
      </c>
      <c r="U1349" s="53">
        <f t="shared" si="368"/>
        <v>0</v>
      </c>
      <c r="V1349" s="54">
        <f t="shared" si="369"/>
        <v>0</v>
      </c>
      <c r="W1349" s="67">
        <f t="shared" si="362"/>
        <v>0</v>
      </c>
      <c r="X1349" s="53">
        <f t="shared" si="370"/>
        <v>0</v>
      </c>
      <c r="Y1349" s="54">
        <f t="shared" si="371"/>
        <v>0</v>
      </c>
      <c r="Z1349" s="68" t="str">
        <f t="shared" si="374"/>
        <v>0</v>
      </c>
      <c r="AA1349" s="56">
        <f t="shared" si="372"/>
        <v>1</v>
      </c>
      <c r="AB1349" s="124">
        <f t="shared" si="363"/>
        <v>1</v>
      </c>
      <c r="AC1349" s="69">
        <f t="shared" si="364"/>
        <v>0</v>
      </c>
      <c r="AD1349" s="54">
        <f t="shared" si="367"/>
        <v>0</v>
      </c>
      <c r="AE1349" s="59">
        <f t="shared" si="365"/>
        <v>0</v>
      </c>
      <c r="AF1349" s="149"/>
      <c r="AG1349" s="60"/>
      <c r="AH1349" s="61"/>
      <c r="AI1349" s="126"/>
      <c r="AJ1349" s="212"/>
      <c r="AK1349" s="215"/>
    </row>
    <row r="1350" spans="2:37">
      <c r="B1350" s="136"/>
      <c r="C1350" s="47">
        <f t="shared" si="375"/>
        <v>0</v>
      </c>
      <c r="D1350" s="47">
        <f t="shared" si="376"/>
        <v>1</v>
      </c>
      <c r="E1350" s="47">
        <f t="shared" si="377"/>
        <v>1900</v>
      </c>
      <c r="F1350" s="47" t="str">
        <f t="shared" si="373"/>
        <v>сб</v>
      </c>
      <c r="G1350" s="92"/>
      <c r="H1350" s="71"/>
      <c r="I1350" s="70"/>
      <c r="J1350" s="94"/>
      <c r="K1350" s="94"/>
      <c r="L1350" s="48"/>
      <c r="M1350" s="71"/>
      <c r="N1350" s="64"/>
      <c r="O1350" s="65"/>
      <c r="P1350" s="65"/>
      <c r="Q1350" s="65"/>
      <c r="R1350" s="105"/>
      <c r="S1350" s="66">
        <f t="shared" si="366"/>
        <v>100854.89999999998</v>
      </c>
      <c r="T1350" s="67">
        <f t="shared" si="361"/>
        <v>0</v>
      </c>
      <c r="U1350" s="53">
        <f t="shared" si="368"/>
        <v>0</v>
      </c>
      <c r="V1350" s="54">
        <f t="shared" si="369"/>
        <v>0</v>
      </c>
      <c r="W1350" s="67">
        <f t="shared" si="362"/>
        <v>0</v>
      </c>
      <c r="X1350" s="53">
        <f t="shared" si="370"/>
        <v>0</v>
      </c>
      <c r="Y1350" s="54">
        <f t="shared" si="371"/>
        <v>0</v>
      </c>
      <c r="Z1350" s="68" t="str">
        <f t="shared" si="374"/>
        <v>0</v>
      </c>
      <c r="AA1350" s="56">
        <f t="shared" si="372"/>
        <v>1</v>
      </c>
      <c r="AB1350" s="124">
        <f t="shared" si="363"/>
        <v>1</v>
      </c>
      <c r="AC1350" s="69">
        <f t="shared" si="364"/>
        <v>0</v>
      </c>
      <c r="AD1350" s="54">
        <f t="shared" si="367"/>
        <v>0</v>
      </c>
      <c r="AE1350" s="59">
        <f t="shared" si="365"/>
        <v>0</v>
      </c>
      <c r="AF1350" s="149"/>
      <c r="AG1350" s="60"/>
      <c r="AH1350" s="61"/>
      <c r="AI1350" s="126"/>
      <c r="AJ1350" s="212"/>
      <c r="AK1350" s="215"/>
    </row>
    <row r="1351" spans="2:37">
      <c r="B1351" s="136"/>
      <c r="C1351" s="47">
        <f t="shared" si="375"/>
        <v>0</v>
      </c>
      <c r="D1351" s="47">
        <f t="shared" si="376"/>
        <v>1</v>
      </c>
      <c r="E1351" s="47">
        <f t="shared" si="377"/>
        <v>1900</v>
      </c>
      <c r="F1351" s="47" t="str">
        <f t="shared" si="373"/>
        <v>сб</v>
      </c>
      <c r="G1351" s="92"/>
      <c r="H1351" s="71"/>
      <c r="I1351" s="70"/>
      <c r="J1351" s="94"/>
      <c r="K1351" s="94"/>
      <c r="L1351" s="48"/>
      <c r="M1351" s="71"/>
      <c r="N1351" s="64"/>
      <c r="O1351" s="65"/>
      <c r="P1351" s="65"/>
      <c r="Q1351" s="65"/>
      <c r="R1351" s="105"/>
      <c r="S1351" s="66">
        <f t="shared" si="366"/>
        <v>100854.89999999998</v>
      </c>
      <c r="T1351" s="67">
        <f t="shared" si="361"/>
        <v>0</v>
      </c>
      <c r="U1351" s="53">
        <f t="shared" si="368"/>
        <v>0</v>
      </c>
      <c r="V1351" s="54">
        <f t="shared" si="369"/>
        <v>0</v>
      </c>
      <c r="W1351" s="67">
        <f t="shared" si="362"/>
        <v>0</v>
      </c>
      <c r="X1351" s="53">
        <f t="shared" si="370"/>
        <v>0</v>
      </c>
      <c r="Y1351" s="54">
        <f t="shared" si="371"/>
        <v>0</v>
      </c>
      <c r="Z1351" s="68" t="str">
        <f t="shared" si="374"/>
        <v>0</v>
      </c>
      <c r="AA1351" s="56">
        <f t="shared" si="372"/>
        <v>1</v>
      </c>
      <c r="AB1351" s="124">
        <f t="shared" si="363"/>
        <v>1</v>
      </c>
      <c r="AC1351" s="69">
        <f t="shared" si="364"/>
        <v>0</v>
      </c>
      <c r="AD1351" s="54">
        <f t="shared" si="367"/>
        <v>0</v>
      </c>
      <c r="AE1351" s="59">
        <f t="shared" si="365"/>
        <v>0</v>
      </c>
      <c r="AF1351" s="149"/>
      <c r="AG1351" s="60"/>
      <c r="AH1351" s="61"/>
      <c r="AI1351" s="126"/>
      <c r="AJ1351" s="212"/>
      <c r="AK1351" s="215"/>
    </row>
    <row r="1352" spans="2:37">
      <c r="B1352" s="136"/>
      <c r="C1352" s="47">
        <f t="shared" si="375"/>
        <v>0</v>
      </c>
      <c r="D1352" s="47">
        <f t="shared" si="376"/>
        <v>1</v>
      </c>
      <c r="E1352" s="47">
        <f t="shared" si="377"/>
        <v>1900</v>
      </c>
      <c r="F1352" s="47" t="str">
        <f t="shared" si="373"/>
        <v>сб</v>
      </c>
      <c r="G1352" s="92"/>
      <c r="H1352" s="71"/>
      <c r="I1352" s="70"/>
      <c r="J1352" s="94"/>
      <c r="K1352" s="94"/>
      <c r="L1352" s="48"/>
      <c r="M1352" s="71"/>
      <c r="N1352" s="64"/>
      <c r="O1352" s="65"/>
      <c r="P1352" s="65"/>
      <c r="Q1352" s="65"/>
      <c r="R1352" s="105"/>
      <c r="S1352" s="66">
        <f t="shared" si="366"/>
        <v>100854.89999999998</v>
      </c>
      <c r="T1352" s="67">
        <f t="shared" si="361"/>
        <v>0</v>
      </c>
      <c r="U1352" s="53">
        <f t="shared" si="368"/>
        <v>0</v>
      </c>
      <c r="V1352" s="54">
        <f t="shared" si="369"/>
        <v>0</v>
      </c>
      <c r="W1352" s="67">
        <f t="shared" si="362"/>
        <v>0</v>
      </c>
      <c r="X1352" s="53">
        <f t="shared" si="370"/>
        <v>0</v>
      </c>
      <c r="Y1352" s="54">
        <f t="shared" si="371"/>
        <v>0</v>
      </c>
      <c r="Z1352" s="68" t="str">
        <f t="shared" si="374"/>
        <v>0</v>
      </c>
      <c r="AA1352" s="56">
        <f t="shared" si="372"/>
        <v>1</v>
      </c>
      <c r="AB1352" s="124">
        <f t="shared" si="363"/>
        <v>1</v>
      </c>
      <c r="AC1352" s="69">
        <f t="shared" si="364"/>
        <v>0</v>
      </c>
      <c r="AD1352" s="54">
        <f t="shared" si="367"/>
        <v>0</v>
      </c>
      <c r="AE1352" s="59">
        <f t="shared" si="365"/>
        <v>0</v>
      </c>
      <c r="AF1352" s="149"/>
      <c r="AG1352" s="60"/>
      <c r="AH1352" s="61"/>
      <c r="AI1352" s="126"/>
      <c r="AJ1352" s="212"/>
      <c r="AK1352" s="215"/>
    </row>
    <row r="1353" spans="2:37">
      <c r="B1353" s="136"/>
      <c r="C1353" s="47">
        <f t="shared" si="375"/>
        <v>0</v>
      </c>
      <c r="D1353" s="47">
        <f t="shared" si="376"/>
        <v>1</v>
      </c>
      <c r="E1353" s="47">
        <f t="shared" si="377"/>
        <v>1900</v>
      </c>
      <c r="F1353" s="47" t="str">
        <f t="shared" si="373"/>
        <v>сб</v>
      </c>
      <c r="G1353" s="92"/>
      <c r="H1353" s="71"/>
      <c r="I1353" s="70"/>
      <c r="J1353" s="94"/>
      <c r="K1353" s="94"/>
      <c r="L1353" s="48"/>
      <c r="M1353" s="71"/>
      <c r="N1353" s="64"/>
      <c r="O1353" s="65"/>
      <c r="P1353" s="65"/>
      <c r="Q1353" s="65"/>
      <c r="R1353" s="105"/>
      <c r="S1353" s="66">
        <f t="shared" si="366"/>
        <v>100854.89999999998</v>
      </c>
      <c r="T1353" s="67">
        <f t="shared" si="361"/>
        <v>0</v>
      </c>
      <c r="U1353" s="53">
        <f t="shared" si="368"/>
        <v>0</v>
      </c>
      <c r="V1353" s="54">
        <f t="shared" si="369"/>
        <v>0</v>
      </c>
      <c r="W1353" s="67">
        <f t="shared" si="362"/>
        <v>0</v>
      </c>
      <c r="X1353" s="53">
        <f t="shared" si="370"/>
        <v>0</v>
      </c>
      <c r="Y1353" s="54">
        <f t="shared" si="371"/>
        <v>0</v>
      </c>
      <c r="Z1353" s="68" t="str">
        <f t="shared" si="374"/>
        <v>0</v>
      </c>
      <c r="AA1353" s="56">
        <f t="shared" si="372"/>
        <v>1</v>
      </c>
      <c r="AB1353" s="124">
        <f t="shared" si="363"/>
        <v>1</v>
      </c>
      <c r="AC1353" s="69">
        <f t="shared" si="364"/>
        <v>0</v>
      </c>
      <c r="AD1353" s="54">
        <f t="shared" si="367"/>
        <v>0</v>
      </c>
      <c r="AE1353" s="59">
        <f t="shared" si="365"/>
        <v>0</v>
      </c>
      <c r="AF1353" s="149"/>
      <c r="AG1353" s="60"/>
      <c r="AH1353" s="61"/>
      <c r="AI1353" s="126"/>
      <c r="AJ1353" s="212"/>
      <c r="AK1353" s="215"/>
    </row>
    <row r="1354" spans="2:37">
      <c r="B1354" s="136"/>
      <c r="C1354" s="47">
        <f t="shared" si="375"/>
        <v>0</v>
      </c>
      <c r="D1354" s="47">
        <f t="shared" si="376"/>
        <v>1</v>
      </c>
      <c r="E1354" s="47">
        <f t="shared" si="377"/>
        <v>1900</v>
      </c>
      <c r="F1354" s="47" t="str">
        <f t="shared" si="373"/>
        <v>сб</v>
      </c>
      <c r="G1354" s="92"/>
      <c r="H1354" s="71"/>
      <c r="I1354" s="70"/>
      <c r="J1354" s="94"/>
      <c r="K1354" s="94"/>
      <c r="L1354" s="48"/>
      <c r="M1354" s="71"/>
      <c r="N1354" s="64"/>
      <c r="O1354" s="65"/>
      <c r="P1354" s="65"/>
      <c r="Q1354" s="65"/>
      <c r="R1354" s="105"/>
      <c r="S1354" s="66">
        <f t="shared" si="366"/>
        <v>100854.89999999998</v>
      </c>
      <c r="T1354" s="67">
        <f t="shared" ref="T1354:T1417" si="378">IF(Q1354&lt;&gt;0,IF(K1354="Long",(Q1354-N1354)*100000*AB1354,((Q1354-N1354)*-100000*AB1354)),0)</f>
        <v>0</v>
      </c>
      <c r="U1354" s="53">
        <f t="shared" si="368"/>
        <v>0</v>
      </c>
      <c r="V1354" s="54">
        <f t="shared" si="369"/>
        <v>0</v>
      </c>
      <c r="W1354" s="67">
        <f t="shared" ref="W1354:W1417" si="379">IF(P1354&lt;&gt;0,IF(K1354="Long",(N1354-P1354)*100000*AB1354,((N1354-P1354)*-100000*AB1354)),0)</f>
        <v>0</v>
      </c>
      <c r="X1354" s="53">
        <f t="shared" si="370"/>
        <v>0</v>
      </c>
      <c r="Y1354" s="54">
        <f t="shared" si="371"/>
        <v>0</v>
      </c>
      <c r="Z1354" s="68" t="str">
        <f t="shared" si="374"/>
        <v>0</v>
      </c>
      <c r="AA1354" s="56">
        <f t="shared" si="372"/>
        <v>1</v>
      </c>
      <c r="AB1354" s="124">
        <f t="shared" ref="AB1354:AB1417" si="380">IF(TRUNC(N1354/10,0)=0,1,IF(AND(TRUNC(N1354/10,0)&gt;0,TRUNC(N1354/10,0)&lt;10),0.1,IF(AND(TRUNC(N1354/10,0)&gt;=10,TRUNC(N1354/10,0)&lt;100),0.01,IF(AND(TRUNC(N1354/10,0)&gt;=100,TRUNC(N1354/10,0)&lt;1000),0.001,IF(AND(TRUNC(N1354/10,0)&gt;=1000,TRUNC(N1354/10,0)&lt;10000),0.0001,IF(AND(TRUNC(N1354/10,0)&gt;=10000,TRUNC(N1354/10,0)&lt;100000),0.00001))))))</f>
        <v>1</v>
      </c>
      <c r="AC1354" s="69">
        <f t="shared" ref="AC1354:AC1417" si="381">IF(O1354&lt;&gt;0, IF(K1354="Long",(O1354-N1354)*100000*AB1354,((O1354-N1354)*-100000*AB1354)),0)</f>
        <v>0</v>
      </c>
      <c r="AD1354" s="54">
        <f t="shared" si="367"/>
        <v>0</v>
      </c>
      <c r="AE1354" s="59">
        <f t="shared" ref="AE1354:AE1417" si="382">(AA1354*AC1354*M1354)+R1354</f>
        <v>0</v>
      </c>
      <c r="AF1354" s="149"/>
      <c r="AG1354" s="60"/>
      <c r="AH1354" s="61"/>
      <c r="AI1354" s="126"/>
      <c r="AJ1354" s="212"/>
      <c r="AK1354" s="215"/>
    </row>
    <row r="1355" spans="2:37">
      <c r="B1355" s="136"/>
      <c r="C1355" s="47">
        <f t="shared" si="375"/>
        <v>0</v>
      </c>
      <c r="D1355" s="47">
        <f t="shared" si="376"/>
        <v>1</v>
      </c>
      <c r="E1355" s="47">
        <f t="shared" si="377"/>
        <v>1900</v>
      </c>
      <c r="F1355" s="47" t="str">
        <f t="shared" si="373"/>
        <v>сб</v>
      </c>
      <c r="G1355" s="92"/>
      <c r="H1355" s="71"/>
      <c r="I1355" s="70"/>
      <c r="J1355" s="94"/>
      <c r="K1355" s="94"/>
      <c r="L1355" s="48"/>
      <c r="M1355" s="71"/>
      <c r="N1355" s="64"/>
      <c r="O1355" s="65"/>
      <c r="P1355" s="65"/>
      <c r="Q1355" s="65"/>
      <c r="R1355" s="105"/>
      <c r="S1355" s="66">
        <f t="shared" ref="S1355:S1418" si="383">IF(AE1355="","",S1354+AE1355)</f>
        <v>100854.89999999998</v>
      </c>
      <c r="T1355" s="67">
        <f t="shared" si="378"/>
        <v>0</v>
      </c>
      <c r="U1355" s="53">
        <f t="shared" si="368"/>
        <v>0</v>
      </c>
      <c r="V1355" s="54">
        <f t="shared" si="369"/>
        <v>0</v>
      </c>
      <c r="W1355" s="67">
        <f t="shared" si="379"/>
        <v>0</v>
      </c>
      <c r="X1355" s="53">
        <f t="shared" si="370"/>
        <v>0</v>
      </c>
      <c r="Y1355" s="54">
        <f t="shared" si="371"/>
        <v>0</v>
      </c>
      <c r="Z1355" s="68" t="str">
        <f t="shared" si="374"/>
        <v>0</v>
      </c>
      <c r="AA1355" s="56">
        <f t="shared" si="372"/>
        <v>1</v>
      </c>
      <c r="AB1355" s="124">
        <f t="shared" si="380"/>
        <v>1</v>
      </c>
      <c r="AC1355" s="69">
        <f t="shared" si="381"/>
        <v>0</v>
      </c>
      <c r="AD1355" s="54">
        <f t="shared" ref="AD1355:AD1418" si="384">IF(S1354=0,"0.00%",AE1355/S1354)</f>
        <v>0</v>
      </c>
      <c r="AE1355" s="59">
        <f t="shared" si="382"/>
        <v>0</v>
      </c>
      <c r="AF1355" s="149"/>
      <c r="AG1355" s="60"/>
      <c r="AH1355" s="61"/>
      <c r="AI1355" s="126"/>
      <c r="AJ1355" s="212"/>
      <c r="AK1355" s="215"/>
    </row>
    <row r="1356" spans="2:37">
      <c r="B1356" s="136"/>
      <c r="C1356" s="47">
        <f t="shared" si="375"/>
        <v>0</v>
      </c>
      <c r="D1356" s="47">
        <f t="shared" si="376"/>
        <v>1</v>
      </c>
      <c r="E1356" s="47">
        <f t="shared" si="377"/>
        <v>1900</v>
      </c>
      <c r="F1356" s="47" t="str">
        <f t="shared" si="373"/>
        <v>сб</v>
      </c>
      <c r="G1356" s="92"/>
      <c r="H1356" s="71"/>
      <c r="I1356" s="70"/>
      <c r="J1356" s="94"/>
      <c r="K1356" s="94"/>
      <c r="L1356" s="48"/>
      <c r="M1356" s="71"/>
      <c r="N1356" s="64"/>
      <c r="O1356" s="65"/>
      <c r="P1356" s="65"/>
      <c r="Q1356" s="65"/>
      <c r="R1356" s="105"/>
      <c r="S1356" s="66">
        <f t="shared" si="383"/>
        <v>100854.89999999998</v>
      </c>
      <c r="T1356" s="67">
        <f t="shared" si="378"/>
        <v>0</v>
      </c>
      <c r="U1356" s="53">
        <f t="shared" si="368"/>
        <v>0</v>
      </c>
      <c r="V1356" s="54">
        <f t="shared" si="369"/>
        <v>0</v>
      </c>
      <c r="W1356" s="67">
        <f t="shared" si="379"/>
        <v>0</v>
      </c>
      <c r="X1356" s="53">
        <f t="shared" si="370"/>
        <v>0</v>
      </c>
      <c r="Y1356" s="54">
        <f t="shared" si="371"/>
        <v>0</v>
      </c>
      <c r="Z1356" s="68" t="str">
        <f t="shared" si="374"/>
        <v>0</v>
      </c>
      <c r="AA1356" s="56">
        <f t="shared" si="372"/>
        <v>1</v>
      </c>
      <c r="AB1356" s="124">
        <f t="shared" si="380"/>
        <v>1</v>
      </c>
      <c r="AC1356" s="69">
        <f t="shared" si="381"/>
        <v>0</v>
      </c>
      <c r="AD1356" s="54">
        <f t="shared" si="384"/>
        <v>0</v>
      </c>
      <c r="AE1356" s="59">
        <f t="shared" si="382"/>
        <v>0</v>
      </c>
      <c r="AF1356" s="149"/>
      <c r="AG1356" s="60"/>
      <c r="AH1356" s="61"/>
      <c r="AI1356" s="126"/>
      <c r="AJ1356" s="212"/>
      <c r="AK1356" s="215"/>
    </row>
    <row r="1357" spans="2:37">
      <c r="B1357" s="136"/>
      <c r="C1357" s="47">
        <f t="shared" si="375"/>
        <v>0</v>
      </c>
      <c r="D1357" s="47">
        <f t="shared" si="376"/>
        <v>1</v>
      </c>
      <c r="E1357" s="47">
        <f t="shared" si="377"/>
        <v>1900</v>
      </c>
      <c r="F1357" s="47" t="str">
        <f t="shared" si="373"/>
        <v>сб</v>
      </c>
      <c r="G1357" s="92"/>
      <c r="H1357" s="71"/>
      <c r="I1357" s="70"/>
      <c r="J1357" s="94"/>
      <c r="K1357" s="94"/>
      <c r="L1357" s="48"/>
      <c r="M1357" s="71"/>
      <c r="N1357" s="64"/>
      <c r="O1357" s="65"/>
      <c r="P1357" s="65"/>
      <c r="Q1357" s="65"/>
      <c r="R1357" s="105"/>
      <c r="S1357" s="66">
        <f t="shared" si="383"/>
        <v>100854.89999999998</v>
      </c>
      <c r="T1357" s="67">
        <f t="shared" si="378"/>
        <v>0</v>
      </c>
      <c r="U1357" s="53">
        <f t="shared" si="368"/>
        <v>0</v>
      </c>
      <c r="V1357" s="54">
        <f t="shared" si="369"/>
        <v>0</v>
      </c>
      <c r="W1357" s="67">
        <f t="shared" si="379"/>
        <v>0</v>
      </c>
      <c r="X1357" s="53">
        <f t="shared" si="370"/>
        <v>0</v>
      </c>
      <c r="Y1357" s="54">
        <f t="shared" si="371"/>
        <v>0</v>
      </c>
      <c r="Z1357" s="68" t="str">
        <f t="shared" si="374"/>
        <v>0</v>
      </c>
      <c r="AA1357" s="56">
        <f t="shared" si="372"/>
        <v>1</v>
      </c>
      <c r="AB1357" s="124">
        <f t="shared" si="380"/>
        <v>1</v>
      </c>
      <c r="AC1357" s="69">
        <f t="shared" si="381"/>
        <v>0</v>
      </c>
      <c r="AD1357" s="54">
        <f t="shared" si="384"/>
        <v>0</v>
      </c>
      <c r="AE1357" s="59">
        <f t="shared" si="382"/>
        <v>0</v>
      </c>
      <c r="AF1357" s="149"/>
      <c r="AG1357" s="60"/>
      <c r="AH1357" s="61"/>
      <c r="AI1357" s="126"/>
      <c r="AJ1357" s="212"/>
      <c r="AK1357" s="215"/>
    </row>
    <row r="1358" spans="2:37">
      <c r="B1358" s="136"/>
      <c r="C1358" s="47">
        <f t="shared" si="375"/>
        <v>0</v>
      </c>
      <c r="D1358" s="47">
        <f t="shared" si="376"/>
        <v>1</v>
      </c>
      <c r="E1358" s="47">
        <f t="shared" si="377"/>
        <v>1900</v>
      </c>
      <c r="F1358" s="47" t="str">
        <f t="shared" si="373"/>
        <v>сб</v>
      </c>
      <c r="G1358" s="92"/>
      <c r="H1358" s="71"/>
      <c r="I1358" s="70"/>
      <c r="J1358" s="94"/>
      <c r="K1358" s="94"/>
      <c r="L1358" s="48"/>
      <c r="M1358" s="71"/>
      <c r="N1358" s="64"/>
      <c r="O1358" s="65"/>
      <c r="P1358" s="65"/>
      <c r="Q1358" s="65"/>
      <c r="R1358" s="105"/>
      <c r="S1358" s="66">
        <f t="shared" si="383"/>
        <v>100854.89999999998</v>
      </c>
      <c r="T1358" s="67">
        <f t="shared" si="378"/>
        <v>0</v>
      </c>
      <c r="U1358" s="53">
        <f t="shared" si="368"/>
        <v>0</v>
      </c>
      <c r="V1358" s="54">
        <f t="shared" si="369"/>
        <v>0</v>
      </c>
      <c r="W1358" s="67">
        <f t="shared" si="379"/>
        <v>0</v>
      </c>
      <c r="X1358" s="53">
        <f t="shared" si="370"/>
        <v>0</v>
      </c>
      <c r="Y1358" s="54">
        <f t="shared" si="371"/>
        <v>0</v>
      </c>
      <c r="Z1358" s="68" t="str">
        <f t="shared" si="374"/>
        <v>0</v>
      </c>
      <c r="AA1358" s="56">
        <f t="shared" si="372"/>
        <v>1</v>
      </c>
      <c r="AB1358" s="124">
        <f t="shared" si="380"/>
        <v>1</v>
      </c>
      <c r="AC1358" s="69">
        <f t="shared" si="381"/>
        <v>0</v>
      </c>
      <c r="AD1358" s="54">
        <f t="shared" si="384"/>
        <v>0</v>
      </c>
      <c r="AE1358" s="59">
        <f t="shared" si="382"/>
        <v>0</v>
      </c>
      <c r="AF1358" s="149"/>
      <c r="AG1358" s="60"/>
      <c r="AH1358" s="61"/>
      <c r="AI1358" s="126"/>
      <c r="AJ1358" s="212"/>
      <c r="AK1358" s="215"/>
    </row>
    <row r="1359" spans="2:37">
      <c r="B1359" s="136"/>
      <c r="C1359" s="47">
        <f t="shared" si="375"/>
        <v>0</v>
      </c>
      <c r="D1359" s="47">
        <f t="shared" si="376"/>
        <v>1</v>
      </c>
      <c r="E1359" s="47">
        <f t="shared" si="377"/>
        <v>1900</v>
      </c>
      <c r="F1359" s="47" t="str">
        <f t="shared" si="373"/>
        <v>сб</v>
      </c>
      <c r="G1359" s="92"/>
      <c r="H1359" s="71"/>
      <c r="I1359" s="70"/>
      <c r="J1359" s="94"/>
      <c r="K1359" s="94"/>
      <c r="L1359" s="48"/>
      <c r="M1359" s="71"/>
      <c r="N1359" s="64"/>
      <c r="O1359" s="65"/>
      <c r="P1359" s="65"/>
      <c r="Q1359" s="65"/>
      <c r="R1359" s="105"/>
      <c r="S1359" s="66">
        <f t="shared" si="383"/>
        <v>100854.89999999998</v>
      </c>
      <c r="T1359" s="67">
        <f t="shared" si="378"/>
        <v>0</v>
      </c>
      <c r="U1359" s="53">
        <f t="shared" si="368"/>
        <v>0</v>
      </c>
      <c r="V1359" s="54">
        <f t="shared" si="369"/>
        <v>0</v>
      </c>
      <c r="W1359" s="67">
        <f t="shared" si="379"/>
        <v>0</v>
      </c>
      <c r="X1359" s="53">
        <f t="shared" si="370"/>
        <v>0</v>
      </c>
      <c r="Y1359" s="54">
        <f t="shared" si="371"/>
        <v>0</v>
      </c>
      <c r="Z1359" s="68" t="str">
        <f t="shared" si="374"/>
        <v>0</v>
      </c>
      <c r="AA1359" s="56">
        <f t="shared" si="372"/>
        <v>1</v>
      </c>
      <c r="AB1359" s="124">
        <f t="shared" si="380"/>
        <v>1</v>
      </c>
      <c r="AC1359" s="69">
        <f t="shared" si="381"/>
        <v>0</v>
      </c>
      <c r="AD1359" s="54">
        <f t="shared" si="384"/>
        <v>0</v>
      </c>
      <c r="AE1359" s="59">
        <f t="shared" si="382"/>
        <v>0</v>
      </c>
      <c r="AF1359" s="149"/>
      <c r="AG1359" s="60"/>
      <c r="AH1359" s="61"/>
      <c r="AI1359" s="126"/>
      <c r="AJ1359" s="212"/>
      <c r="AK1359" s="215"/>
    </row>
    <row r="1360" spans="2:37">
      <c r="B1360" s="136"/>
      <c r="C1360" s="47">
        <f t="shared" si="375"/>
        <v>0</v>
      </c>
      <c r="D1360" s="47">
        <f t="shared" si="376"/>
        <v>1</v>
      </c>
      <c r="E1360" s="47">
        <f t="shared" si="377"/>
        <v>1900</v>
      </c>
      <c r="F1360" s="47" t="str">
        <f t="shared" si="373"/>
        <v>сб</v>
      </c>
      <c r="G1360" s="92"/>
      <c r="H1360" s="71"/>
      <c r="I1360" s="70"/>
      <c r="J1360" s="94"/>
      <c r="K1360" s="94"/>
      <c r="L1360" s="48"/>
      <c r="M1360" s="71"/>
      <c r="N1360" s="64"/>
      <c r="O1360" s="65"/>
      <c r="P1360" s="65"/>
      <c r="Q1360" s="65"/>
      <c r="R1360" s="105"/>
      <c r="S1360" s="66">
        <f t="shared" si="383"/>
        <v>100854.89999999998</v>
      </c>
      <c r="T1360" s="67">
        <f t="shared" si="378"/>
        <v>0</v>
      </c>
      <c r="U1360" s="53">
        <f t="shared" si="368"/>
        <v>0</v>
      </c>
      <c r="V1360" s="54">
        <f t="shared" si="369"/>
        <v>0</v>
      </c>
      <c r="W1360" s="67">
        <f t="shared" si="379"/>
        <v>0</v>
      </c>
      <c r="X1360" s="53">
        <f t="shared" si="370"/>
        <v>0</v>
      </c>
      <c r="Y1360" s="54">
        <f t="shared" si="371"/>
        <v>0</v>
      </c>
      <c r="Z1360" s="68" t="str">
        <f t="shared" si="374"/>
        <v>0</v>
      </c>
      <c r="AA1360" s="56">
        <f t="shared" si="372"/>
        <v>1</v>
      </c>
      <c r="AB1360" s="124">
        <f t="shared" si="380"/>
        <v>1</v>
      </c>
      <c r="AC1360" s="69">
        <f t="shared" si="381"/>
        <v>0</v>
      </c>
      <c r="AD1360" s="54">
        <f t="shared" si="384"/>
        <v>0</v>
      </c>
      <c r="AE1360" s="59">
        <f t="shared" si="382"/>
        <v>0</v>
      </c>
      <c r="AF1360" s="149"/>
      <c r="AG1360" s="60"/>
      <c r="AH1360" s="61"/>
      <c r="AI1360" s="126"/>
      <c r="AJ1360" s="212"/>
      <c r="AK1360" s="215"/>
    </row>
    <row r="1361" spans="2:37">
      <c r="B1361" s="136"/>
      <c r="C1361" s="47">
        <f t="shared" si="375"/>
        <v>0</v>
      </c>
      <c r="D1361" s="47">
        <f t="shared" si="376"/>
        <v>1</v>
      </c>
      <c r="E1361" s="47">
        <f t="shared" si="377"/>
        <v>1900</v>
      </c>
      <c r="F1361" s="47" t="str">
        <f t="shared" si="373"/>
        <v>сб</v>
      </c>
      <c r="G1361" s="92"/>
      <c r="H1361" s="71"/>
      <c r="I1361" s="70"/>
      <c r="J1361" s="94"/>
      <c r="K1361" s="94"/>
      <c r="L1361" s="48"/>
      <c r="M1361" s="71"/>
      <c r="N1361" s="64"/>
      <c r="O1361" s="65"/>
      <c r="P1361" s="65"/>
      <c r="Q1361" s="65"/>
      <c r="R1361" s="105"/>
      <c r="S1361" s="66">
        <f t="shared" si="383"/>
        <v>100854.89999999998</v>
      </c>
      <c r="T1361" s="67">
        <f t="shared" si="378"/>
        <v>0</v>
      </c>
      <c r="U1361" s="53">
        <f t="shared" si="368"/>
        <v>0</v>
      </c>
      <c r="V1361" s="54">
        <f t="shared" si="369"/>
        <v>0</v>
      </c>
      <c r="W1361" s="67">
        <f t="shared" si="379"/>
        <v>0</v>
      </c>
      <c r="X1361" s="53">
        <f t="shared" si="370"/>
        <v>0</v>
      </c>
      <c r="Y1361" s="54">
        <f t="shared" si="371"/>
        <v>0</v>
      </c>
      <c r="Z1361" s="68" t="str">
        <f t="shared" si="374"/>
        <v>0</v>
      </c>
      <c r="AA1361" s="56">
        <f t="shared" si="372"/>
        <v>1</v>
      </c>
      <c r="AB1361" s="124">
        <f t="shared" si="380"/>
        <v>1</v>
      </c>
      <c r="AC1361" s="69">
        <f t="shared" si="381"/>
        <v>0</v>
      </c>
      <c r="AD1361" s="54">
        <f t="shared" si="384"/>
        <v>0</v>
      </c>
      <c r="AE1361" s="59">
        <f t="shared" si="382"/>
        <v>0</v>
      </c>
      <c r="AF1361" s="149"/>
      <c r="AG1361" s="60"/>
      <c r="AH1361" s="61"/>
      <c r="AI1361" s="126"/>
      <c r="AJ1361" s="212"/>
      <c r="AK1361" s="215"/>
    </row>
    <row r="1362" spans="2:37">
      <c r="B1362" s="136"/>
      <c r="C1362" s="47">
        <f t="shared" si="375"/>
        <v>0</v>
      </c>
      <c r="D1362" s="47">
        <f t="shared" si="376"/>
        <v>1</v>
      </c>
      <c r="E1362" s="47">
        <f t="shared" si="377"/>
        <v>1900</v>
      </c>
      <c r="F1362" s="47" t="str">
        <f t="shared" si="373"/>
        <v>сб</v>
      </c>
      <c r="G1362" s="92"/>
      <c r="H1362" s="71"/>
      <c r="I1362" s="70"/>
      <c r="J1362" s="94"/>
      <c r="K1362" s="94"/>
      <c r="L1362" s="48"/>
      <c r="M1362" s="71"/>
      <c r="N1362" s="64"/>
      <c r="O1362" s="65"/>
      <c r="P1362" s="65"/>
      <c r="Q1362" s="65"/>
      <c r="R1362" s="105"/>
      <c r="S1362" s="66">
        <f t="shared" si="383"/>
        <v>100854.89999999998</v>
      </c>
      <c r="T1362" s="67">
        <f t="shared" si="378"/>
        <v>0</v>
      </c>
      <c r="U1362" s="53">
        <f t="shared" si="368"/>
        <v>0</v>
      </c>
      <c r="V1362" s="54">
        <f t="shared" si="369"/>
        <v>0</v>
      </c>
      <c r="W1362" s="67">
        <f t="shared" si="379"/>
        <v>0</v>
      </c>
      <c r="X1362" s="53">
        <f t="shared" si="370"/>
        <v>0</v>
      </c>
      <c r="Y1362" s="54">
        <f t="shared" si="371"/>
        <v>0</v>
      </c>
      <c r="Z1362" s="68" t="str">
        <f t="shared" si="374"/>
        <v>0</v>
      </c>
      <c r="AA1362" s="56">
        <f t="shared" si="372"/>
        <v>1</v>
      </c>
      <c r="AB1362" s="124">
        <f t="shared" si="380"/>
        <v>1</v>
      </c>
      <c r="AC1362" s="69">
        <f t="shared" si="381"/>
        <v>0</v>
      </c>
      <c r="AD1362" s="54">
        <f t="shared" si="384"/>
        <v>0</v>
      </c>
      <c r="AE1362" s="59">
        <f t="shared" si="382"/>
        <v>0</v>
      </c>
      <c r="AF1362" s="149"/>
      <c r="AG1362" s="60"/>
      <c r="AH1362" s="61"/>
      <c r="AI1362" s="126"/>
      <c r="AJ1362" s="212"/>
      <c r="AK1362" s="215"/>
    </row>
    <row r="1363" spans="2:37">
      <c r="B1363" s="136"/>
      <c r="C1363" s="47">
        <f t="shared" si="375"/>
        <v>0</v>
      </c>
      <c r="D1363" s="47">
        <f t="shared" si="376"/>
        <v>1</v>
      </c>
      <c r="E1363" s="47">
        <f t="shared" si="377"/>
        <v>1900</v>
      </c>
      <c r="F1363" s="47" t="str">
        <f t="shared" si="373"/>
        <v>сб</v>
      </c>
      <c r="G1363" s="92"/>
      <c r="H1363" s="71"/>
      <c r="I1363" s="70"/>
      <c r="J1363" s="94"/>
      <c r="K1363" s="94"/>
      <c r="L1363" s="48"/>
      <c r="M1363" s="71"/>
      <c r="N1363" s="64"/>
      <c r="O1363" s="65"/>
      <c r="P1363" s="65"/>
      <c r="Q1363" s="65"/>
      <c r="R1363" s="105"/>
      <c r="S1363" s="66">
        <f t="shared" si="383"/>
        <v>100854.89999999998</v>
      </c>
      <c r="T1363" s="67">
        <f t="shared" si="378"/>
        <v>0</v>
      </c>
      <c r="U1363" s="53">
        <f t="shared" si="368"/>
        <v>0</v>
      </c>
      <c r="V1363" s="54">
        <f t="shared" si="369"/>
        <v>0</v>
      </c>
      <c r="W1363" s="67">
        <f t="shared" si="379"/>
        <v>0</v>
      </c>
      <c r="X1363" s="53">
        <f t="shared" si="370"/>
        <v>0</v>
      </c>
      <c r="Y1363" s="54">
        <f t="shared" si="371"/>
        <v>0</v>
      </c>
      <c r="Z1363" s="68" t="str">
        <f t="shared" si="374"/>
        <v>0</v>
      </c>
      <c r="AA1363" s="56">
        <f t="shared" si="372"/>
        <v>1</v>
      </c>
      <c r="AB1363" s="124">
        <f t="shared" si="380"/>
        <v>1</v>
      </c>
      <c r="AC1363" s="69">
        <f t="shared" si="381"/>
        <v>0</v>
      </c>
      <c r="AD1363" s="54">
        <f t="shared" si="384"/>
        <v>0</v>
      </c>
      <c r="AE1363" s="59">
        <f t="shared" si="382"/>
        <v>0</v>
      </c>
      <c r="AF1363" s="149"/>
      <c r="AG1363" s="60"/>
      <c r="AH1363" s="61"/>
      <c r="AI1363" s="126"/>
      <c r="AJ1363" s="212"/>
      <c r="AK1363" s="215"/>
    </row>
    <row r="1364" spans="2:37">
      <c r="B1364" s="136"/>
      <c r="C1364" s="47">
        <f t="shared" si="375"/>
        <v>0</v>
      </c>
      <c r="D1364" s="47">
        <f t="shared" si="376"/>
        <v>1</v>
      </c>
      <c r="E1364" s="47">
        <f t="shared" si="377"/>
        <v>1900</v>
      </c>
      <c r="F1364" s="47" t="str">
        <f t="shared" si="373"/>
        <v>сб</v>
      </c>
      <c r="G1364" s="92"/>
      <c r="H1364" s="71"/>
      <c r="I1364" s="70"/>
      <c r="J1364" s="94"/>
      <c r="K1364" s="94"/>
      <c r="L1364" s="48"/>
      <c r="M1364" s="71"/>
      <c r="N1364" s="64"/>
      <c r="O1364" s="65"/>
      <c r="P1364" s="65"/>
      <c r="Q1364" s="65"/>
      <c r="R1364" s="105"/>
      <c r="S1364" s="66">
        <f t="shared" si="383"/>
        <v>100854.89999999998</v>
      </c>
      <c r="T1364" s="67">
        <f t="shared" si="378"/>
        <v>0</v>
      </c>
      <c r="U1364" s="53">
        <f t="shared" si="368"/>
        <v>0</v>
      </c>
      <c r="V1364" s="54">
        <f t="shared" si="369"/>
        <v>0</v>
      </c>
      <c r="W1364" s="67">
        <f t="shared" si="379"/>
        <v>0</v>
      </c>
      <c r="X1364" s="53">
        <f t="shared" si="370"/>
        <v>0</v>
      </c>
      <c r="Y1364" s="54">
        <f t="shared" si="371"/>
        <v>0</v>
      </c>
      <c r="Z1364" s="68" t="str">
        <f t="shared" si="374"/>
        <v>0</v>
      </c>
      <c r="AA1364" s="56">
        <f t="shared" si="372"/>
        <v>1</v>
      </c>
      <c r="AB1364" s="124">
        <f t="shared" si="380"/>
        <v>1</v>
      </c>
      <c r="AC1364" s="69">
        <f t="shared" si="381"/>
        <v>0</v>
      </c>
      <c r="AD1364" s="54">
        <f t="shared" si="384"/>
        <v>0</v>
      </c>
      <c r="AE1364" s="59">
        <f t="shared" si="382"/>
        <v>0</v>
      </c>
      <c r="AF1364" s="149"/>
      <c r="AG1364" s="60"/>
      <c r="AH1364" s="61"/>
      <c r="AI1364" s="126"/>
      <c r="AJ1364" s="212"/>
      <c r="AK1364" s="215"/>
    </row>
    <row r="1365" spans="2:37">
      <c r="B1365" s="136"/>
      <c r="C1365" s="47">
        <f t="shared" si="375"/>
        <v>0</v>
      </c>
      <c r="D1365" s="47">
        <f t="shared" si="376"/>
        <v>1</v>
      </c>
      <c r="E1365" s="47">
        <f t="shared" si="377"/>
        <v>1900</v>
      </c>
      <c r="F1365" s="47" t="str">
        <f t="shared" si="373"/>
        <v>сб</v>
      </c>
      <c r="G1365" s="92"/>
      <c r="H1365" s="71"/>
      <c r="I1365" s="70"/>
      <c r="J1365" s="94"/>
      <c r="K1365" s="94"/>
      <c r="L1365" s="48"/>
      <c r="M1365" s="71"/>
      <c r="N1365" s="64"/>
      <c r="O1365" s="65"/>
      <c r="P1365" s="65"/>
      <c r="Q1365" s="65"/>
      <c r="R1365" s="105"/>
      <c r="S1365" s="66">
        <f t="shared" si="383"/>
        <v>100854.89999999998</v>
      </c>
      <c r="T1365" s="67">
        <f t="shared" si="378"/>
        <v>0</v>
      </c>
      <c r="U1365" s="53">
        <f t="shared" si="368"/>
        <v>0</v>
      </c>
      <c r="V1365" s="54">
        <f t="shared" si="369"/>
        <v>0</v>
      </c>
      <c r="W1365" s="67">
        <f t="shared" si="379"/>
        <v>0</v>
      </c>
      <c r="X1365" s="53">
        <f t="shared" si="370"/>
        <v>0</v>
      </c>
      <c r="Y1365" s="54">
        <f t="shared" si="371"/>
        <v>0</v>
      </c>
      <c r="Z1365" s="68" t="str">
        <f t="shared" si="374"/>
        <v>0</v>
      </c>
      <c r="AA1365" s="56">
        <f t="shared" si="372"/>
        <v>1</v>
      </c>
      <c r="AB1365" s="124">
        <f t="shared" si="380"/>
        <v>1</v>
      </c>
      <c r="AC1365" s="69">
        <f t="shared" si="381"/>
        <v>0</v>
      </c>
      <c r="AD1365" s="54">
        <f t="shared" si="384"/>
        <v>0</v>
      </c>
      <c r="AE1365" s="59">
        <f t="shared" si="382"/>
        <v>0</v>
      </c>
      <c r="AF1365" s="149"/>
      <c r="AG1365" s="60"/>
      <c r="AH1365" s="61"/>
      <c r="AI1365" s="126"/>
      <c r="AJ1365" s="212"/>
      <c r="AK1365" s="215"/>
    </row>
    <row r="1366" spans="2:37">
      <c r="B1366" s="136"/>
      <c r="C1366" s="47">
        <f t="shared" si="375"/>
        <v>0</v>
      </c>
      <c r="D1366" s="47">
        <f t="shared" si="376"/>
        <v>1</v>
      </c>
      <c r="E1366" s="47">
        <f t="shared" si="377"/>
        <v>1900</v>
      </c>
      <c r="F1366" s="47" t="str">
        <f t="shared" si="373"/>
        <v>сб</v>
      </c>
      <c r="G1366" s="92"/>
      <c r="H1366" s="71"/>
      <c r="I1366" s="70"/>
      <c r="J1366" s="94"/>
      <c r="K1366" s="94"/>
      <c r="L1366" s="48"/>
      <c r="M1366" s="71"/>
      <c r="N1366" s="64"/>
      <c r="O1366" s="65"/>
      <c r="P1366" s="65"/>
      <c r="Q1366" s="65"/>
      <c r="R1366" s="105"/>
      <c r="S1366" s="66">
        <f t="shared" si="383"/>
        <v>100854.89999999998</v>
      </c>
      <c r="T1366" s="67">
        <f t="shared" si="378"/>
        <v>0</v>
      </c>
      <c r="U1366" s="53">
        <f t="shared" si="368"/>
        <v>0</v>
      </c>
      <c r="V1366" s="54">
        <f t="shared" si="369"/>
        <v>0</v>
      </c>
      <c r="W1366" s="67">
        <f t="shared" si="379"/>
        <v>0</v>
      </c>
      <c r="X1366" s="53">
        <f t="shared" si="370"/>
        <v>0</v>
      </c>
      <c r="Y1366" s="54">
        <f t="shared" si="371"/>
        <v>0</v>
      </c>
      <c r="Z1366" s="68" t="str">
        <f t="shared" si="374"/>
        <v>0</v>
      </c>
      <c r="AA1366" s="56">
        <f t="shared" si="372"/>
        <v>1</v>
      </c>
      <c r="AB1366" s="124">
        <f t="shared" si="380"/>
        <v>1</v>
      </c>
      <c r="AC1366" s="69">
        <f t="shared" si="381"/>
        <v>0</v>
      </c>
      <c r="AD1366" s="54">
        <f t="shared" si="384"/>
        <v>0</v>
      </c>
      <c r="AE1366" s="59">
        <f t="shared" si="382"/>
        <v>0</v>
      </c>
      <c r="AF1366" s="149"/>
      <c r="AG1366" s="60"/>
      <c r="AH1366" s="61"/>
      <c r="AI1366" s="126"/>
      <c r="AJ1366" s="212"/>
      <c r="AK1366" s="215"/>
    </row>
    <row r="1367" spans="2:37">
      <c r="B1367" s="136"/>
      <c r="C1367" s="47">
        <f t="shared" si="375"/>
        <v>0</v>
      </c>
      <c r="D1367" s="47">
        <f t="shared" si="376"/>
        <v>1</v>
      </c>
      <c r="E1367" s="47">
        <f t="shared" si="377"/>
        <v>1900</v>
      </c>
      <c r="F1367" s="47" t="str">
        <f t="shared" si="373"/>
        <v>сб</v>
      </c>
      <c r="G1367" s="92"/>
      <c r="H1367" s="71"/>
      <c r="I1367" s="70"/>
      <c r="J1367" s="94"/>
      <c r="K1367" s="94"/>
      <c r="L1367" s="48"/>
      <c r="M1367" s="71"/>
      <c r="N1367" s="64"/>
      <c r="O1367" s="65"/>
      <c r="P1367" s="65"/>
      <c r="Q1367" s="65"/>
      <c r="R1367" s="105"/>
      <c r="S1367" s="66">
        <f t="shared" si="383"/>
        <v>100854.89999999998</v>
      </c>
      <c r="T1367" s="67">
        <f t="shared" si="378"/>
        <v>0</v>
      </c>
      <c r="U1367" s="53">
        <f t="shared" si="368"/>
        <v>0</v>
      </c>
      <c r="V1367" s="54">
        <f t="shared" si="369"/>
        <v>0</v>
      </c>
      <c r="W1367" s="67">
        <f t="shared" si="379"/>
        <v>0</v>
      </c>
      <c r="X1367" s="53">
        <f t="shared" si="370"/>
        <v>0</v>
      </c>
      <c r="Y1367" s="54">
        <f t="shared" si="371"/>
        <v>0</v>
      </c>
      <c r="Z1367" s="68" t="str">
        <f t="shared" si="374"/>
        <v>0</v>
      </c>
      <c r="AA1367" s="56">
        <f t="shared" si="372"/>
        <v>1</v>
      </c>
      <c r="AB1367" s="124">
        <f t="shared" si="380"/>
        <v>1</v>
      </c>
      <c r="AC1367" s="69">
        <f t="shared" si="381"/>
        <v>0</v>
      </c>
      <c r="AD1367" s="54">
        <f t="shared" si="384"/>
        <v>0</v>
      </c>
      <c r="AE1367" s="59">
        <f t="shared" si="382"/>
        <v>0</v>
      </c>
      <c r="AF1367" s="149"/>
      <c r="AG1367" s="60"/>
      <c r="AH1367" s="61"/>
      <c r="AI1367" s="126"/>
      <c r="AJ1367" s="212"/>
      <c r="AK1367" s="215"/>
    </row>
    <row r="1368" spans="2:37">
      <c r="B1368" s="136"/>
      <c r="C1368" s="47">
        <f t="shared" si="375"/>
        <v>0</v>
      </c>
      <c r="D1368" s="47">
        <f t="shared" si="376"/>
        <v>1</v>
      </c>
      <c r="E1368" s="47">
        <f t="shared" si="377"/>
        <v>1900</v>
      </c>
      <c r="F1368" s="47" t="str">
        <f t="shared" si="373"/>
        <v>сб</v>
      </c>
      <c r="G1368" s="92"/>
      <c r="H1368" s="71"/>
      <c r="I1368" s="70"/>
      <c r="J1368" s="94"/>
      <c r="K1368" s="94"/>
      <c r="L1368" s="48"/>
      <c r="M1368" s="71"/>
      <c r="N1368" s="64"/>
      <c r="O1368" s="65"/>
      <c r="P1368" s="65"/>
      <c r="Q1368" s="65"/>
      <c r="R1368" s="105"/>
      <c r="S1368" s="66">
        <f t="shared" si="383"/>
        <v>100854.89999999998</v>
      </c>
      <c r="T1368" s="67">
        <f t="shared" si="378"/>
        <v>0</v>
      </c>
      <c r="U1368" s="53">
        <f t="shared" si="368"/>
        <v>0</v>
      </c>
      <c r="V1368" s="54">
        <f t="shared" si="369"/>
        <v>0</v>
      </c>
      <c r="W1368" s="67">
        <f t="shared" si="379"/>
        <v>0</v>
      </c>
      <c r="X1368" s="53">
        <f t="shared" si="370"/>
        <v>0</v>
      </c>
      <c r="Y1368" s="54">
        <f t="shared" si="371"/>
        <v>0</v>
      </c>
      <c r="Z1368" s="68" t="str">
        <f t="shared" si="374"/>
        <v>0</v>
      </c>
      <c r="AA1368" s="56">
        <f t="shared" si="372"/>
        <v>1</v>
      </c>
      <c r="AB1368" s="124">
        <f t="shared" si="380"/>
        <v>1</v>
      </c>
      <c r="AC1368" s="69">
        <f t="shared" si="381"/>
        <v>0</v>
      </c>
      <c r="AD1368" s="54">
        <f t="shared" si="384"/>
        <v>0</v>
      </c>
      <c r="AE1368" s="59">
        <f t="shared" si="382"/>
        <v>0</v>
      </c>
      <c r="AF1368" s="149"/>
      <c r="AG1368" s="60"/>
      <c r="AH1368" s="61"/>
      <c r="AI1368" s="126"/>
      <c r="AJ1368" s="212"/>
      <c r="AK1368" s="215"/>
    </row>
    <row r="1369" spans="2:37">
      <c r="B1369" s="136"/>
      <c r="C1369" s="47">
        <f t="shared" si="375"/>
        <v>0</v>
      </c>
      <c r="D1369" s="47">
        <f t="shared" si="376"/>
        <v>1</v>
      </c>
      <c r="E1369" s="47">
        <f t="shared" si="377"/>
        <v>1900</v>
      </c>
      <c r="F1369" s="47" t="str">
        <f t="shared" si="373"/>
        <v>сб</v>
      </c>
      <c r="G1369" s="92"/>
      <c r="H1369" s="71"/>
      <c r="I1369" s="70"/>
      <c r="J1369" s="94"/>
      <c r="K1369" s="94"/>
      <c r="L1369" s="48"/>
      <c r="M1369" s="71"/>
      <c r="N1369" s="64"/>
      <c r="O1369" s="65"/>
      <c r="P1369" s="65"/>
      <c r="Q1369" s="65"/>
      <c r="R1369" s="105"/>
      <c r="S1369" s="66">
        <f t="shared" si="383"/>
        <v>100854.89999999998</v>
      </c>
      <c r="T1369" s="67">
        <f t="shared" si="378"/>
        <v>0</v>
      </c>
      <c r="U1369" s="53">
        <f t="shared" si="368"/>
        <v>0</v>
      </c>
      <c r="V1369" s="54">
        <f t="shared" si="369"/>
        <v>0</v>
      </c>
      <c r="W1369" s="67">
        <f t="shared" si="379"/>
        <v>0</v>
      </c>
      <c r="X1369" s="53">
        <f t="shared" si="370"/>
        <v>0</v>
      </c>
      <c r="Y1369" s="54">
        <f t="shared" si="371"/>
        <v>0</v>
      </c>
      <c r="Z1369" s="68" t="str">
        <f t="shared" si="374"/>
        <v>0</v>
      </c>
      <c r="AA1369" s="56">
        <f t="shared" si="372"/>
        <v>1</v>
      </c>
      <c r="AB1369" s="124">
        <f t="shared" si="380"/>
        <v>1</v>
      </c>
      <c r="AC1369" s="69">
        <f t="shared" si="381"/>
        <v>0</v>
      </c>
      <c r="AD1369" s="54">
        <f t="shared" si="384"/>
        <v>0</v>
      </c>
      <c r="AE1369" s="59">
        <f t="shared" si="382"/>
        <v>0</v>
      </c>
      <c r="AF1369" s="149"/>
      <c r="AG1369" s="60"/>
      <c r="AH1369" s="61"/>
      <c r="AI1369" s="126"/>
      <c r="AJ1369" s="212"/>
      <c r="AK1369" s="215"/>
    </row>
    <row r="1370" spans="2:37">
      <c r="B1370" s="136"/>
      <c r="C1370" s="47">
        <f t="shared" si="375"/>
        <v>0</v>
      </c>
      <c r="D1370" s="47">
        <f t="shared" si="376"/>
        <v>1</v>
      </c>
      <c r="E1370" s="47">
        <f t="shared" si="377"/>
        <v>1900</v>
      </c>
      <c r="F1370" s="47" t="str">
        <f t="shared" si="373"/>
        <v>сб</v>
      </c>
      <c r="G1370" s="92"/>
      <c r="H1370" s="71"/>
      <c r="I1370" s="70"/>
      <c r="J1370" s="94"/>
      <c r="K1370" s="94"/>
      <c r="L1370" s="48"/>
      <c r="M1370" s="71"/>
      <c r="N1370" s="64"/>
      <c r="O1370" s="65"/>
      <c r="P1370" s="65"/>
      <c r="Q1370" s="65"/>
      <c r="R1370" s="105"/>
      <c r="S1370" s="66">
        <f t="shared" si="383"/>
        <v>100854.89999999998</v>
      </c>
      <c r="T1370" s="67">
        <f t="shared" si="378"/>
        <v>0</v>
      </c>
      <c r="U1370" s="53">
        <f t="shared" si="368"/>
        <v>0</v>
      </c>
      <c r="V1370" s="54">
        <f t="shared" si="369"/>
        <v>0</v>
      </c>
      <c r="W1370" s="67">
        <f t="shared" si="379"/>
        <v>0</v>
      </c>
      <c r="X1370" s="53">
        <f t="shared" si="370"/>
        <v>0</v>
      </c>
      <c r="Y1370" s="54">
        <f t="shared" si="371"/>
        <v>0</v>
      </c>
      <c r="Z1370" s="68" t="str">
        <f t="shared" si="374"/>
        <v>0</v>
      </c>
      <c r="AA1370" s="56">
        <f t="shared" si="372"/>
        <v>1</v>
      </c>
      <c r="AB1370" s="124">
        <f t="shared" si="380"/>
        <v>1</v>
      </c>
      <c r="AC1370" s="69">
        <f t="shared" si="381"/>
        <v>0</v>
      </c>
      <c r="AD1370" s="54">
        <f t="shared" si="384"/>
        <v>0</v>
      </c>
      <c r="AE1370" s="59">
        <f t="shared" si="382"/>
        <v>0</v>
      </c>
      <c r="AF1370" s="149"/>
      <c r="AG1370" s="60"/>
      <c r="AH1370" s="61"/>
      <c r="AI1370" s="126"/>
      <c r="AJ1370" s="212"/>
      <c r="AK1370" s="215"/>
    </row>
    <row r="1371" spans="2:37">
      <c r="B1371" s="136"/>
      <c r="C1371" s="47">
        <f t="shared" si="375"/>
        <v>0</v>
      </c>
      <c r="D1371" s="47">
        <f t="shared" si="376"/>
        <v>1</v>
      </c>
      <c r="E1371" s="47">
        <f t="shared" si="377"/>
        <v>1900</v>
      </c>
      <c r="F1371" s="47" t="str">
        <f t="shared" si="373"/>
        <v>сб</v>
      </c>
      <c r="G1371" s="92"/>
      <c r="H1371" s="71"/>
      <c r="I1371" s="70"/>
      <c r="J1371" s="94"/>
      <c r="K1371" s="94"/>
      <c r="L1371" s="48"/>
      <c r="M1371" s="71"/>
      <c r="N1371" s="64"/>
      <c r="O1371" s="65"/>
      <c r="P1371" s="65"/>
      <c r="Q1371" s="65"/>
      <c r="R1371" s="105"/>
      <c r="S1371" s="66">
        <f t="shared" si="383"/>
        <v>100854.89999999998</v>
      </c>
      <c r="T1371" s="67">
        <f t="shared" si="378"/>
        <v>0</v>
      </c>
      <c r="U1371" s="53">
        <f t="shared" si="368"/>
        <v>0</v>
      </c>
      <c r="V1371" s="54">
        <f t="shared" si="369"/>
        <v>0</v>
      </c>
      <c r="W1371" s="67">
        <f t="shared" si="379"/>
        <v>0</v>
      </c>
      <c r="X1371" s="53">
        <f t="shared" si="370"/>
        <v>0</v>
      </c>
      <c r="Y1371" s="54">
        <f t="shared" si="371"/>
        <v>0</v>
      </c>
      <c r="Z1371" s="68" t="str">
        <f t="shared" si="374"/>
        <v>0</v>
      </c>
      <c r="AA1371" s="56">
        <f t="shared" si="372"/>
        <v>1</v>
      </c>
      <c r="AB1371" s="124">
        <f t="shared" si="380"/>
        <v>1</v>
      </c>
      <c r="AC1371" s="69">
        <f t="shared" si="381"/>
        <v>0</v>
      </c>
      <c r="AD1371" s="54">
        <f t="shared" si="384"/>
        <v>0</v>
      </c>
      <c r="AE1371" s="59">
        <f t="shared" si="382"/>
        <v>0</v>
      </c>
      <c r="AF1371" s="149"/>
      <c r="AG1371" s="60"/>
      <c r="AH1371" s="61"/>
      <c r="AI1371" s="126"/>
      <c r="AJ1371" s="212"/>
      <c r="AK1371" s="215"/>
    </row>
    <row r="1372" spans="2:37">
      <c r="B1372" s="136"/>
      <c r="C1372" s="47">
        <f t="shared" si="375"/>
        <v>0</v>
      </c>
      <c r="D1372" s="47">
        <f t="shared" si="376"/>
        <v>1</v>
      </c>
      <c r="E1372" s="47">
        <f t="shared" si="377"/>
        <v>1900</v>
      </c>
      <c r="F1372" s="47" t="str">
        <f t="shared" si="373"/>
        <v>сб</v>
      </c>
      <c r="G1372" s="92"/>
      <c r="H1372" s="71"/>
      <c r="I1372" s="70"/>
      <c r="J1372" s="94"/>
      <c r="K1372" s="94"/>
      <c r="L1372" s="48"/>
      <c r="M1372" s="71"/>
      <c r="N1372" s="64"/>
      <c r="O1372" s="65"/>
      <c r="P1372" s="65"/>
      <c r="Q1372" s="65"/>
      <c r="R1372" s="105"/>
      <c r="S1372" s="66">
        <f t="shared" si="383"/>
        <v>100854.89999999998</v>
      </c>
      <c r="T1372" s="67">
        <f t="shared" si="378"/>
        <v>0</v>
      </c>
      <c r="U1372" s="53">
        <f t="shared" si="368"/>
        <v>0</v>
      </c>
      <c r="V1372" s="54">
        <f t="shared" si="369"/>
        <v>0</v>
      </c>
      <c r="W1372" s="67">
        <f t="shared" si="379"/>
        <v>0</v>
      </c>
      <c r="X1372" s="53">
        <f t="shared" si="370"/>
        <v>0</v>
      </c>
      <c r="Y1372" s="54">
        <f t="shared" si="371"/>
        <v>0</v>
      </c>
      <c r="Z1372" s="68" t="str">
        <f t="shared" si="374"/>
        <v>0</v>
      </c>
      <c r="AA1372" s="56">
        <f t="shared" si="372"/>
        <v>1</v>
      </c>
      <c r="AB1372" s="124">
        <f t="shared" si="380"/>
        <v>1</v>
      </c>
      <c r="AC1372" s="69">
        <f t="shared" si="381"/>
        <v>0</v>
      </c>
      <c r="AD1372" s="54">
        <f t="shared" si="384"/>
        <v>0</v>
      </c>
      <c r="AE1372" s="59">
        <f t="shared" si="382"/>
        <v>0</v>
      </c>
      <c r="AF1372" s="149"/>
      <c r="AG1372" s="60"/>
      <c r="AH1372" s="61"/>
      <c r="AI1372" s="126"/>
      <c r="AJ1372" s="212"/>
      <c r="AK1372" s="215"/>
    </row>
    <row r="1373" spans="2:37">
      <c r="B1373" s="136"/>
      <c r="C1373" s="47">
        <f t="shared" si="375"/>
        <v>0</v>
      </c>
      <c r="D1373" s="47">
        <f t="shared" si="376"/>
        <v>1</v>
      </c>
      <c r="E1373" s="47">
        <f t="shared" si="377"/>
        <v>1900</v>
      </c>
      <c r="F1373" s="47" t="str">
        <f t="shared" si="373"/>
        <v>сб</v>
      </c>
      <c r="G1373" s="92"/>
      <c r="H1373" s="71"/>
      <c r="I1373" s="70"/>
      <c r="J1373" s="94"/>
      <c r="K1373" s="94"/>
      <c r="L1373" s="48"/>
      <c r="M1373" s="71"/>
      <c r="N1373" s="64"/>
      <c r="O1373" s="65"/>
      <c r="P1373" s="65"/>
      <c r="Q1373" s="65"/>
      <c r="R1373" s="105"/>
      <c r="S1373" s="66">
        <f t="shared" si="383"/>
        <v>100854.89999999998</v>
      </c>
      <c r="T1373" s="67">
        <f t="shared" si="378"/>
        <v>0</v>
      </c>
      <c r="U1373" s="53">
        <f t="shared" si="368"/>
        <v>0</v>
      </c>
      <c r="V1373" s="54">
        <f t="shared" si="369"/>
        <v>0</v>
      </c>
      <c r="W1373" s="67">
        <f t="shared" si="379"/>
        <v>0</v>
      </c>
      <c r="X1373" s="53">
        <f t="shared" si="370"/>
        <v>0</v>
      </c>
      <c r="Y1373" s="54">
        <f t="shared" si="371"/>
        <v>0</v>
      </c>
      <c r="Z1373" s="68" t="str">
        <f t="shared" si="374"/>
        <v>0</v>
      </c>
      <c r="AA1373" s="56">
        <f t="shared" si="372"/>
        <v>1</v>
      </c>
      <c r="AB1373" s="124">
        <f t="shared" si="380"/>
        <v>1</v>
      </c>
      <c r="AC1373" s="69">
        <f t="shared" si="381"/>
        <v>0</v>
      </c>
      <c r="AD1373" s="54">
        <f t="shared" si="384"/>
        <v>0</v>
      </c>
      <c r="AE1373" s="59">
        <f t="shared" si="382"/>
        <v>0</v>
      </c>
      <c r="AF1373" s="149"/>
      <c r="AG1373" s="60"/>
      <c r="AH1373" s="61"/>
      <c r="AI1373" s="126"/>
      <c r="AJ1373" s="212"/>
      <c r="AK1373" s="215"/>
    </row>
    <row r="1374" spans="2:37">
      <c r="B1374" s="136"/>
      <c r="C1374" s="47">
        <f t="shared" si="375"/>
        <v>0</v>
      </c>
      <c r="D1374" s="47">
        <f t="shared" si="376"/>
        <v>1</v>
      </c>
      <c r="E1374" s="47">
        <f t="shared" si="377"/>
        <v>1900</v>
      </c>
      <c r="F1374" s="47" t="str">
        <f t="shared" si="373"/>
        <v>сб</v>
      </c>
      <c r="G1374" s="92"/>
      <c r="H1374" s="71"/>
      <c r="I1374" s="70"/>
      <c r="J1374" s="94"/>
      <c r="K1374" s="94"/>
      <c r="L1374" s="48"/>
      <c r="M1374" s="71"/>
      <c r="N1374" s="64"/>
      <c r="O1374" s="65"/>
      <c r="P1374" s="65"/>
      <c r="Q1374" s="65"/>
      <c r="R1374" s="105"/>
      <c r="S1374" s="66">
        <f t="shared" si="383"/>
        <v>100854.89999999998</v>
      </c>
      <c r="T1374" s="67">
        <f t="shared" si="378"/>
        <v>0</v>
      </c>
      <c r="U1374" s="53">
        <f t="shared" si="368"/>
        <v>0</v>
      </c>
      <c r="V1374" s="54">
        <f t="shared" si="369"/>
        <v>0</v>
      </c>
      <c r="W1374" s="67">
        <f t="shared" si="379"/>
        <v>0</v>
      </c>
      <c r="X1374" s="53">
        <f t="shared" si="370"/>
        <v>0</v>
      </c>
      <c r="Y1374" s="54">
        <f t="shared" si="371"/>
        <v>0</v>
      </c>
      <c r="Z1374" s="68" t="str">
        <f t="shared" si="374"/>
        <v>0</v>
      </c>
      <c r="AA1374" s="56">
        <f t="shared" si="372"/>
        <v>1</v>
      </c>
      <c r="AB1374" s="124">
        <f t="shared" si="380"/>
        <v>1</v>
      </c>
      <c r="AC1374" s="69">
        <f t="shared" si="381"/>
        <v>0</v>
      </c>
      <c r="AD1374" s="54">
        <f t="shared" si="384"/>
        <v>0</v>
      </c>
      <c r="AE1374" s="59">
        <f t="shared" si="382"/>
        <v>0</v>
      </c>
      <c r="AF1374" s="149"/>
      <c r="AG1374" s="60"/>
      <c r="AH1374" s="61"/>
      <c r="AI1374" s="126"/>
      <c r="AJ1374" s="212"/>
      <c r="AK1374" s="215"/>
    </row>
    <row r="1375" spans="2:37">
      <c r="B1375" s="136"/>
      <c r="C1375" s="47">
        <f t="shared" si="375"/>
        <v>0</v>
      </c>
      <c r="D1375" s="47">
        <f t="shared" si="376"/>
        <v>1</v>
      </c>
      <c r="E1375" s="47">
        <f t="shared" si="377"/>
        <v>1900</v>
      </c>
      <c r="F1375" s="47" t="str">
        <f t="shared" si="373"/>
        <v>сб</v>
      </c>
      <c r="G1375" s="92"/>
      <c r="H1375" s="71"/>
      <c r="I1375" s="70"/>
      <c r="J1375" s="94"/>
      <c r="K1375" s="94"/>
      <c r="L1375" s="48"/>
      <c r="M1375" s="71"/>
      <c r="N1375" s="64"/>
      <c r="O1375" s="65"/>
      <c r="P1375" s="65"/>
      <c r="Q1375" s="65"/>
      <c r="R1375" s="105"/>
      <c r="S1375" s="66">
        <f t="shared" si="383"/>
        <v>100854.89999999998</v>
      </c>
      <c r="T1375" s="67">
        <f t="shared" si="378"/>
        <v>0</v>
      </c>
      <c r="U1375" s="53">
        <f t="shared" si="368"/>
        <v>0</v>
      </c>
      <c r="V1375" s="54">
        <f t="shared" si="369"/>
        <v>0</v>
      </c>
      <c r="W1375" s="67">
        <f t="shared" si="379"/>
        <v>0</v>
      </c>
      <c r="X1375" s="53">
        <f t="shared" si="370"/>
        <v>0</v>
      </c>
      <c r="Y1375" s="54">
        <f t="shared" si="371"/>
        <v>0</v>
      </c>
      <c r="Z1375" s="68" t="str">
        <f t="shared" si="374"/>
        <v>0</v>
      </c>
      <c r="AA1375" s="56">
        <f t="shared" si="372"/>
        <v>1</v>
      </c>
      <c r="AB1375" s="124">
        <f t="shared" si="380"/>
        <v>1</v>
      </c>
      <c r="AC1375" s="69">
        <f t="shared" si="381"/>
        <v>0</v>
      </c>
      <c r="AD1375" s="54">
        <f t="shared" si="384"/>
        <v>0</v>
      </c>
      <c r="AE1375" s="59">
        <f t="shared" si="382"/>
        <v>0</v>
      </c>
      <c r="AF1375" s="149"/>
      <c r="AG1375" s="60"/>
      <c r="AH1375" s="61"/>
      <c r="AI1375" s="126"/>
      <c r="AJ1375" s="212"/>
      <c r="AK1375" s="215"/>
    </row>
    <row r="1376" spans="2:37">
      <c r="B1376" s="136"/>
      <c r="C1376" s="47">
        <f t="shared" si="375"/>
        <v>0</v>
      </c>
      <c r="D1376" s="47">
        <f t="shared" si="376"/>
        <v>1</v>
      </c>
      <c r="E1376" s="47">
        <f t="shared" si="377"/>
        <v>1900</v>
      </c>
      <c r="F1376" s="47" t="str">
        <f t="shared" si="373"/>
        <v>сб</v>
      </c>
      <c r="G1376" s="92"/>
      <c r="H1376" s="71"/>
      <c r="I1376" s="70"/>
      <c r="J1376" s="94"/>
      <c r="K1376" s="94"/>
      <c r="L1376" s="48"/>
      <c r="M1376" s="71"/>
      <c r="N1376" s="64"/>
      <c r="O1376" s="65"/>
      <c r="P1376" s="65"/>
      <c r="Q1376" s="65"/>
      <c r="R1376" s="105"/>
      <c r="S1376" s="66">
        <f t="shared" si="383"/>
        <v>100854.89999999998</v>
      </c>
      <c r="T1376" s="67">
        <f t="shared" si="378"/>
        <v>0</v>
      </c>
      <c r="U1376" s="53">
        <f t="shared" si="368"/>
        <v>0</v>
      </c>
      <c r="V1376" s="54">
        <f t="shared" si="369"/>
        <v>0</v>
      </c>
      <c r="W1376" s="67">
        <f t="shared" si="379"/>
        <v>0</v>
      </c>
      <c r="X1376" s="53">
        <f t="shared" si="370"/>
        <v>0</v>
      </c>
      <c r="Y1376" s="54">
        <f t="shared" si="371"/>
        <v>0</v>
      </c>
      <c r="Z1376" s="68" t="str">
        <f t="shared" si="374"/>
        <v>0</v>
      </c>
      <c r="AA1376" s="56">
        <f t="shared" si="372"/>
        <v>1</v>
      </c>
      <c r="AB1376" s="124">
        <f t="shared" si="380"/>
        <v>1</v>
      </c>
      <c r="AC1376" s="69">
        <f t="shared" si="381"/>
        <v>0</v>
      </c>
      <c r="AD1376" s="54">
        <f t="shared" si="384"/>
        <v>0</v>
      </c>
      <c r="AE1376" s="59">
        <f t="shared" si="382"/>
        <v>0</v>
      </c>
      <c r="AF1376" s="149"/>
      <c r="AG1376" s="60"/>
      <c r="AH1376" s="61"/>
      <c r="AI1376" s="126"/>
      <c r="AJ1376" s="212"/>
      <c r="AK1376" s="215"/>
    </row>
    <row r="1377" spans="2:37">
      <c r="B1377" s="136"/>
      <c r="C1377" s="47">
        <f t="shared" si="375"/>
        <v>0</v>
      </c>
      <c r="D1377" s="47">
        <f t="shared" si="376"/>
        <v>1</v>
      </c>
      <c r="E1377" s="47">
        <f t="shared" si="377"/>
        <v>1900</v>
      </c>
      <c r="F1377" s="47" t="str">
        <f t="shared" si="373"/>
        <v>сб</v>
      </c>
      <c r="G1377" s="92"/>
      <c r="H1377" s="71"/>
      <c r="I1377" s="70"/>
      <c r="J1377" s="94"/>
      <c r="K1377" s="94"/>
      <c r="L1377" s="48"/>
      <c r="M1377" s="71"/>
      <c r="N1377" s="64"/>
      <c r="O1377" s="65"/>
      <c r="P1377" s="65"/>
      <c r="Q1377" s="65"/>
      <c r="R1377" s="105"/>
      <c r="S1377" s="66">
        <f t="shared" si="383"/>
        <v>100854.89999999998</v>
      </c>
      <c r="T1377" s="67">
        <f t="shared" si="378"/>
        <v>0</v>
      </c>
      <c r="U1377" s="53">
        <f t="shared" ref="U1377:U1440" si="385">T1377*M1377*AA1377</f>
        <v>0</v>
      </c>
      <c r="V1377" s="54">
        <f t="shared" ref="V1377:V1440" si="386">T1377*M1377*AA1377/S1377</f>
        <v>0</v>
      </c>
      <c r="W1377" s="67">
        <f t="shared" si="379"/>
        <v>0</v>
      </c>
      <c r="X1377" s="53">
        <f t="shared" ref="X1377:X1440" si="387">W1377*M1377*AA1377</f>
        <v>0</v>
      </c>
      <c r="Y1377" s="54">
        <f t="shared" ref="Y1377:Y1440" si="388">W1377*M1377*AA1377/S1377</f>
        <v>0</v>
      </c>
      <c r="Z1377" s="68" t="str">
        <f t="shared" si="374"/>
        <v>0</v>
      </c>
      <c r="AA1377" s="56">
        <f t="shared" ref="AA1377:AA1440" si="389">IF(I1377=0,1,I1377)</f>
        <v>1</v>
      </c>
      <c r="AB1377" s="124">
        <f t="shared" si="380"/>
        <v>1</v>
      </c>
      <c r="AC1377" s="69">
        <f t="shared" si="381"/>
        <v>0</v>
      </c>
      <c r="AD1377" s="54">
        <f t="shared" si="384"/>
        <v>0</v>
      </c>
      <c r="AE1377" s="59">
        <f t="shared" si="382"/>
        <v>0</v>
      </c>
      <c r="AF1377" s="149"/>
      <c r="AG1377" s="60"/>
      <c r="AH1377" s="61"/>
      <c r="AI1377" s="126"/>
      <c r="AJ1377" s="212"/>
      <c r="AK1377" s="215"/>
    </row>
    <row r="1378" spans="2:37">
      <c r="B1378" s="136"/>
      <c r="C1378" s="47">
        <f t="shared" si="375"/>
        <v>0</v>
      </c>
      <c r="D1378" s="47">
        <f t="shared" si="376"/>
        <v>1</v>
      </c>
      <c r="E1378" s="47">
        <f t="shared" si="377"/>
        <v>1900</v>
      </c>
      <c r="F1378" s="47" t="str">
        <f t="shared" si="373"/>
        <v>сб</v>
      </c>
      <c r="G1378" s="92"/>
      <c r="H1378" s="71"/>
      <c r="I1378" s="70"/>
      <c r="J1378" s="94"/>
      <c r="K1378" s="94"/>
      <c r="L1378" s="48"/>
      <c r="M1378" s="71"/>
      <c r="N1378" s="64"/>
      <c r="O1378" s="65"/>
      <c r="P1378" s="65"/>
      <c r="Q1378" s="65"/>
      <c r="R1378" s="105"/>
      <c r="S1378" s="66">
        <f t="shared" si="383"/>
        <v>100854.89999999998</v>
      </c>
      <c r="T1378" s="67">
        <f t="shared" si="378"/>
        <v>0</v>
      </c>
      <c r="U1378" s="53">
        <f t="shared" si="385"/>
        <v>0</v>
      </c>
      <c r="V1378" s="54">
        <f t="shared" si="386"/>
        <v>0</v>
      </c>
      <c r="W1378" s="67">
        <f t="shared" si="379"/>
        <v>0</v>
      </c>
      <c r="X1378" s="53">
        <f t="shared" si="387"/>
        <v>0</v>
      </c>
      <c r="Y1378" s="54">
        <f t="shared" si="388"/>
        <v>0</v>
      </c>
      <c r="Z1378" s="68" t="str">
        <f t="shared" si="374"/>
        <v>0</v>
      </c>
      <c r="AA1378" s="56">
        <f t="shared" si="389"/>
        <v>1</v>
      </c>
      <c r="AB1378" s="124">
        <f t="shared" si="380"/>
        <v>1</v>
      </c>
      <c r="AC1378" s="69">
        <f t="shared" si="381"/>
        <v>0</v>
      </c>
      <c r="AD1378" s="54">
        <f t="shared" si="384"/>
        <v>0</v>
      </c>
      <c r="AE1378" s="59">
        <f t="shared" si="382"/>
        <v>0</v>
      </c>
      <c r="AF1378" s="149"/>
      <c r="AG1378" s="60"/>
      <c r="AH1378" s="61"/>
      <c r="AI1378" s="126"/>
      <c r="AJ1378" s="212"/>
      <c r="AK1378" s="215"/>
    </row>
    <row r="1379" spans="2:37">
      <c r="B1379" s="136"/>
      <c r="C1379" s="47">
        <f t="shared" si="375"/>
        <v>0</v>
      </c>
      <c r="D1379" s="47">
        <f t="shared" si="376"/>
        <v>1</v>
      </c>
      <c r="E1379" s="47">
        <f t="shared" si="377"/>
        <v>1900</v>
      </c>
      <c r="F1379" s="47" t="str">
        <f t="shared" si="373"/>
        <v>сб</v>
      </c>
      <c r="G1379" s="92"/>
      <c r="H1379" s="71"/>
      <c r="I1379" s="70"/>
      <c r="J1379" s="94"/>
      <c r="K1379" s="94"/>
      <c r="L1379" s="48"/>
      <c r="M1379" s="71"/>
      <c r="N1379" s="64"/>
      <c r="O1379" s="65"/>
      <c r="P1379" s="65"/>
      <c r="Q1379" s="65"/>
      <c r="R1379" s="105"/>
      <c r="S1379" s="66">
        <f t="shared" si="383"/>
        <v>100854.89999999998</v>
      </c>
      <c r="T1379" s="67">
        <f t="shared" si="378"/>
        <v>0</v>
      </c>
      <c r="U1379" s="53">
        <f t="shared" si="385"/>
        <v>0</v>
      </c>
      <c r="V1379" s="54">
        <f t="shared" si="386"/>
        <v>0</v>
      </c>
      <c r="W1379" s="67">
        <f t="shared" si="379"/>
        <v>0</v>
      </c>
      <c r="X1379" s="53">
        <f t="shared" si="387"/>
        <v>0</v>
      </c>
      <c r="Y1379" s="54">
        <f t="shared" si="388"/>
        <v>0</v>
      </c>
      <c r="Z1379" s="68" t="str">
        <f t="shared" si="374"/>
        <v>0</v>
      </c>
      <c r="AA1379" s="56">
        <f t="shared" si="389"/>
        <v>1</v>
      </c>
      <c r="AB1379" s="124">
        <f t="shared" si="380"/>
        <v>1</v>
      </c>
      <c r="AC1379" s="69">
        <f t="shared" si="381"/>
        <v>0</v>
      </c>
      <c r="AD1379" s="54">
        <f t="shared" si="384"/>
        <v>0</v>
      </c>
      <c r="AE1379" s="59">
        <f t="shared" si="382"/>
        <v>0</v>
      </c>
      <c r="AF1379" s="149"/>
      <c r="AG1379" s="60"/>
      <c r="AH1379" s="61"/>
      <c r="AI1379" s="126"/>
      <c r="AJ1379" s="212"/>
      <c r="AK1379" s="215"/>
    </row>
    <row r="1380" spans="2:37">
      <c r="B1380" s="136"/>
      <c r="C1380" s="47">
        <f t="shared" si="375"/>
        <v>0</v>
      </c>
      <c r="D1380" s="47">
        <f t="shared" si="376"/>
        <v>1</v>
      </c>
      <c r="E1380" s="47">
        <f t="shared" si="377"/>
        <v>1900</v>
      </c>
      <c r="F1380" s="47" t="str">
        <f t="shared" ref="F1380:F1443" si="390">CHOOSE(WEEKDAY(B1380,2),"пн","вт","ср","чт","пт","сб","вс")</f>
        <v>сб</v>
      </c>
      <c r="G1380" s="92"/>
      <c r="H1380" s="71"/>
      <c r="I1380" s="70"/>
      <c r="J1380" s="94"/>
      <c r="K1380" s="94"/>
      <c r="L1380" s="48"/>
      <c r="M1380" s="71"/>
      <c r="N1380" s="64"/>
      <c r="O1380" s="65"/>
      <c r="P1380" s="65"/>
      <c r="Q1380" s="65"/>
      <c r="R1380" s="105"/>
      <c r="S1380" s="66">
        <f t="shared" si="383"/>
        <v>100854.89999999998</v>
      </c>
      <c r="T1380" s="67">
        <f t="shared" si="378"/>
        <v>0</v>
      </c>
      <c r="U1380" s="53">
        <f t="shared" si="385"/>
        <v>0</v>
      </c>
      <c r="V1380" s="54">
        <f t="shared" si="386"/>
        <v>0</v>
      </c>
      <c r="W1380" s="67">
        <f t="shared" si="379"/>
        <v>0</v>
      </c>
      <c r="X1380" s="53">
        <f t="shared" si="387"/>
        <v>0</v>
      </c>
      <c r="Y1380" s="54">
        <f t="shared" si="388"/>
        <v>0</v>
      </c>
      <c r="Z1380" s="68" t="str">
        <f t="shared" ref="Z1380:Z1443" si="391">IF(W1380=0,"0",T1380/W1380)</f>
        <v>0</v>
      </c>
      <c r="AA1380" s="56">
        <f t="shared" si="389"/>
        <v>1</v>
      </c>
      <c r="AB1380" s="124">
        <f t="shared" si="380"/>
        <v>1</v>
      </c>
      <c r="AC1380" s="69">
        <f t="shared" si="381"/>
        <v>0</v>
      </c>
      <c r="AD1380" s="54">
        <f t="shared" si="384"/>
        <v>0</v>
      </c>
      <c r="AE1380" s="59">
        <f t="shared" si="382"/>
        <v>0</v>
      </c>
      <c r="AF1380" s="149"/>
      <c r="AG1380" s="60"/>
      <c r="AH1380" s="61"/>
      <c r="AI1380" s="126"/>
      <c r="AJ1380" s="212"/>
      <c r="AK1380" s="215"/>
    </row>
    <row r="1381" spans="2:37">
      <c r="B1381" s="136"/>
      <c r="C1381" s="47">
        <f t="shared" ref="C1381:C1444" si="392">WEEKNUM(B1381)</f>
        <v>0</v>
      </c>
      <c r="D1381" s="47">
        <f t="shared" ref="D1381:D1444" si="393">MONTH(B1381)</f>
        <v>1</v>
      </c>
      <c r="E1381" s="47">
        <f t="shared" ref="E1381:E1444" si="394">YEAR(B1381)</f>
        <v>1900</v>
      </c>
      <c r="F1381" s="47" t="str">
        <f t="shared" si="390"/>
        <v>сб</v>
      </c>
      <c r="G1381" s="92"/>
      <c r="H1381" s="71"/>
      <c r="I1381" s="70"/>
      <c r="J1381" s="94"/>
      <c r="K1381" s="94"/>
      <c r="L1381" s="48"/>
      <c r="M1381" s="71"/>
      <c r="N1381" s="64"/>
      <c r="O1381" s="65"/>
      <c r="P1381" s="65"/>
      <c r="Q1381" s="65"/>
      <c r="R1381" s="105"/>
      <c r="S1381" s="66">
        <f t="shared" si="383"/>
        <v>100854.89999999998</v>
      </c>
      <c r="T1381" s="67">
        <f t="shared" si="378"/>
        <v>0</v>
      </c>
      <c r="U1381" s="53">
        <f t="shared" si="385"/>
        <v>0</v>
      </c>
      <c r="V1381" s="54">
        <f t="shared" si="386"/>
        <v>0</v>
      </c>
      <c r="W1381" s="67">
        <f t="shared" si="379"/>
        <v>0</v>
      </c>
      <c r="X1381" s="53">
        <f t="shared" si="387"/>
        <v>0</v>
      </c>
      <c r="Y1381" s="54">
        <f t="shared" si="388"/>
        <v>0</v>
      </c>
      <c r="Z1381" s="68" t="str">
        <f t="shared" si="391"/>
        <v>0</v>
      </c>
      <c r="AA1381" s="56">
        <f t="shared" si="389"/>
        <v>1</v>
      </c>
      <c r="AB1381" s="124">
        <f t="shared" si="380"/>
        <v>1</v>
      </c>
      <c r="AC1381" s="69">
        <f t="shared" si="381"/>
        <v>0</v>
      </c>
      <c r="AD1381" s="54">
        <f t="shared" si="384"/>
        <v>0</v>
      </c>
      <c r="AE1381" s="59">
        <f t="shared" si="382"/>
        <v>0</v>
      </c>
      <c r="AF1381" s="149"/>
      <c r="AG1381" s="60"/>
      <c r="AH1381" s="61"/>
      <c r="AI1381" s="126"/>
      <c r="AJ1381" s="212"/>
      <c r="AK1381" s="215"/>
    </row>
    <row r="1382" spans="2:37">
      <c r="B1382" s="136"/>
      <c r="C1382" s="47">
        <f t="shared" si="392"/>
        <v>0</v>
      </c>
      <c r="D1382" s="47">
        <f t="shared" si="393"/>
        <v>1</v>
      </c>
      <c r="E1382" s="47">
        <f t="shared" si="394"/>
        <v>1900</v>
      </c>
      <c r="F1382" s="47" t="str">
        <f t="shared" si="390"/>
        <v>сб</v>
      </c>
      <c r="G1382" s="92"/>
      <c r="H1382" s="71"/>
      <c r="I1382" s="70"/>
      <c r="J1382" s="94"/>
      <c r="K1382" s="94"/>
      <c r="L1382" s="48"/>
      <c r="M1382" s="71"/>
      <c r="N1382" s="64"/>
      <c r="O1382" s="65"/>
      <c r="P1382" s="65"/>
      <c r="Q1382" s="65"/>
      <c r="R1382" s="105"/>
      <c r="S1382" s="66">
        <f t="shared" si="383"/>
        <v>100854.89999999998</v>
      </c>
      <c r="T1382" s="67">
        <f t="shared" si="378"/>
        <v>0</v>
      </c>
      <c r="U1382" s="53">
        <f t="shared" si="385"/>
        <v>0</v>
      </c>
      <c r="V1382" s="54">
        <f t="shared" si="386"/>
        <v>0</v>
      </c>
      <c r="W1382" s="67">
        <f t="shared" si="379"/>
        <v>0</v>
      </c>
      <c r="X1382" s="53">
        <f t="shared" si="387"/>
        <v>0</v>
      </c>
      <c r="Y1382" s="54">
        <f t="shared" si="388"/>
        <v>0</v>
      </c>
      <c r="Z1382" s="68" t="str">
        <f t="shared" si="391"/>
        <v>0</v>
      </c>
      <c r="AA1382" s="56">
        <f t="shared" si="389"/>
        <v>1</v>
      </c>
      <c r="AB1382" s="124">
        <f t="shared" si="380"/>
        <v>1</v>
      </c>
      <c r="AC1382" s="69">
        <f t="shared" si="381"/>
        <v>0</v>
      </c>
      <c r="AD1382" s="54">
        <f t="shared" si="384"/>
        <v>0</v>
      </c>
      <c r="AE1382" s="59">
        <f t="shared" si="382"/>
        <v>0</v>
      </c>
      <c r="AF1382" s="149"/>
      <c r="AG1382" s="60"/>
      <c r="AH1382" s="61"/>
      <c r="AI1382" s="126"/>
      <c r="AJ1382" s="212"/>
      <c r="AK1382" s="215"/>
    </row>
    <row r="1383" spans="2:37">
      <c r="B1383" s="136"/>
      <c r="C1383" s="47">
        <f t="shared" si="392"/>
        <v>0</v>
      </c>
      <c r="D1383" s="47">
        <f t="shared" si="393"/>
        <v>1</v>
      </c>
      <c r="E1383" s="47">
        <f t="shared" si="394"/>
        <v>1900</v>
      </c>
      <c r="F1383" s="47" t="str">
        <f t="shared" si="390"/>
        <v>сб</v>
      </c>
      <c r="G1383" s="92"/>
      <c r="H1383" s="71"/>
      <c r="I1383" s="70"/>
      <c r="J1383" s="94"/>
      <c r="K1383" s="94"/>
      <c r="L1383" s="48"/>
      <c r="M1383" s="71"/>
      <c r="N1383" s="64"/>
      <c r="O1383" s="65"/>
      <c r="P1383" s="65"/>
      <c r="Q1383" s="65"/>
      <c r="R1383" s="105"/>
      <c r="S1383" s="66">
        <f t="shared" si="383"/>
        <v>100854.89999999998</v>
      </c>
      <c r="T1383" s="67">
        <f t="shared" si="378"/>
        <v>0</v>
      </c>
      <c r="U1383" s="53">
        <f t="shared" si="385"/>
        <v>0</v>
      </c>
      <c r="V1383" s="54">
        <f t="shared" si="386"/>
        <v>0</v>
      </c>
      <c r="W1383" s="67">
        <f t="shared" si="379"/>
        <v>0</v>
      </c>
      <c r="X1383" s="53">
        <f t="shared" si="387"/>
        <v>0</v>
      </c>
      <c r="Y1383" s="54">
        <f t="shared" si="388"/>
        <v>0</v>
      </c>
      <c r="Z1383" s="68" t="str">
        <f t="shared" si="391"/>
        <v>0</v>
      </c>
      <c r="AA1383" s="56">
        <f t="shared" si="389"/>
        <v>1</v>
      </c>
      <c r="AB1383" s="124">
        <f t="shared" si="380"/>
        <v>1</v>
      </c>
      <c r="AC1383" s="69">
        <f t="shared" si="381"/>
        <v>0</v>
      </c>
      <c r="AD1383" s="54">
        <f t="shared" si="384"/>
        <v>0</v>
      </c>
      <c r="AE1383" s="59">
        <f t="shared" si="382"/>
        <v>0</v>
      </c>
      <c r="AF1383" s="149"/>
      <c r="AG1383" s="60"/>
      <c r="AH1383" s="61"/>
      <c r="AI1383" s="126"/>
      <c r="AJ1383" s="212"/>
      <c r="AK1383" s="215"/>
    </row>
    <row r="1384" spans="2:37">
      <c r="B1384" s="136"/>
      <c r="C1384" s="47">
        <f t="shared" si="392"/>
        <v>0</v>
      </c>
      <c r="D1384" s="47">
        <f t="shared" si="393"/>
        <v>1</v>
      </c>
      <c r="E1384" s="47">
        <f t="shared" si="394"/>
        <v>1900</v>
      </c>
      <c r="F1384" s="47" t="str">
        <f t="shared" si="390"/>
        <v>сб</v>
      </c>
      <c r="G1384" s="92"/>
      <c r="H1384" s="71"/>
      <c r="I1384" s="70"/>
      <c r="J1384" s="94"/>
      <c r="K1384" s="94"/>
      <c r="L1384" s="48"/>
      <c r="M1384" s="71"/>
      <c r="N1384" s="64"/>
      <c r="O1384" s="65"/>
      <c r="P1384" s="65"/>
      <c r="Q1384" s="65"/>
      <c r="R1384" s="105"/>
      <c r="S1384" s="66">
        <f t="shared" si="383"/>
        <v>100854.89999999998</v>
      </c>
      <c r="T1384" s="67">
        <f t="shared" si="378"/>
        <v>0</v>
      </c>
      <c r="U1384" s="53">
        <f t="shared" si="385"/>
        <v>0</v>
      </c>
      <c r="V1384" s="54">
        <f t="shared" si="386"/>
        <v>0</v>
      </c>
      <c r="W1384" s="67">
        <f t="shared" si="379"/>
        <v>0</v>
      </c>
      <c r="X1384" s="53">
        <f t="shared" si="387"/>
        <v>0</v>
      </c>
      <c r="Y1384" s="54">
        <f t="shared" si="388"/>
        <v>0</v>
      </c>
      <c r="Z1384" s="68" t="str">
        <f t="shared" si="391"/>
        <v>0</v>
      </c>
      <c r="AA1384" s="56">
        <f t="shared" si="389"/>
        <v>1</v>
      </c>
      <c r="AB1384" s="124">
        <f t="shared" si="380"/>
        <v>1</v>
      </c>
      <c r="AC1384" s="69">
        <f t="shared" si="381"/>
        <v>0</v>
      </c>
      <c r="AD1384" s="54">
        <f t="shared" si="384"/>
        <v>0</v>
      </c>
      <c r="AE1384" s="59">
        <f t="shared" si="382"/>
        <v>0</v>
      </c>
      <c r="AF1384" s="149"/>
      <c r="AG1384" s="60"/>
      <c r="AH1384" s="61"/>
      <c r="AI1384" s="126"/>
      <c r="AJ1384" s="212"/>
      <c r="AK1384" s="215"/>
    </row>
    <row r="1385" spans="2:37">
      <c r="B1385" s="136"/>
      <c r="C1385" s="47">
        <f t="shared" si="392"/>
        <v>0</v>
      </c>
      <c r="D1385" s="47">
        <f t="shared" si="393"/>
        <v>1</v>
      </c>
      <c r="E1385" s="47">
        <f t="shared" si="394"/>
        <v>1900</v>
      </c>
      <c r="F1385" s="47" t="str">
        <f t="shared" si="390"/>
        <v>сб</v>
      </c>
      <c r="G1385" s="92"/>
      <c r="H1385" s="71"/>
      <c r="I1385" s="70"/>
      <c r="J1385" s="94"/>
      <c r="K1385" s="94"/>
      <c r="L1385" s="48"/>
      <c r="M1385" s="71"/>
      <c r="N1385" s="64"/>
      <c r="O1385" s="65"/>
      <c r="P1385" s="65"/>
      <c r="Q1385" s="65"/>
      <c r="R1385" s="105"/>
      <c r="S1385" s="66">
        <f t="shared" si="383"/>
        <v>100854.89999999998</v>
      </c>
      <c r="T1385" s="67">
        <f t="shared" si="378"/>
        <v>0</v>
      </c>
      <c r="U1385" s="53">
        <f t="shared" si="385"/>
        <v>0</v>
      </c>
      <c r="V1385" s="54">
        <f t="shared" si="386"/>
        <v>0</v>
      </c>
      <c r="W1385" s="67">
        <f t="shared" si="379"/>
        <v>0</v>
      </c>
      <c r="X1385" s="53">
        <f t="shared" si="387"/>
        <v>0</v>
      </c>
      <c r="Y1385" s="54">
        <f t="shared" si="388"/>
        <v>0</v>
      </c>
      <c r="Z1385" s="68" t="str">
        <f t="shared" si="391"/>
        <v>0</v>
      </c>
      <c r="AA1385" s="56">
        <f t="shared" si="389"/>
        <v>1</v>
      </c>
      <c r="AB1385" s="124">
        <f t="shared" si="380"/>
        <v>1</v>
      </c>
      <c r="AC1385" s="69">
        <f t="shared" si="381"/>
        <v>0</v>
      </c>
      <c r="AD1385" s="54">
        <f t="shared" si="384"/>
        <v>0</v>
      </c>
      <c r="AE1385" s="59">
        <f t="shared" si="382"/>
        <v>0</v>
      </c>
      <c r="AF1385" s="149"/>
      <c r="AG1385" s="60"/>
      <c r="AH1385" s="61"/>
      <c r="AI1385" s="126"/>
      <c r="AJ1385" s="212"/>
      <c r="AK1385" s="215"/>
    </row>
    <row r="1386" spans="2:37">
      <c r="B1386" s="136"/>
      <c r="C1386" s="47">
        <f t="shared" si="392"/>
        <v>0</v>
      </c>
      <c r="D1386" s="47">
        <f t="shared" si="393"/>
        <v>1</v>
      </c>
      <c r="E1386" s="47">
        <f t="shared" si="394"/>
        <v>1900</v>
      </c>
      <c r="F1386" s="47" t="str">
        <f t="shared" si="390"/>
        <v>сб</v>
      </c>
      <c r="G1386" s="92"/>
      <c r="H1386" s="71"/>
      <c r="I1386" s="70"/>
      <c r="J1386" s="94"/>
      <c r="K1386" s="94"/>
      <c r="L1386" s="48"/>
      <c r="M1386" s="71"/>
      <c r="N1386" s="64"/>
      <c r="O1386" s="65"/>
      <c r="P1386" s="65"/>
      <c r="Q1386" s="65"/>
      <c r="R1386" s="105"/>
      <c r="S1386" s="66">
        <f t="shared" si="383"/>
        <v>100854.89999999998</v>
      </c>
      <c r="T1386" s="67">
        <f t="shared" si="378"/>
        <v>0</v>
      </c>
      <c r="U1386" s="53">
        <f t="shared" si="385"/>
        <v>0</v>
      </c>
      <c r="V1386" s="54">
        <f t="shared" si="386"/>
        <v>0</v>
      </c>
      <c r="W1386" s="67">
        <f t="shared" si="379"/>
        <v>0</v>
      </c>
      <c r="X1386" s="53">
        <f t="shared" si="387"/>
        <v>0</v>
      </c>
      <c r="Y1386" s="54">
        <f t="shared" si="388"/>
        <v>0</v>
      </c>
      <c r="Z1386" s="68" t="str">
        <f t="shared" si="391"/>
        <v>0</v>
      </c>
      <c r="AA1386" s="56">
        <f t="shared" si="389"/>
        <v>1</v>
      </c>
      <c r="AB1386" s="124">
        <f t="shared" si="380"/>
        <v>1</v>
      </c>
      <c r="AC1386" s="69">
        <f t="shared" si="381"/>
        <v>0</v>
      </c>
      <c r="AD1386" s="54">
        <f t="shared" si="384"/>
        <v>0</v>
      </c>
      <c r="AE1386" s="59">
        <f t="shared" si="382"/>
        <v>0</v>
      </c>
      <c r="AF1386" s="149"/>
      <c r="AG1386" s="60"/>
      <c r="AH1386" s="61"/>
      <c r="AI1386" s="126"/>
      <c r="AJ1386" s="212"/>
      <c r="AK1386" s="215"/>
    </row>
    <row r="1387" spans="2:37">
      <c r="B1387" s="136"/>
      <c r="C1387" s="47">
        <f t="shared" si="392"/>
        <v>0</v>
      </c>
      <c r="D1387" s="47">
        <f t="shared" si="393"/>
        <v>1</v>
      </c>
      <c r="E1387" s="47">
        <f t="shared" si="394"/>
        <v>1900</v>
      </c>
      <c r="F1387" s="47" t="str">
        <f t="shared" si="390"/>
        <v>сб</v>
      </c>
      <c r="G1387" s="92"/>
      <c r="H1387" s="71"/>
      <c r="I1387" s="70"/>
      <c r="J1387" s="94"/>
      <c r="K1387" s="94"/>
      <c r="L1387" s="48"/>
      <c r="M1387" s="71"/>
      <c r="N1387" s="64"/>
      <c r="O1387" s="65"/>
      <c r="P1387" s="65"/>
      <c r="Q1387" s="65"/>
      <c r="R1387" s="105"/>
      <c r="S1387" s="66">
        <f t="shared" si="383"/>
        <v>100854.89999999998</v>
      </c>
      <c r="T1387" s="67">
        <f t="shared" si="378"/>
        <v>0</v>
      </c>
      <c r="U1387" s="53">
        <f t="shared" si="385"/>
        <v>0</v>
      </c>
      <c r="V1387" s="54">
        <f t="shared" si="386"/>
        <v>0</v>
      </c>
      <c r="W1387" s="67">
        <f t="shared" si="379"/>
        <v>0</v>
      </c>
      <c r="X1387" s="53">
        <f t="shared" si="387"/>
        <v>0</v>
      </c>
      <c r="Y1387" s="54">
        <f t="shared" si="388"/>
        <v>0</v>
      </c>
      <c r="Z1387" s="68" t="str">
        <f t="shared" si="391"/>
        <v>0</v>
      </c>
      <c r="AA1387" s="56">
        <f t="shared" si="389"/>
        <v>1</v>
      </c>
      <c r="AB1387" s="124">
        <f t="shared" si="380"/>
        <v>1</v>
      </c>
      <c r="AC1387" s="69">
        <f t="shared" si="381"/>
        <v>0</v>
      </c>
      <c r="AD1387" s="54">
        <f t="shared" si="384"/>
        <v>0</v>
      </c>
      <c r="AE1387" s="59">
        <f t="shared" si="382"/>
        <v>0</v>
      </c>
      <c r="AF1387" s="149"/>
      <c r="AG1387" s="60"/>
      <c r="AH1387" s="61"/>
      <c r="AI1387" s="126"/>
      <c r="AJ1387" s="212"/>
      <c r="AK1387" s="215"/>
    </row>
    <row r="1388" spans="2:37">
      <c r="B1388" s="136"/>
      <c r="C1388" s="47">
        <f t="shared" si="392"/>
        <v>0</v>
      </c>
      <c r="D1388" s="47">
        <f t="shared" si="393"/>
        <v>1</v>
      </c>
      <c r="E1388" s="47">
        <f t="shared" si="394"/>
        <v>1900</v>
      </c>
      <c r="F1388" s="47" t="str">
        <f t="shared" si="390"/>
        <v>сб</v>
      </c>
      <c r="G1388" s="92"/>
      <c r="H1388" s="71"/>
      <c r="I1388" s="70"/>
      <c r="J1388" s="94"/>
      <c r="K1388" s="94"/>
      <c r="L1388" s="48"/>
      <c r="M1388" s="71"/>
      <c r="N1388" s="64"/>
      <c r="O1388" s="65"/>
      <c r="P1388" s="65"/>
      <c r="Q1388" s="65"/>
      <c r="R1388" s="105"/>
      <c r="S1388" s="66">
        <f t="shared" si="383"/>
        <v>100854.89999999998</v>
      </c>
      <c r="T1388" s="67">
        <f t="shared" si="378"/>
        <v>0</v>
      </c>
      <c r="U1388" s="53">
        <f t="shared" si="385"/>
        <v>0</v>
      </c>
      <c r="V1388" s="54">
        <f t="shared" si="386"/>
        <v>0</v>
      </c>
      <c r="W1388" s="67">
        <f t="shared" si="379"/>
        <v>0</v>
      </c>
      <c r="X1388" s="53">
        <f t="shared" si="387"/>
        <v>0</v>
      </c>
      <c r="Y1388" s="54">
        <f t="shared" si="388"/>
        <v>0</v>
      </c>
      <c r="Z1388" s="68" t="str">
        <f t="shared" si="391"/>
        <v>0</v>
      </c>
      <c r="AA1388" s="56">
        <f t="shared" si="389"/>
        <v>1</v>
      </c>
      <c r="AB1388" s="124">
        <f t="shared" si="380"/>
        <v>1</v>
      </c>
      <c r="AC1388" s="69">
        <f t="shared" si="381"/>
        <v>0</v>
      </c>
      <c r="AD1388" s="54">
        <f t="shared" si="384"/>
        <v>0</v>
      </c>
      <c r="AE1388" s="59">
        <f t="shared" si="382"/>
        <v>0</v>
      </c>
      <c r="AF1388" s="149"/>
      <c r="AG1388" s="60"/>
      <c r="AH1388" s="61"/>
      <c r="AI1388" s="126"/>
      <c r="AJ1388" s="212"/>
      <c r="AK1388" s="215"/>
    </row>
    <row r="1389" spans="2:37">
      <c r="B1389" s="136"/>
      <c r="C1389" s="47">
        <f t="shared" si="392"/>
        <v>0</v>
      </c>
      <c r="D1389" s="47">
        <f t="shared" si="393"/>
        <v>1</v>
      </c>
      <c r="E1389" s="47">
        <f t="shared" si="394"/>
        <v>1900</v>
      </c>
      <c r="F1389" s="47" t="str">
        <f t="shared" si="390"/>
        <v>сб</v>
      </c>
      <c r="G1389" s="92"/>
      <c r="H1389" s="71"/>
      <c r="I1389" s="70"/>
      <c r="J1389" s="94"/>
      <c r="K1389" s="94"/>
      <c r="L1389" s="48"/>
      <c r="M1389" s="71"/>
      <c r="N1389" s="64"/>
      <c r="O1389" s="65"/>
      <c r="P1389" s="65"/>
      <c r="Q1389" s="65"/>
      <c r="R1389" s="105"/>
      <c r="S1389" s="66">
        <f t="shared" si="383"/>
        <v>100854.89999999998</v>
      </c>
      <c r="T1389" s="67">
        <f t="shared" si="378"/>
        <v>0</v>
      </c>
      <c r="U1389" s="53">
        <f t="shared" si="385"/>
        <v>0</v>
      </c>
      <c r="V1389" s="54">
        <f t="shared" si="386"/>
        <v>0</v>
      </c>
      <c r="W1389" s="67">
        <f t="shared" si="379"/>
        <v>0</v>
      </c>
      <c r="X1389" s="53">
        <f t="shared" si="387"/>
        <v>0</v>
      </c>
      <c r="Y1389" s="54">
        <f t="shared" si="388"/>
        <v>0</v>
      </c>
      <c r="Z1389" s="68" t="str">
        <f t="shared" si="391"/>
        <v>0</v>
      </c>
      <c r="AA1389" s="56">
        <f t="shared" si="389"/>
        <v>1</v>
      </c>
      <c r="AB1389" s="124">
        <f t="shared" si="380"/>
        <v>1</v>
      </c>
      <c r="AC1389" s="69">
        <f t="shared" si="381"/>
        <v>0</v>
      </c>
      <c r="AD1389" s="54">
        <f t="shared" si="384"/>
        <v>0</v>
      </c>
      <c r="AE1389" s="59">
        <f t="shared" si="382"/>
        <v>0</v>
      </c>
      <c r="AF1389" s="149"/>
      <c r="AG1389" s="60"/>
      <c r="AH1389" s="61"/>
      <c r="AI1389" s="126"/>
      <c r="AJ1389" s="212"/>
      <c r="AK1389" s="215"/>
    </row>
    <row r="1390" spans="2:37">
      <c r="B1390" s="136"/>
      <c r="C1390" s="47">
        <f t="shared" si="392"/>
        <v>0</v>
      </c>
      <c r="D1390" s="47">
        <f t="shared" si="393"/>
        <v>1</v>
      </c>
      <c r="E1390" s="47">
        <f t="shared" si="394"/>
        <v>1900</v>
      </c>
      <c r="F1390" s="47" t="str">
        <f t="shared" si="390"/>
        <v>сб</v>
      </c>
      <c r="G1390" s="92"/>
      <c r="H1390" s="71"/>
      <c r="I1390" s="70"/>
      <c r="J1390" s="94"/>
      <c r="K1390" s="94"/>
      <c r="L1390" s="48"/>
      <c r="M1390" s="71"/>
      <c r="N1390" s="64"/>
      <c r="O1390" s="65"/>
      <c r="P1390" s="65"/>
      <c r="Q1390" s="65"/>
      <c r="R1390" s="105"/>
      <c r="S1390" s="66">
        <f t="shared" si="383"/>
        <v>100854.89999999998</v>
      </c>
      <c r="T1390" s="67">
        <f t="shared" si="378"/>
        <v>0</v>
      </c>
      <c r="U1390" s="53">
        <f t="shared" si="385"/>
        <v>0</v>
      </c>
      <c r="V1390" s="54">
        <f t="shared" si="386"/>
        <v>0</v>
      </c>
      <c r="W1390" s="67">
        <f t="shared" si="379"/>
        <v>0</v>
      </c>
      <c r="X1390" s="53">
        <f t="shared" si="387"/>
        <v>0</v>
      </c>
      <c r="Y1390" s="54">
        <f t="shared" si="388"/>
        <v>0</v>
      </c>
      <c r="Z1390" s="68" t="str">
        <f t="shared" si="391"/>
        <v>0</v>
      </c>
      <c r="AA1390" s="56">
        <f t="shared" si="389"/>
        <v>1</v>
      </c>
      <c r="AB1390" s="124">
        <f t="shared" si="380"/>
        <v>1</v>
      </c>
      <c r="AC1390" s="69">
        <f t="shared" si="381"/>
        <v>0</v>
      </c>
      <c r="AD1390" s="54">
        <f t="shared" si="384"/>
        <v>0</v>
      </c>
      <c r="AE1390" s="59">
        <f t="shared" si="382"/>
        <v>0</v>
      </c>
      <c r="AF1390" s="149"/>
      <c r="AG1390" s="60"/>
      <c r="AH1390" s="61"/>
      <c r="AI1390" s="126"/>
      <c r="AJ1390" s="212"/>
      <c r="AK1390" s="215"/>
    </row>
    <row r="1391" spans="2:37">
      <c r="B1391" s="136"/>
      <c r="C1391" s="47">
        <f t="shared" si="392"/>
        <v>0</v>
      </c>
      <c r="D1391" s="47">
        <f t="shared" si="393"/>
        <v>1</v>
      </c>
      <c r="E1391" s="47">
        <f t="shared" si="394"/>
        <v>1900</v>
      </c>
      <c r="F1391" s="47" t="str">
        <f t="shared" si="390"/>
        <v>сб</v>
      </c>
      <c r="G1391" s="92"/>
      <c r="H1391" s="71"/>
      <c r="I1391" s="70"/>
      <c r="J1391" s="94"/>
      <c r="K1391" s="94"/>
      <c r="L1391" s="48"/>
      <c r="M1391" s="71"/>
      <c r="N1391" s="64"/>
      <c r="O1391" s="65"/>
      <c r="P1391" s="65"/>
      <c r="Q1391" s="65"/>
      <c r="R1391" s="105"/>
      <c r="S1391" s="66">
        <f t="shared" si="383"/>
        <v>100854.89999999998</v>
      </c>
      <c r="T1391" s="67">
        <f t="shared" si="378"/>
        <v>0</v>
      </c>
      <c r="U1391" s="53">
        <f t="shared" si="385"/>
        <v>0</v>
      </c>
      <c r="V1391" s="54">
        <f t="shared" si="386"/>
        <v>0</v>
      </c>
      <c r="W1391" s="67">
        <f t="shared" si="379"/>
        <v>0</v>
      </c>
      <c r="X1391" s="53">
        <f t="shared" si="387"/>
        <v>0</v>
      </c>
      <c r="Y1391" s="54">
        <f t="shared" si="388"/>
        <v>0</v>
      </c>
      <c r="Z1391" s="68" t="str">
        <f t="shared" si="391"/>
        <v>0</v>
      </c>
      <c r="AA1391" s="56">
        <f t="shared" si="389"/>
        <v>1</v>
      </c>
      <c r="AB1391" s="124">
        <f t="shared" si="380"/>
        <v>1</v>
      </c>
      <c r="AC1391" s="69">
        <f t="shared" si="381"/>
        <v>0</v>
      </c>
      <c r="AD1391" s="54">
        <f t="shared" si="384"/>
        <v>0</v>
      </c>
      <c r="AE1391" s="59">
        <f t="shared" si="382"/>
        <v>0</v>
      </c>
      <c r="AF1391" s="149"/>
      <c r="AG1391" s="60"/>
      <c r="AH1391" s="61"/>
      <c r="AI1391" s="126"/>
      <c r="AJ1391" s="212"/>
      <c r="AK1391" s="215"/>
    </row>
    <row r="1392" spans="2:37">
      <c r="B1392" s="136"/>
      <c r="C1392" s="47">
        <f t="shared" si="392"/>
        <v>0</v>
      </c>
      <c r="D1392" s="47">
        <f t="shared" si="393"/>
        <v>1</v>
      </c>
      <c r="E1392" s="47">
        <f t="shared" si="394"/>
        <v>1900</v>
      </c>
      <c r="F1392" s="47" t="str">
        <f t="shared" si="390"/>
        <v>сб</v>
      </c>
      <c r="G1392" s="92"/>
      <c r="H1392" s="71"/>
      <c r="I1392" s="70"/>
      <c r="J1392" s="94"/>
      <c r="K1392" s="94"/>
      <c r="L1392" s="48"/>
      <c r="M1392" s="71"/>
      <c r="N1392" s="64"/>
      <c r="O1392" s="65"/>
      <c r="P1392" s="65"/>
      <c r="Q1392" s="65"/>
      <c r="R1392" s="105"/>
      <c r="S1392" s="66">
        <f t="shared" si="383"/>
        <v>100854.89999999998</v>
      </c>
      <c r="T1392" s="67">
        <f t="shared" si="378"/>
        <v>0</v>
      </c>
      <c r="U1392" s="53">
        <f t="shared" si="385"/>
        <v>0</v>
      </c>
      <c r="V1392" s="54">
        <f t="shared" si="386"/>
        <v>0</v>
      </c>
      <c r="W1392" s="67">
        <f t="shared" si="379"/>
        <v>0</v>
      </c>
      <c r="X1392" s="53">
        <f t="shared" si="387"/>
        <v>0</v>
      </c>
      <c r="Y1392" s="54">
        <f t="shared" si="388"/>
        <v>0</v>
      </c>
      <c r="Z1392" s="68" t="str">
        <f t="shared" si="391"/>
        <v>0</v>
      </c>
      <c r="AA1392" s="56">
        <f t="shared" si="389"/>
        <v>1</v>
      </c>
      <c r="AB1392" s="124">
        <f t="shared" si="380"/>
        <v>1</v>
      </c>
      <c r="AC1392" s="69">
        <f t="shared" si="381"/>
        <v>0</v>
      </c>
      <c r="AD1392" s="54">
        <f t="shared" si="384"/>
        <v>0</v>
      </c>
      <c r="AE1392" s="59">
        <f t="shared" si="382"/>
        <v>0</v>
      </c>
      <c r="AF1392" s="149"/>
      <c r="AG1392" s="60"/>
      <c r="AH1392" s="61"/>
      <c r="AI1392" s="126"/>
      <c r="AJ1392" s="212"/>
      <c r="AK1392" s="215"/>
    </row>
    <row r="1393" spans="2:37">
      <c r="B1393" s="136"/>
      <c r="C1393" s="47">
        <f t="shared" si="392"/>
        <v>0</v>
      </c>
      <c r="D1393" s="47">
        <f t="shared" si="393"/>
        <v>1</v>
      </c>
      <c r="E1393" s="47">
        <f t="shared" si="394"/>
        <v>1900</v>
      </c>
      <c r="F1393" s="47" t="str">
        <f t="shared" si="390"/>
        <v>сб</v>
      </c>
      <c r="G1393" s="92"/>
      <c r="H1393" s="71"/>
      <c r="I1393" s="70"/>
      <c r="J1393" s="94"/>
      <c r="K1393" s="94"/>
      <c r="L1393" s="48"/>
      <c r="M1393" s="71"/>
      <c r="N1393" s="64"/>
      <c r="O1393" s="65"/>
      <c r="P1393" s="65"/>
      <c r="Q1393" s="65"/>
      <c r="R1393" s="105"/>
      <c r="S1393" s="66">
        <f t="shared" si="383"/>
        <v>100854.89999999998</v>
      </c>
      <c r="T1393" s="67">
        <f t="shared" si="378"/>
        <v>0</v>
      </c>
      <c r="U1393" s="53">
        <f t="shared" si="385"/>
        <v>0</v>
      </c>
      <c r="V1393" s="54">
        <f t="shared" si="386"/>
        <v>0</v>
      </c>
      <c r="W1393" s="67">
        <f t="shared" si="379"/>
        <v>0</v>
      </c>
      <c r="X1393" s="53">
        <f t="shared" si="387"/>
        <v>0</v>
      </c>
      <c r="Y1393" s="54">
        <f t="shared" si="388"/>
        <v>0</v>
      </c>
      <c r="Z1393" s="68" t="str">
        <f t="shared" si="391"/>
        <v>0</v>
      </c>
      <c r="AA1393" s="56">
        <f t="shared" si="389"/>
        <v>1</v>
      </c>
      <c r="AB1393" s="124">
        <f t="shared" si="380"/>
        <v>1</v>
      </c>
      <c r="AC1393" s="69">
        <f t="shared" si="381"/>
        <v>0</v>
      </c>
      <c r="AD1393" s="54">
        <f t="shared" si="384"/>
        <v>0</v>
      </c>
      <c r="AE1393" s="59">
        <f t="shared" si="382"/>
        <v>0</v>
      </c>
      <c r="AF1393" s="149"/>
      <c r="AG1393" s="60"/>
      <c r="AH1393" s="61"/>
      <c r="AI1393" s="126"/>
      <c r="AJ1393" s="212"/>
      <c r="AK1393" s="215"/>
    </row>
    <row r="1394" spans="2:37">
      <c r="B1394" s="136"/>
      <c r="C1394" s="47">
        <f t="shared" si="392"/>
        <v>0</v>
      </c>
      <c r="D1394" s="47">
        <f t="shared" si="393"/>
        <v>1</v>
      </c>
      <c r="E1394" s="47">
        <f t="shared" si="394"/>
        <v>1900</v>
      </c>
      <c r="F1394" s="47" t="str">
        <f t="shared" si="390"/>
        <v>сб</v>
      </c>
      <c r="G1394" s="92"/>
      <c r="H1394" s="71"/>
      <c r="I1394" s="70"/>
      <c r="J1394" s="94"/>
      <c r="K1394" s="94"/>
      <c r="L1394" s="48"/>
      <c r="M1394" s="71"/>
      <c r="N1394" s="64"/>
      <c r="O1394" s="65"/>
      <c r="P1394" s="65"/>
      <c r="Q1394" s="65"/>
      <c r="R1394" s="105"/>
      <c r="S1394" s="66">
        <f t="shared" si="383"/>
        <v>100854.89999999998</v>
      </c>
      <c r="T1394" s="67">
        <f t="shared" si="378"/>
        <v>0</v>
      </c>
      <c r="U1394" s="53">
        <f t="shared" si="385"/>
        <v>0</v>
      </c>
      <c r="V1394" s="54">
        <f t="shared" si="386"/>
        <v>0</v>
      </c>
      <c r="W1394" s="67">
        <f t="shared" si="379"/>
        <v>0</v>
      </c>
      <c r="X1394" s="53">
        <f t="shared" si="387"/>
        <v>0</v>
      </c>
      <c r="Y1394" s="54">
        <f t="shared" si="388"/>
        <v>0</v>
      </c>
      <c r="Z1394" s="68" t="str">
        <f t="shared" si="391"/>
        <v>0</v>
      </c>
      <c r="AA1394" s="56">
        <f t="shared" si="389"/>
        <v>1</v>
      </c>
      <c r="AB1394" s="124">
        <f t="shared" si="380"/>
        <v>1</v>
      </c>
      <c r="AC1394" s="69">
        <f t="shared" si="381"/>
        <v>0</v>
      </c>
      <c r="AD1394" s="54">
        <f t="shared" si="384"/>
        <v>0</v>
      </c>
      <c r="AE1394" s="59">
        <f t="shared" si="382"/>
        <v>0</v>
      </c>
      <c r="AF1394" s="149"/>
      <c r="AG1394" s="60"/>
      <c r="AH1394" s="61"/>
      <c r="AI1394" s="126"/>
      <c r="AJ1394" s="212"/>
      <c r="AK1394" s="215"/>
    </row>
    <row r="1395" spans="2:37">
      <c r="B1395" s="136"/>
      <c r="C1395" s="47">
        <f t="shared" si="392"/>
        <v>0</v>
      </c>
      <c r="D1395" s="47">
        <f t="shared" si="393"/>
        <v>1</v>
      </c>
      <c r="E1395" s="47">
        <f t="shared" si="394"/>
        <v>1900</v>
      </c>
      <c r="F1395" s="47" t="str">
        <f t="shared" si="390"/>
        <v>сб</v>
      </c>
      <c r="G1395" s="92"/>
      <c r="H1395" s="71"/>
      <c r="I1395" s="70"/>
      <c r="J1395" s="94"/>
      <c r="K1395" s="94"/>
      <c r="L1395" s="48"/>
      <c r="M1395" s="71"/>
      <c r="N1395" s="64"/>
      <c r="O1395" s="65"/>
      <c r="P1395" s="65"/>
      <c r="Q1395" s="65"/>
      <c r="R1395" s="105"/>
      <c r="S1395" s="66">
        <f t="shared" si="383"/>
        <v>100854.89999999998</v>
      </c>
      <c r="T1395" s="67">
        <f t="shared" si="378"/>
        <v>0</v>
      </c>
      <c r="U1395" s="53">
        <f t="shared" si="385"/>
        <v>0</v>
      </c>
      <c r="V1395" s="54">
        <f t="shared" si="386"/>
        <v>0</v>
      </c>
      <c r="W1395" s="67">
        <f t="shared" si="379"/>
        <v>0</v>
      </c>
      <c r="X1395" s="53">
        <f t="shared" si="387"/>
        <v>0</v>
      </c>
      <c r="Y1395" s="54">
        <f t="shared" si="388"/>
        <v>0</v>
      </c>
      <c r="Z1395" s="68" t="str">
        <f t="shared" si="391"/>
        <v>0</v>
      </c>
      <c r="AA1395" s="56">
        <f t="shared" si="389"/>
        <v>1</v>
      </c>
      <c r="AB1395" s="124">
        <f t="shared" si="380"/>
        <v>1</v>
      </c>
      <c r="AC1395" s="69">
        <f t="shared" si="381"/>
        <v>0</v>
      </c>
      <c r="AD1395" s="54">
        <f t="shared" si="384"/>
        <v>0</v>
      </c>
      <c r="AE1395" s="59">
        <f t="shared" si="382"/>
        <v>0</v>
      </c>
      <c r="AF1395" s="149"/>
      <c r="AG1395" s="60"/>
      <c r="AH1395" s="61"/>
      <c r="AI1395" s="126"/>
      <c r="AJ1395" s="212"/>
      <c r="AK1395" s="215"/>
    </row>
    <row r="1396" spans="2:37">
      <c r="B1396" s="136"/>
      <c r="C1396" s="47">
        <f t="shared" si="392"/>
        <v>0</v>
      </c>
      <c r="D1396" s="47">
        <f t="shared" si="393"/>
        <v>1</v>
      </c>
      <c r="E1396" s="47">
        <f t="shared" si="394"/>
        <v>1900</v>
      </c>
      <c r="F1396" s="47" t="str">
        <f t="shared" si="390"/>
        <v>сб</v>
      </c>
      <c r="G1396" s="92"/>
      <c r="H1396" s="71"/>
      <c r="I1396" s="70"/>
      <c r="J1396" s="94"/>
      <c r="K1396" s="94"/>
      <c r="L1396" s="48"/>
      <c r="M1396" s="71"/>
      <c r="N1396" s="64"/>
      <c r="O1396" s="65"/>
      <c r="P1396" s="65"/>
      <c r="Q1396" s="65"/>
      <c r="R1396" s="105"/>
      <c r="S1396" s="66">
        <f t="shared" si="383"/>
        <v>100854.89999999998</v>
      </c>
      <c r="T1396" s="67">
        <f t="shared" si="378"/>
        <v>0</v>
      </c>
      <c r="U1396" s="53">
        <f t="shared" si="385"/>
        <v>0</v>
      </c>
      <c r="V1396" s="54">
        <f t="shared" si="386"/>
        <v>0</v>
      </c>
      <c r="W1396" s="67">
        <f t="shared" si="379"/>
        <v>0</v>
      </c>
      <c r="X1396" s="53">
        <f t="shared" si="387"/>
        <v>0</v>
      </c>
      <c r="Y1396" s="54">
        <f t="shared" si="388"/>
        <v>0</v>
      </c>
      <c r="Z1396" s="68" t="str">
        <f t="shared" si="391"/>
        <v>0</v>
      </c>
      <c r="AA1396" s="56">
        <f t="shared" si="389"/>
        <v>1</v>
      </c>
      <c r="AB1396" s="124">
        <f t="shared" si="380"/>
        <v>1</v>
      </c>
      <c r="AC1396" s="69">
        <f t="shared" si="381"/>
        <v>0</v>
      </c>
      <c r="AD1396" s="54">
        <f t="shared" si="384"/>
        <v>0</v>
      </c>
      <c r="AE1396" s="59">
        <f t="shared" si="382"/>
        <v>0</v>
      </c>
      <c r="AF1396" s="149"/>
      <c r="AG1396" s="60"/>
      <c r="AH1396" s="61"/>
      <c r="AI1396" s="126"/>
      <c r="AJ1396" s="212"/>
      <c r="AK1396" s="215"/>
    </row>
    <row r="1397" spans="2:37">
      <c r="B1397" s="136"/>
      <c r="C1397" s="47">
        <f t="shared" si="392"/>
        <v>0</v>
      </c>
      <c r="D1397" s="47">
        <f t="shared" si="393"/>
        <v>1</v>
      </c>
      <c r="E1397" s="47">
        <f t="shared" si="394"/>
        <v>1900</v>
      </c>
      <c r="F1397" s="47" t="str">
        <f t="shared" si="390"/>
        <v>сб</v>
      </c>
      <c r="G1397" s="92"/>
      <c r="H1397" s="71"/>
      <c r="I1397" s="70"/>
      <c r="J1397" s="94"/>
      <c r="K1397" s="94"/>
      <c r="L1397" s="48"/>
      <c r="M1397" s="71"/>
      <c r="N1397" s="64"/>
      <c r="O1397" s="65"/>
      <c r="P1397" s="65"/>
      <c r="Q1397" s="65"/>
      <c r="R1397" s="105"/>
      <c r="S1397" s="66">
        <f t="shared" si="383"/>
        <v>100854.89999999998</v>
      </c>
      <c r="T1397" s="67">
        <f t="shared" si="378"/>
        <v>0</v>
      </c>
      <c r="U1397" s="53">
        <f t="shared" si="385"/>
        <v>0</v>
      </c>
      <c r="V1397" s="54">
        <f t="shared" si="386"/>
        <v>0</v>
      </c>
      <c r="W1397" s="67">
        <f t="shared" si="379"/>
        <v>0</v>
      </c>
      <c r="X1397" s="53">
        <f t="shared" si="387"/>
        <v>0</v>
      </c>
      <c r="Y1397" s="54">
        <f t="shared" si="388"/>
        <v>0</v>
      </c>
      <c r="Z1397" s="68" t="str">
        <f t="shared" si="391"/>
        <v>0</v>
      </c>
      <c r="AA1397" s="56">
        <f t="shared" si="389"/>
        <v>1</v>
      </c>
      <c r="AB1397" s="124">
        <f t="shared" si="380"/>
        <v>1</v>
      </c>
      <c r="AC1397" s="69">
        <f t="shared" si="381"/>
        <v>0</v>
      </c>
      <c r="AD1397" s="54">
        <f t="shared" si="384"/>
        <v>0</v>
      </c>
      <c r="AE1397" s="59">
        <f t="shared" si="382"/>
        <v>0</v>
      </c>
      <c r="AF1397" s="149"/>
      <c r="AG1397" s="60"/>
      <c r="AH1397" s="61"/>
      <c r="AI1397" s="126"/>
      <c r="AJ1397" s="212"/>
      <c r="AK1397" s="215"/>
    </row>
    <row r="1398" spans="2:37">
      <c r="B1398" s="136"/>
      <c r="C1398" s="47">
        <f t="shared" si="392"/>
        <v>0</v>
      </c>
      <c r="D1398" s="47">
        <f t="shared" si="393"/>
        <v>1</v>
      </c>
      <c r="E1398" s="47">
        <f t="shared" si="394"/>
        <v>1900</v>
      </c>
      <c r="F1398" s="47" t="str">
        <f t="shared" si="390"/>
        <v>сб</v>
      </c>
      <c r="G1398" s="92"/>
      <c r="H1398" s="71"/>
      <c r="I1398" s="70"/>
      <c r="J1398" s="94"/>
      <c r="K1398" s="94"/>
      <c r="L1398" s="48"/>
      <c r="M1398" s="71"/>
      <c r="N1398" s="64"/>
      <c r="O1398" s="65"/>
      <c r="P1398" s="65"/>
      <c r="Q1398" s="65"/>
      <c r="R1398" s="105"/>
      <c r="S1398" s="66">
        <f t="shared" si="383"/>
        <v>100854.89999999998</v>
      </c>
      <c r="T1398" s="67">
        <f t="shared" si="378"/>
        <v>0</v>
      </c>
      <c r="U1398" s="53">
        <f t="shared" si="385"/>
        <v>0</v>
      </c>
      <c r="V1398" s="54">
        <f t="shared" si="386"/>
        <v>0</v>
      </c>
      <c r="W1398" s="67">
        <f t="shared" si="379"/>
        <v>0</v>
      </c>
      <c r="X1398" s="53">
        <f t="shared" si="387"/>
        <v>0</v>
      </c>
      <c r="Y1398" s="54">
        <f t="shared" si="388"/>
        <v>0</v>
      </c>
      <c r="Z1398" s="68" t="str">
        <f t="shared" si="391"/>
        <v>0</v>
      </c>
      <c r="AA1398" s="56">
        <f t="shared" si="389"/>
        <v>1</v>
      </c>
      <c r="AB1398" s="124">
        <f t="shared" si="380"/>
        <v>1</v>
      </c>
      <c r="AC1398" s="69">
        <f t="shared" si="381"/>
        <v>0</v>
      </c>
      <c r="AD1398" s="54">
        <f t="shared" si="384"/>
        <v>0</v>
      </c>
      <c r="AE1398" s="59">
        <f t="shared" si="382"/>
        <v>0</v>
      </c>
      <c r="AF1398" s="149"/>
      <c r="AG1398" s="60"/>
      <c r="AH1398" s="61"/>
      <c r="AI1398" s="126"/>
      <c r="AJ1398" s="212"/>
      <c r="AK1398" s="215"/>
    </row>
    <row r="1399" spans="2:37">
      <c r="B1399" s="136"/>
      <c r="C1399" s="47">
        <f t="shared" si="392"/>
        <v>0</v>
      </c>
      <c r="D1399" s="47">
        <f t="shared" si="393"/>
        <v>1</v>
      </c>
      <c r="E1399" s="47">
        <f t="shared" si="394"/>
        <v>1900</v>
      </c>
      <c r="F1399" s="47" t="str">
        <f t="shared" si="390"/>
        <v>сб</v>
      </c>
      <c r="G1399" s="92"/>
      <c r="H1399" s="71"/>
      <c r="I1399" s="70"/>
      <c r="J1399" s="94"/>
      <c r="K1399" s="94"/>
      <c r="L1399" s="48"/>
      <c r="M1399" s="71"/>
      <c r="N1399" s="64"/>
      <c r="O1399" s="65"/>
      <c r="P1399" s="65"/>
      <c r="Q1399" s="65"/>
      <c r="R1399" s="105"/>
      <c r="S1399" s="66">
        <f t="shared" si="383"/>
        <v>100854.89999999998</v>
      </c>
      <c r="T1399" s="67">
        <f t="shared" si="378"/>
        <v>0</v>
      </c>
      <c r="U1399" s="53">
        <f t="shared" si="385"/>
        <v>0</v>
      </c>
      <c r="V1399" s="54">
        <f t="shared" si="386"/>
        <v>0</v>
      </c>
      <c r="W1399" s="67">
        <f t="shared" si="379"/>
        <v>0</v>
      </c>
      <c r="X1399" s="53">
        <f t="shared" si="387"/>
        <v>0</v>
      </c>
      <c r="Y1399" s="54">
        <f t="shared" si="388"/>
        <v>0</v>
      </c>
      <c r="Z1399" s="68" t="str">
        <f t="shared" si="391"/>
        <v>0</v>
      </c>
      <c r="AA1399" s="56">
        <f t="shared" si="389"/>
        <v>1</v>
      </c>
      <c r="AB1399" s="124">
        <f t="shared" si="380"/>
        <v>1</v>
      </c>
      <c r="AC1399" s="69">
        <f t="shared" si="381"/>
        <v>0</v>
      </c>
      <c r="AD1399" s="54">
        <f t="shared" si="384"/>
        <v>0</v>
      </c>
      <c r="AE1399" s="59">
        <f t="shared" si="382"/>
        <v>0</v>
      </c>
      <c r="AF1399" s="149"/>
      <c r="AG1399" s="60"/>
      <c r="AH1399" s="61"/>
      <c r="AI1399" s="126"/>
      <c r="AJ1399" s="212"/>
      <c r="AK1399" s="215"/>
    </row>
    <row r="1400" spans="2:37">
      <c r="B1400" s="136"/>
      <c r="C1400" s="47">
        <f t="shared" si="392"/>
        <v>0</v>
      </c>
      <c r="D1400" s="47">
        <f t="shared" si="393"/>
        <v>1</v>
      </c>
      <c r="E1400" s="47">
        <f t="shared" si="394"/>
        <v>1900</v>
      </c>
      <c r="F1400" s="47" t="str">
        <f t="shared" si="390"/>
        <v>сб</v>
      </c>
      <c r="G1400" s="92"/>
      <c r="H1400" s="71"/>
      <c r="I1400" s="70"/>
      <c r="J1400" s="94"/>
      <c r="K1400" s="94"/>
      <c r="L1400" s="48"/>
      <c r="M1400" s="71"/>
      <c r="N1400" s="64"/>
      <c r="O1400" s="65"/>
      <c r="P1400" s="65"/>
      <c r="Q1400" s="65"/>
      <c r="R1400" s="105"/>
      <c r="S1400" s="66">
        <f t="shared" si="383"/>
        <v>100854.89999999998</v>
      </c>
      <c r="T1400" s="67">
        <f t="shared" si="378"/>
        <v>0</v>
      </c>
      <c r="U1400" s="53">
        <f t="shared" si="385"/>
        <v>0</v>
      </c>
      <c r="V1400" s="54">
        <f t="shared" si="386"/>
        <v>0</v>
      </c>
      <c r="W1400" s="67">
        <f t="shared" si="379"/>
        <v>0</v>
      </c>
      <c r="X1400" s="53">
        <f t="shared" si="387"/>
        <v>0</v>
      </c>
      <c r="Y1400" s="54">
        <f t="shared" si="388"/>
        <v>0</v>
      </c>
      <c r="Z1400" s="68" t="str">
        <f t="shared" si="391"/>
        <v>0</v>
      </c>
      <c r="AA1400" s="56">
        <f t="shared" si="389"/>
        <v>1</v>
      </c>
      <c r="AB1400" s="124">
        <f t="shared" si="380"/>
        <v>1</v>
      </c>
      <c r="AC1400" s="69">
        <f t="shared" si="381"/>
        <v>0</v>
      </c>
      <c r="AD1400" s="54">
        <f t="shared" si="384"/>
        <v>0</v>
      </c>
      <c r="AE1400" s="59">
        <f t="shared" si="382"/>
        <v>0</v>
      </c>
      <c r="AF1400" s="149"/>
      <c r="AG1400" s="60"/>
      <c r="AH1400" s="61"/>
      <c r="AI1400" s="126"/>
      <c r="AJ1400" s="212"/>
      <c r="AK1400" s="215"/>
    </row>
    <row r="1401" spans="2:37">
      <c r="B1401" s="136"/>
      <c r="C1401" s="47">
        <f t="shared" si="392"/>
        <v>0</v>
      </c>
      <c r="D1401" s="47">
        <f t="shared" si="393"/>
        <v>1</v>
      </c>
      <c r="E1401" s="47">
        <f t="shared" si="394"/>
        <v>1900</v>
      </c>
      <c r="F1401" s="47" t="str">
        <f t="shared" si="390"/>
        <v>сб</v>
      </c>
      <c r="G1401" s="92"/>
      <c r="H1401" s="71"/>
      <c r="I1401" s="70"/>
      <c r="J1401" s="94"/>
      <c r="K1401" s="94"/>
      <c r="L1401" s="48"/>
      <c r="M1401" s="71"/>
      <c r="N1401" s="64"/>
      <c r="O1401" s="65"/>
      <c r="P1401" s="65"/>
      <c r="Q1401" s="65"/>
      <c r="R1401" s="105"/>
      <c r="S1401" s="66">
        <f t="shared" si="383"/>
        <v>100854.89999999998</v>
      </c>
      <c r="T1401" s="67">
        <f t="shared" si="378"/>
        <v>0</v>
      </c>
      <c r="U1401" s="53">
        <f t="shared" si="385"/>
        <v>0</v>
      </c>
      <c r="V1401" s="54">
        <f t="shared" si="386"/>
        <v>0</v>
      </c>
      <c r="W1401" s="67">
        <f t="shared" si="379"/>
        <v>0</v>
      </c>
      <c r="X1401" s="53">
        <f t="shared" si="387"/>
        <v>0</v>
      </c>
      <c r="Y1401" s="54">
        <f t="shared" si="388"/>
        <v>0</v>
      </c>
      <c r="Z1401" s="68" t="str">
        <f t="shared" si="391"/>
        <v>0</v>
      </c>
      <c r="AA1401" s="56">
        <f t="shared" si="389"/>
        <v>1</v>
      </c>
      <c r="AB1401" s="124">
        <f t="shared" si="380"/>
        <v>1</v>
      </c>
      <c r="AC1401" s="69">
        <f t="shared" si="381"/>
        <v>0</v>
      </c>
      <c r="AD1401" s="54">
        <f t="shared" si="384"/>
        <v>0</v>
      </c>
      <c r="AE1401" s="59">
        <f t="shared" si="382"/>
        <v>0</v>
      </c>
      <c r="AF1401" s="149"/>
      <c r="AG1401" s="60"/>
      <c r="AH1401" s="61"/>
      <c r="AI1401" s="126"/>
      <c r="AJ1401" s="212"/>
      <c r="AK1401" s="215"/>
    </row>
    <row r="1402" spans="2:37">
      <c r="B1402" s="136"/>
      <c r="C1402" s="47">
        <f t="shared" si="392"/>
        <v>0</v>
      </c>
      <c r="D1402" s="47">
        <f t="shared" si="393"/>
        <v>1</v>
      </c>
      <c r="E1402" s="47">
        <f t="shared" si="394"/>
        <v>1900</v>
      </c>
      <c r="F1402" s="47" t="str">
        <f t="shared" si="390"/>
        <v>сб</v>
      </c>
      <c r="G1402" s="92"/>
      <c r="H1402" s="71"/>
      <c r="I1402" s="70"/>
      <c r="J1402" s="94"/>
      <c r="K1402" s="94"/>
      <c r="L1402" s="48"/>
      <c r="M1402" s="71"/>
      <c r="N1402" s="64"/>
      <c r="O1402" s="65"/>
      <c r="P1402" s="65"/>
      <c r="Q1402" s="65"/>
      <c r="R1402" s="105"/>
      <c r="S1402" s="66">
        <f t="shared" si="383"/>
        <v>100854.89999999998</v>
      </c>
      <c r="T1402" s="67">
        <f t="shared" si="378"/>
        <v>0</v>
      </c>
      <c r="U1402" s="53">
        <f t="shared" si="385"/>
        <v>0</v>
      </c>
      <c r="V1402" s="54">
        <f t="shared" si="386"/>
        <v>0</v>
      </c>
      <c r="W1402" s="67">
        <f t="shared" si="379"/>
        <v>0</v>
      </c>
      <c r="X1402" s="53">
        <f t="shared" si="387"/>
        <v>0</v>
      </c>
      <c r="Y1402" s="54">
        <f t="shared" si="388"/>
        <v>0</v>
      </c>
      <c r="Z1402" s="68" t="str">
        <f t="shared" si="391"/>
        <v>0</v>
      </c>
      <c r="AA1402" s="56">
        <f t="shared" si="389"/>
        <v>1</v>
      </c>
      <c r="AB1402" s="124">
        <f t="shared" si="380"/>
        <v>1</v>
      </c>
      <c r="AC1402" s="69">
        <f t="shared" si="381"/>
        <v>0</v>
      </c>
      <c r="AD1402" s="54">
        <f t="shared" si="384"/>
        <v>0</v>
      </c>
      <c r="AE1402" s="59">
        <f t="shared" si="382"/>
        <v>0</v>
      </c>
      <c r="AF1402" s="149"/>
      <c r="AG1402" s="60"/>
      <c r="AH1402" s="61"/>
      <c r="AI1402" s="126"/>
      <c r="AJ1402" s="212"/>
      <c r="AK1402" s="215"/>
    </row>
    <row r="1403" spans="2:37">
      <c r="B1403" s="136"/>
      <c r="C1403" s="47">
        <f t="shared" si="392"/>
        <v>0</v>
      </c>
      <c r="D1403" s="47">
        <f t="shared" si="393"/>
        <v>1</v>
      </c>
      <c r="E1403" s="47">
        <f t="shared" si="394"/>
        <v>1900</v>
      </c>
      <c r="F1403" s="47" t="str">
        <f t="shared" si="390"/>
        <v>сб</v>
      </c>
      <c r="G1403" s="92"/>
      <c r="H1403" s="71"/>
      <c r="I1403" s="70"/>
      <c r="J1403" s="94"/>
      <c r="K1403" s="94"/>
      <c r="L1403" s="48"/>
      <c r="M1403" s="71"/>
      <c r="N1403" s="64"/>
      <c r="O1403" s="65"/>
      <c r="P1403" s="65"/>
      <c r="Q1403" s="65"/>
      <c r="R1403" s="105"/>
      <c r="S1403" s="66">
        <f t="shared" si="383"/>
        <v>100854.89999999998</v>
      </c>
      <c r="T1403" s="67">
        <f t="shared" si="378"/>
        <v>0</v>
      </c>
      <c r="U1403" s="53">
        <f t="shared" si="385"/>
        <v>0</v>
      </c>
      <c r="V1403" s="54">
        <f t="shared" si="386"/>
        <v>0</v>
      </c>
      <c r="W1403" s="67">
        <f t="shared" si="379"/>
        <v>0</v>
      </c>
      <c r="X1403" s="53">
        <f t="shared" si="387"/>
        <v>0</v>
      </c>
      <c r="Y1403" s="54">
        <f t="shared" si="388"/>
        <v>0</v>
      </c>
      <c r="Z1403" s="68" t="str">
        <f t="shared" si="391"/>
        <v>0</v>
      </c>
      <c r="AA1403" s="56">
        <f t="shared" si="389"/>
        <v>1</v>
      </c>
      <c r="AB1403" s="124">
        <f t="shared" si="380"/>
        <v>1</v>
      </c>
      <c r="AC1403" s="69">
        <f t="shared" si="381"/>
        <v>0</v>
      </c>
      <c r="AD1403" s="54">
        <f t="shared" si="384"/>
        <v>0</v>
      </c>
      <c r="AE1403" s="59">
        <f t="shared" si="382"/>
        <v>0</v>
      </c>
      <c r="AF1403" s="149"/>
      <c r="AG1403" s="60"/>
      <c r="AH1403" s="61"/>
      <c r="AI1403" s="126"/>
      <c r="AJ1403" s="212"/>
      <c r="AK1403" s="215"/>
    </row>
    <row r="1404" spans="2:37">
      <c r="B1404" s="136"/>
      <c r="C1404" s="47">
        <f t="shared" si="392"/>
        <v>0</v>
      </c>
      <c r="D1404" s="47">
        <f t="shared" si="393"/>
        <v>1</v>
      </c>
      <c r="E1404" s="47">
        <f t="shared" si="394"/>
        <v>1900</v>
      </c>
      <c r="F1404" s="47" t="str">
        <f t="shared" si="390"/>
        <v>сб</v>
      </c>
      <c r="G1404" s="92"/>
      <c r="H1404" s="71"/>
      <c r="I1404" s="70"/>
      <c r="J1404" s="94"/>
      <c r="K1404" s="94"/>
      <c r="L1404" s="48"/>
      <c r="M1404" s="71"/>
      <c r="N1404" s="64"/>
      <c r="O1404" s="65"/>
      <c r="P1404" s="65"/>
      <c r="Q1404" s="65"/>
      <c r="R1404" s="105"/>
      <c r="S1404" s="66">
        <f t="shared" si="383"/>
        <v>100854.89999999998</v>
      </c>
      <c r="T1404" s="67">
        <f t="shared" si="378"/>
        <v>0</v>
      </c>
      <c r="U1404" s="53">
        <f t="shared" si="385"/>
        <v>0</v>
      </c>
      <c r="V1404" s="54">
        <f t="shared" si="386"/>
        <v>0</v>
      </c>
      <c r="W1404" s="67">
        <f t="shared" si="379"/>
        <v>0</v>
      </c>
      <c r="X1404" s="53">
        <f t="shared" si="387"/>
        <v>0</v>
      </c>
      <c r="Y1404" s="54">
        <f t="shared" si="388"/>
        <v>0</v>
      </c>
      <c r="Z1404" s="68" t="str">
        <f t="shared" si="391"/>
        <v>0</v>
      </c>
      <c r="AA1404" s="56">
        <f t="shared" si="389"/>
        <v>1</v>
      </c>
      <c r="AB1404" s="124">
        <f t="shared" si="380"/>
        <v>1</v>
      </c>
      <c r="AC1404" s="69">
        <f t="shared" si="381"/>
        <v>0</v>
      </c>
      <c r="AD1404" s="54">
        <f t="shared" si="384"/>
        <v>0</v>
      </c>
      <c r="AE1404" s="59">
        <f t="shared" si="382"/>
        <v>0</v>
      </c>
      <c r="AF1404" s="149"/>
      <c r="AG1404" s="60"/>
      <c r="AH1404" s="61"/>
      <c r="AI1404" s="126"/>
      <c r="AJ1404" s="212"/>
      <c r="AK1404" s="215"/>
    </row>
    <row r="1405" spans="2:37">
      <c r="B1405" s="136"/>
      <c r="C1405" s="47">
        <f t="shared" si="392"/>
        <v>0</v>
      </c>
      <c r="D1405" s="47">
        <f t="shared" si="393"/>
        <v>1</v>
      </c>
      <c r="E1405" s="47">
        <f t="shared" si="394"/>
        <v>1900</v>
      </c>
      <c r="F1405" s="47" t="str">
        <f t="shared" si="390"/>
        <v>сб</v>
      </c>
      <c r="G1405" s="92"/>
      <c r="H1405" s="71"/>
      <c r="I1405" s="70"/>
      <c r="J1405" s="94"/>
      <c r="K1405" s="94"/>
      <c r="L1405" s="48"/>
      <c r="M1405" s="71"/>
      <c r="N1405" s="64"/>
      <c r="O1405" s="65"/>
      <c r="P1405" s="65"/>
      <c r="Q1405" s="65"/>
      <c r="R1405" s="105"/>
      <c r="S1405" s="66">
        <f t="shared" si="383"/>
        <v>100854.89999999998</v>
      </c>
      <c r="T1405" s="67">
        <f t="shared" si="378"/>
        <v>0</v>
      </c>
      <c r="U1405" s="53">
        <f t="shared" si="385"/>
        <v>0</v>
      </c>
      <c r="V1405" s="54">
        <f t="shared" si="386"/>
        <v>0</v>
      </c>
      <c r="W1405" s="67">
        <f t="shared" si="379"/>
        <v>0</v>
      </c>
      <c r="X1405" s="53">
        <f t="shared" si="387"/>
        <v>0</v>
      </c>
      <c r="Y1405" s="54">
        <f t="shared" si="388"/>
        <v>0</v>
      </c>
      <c r="Z1405" s="68" t="str">
        <f t="shared" si="391"/>
        <v>0</v>
      </c>
      <c r="AA1405" s="56">
        <f t="shared" si="389"/>
        <v>1</v>
      </c>
      <c r="AB1405" s="124">
        <f t="shared" si="380"/>
        <v>1</v>
      </c>
      <c r="AC1405" s="69">
        <f t="shared" si="381"/>
        <v>0</v>
      </c>
      <c r="AD1405" s="54">
        <f t="shared" si="384"/>
        <v>0</v>
      </c>
      <c r="AE1405" s="59">
        <f t="shared" si="382"/>
        <v>0</v>
      </c>
      <c r="AF1405" s="149"/>
      <c r="AG1405" s="60"/>
      <c r="AH1405" s="61"/>
      <c r="AI1405" s="126"/>
      <c r="AJ1405" s="212"/>
      <c r="AK1405" s="215"/>
    </row>
    <row r="1406" spans="2:37">
      <c r="B1406" s="136"/>
      <c r="C1406" s="47">
        <f t="shared" si="392"/>
        <v>0</v>
      </c>
      <c r="D1406" s="47">
        <f t="shared" si="393"/>
        <v>1</v>
      </c>
      <c r="E1406" s="47">
        <f t="shared" si="394"/>
        <v>1900</v>
      </c>
      <c r="F1406" s="47" t="str">
        <f t="shared" si="390"/>
        <v>сб</v>
      </c>
      <c r="G1406" s="92"/>
      <c r="H1406" s="71"/>
      <c r="I1406" s="70"/>
      <c r="J1406" s="94"/>
      <c r="K1406" s="94"/>
      <c r="L1406" s="48"/>
      <c r="M1406" s="71"/>
      <c r="N1406" s="64"/>
      <c r="O1406" s="65"/>
      <c r="P1406" s="65"/>
      <c r="Q1406" s="65"/>
      <c r="R1406" s="105"/>
      <c r="S1406" s="66">
        <f t="shared" si="383"/>
        <v>100854.89999999998</v>
      </c>
      <c r="T1406" s="67">
        <f t="shared" si="378"/>
        <v>0</v>
      </c>
      <c r="U1406" s="53">
        <f t="shared" si="385"/>
        <v>0</v>
      </c>
      <c r="V1406" s="54">
        <f t="shared" si="386"/>
        <v>0</v>
      </c>
      <c r="W1406" s="67">
        <f t="shared" si="379"/>
        <v>0</v>
      </c>
      <c r="X1406" s="53">
        <f t="shared" si="387"/>
        <v>0</v>
      </c>
      <c r="Y1406" s="54">
        <f t="shared" si="388"/>
        <v>0</v>
      </c>
      <c r="Z1406" s="68" t="str">
        <f t="shared" si="391"/>
        <v>0</v>
      </c>
      <c r="AA1406" s="56">
        <f t="shared" si="389"/>
        <v>1</v>
      </c>
      <c r="AB1406" s="124">
        <f t="shared" si="380"/>
        <v>1</v>
      </c>
      <c r="AC1406" s="69">
        <f t="shared" si="381"/>
        <v>0</v>
      </c>
      <c r="AD1406" s="54">
        <f t="shared" si="384"/>
        <v>0</v>
      </c>
      <c r="AE1406" s="59">
        <f t="shared" si="382"/>
        <v>0</v>
      </c>
      <c r="AF1406" s="149"/>
      <c r="AG1406" s="60"/>
      <c r="AH1406" s="61"/>
      <c r="AI1406" s="126"/>
      <c r="AJ1406" s="212"/>
      <c r="AK1406" s="215"/>
    </row>
    <row r="1407" spans="2:37">
      <c r="B1407" s="136"/>
      <c r="C1407" s="47">
        <f t="shared" si="392"/>
        <v>0</v>
      </c>
      <c r="D1407" s="47">
        <f t="shared" si="393"/>
        <v>1</v>
      </c>
      <c r="E1407" s="47">
        <f t="shared" si="394"/>
        <v>1900</v>
      </c>
      <c r="F1407" s="47" t="str">
        <f t="shared" si="390"/>
        <v>сб</v>
      </c>
      <c r="G1407" s="92"/>
      <c r="H1407" s="71"/>
      <c r="I1407" s="70"/>
      <c r="J1407" s="94"/>
      <c r="K1407" s="94"/>
      <c r="L1407" s="48"/>
      <c r="M1407" s="71"/>
      <c r="N1407" s="64"/>
      <c r="O1407" s="65"/>
      <c r="P1407" s="65"/>
      <c r="Q1407" s="65"/>
      <c r="R1407" s="105"/>
      <c r="S1407" s="66">
        <f t="shared" si="383"/>
        <v>100854.89999999998</v>
      </c>
      <c r="T1407" s="67">
        <f t="shared" si="378"/>
        <v>0</v>
      </c>
      <c r="U1407" s="53">
        <f t="shared" si="385"/>
        <v>0</v>
      </c>
      <c r="V1407" s="54">
        <f t="shared" si="386"/>
        <v>0</v>
      </c>
      <c r="W1407" s="67">
        <f t="shared" si="379"/>
        <v>0</v>
      </c>
      <c r="X1407" s="53">
        <f t="shared" si="387"/>
        <v>0</v>
      </c>
      <c r="Y1407" s="54">
        <f t="shared" si="388"/>
        <v>0</v>
      </c>
      <c r="Z1407" s="68" t="str">
        <f t="shared" si="391"/>
        <v>0</v>
      </c>
      <c r="AA1407" s="56">
        <f t="shared" si="389"/>
        <v>1</v>
      </c>
      <c r="AB1407" s="124">
        <f t="shared" si="380"/>
        <v>1</v>
      </c>
      <c r="AC1407" s="69">
        <f t="shared" si="381"/>
        <v>0</v>
      </c>
      <c r="AD1407" s="54">
        <f t="shared" si="384"/>
        <v>0</v>
      </c>
      <c r="AE1407" s="59">
        <f t="shared" si="382"/>
        <v>0</v>
      </c>
      <c r="AF1407" s="149"/>
      <c r="AG1407" s="60"/>
      <c r="AH1407" s="61"/>
      <c r="AI1407" s="126"/>
      <c r="AJ1407" s="212"/>
      <c r="AK1407" s="215"/>
    </row>
    <row r="1408" spans="2:37">
      <c r="B1408" s="136"/>
      <c r="C1408" s="47">
        <f t="shared" si="392"/>
        <v>0</v>
      </c>
      <c r="D1408" s="47">
        <f t="shared" si="393"/>
        <v>1</v>
      </c>
      <c r="E1408" s="47">
        <f t="shared" si="394"/>
        <v>1900</v>
      </c>
      <c r="F1408" s="47" t="str">
        <f t="shared" si="390"/>
        <v>сб</v>
      </c>
      <c r="G1408" s="92"/>
      <c r="H1408" s="71"/>
      <c r="I1408" s="70"/>
      <c r="J1408" s="94"/>
      <c r="K1408" s="94"/>
      <c r="L1408" s="48"/>
      <c r="M1408" s="71"/>
      <c r="N1408" s="64"/>
      <c r="O1408" s="65"/>
      <c r="P1408" s="65"/>
      <c r="Q1408" s="65"/>
      <c r="R1408" s="105"/>
      <c r="S1408" s="66">
        <f t="shared" si="383"/>
        <v>100854.89999999998</v>
      </c>
      <c r="T1408" s="67">
        <f t="shared" si="378"/>
        <v>0</v>
      </c>
      <c r="U1408" s="53">
        <f t="shared" si="385"/>
        <v>0</v>
      </c>
      <c r="V1408" s="54">
        <f t="shared" si="386"/>
        <v>0</v>
      </c>
      <c r="W1408" s="67">
        <f t="shared" si="379"/>
        <v>0</v>
      </c>
      <c r="X1408" s="53">
        <f t="shared" si="387"/>
        <v>0</v>
      </c>
      <c r="Y1408" s="54">
        <f t="shared" si="388"/>
        <v>0</v>
      </c>
      <c r="Z1408" s="68" t="str">
        <f t="shared" si="391"/>
        <v>0</v>
      </c>
      <c r="AA1408" s="56">
        <f t="shared" si="389"/>
        <v>1</v>
      </c>
      <c r="AB1408" s="124">
        <f t="shared" si="380"/>
        <v>1</v>
      </c>
      <c r="AC1408" s="69">
        <f t="shared" si="381"/>
        <v>0</v>
      </c>
      <c r="AD1408" s="54">
        <f t="shared" si="384"/>
        <v>0</v>
      </c>
      <c r="AE1408" s="59">
        <f t="shared" si="382"/>
        <v>0</v>
      </c>
      <c r="AF1408" s="149"/>
      <c r="AG1408" s="60"/>
      <c r="AH1408" s="61"/>
      <c r="AI1408" s="126"/>
      <c r="AJ1408" s="212"/>
      <c r="AK1408" s="215"/>
    </row>
    <row r="1409" spans="2:37">
      <c r="B1409" s="136"/>
      <c r="C1409" s="47">
        <f t="shared" si="392"/>
        <v>0</v>
      </c>
      <c r="D1409" s="47">
        <f t="shared" si="393"/>
        <v>1</v>
      </c>
      <c r="E1409" s="47">
        <f t="shared" si="394"/>
        <v>1900</v>
      </c>
      <c r="F1409" s="47" t="str">
        <f t="shared" si="390"/>
        <v>сб</v>
      </c>
      <c r="G1409" s="92"/>
      <c r="H1409" s="71"/>
      <c r="I1409" s="70"/>
      <c r="J1409" s="94"/>
      <c r="K1409" s="94"/>
      <c r="L1409" s="48"/>
      <c r="M1409" s="71"/>
      <c r="N1409" s="64"/>
      <c r="O1409" s="65"/>
      <c r="P1409" s="65"/>
      <c r="Q1409" s="65"/>
      <c r="R1409" s="105"/>
      <c r="S1409" s="66">
        <f t="shared" si="383"/>
        <v>100854.89999999998</v>
      </c>
      <c r="T1409" s="67">
        <f t="shared" si="378"/>
        <v>0</v>
      </c>
      <c r="U1409" s="53">
        <f t="shared" si="385"/>
        <v>0</v>
      </c>
      <c r="V1409" s="54">
        <f t="shared" si="386"/>
        <v>0</v>
      </c>
      <c r="W1409" s="67">
        <f t="shared" si="379"/>
        <v>0</v>
      </c>
      <c r="X1409" s="53">
        <f t="shared" si="387"/>
        <v>0</v>
      </c>
      <c r="Y1409" s="54">
        <f t="shared" si="388"/>
        <v>0</v>
      </c>
      <c r="Z1409" s="68" t="str">
        <f t="shared" si="391"/>
        <v>0</v>
      </c>
      <c r="AA1409" s="56">
        <f t="shared" si="389"/>
        <v>1</v>
      </c>
      <c r="AB1409" s="124">
        <f t="shared" si="380"/>
        <v>1</v>
      </c>
      <c r="AC1409" s="69">
        <f t="shared" si="381"/>
        <v>0</v>
      </c>
      <c r="AD1409" s="54">
        <f t="shared" si="384"/>
        <v>0</v>
      </c>
      <c r="AE1409" s="59">
        <f t="shared" si="382"/>
        <v>0</v>
      </c>
      <c r="AF1409" s="149"/>
      <c r="AG1409" s="60"/>
      <c r="AH1409" s="61"/>
      <c r="AI1409" s="126"/>
      <c r="AJ1409" s="212"/>
      <c r="AK1409" s="215"/>
    </row>
    <row r="1410" spans="2:37">
      <c r="B1410" s="136"/>
      <c r="C1410" s="47">
        <f t="shared" si="392"/>
        <v>0</v>
      </c>
      <c r="D1410" s="47">
        <f t="shared" si="393"/>
        <v>1</v>
      </c>
      <c r="E1410" s="47">
        <f t="shared" si="394"/>
        <v>1900</v>
      </c>
      <c r="F1410" s="47" t="str">
        <f t="shared" si="390"/>
        <v>сб</v>
      </c>
      <c r="G1410" s="92"/>
      <c r="H1410" s="71"/>
      <c r="I1410" s="70"/>
      <c r="J1410" s="94"/>
      <c r="K1410" s="94"/>
      <c r="L1410" s="48"/>
      <c r="M1410" s="71"/>
      <c r="N1410" s="64"/>
      <c r="O1410" s="65"/>
      <c r="P1410" s="65"/>
      <c r="Q1410" s="65"/>
      <c r="R1410" s="105"/>
      <c r="S1410" s="66">
        <f t="shared" si="383"/>
        <v>100854.89999999998</v>
      </c>
      <c r="T1410" s="67">
        <f t="shared" si="378"/>
        <v>0</v>
      </c>
      <c r="U1410" s="53">
        <f t="shared" si="385"/>
        <v>0</v>
      </c>
      <c r="V1410" s="54">
        <f t="shared" si="386"/>
        <v>0</v>
      </c>
      <c r="W1410" s="67">
        <f t="shared" si="379"/>
        <v>0</v>
      </c>
      <c r="X1410" s="53">
        <f t="shared" si="387"/>
        <v>0</v>
      </c>
      <c r="Y1410" s="54">
        <f t="shared" si="388"/>
        <v>0</v>
      </c>
      <c r="Z1410" s="68" t="str">
        <f t="shared" si="391"/>
        <v>0</v>
      </c>
      <c r="AA1410" s="56">
        <f t="shared" si="389"/>
        <v>1</v>
      </c>
      <c r="AB1410" s="124">
        <f t="shared" si="380"/>
        <v>1</v>
      </c>
      <c r="AC1410" s="69">
        <f t="shared" si="381"/>
        <v>0</v>
      </c>
      <c r="AD1410" s="54">
        <f t="shared" si="384"/>
        <v>0</v>
      </c>
      <c r="AE1410" s="59">
        <f t="shared" si="382"/>
        <v>0</v>
      </c>
      <c r="AF1410" s="149"/>
      <c r="AG1410" s="60"/>
      <c r="AH1410" s="61"/>
      <c r="AI1410" s="126"/>
      <c r="AJ1410" s="212"/>
      <c r="AK1410" s="215"/>
    </row>
    <row r="1411" spans="2:37">
      <c r="B1411" s="136"/>
      <c r="C1411" s="47">
        <f t="shared" si="392"/>
        <v>0</v>
      </c>
      <c r="D1411" s="47">
        <f t="shared" si="393"/>
        <v>1</v>
      </c>
      <c r="E1411" s="47">
        <f t="shared" si="394"/>
        <v>1900</v>
      </c>
      <c r="F1411" s="47" t="str">
        <f t="shared" si="390"/>
        <v>сб</v>
      </c>
      <c r="G1411" s="92"/>
      <c r="H1411" s="71"/>
      <c r="I1411" s="70"/>
      <c r="J1411" s="94"/>
      <c r="K1411" s="94"/>
      <c r="L1411" s="48"/>
      <c r="M1411" s="71"/>
      <c r="N1411" s="64"/>
      <c r="O1411" s="65"/>
      <c r="P1411" s="65"/>
      <c r="Q1411" s="65"/>
      <c r="R1411" s="105"/>
      <c r="S1411" s="66">
        <f t="shared" si="383"/>
        <v>100854.89999999998</v>
      </c>
      <c r="T1411" s="67">
        <f t="shared" si="378"/>
        <v>0</v>
      </c>
      <c r="U1411" s="53">
        <f t="shared" si="385"/>
        <v>0</v>
      </c>
      <c r="V1411" s="54">
        <f t="shared" si="386"/>
        <v>0</v>
      </c>
      <c r="W1411" s="67">
        <f t="shared" si="379"/>
        <v>0</v>
      </c>
      <c r="X1411" s="53">
        <f t="shared" si="387"/>
        <v>0</v>
      </c>
      <c r="Y1411" s="54">
        <f t="shared" si="388"/>
        <v>0</v>
      </c>
      <c r="Z1411" s="68" t="str">
        <f t="shared" si="391"/>
        <v>0</v>
      </c>
      <c r="AA1411" s="56">
        <f t="shared" si="389"/>
        <v>1</v>
      </c>
      <c r="AB1411" s="124">
        <f t="shared" si="380"/>
        <v>1</v>
      </c>
      <c r="AC1411" s="69">
        <f t="shared" si="381"/>
        <v>0</v>
      </c>
      <c r="AD1411" s="54">
        <f t="shared" si="384"/>
        <v>0</v>
      </c>
      <c r="AE1411" s="59">
        <f t="shared" si="382"/>
        <v>0</v>
      </c>
      <c r="AF1411" s="149"/>
      <c r="AG1411" s="60"/>
      <c r="AH1411" s="61"/>
      <c r="AI1411" s="126"/>
      <c r="AJ1411" s="212"/>
      <c r="AK1411" s="215"/>
    </row>
    <row r="1412" spans="2:37">
      <c r="B1412" s="136"/>
      <c r="C1412" s="47">
        <f t="shared" si="392"/>
        <v>0</v>
      </c>
      <c r="D1412" s="47">
        <f t="shared" si="393"/>
        <v>1</v>
      </c>
      <c r="E1412" s="47">
        <f t="shared" si="394"/>
        <v>1900</v>
      </c>
      <c r="F1412" s="47" t="str">
        <f t="shared" si="390"/>
        <v>сб</v>
      </c>
      <c r="G1412" s="92"/>
      <c r="H1412" s="71"/>
      <c r="I1412" s="70"/>
      <c r="J1412" s="94"/>
      <c r="K1412" s="94"/>
      <c r="L1412" s="48"/>
      <c r="M1412" s="71"/>
      <c r="N1412" s="64"/>
      <c r="O1412" s="65"/>
      <c r="P1412" s="65"/>
      <c r="Q1412" s="65"/>
      <c r="R1412" s="105"/>
      <c r="S1412" s="66">
        <f t="shared" si="383"/>
        <v>100854.89999999998</v>
      </c>
      <c r="T1412" s="67">
        <f t="shared" si="378"/>
        <v>0</v>
      </c>
      <c r="U1412" s="53">
        <f t="shared" si="385"/>
        <v>0</v>
      </c>
      <c r="V1412" s="54">
        <f t="shared" si="386"/>
        <v>0</v>
      </c>
      <c r="W1412" s="67">
        <f t="shared" si="379"/>
        <v>0</v>
      </c>
      <c r="X1412" s="53">
        <f t="shared" si="387"/>
        <v>0</v>
      </c>
      <c r="Y1412" s="54">
        <f t="shared" si="388"/>
        <v>0</v>
      </c>
      <c r="Z1412" s="68" t="str">
        <f t="shared" si="391"/>
        <v>0</v>
      </c>
      <c r="AA1412" s="56">
        <f t="shared" si="389"/>
        <v>1</v>
      </c>
      <c r="AB1412" s="124">
        <f t="shared" si="380"/>
        <v>1</v>
      </c>
      <c r="AC1412" s="69">
        <f t="shared" si="381"/>
        <v>0</v>
      </c>
      <c r="AD1412" s="54">
        <f t="shared" si="384"/>
        <v>0</v>
      </c>
      <c r="AE1412" s="59">
        <f t="shared" si="382"/>
        <v>0</v>
      </c>
      <c r="AF1412" s="149"/>
      <c r="AG1412" s="60"/>
      <c r="AH1412" s="61"/>
      <c r="AI1412" s="126"/>
      <c r="AJ1412" s="212"/>
      <c r="AK1412" s="215"/>
    </row>
    <row r="1413" spans="2:37">
      <c r="B1413" s="136"/>
      <c r="C1413" s="47">
        <f t="shared" si="392"/>
        <v>0</v>
      </c>
      <c r="D1413" s="47">
        <f t="shared" si="393"/>
        <v>1</v>
      </c>
      <c r="E1413" s="47">
        <f t="shared" si="394"/>
        <v>1900</v>
      </c>
      <c r="F1413" s="47" t="str">
        <f t="shared" si="390"/>
        <v>сб</v>
      </c>
      <c r="G1413" s="92"/>
      <c r="H1413" s="71"/>
      <c r="I1413" s="70"/>
      <c r="J1413" s="94"/>
      <c r="K1413" s="94"/>
      <c r="L1413" s="48"/>
      <c r="M1413" s="71"/>
      <c r="N1413" s="64"/>
      <c r="O1413" s="65"/>
      <c r="P1413" s="65"/>
      <c r="Q1413" s="65"/>
      <c r="R1413" s="105"/>
      <c r="S1413" s="66">
        <f t="shared" si="383"/>
        <v>100854.89999999998</v>
      </c>
      <c r="T1413" s="67">
        <f t="shared" si="378"/>
        <v>0</v>
      </c>
      <c r="U1413" s="53">
        <f t="shared" si="385"/>
        <v>0</v>
      </c>
      <c r="V1413" s="54">
        <f t="shared" si="386"/>
        <v>0</v>
      </c>
      <c r="W1413" s="67">
        <f t="shared" si="379"/>
        <v>0</v>
      </c>
      <c r="X1413" s="53">
        <f t="shared" si="387"/>
        <v>0</v>
      </c>
      <c r="Y1413" s="54">
        <f t="shared" si="388"/>
        <v>0</v>
      </c>
      <c r="Z1413" s="68" t="str">
        <f t="shared" si="391"/>
        <v>0</v>
      </c>
      <c r="AA1413" s="56">
        <f t="shared" si="389"/>
        <v>1</v>
      </c>
      <c r="AB1413" s="124">
        <f t="shared" si="380"/>
        <v>1</v>
      </c>
      <c r="AC1413" s="69">
        <f t="shared" si="381"/>
        <v>0</v>
      </c>
      <c r="AD1413" s="54">
        <f t="shared" si="384"/>
        <v>0</v>
      </c>
      <c r="AE1413" s="59">
        <f t="shared" si="382"/>
        <v>0</v>
      </c>
      <c r="AF1413" s="149"/>
      <c r="AG1413" s="60"/>
      <c r="AH1413" s="61"/>
      <c r="AI1413" s="126"/>
      <c r="AJ1413" s="212"/>
      <c r="AK1413" s="215"/>
    </row>
    <row r="1414" spans="2:37">
      <c r="B1414" s="136"/>
      <c r="C1414" s="47">
        <f t="shared" si="392"/>
        <v>0</v>
      </c>
      <c r="D1414" s="47">
        <f t="shared" si="393"/>
        <v>1</v>
      </c>
      <c r="E1414" s="47">
        <f t="shared" si="394"/>
        <v>1900</v>
      </c>
      <c r="F1414" s="47" t="str">
        <f t="shared" si="390"/>
        <v>сб</v>
      </c>
      <c r="G1414" s="92"/>
      <c r="H1414" s="71"/>
      <c r="I1414" s="70"/>
      <c r="J1414" s="94"/>
      <c r="K1414" s="94"/>
      <c r="L1414" s="48"/>
      <c r="M1414" s="71"/>
      <c r="N1414" s="64"/>
      <c r="O1414" s="65"/>
      <c r="P1414" s="65"/>
      <c r="Q1414" s="65"/>
      <c r="R1414" s="105"/>
      <c r="S1414" s="66">
        <f t="shared" si="383"/>
        <v>100854.89999999998</v>
      </c>
      <c r="T1414" s="67">
        <f t="shared" si="378"/>
        <v>0</v>
      </c>
      <c r="U1414" s="53">
        <f t="shared" si="385"/>
        <v>0</v>
      </c>
      <c r="V1414" s="54">
        <f t="shared" si="386"/>
        <v>0</v>
      </c>
      <c r="W1414" s="67">
        <f t="shared" si="379"/>
        <v>0</v>
      </c>
      <c r="X1414" s="53">
        <f t="shared" si="387"/>
        <v>0</v>
      </c>
      <c r="Y1414" s="54">
        <f t="shared" si="388"/>
        <v>0</v>
      </c>
      <c r="Z1414" s="68" t="str">
        <f t="shared" si="391"/>
        <v>0</v>
      </c>
      <c r="AA1414" s="56">
        <f t="shared" si="389"/>
        <v>1</v>
      </c>
      <c r="AB1414" s="124">
        <f t="shared" si="380"/>
        <v>1</v>
      </c>
      <c r="AC1414" s="69">
        <f t="shared" si="381"/>
        <v>0</v>
      </c>
      <c r="AD1414" s="54">
        <f t="shared" si="384"/>
        <v>0</v>
      </c>
      <c r="AE1414" s="59">
        <f t="shared" si="382"/>
        <v>0</v>
      </c>
      <c r="AF1414" s="149"/>
      <c r="AG1414" s="60"/>
      <c r="AH1414" s="61"/>
      <c r="AI1414" s="126"/>
      <c r="AJ1414" s="212"/>
      <c r="AK1414" s="215"/>
    </row>
    <row r="1415" spans="2:37">
      <c r="B1415" s="136"/>
      <c r="C1415" s="47">
        <f t="shared" si="392"/>
        <v>0</v>
      </c>
      <c r="D1415" s="47">
        <f t="shared" si="393"/>
        <v>1</v>
      </c>
      <c r="E1415" s="47">
        <f t="shared" si="394"/>
        <v>1900</v>
      </c>
      <c r="F1415" s="47" t="str">
        <f t="shared" si="390"/>
        <v>сб</v>
      </c>
      <c r="G1415" s="92"/>
      <c r="H1415" s="71"/>
      <c r="I1415" s="70"/>
      <c r="J1415" s="94"/>
      <c r="K1415" s="94"/>
      <c r="L1415" s="48"/>
      <c r="M1415" s="71"/>
      <c r="N1415" s="64"/>
      <c r="O1415" s="65"/>
      <c r="P1415" s="65"/>
      <c r="Q1415" s="65"/>
      <c r="R1415" s="105"/>
      <c r="S1415" s="66">
        <f t="shared" si="383"/>
        <v>100854.89999999998</v>
      </c>
      <c r="T1415" s="67">
        <f t="shared" si="378"/>
        <v>0</v>
      </c>
      <c r="U1415" s="53">
        <f t="shared" si="385"/>
        <v>0</v>
      </c>
      <c r="V1415" s="54">
        <f t="shared" si="386"/>
        <v>0</v>
      </c>
      <c r="W1415" s="67">
        <f t="shared" si="379"/>
        <v>0</v>
      </c>
      <c r="X1415" s="53">
        <f t="shared" si="387"/>
        <v>0</v>
      </c>
      <c r="Y1415" s="54">
        <f t="shared" si="388"/>
        <v>0</v>
      </c>
      <c r="Z1415" s="68" t="str">
        <f t="shared" si="391"/>
        <v>0</v>
      </c>
      <c r="AA1415" s="56">
        <f t="shared" si="389"/>
        <v>1</v>
      </c>
      <c r="AB1415" s="124">
        <f t="shared" si="380"/>
        <v>1</v>
      </c>
      <c r="AC1415" s="69">
        <f t="shared" si="381"/>
        <v>0</v>
      </c>
      <c r="AD1415" s="54">
        <f t="shared" si="384"/>
        <v>0</v>
      </c>
      <c r="AE1415" s="59">
        <f t="shared" si="382"/>
        <v>0</v>
      </c>
      <c r="AF1415" s="149"/>
      <c r="AG1415" s="60"/>
      <c r="AH1415" s="61"/>
      <c r="AI1415" s="126"/>
      <c r="AJ1415" s="212"/>
      <c r="AK1415" s="215"/>
    </row>
    <row r="1416" spans="2:37">
      <c r="B1416" s="136"/>
      <c r="C1416" s="47">
        <f t="shared" si="392"/>
        <v>0</v>
      </c>
      <c r="D1416" s="47">
        <f t="shared" si="393"/>
        <v>1</v>
      </c>
      <c r="E1416" s="47">
        <f t="shared" si="394"/>
        <v>1900</v>
      </c>
      <c r="F1416" s="47" t="str">
        <f t="shared" si="390"/>
        <v>сб</v>
      </c>
      <c r="G1416" s="92"/>
      <c r="H1416" s="71"/>
      <c r="I1416" s="70"/>
      <c r="J1416" s="94"/>
      <c r="K1416" s="94"/>
      <c r="L1416" s="48"/>
      <c r="M1416" s="71"/>
      <c r="N1416" s="64"/>
      <c r="O1416" s="65"/>
      <c r="P1416" s="65"/>
      <c r="Q1416" s="65"/>
      <c r="R1416" s="105"/>
      <c r="S1416" s="66">
        <f t="shared" si="383"/>
        <v>100854.89999999998</v>
      </c>
      <c r="T1416" s="67">
        <f t="shared" si="378"/>
        <v>0</v>
      </c>
      <c r="U1416" s="53">
        <f t="shared" si="385"/>
        <v>0</v>
      </c>
      <c r="V1416" s="54">
        <f t="shared" si="386"/>
        <v>0</v>
      </c>
      <c r="W1416" s="67">
        <f t="shared" si="379"/>
        <v>0</v>
      </c>
      <c r="X1416" s="53">
        <f t="shared" si="387"/>
        <v>0</v>
      </c>
      <c r="Y1416" s="54">
        <f t="shared" si="388"/>
        <v>0</v>
      </c>
      <c r="Z1416" s="68" t="str">
        <f t="shared" si="391"/>
        <v>0</v>
      </c>
      <c r="AA1416" s="56">
        <f t="shared" si="389"/>
        <v>1</v>
      </c>
      <c r="AB1416" s="124">
        <f t="shared" si="380"/>
        <v>1</v>
      </c>
      <c r="AC1416" s="69">
        <f t="shared" si="381"/>
        <v>0</v>
      </c>
      <c r="AD1416" s="54">
        <f t="shared" si="384"/>
        <v>0</v>
      </c>
      <c r="AE1416" s="59">
        <f t="shared" si="382"/>
        <v>0</v>
      </c>
      <c r="AF1416" s="149"/>
      <c r="AG1416" s="60"/>
      <c r="AH1416" s="61"/>
      <c r="AI1416" s="126"/>
      <c r="AJ1416" s="212"/>
      <c r="AK1416" s="215"/>
    </row>
    <row r="1417" spans="2:37">
      <c r="B1417" s="136"/>
      <c r="C1417" s="47">
        <f t="shared" si="392"/>
        <v>0</v>
      </c>
      <c r="D1417" s="47">
        <f t="shared" si="393"/>
        <v>1</v>
      </c>
      <c r="E1417" s="47">
        <f t="shared" si="394"/>
        <v>1900</v>
      </c>
      <c r="F1417" s="47" t="str">
        <f t="shared" si="390"/>
        <v>сб</v>
      </c>
      <c r="G1417" s="92"/>
      <c r="H1417" s="71"/>
      <c r="I1417" s="70"/>
      <c r="J1417" s="94"/>
      <c r="K1417" s="94"/>
      <c r="L1417" s="48"/>
      <c r="M1417" s="71"/>
      <c r="N1417" s="64"/>
      <c r="O1417" s="65"/>
      <c r="P1417" s="65"/>
      <c r="Q1417" s="65"/>
      <c r="R1417" s="105"/>
      <c r="S1417" s="66">
        <f t="shared" si="383"/>
        <v>100854.89999999998</v>
      </c>
      <c r="T1417" s="67">
        <f t="shared" si="378"/>
        <v>0</v>
      </c>
      <c r="U1417" s="53">
        <f t="shared" si="385"/>
        <v>0</v>
      </c>
      <c r="V1417" s="54">
        <f t="shared" si="386"/>
        <v>0</v>
      </c>
      <c r="W1417" s="67">
        <f t="shared" si="379"/>
        <v>0</v>
      </c>
      <c r="X1417" s="53">
        <f t="shared" si="387"/>
        <v>0</v>
      </c>
      <c r="Y1417" s="54">
        <f t="shared" si="388"/>
        <v>0</v>
      </c>
      <c r="Z1417" s="68" t="str">
        <f t="shared" si="391"/>
        <v>0</v>
      </c>
      <c r="AA1417" s="56">
        <f t="shared" si="389"/>
        <v>1</v>
      </c>
      <c r="AB1417" s="124">
        <f t="shared" si="380"/>
        <v>1</v>
      </c>
      <c r="AC1417" s="69">
        <f t="shared" si="381"/>
        <v>0</v>
      </c>
      <c r="AD1417" s="54">
        <f t="shared" si="384"/>
        <v>0</v>
      </c>
      <c r="AE1417" s="59">
        <f t="shared" si="382"/>
        <v>0</v>
      </c>
      <c r="AF1417" s="149"/>
      <c r="AG1417" s="60"/>
      <c r="AH1417" s="61"/>
      <c r="AI1417" s="126"/>
      <c r="AJ1417" s="212"/>
      <c r="AK1417" s="215"/>
    </row>
    <row r="1418" spans="2:37">
      <c r="B1418" s="136"/>
      <c r="C1418" s="47">
        <f t="shared" si="392"/>
        <v>0</v>
      </c>
      <c r="D1418" s="47">
        <f t="shared" si="393"/>
        <v>1</v>
      </c>
      <c r="E1418" s="47">
        <f t="shared" si="394"/>
        <v>1900</v>
      </c>
      <c r="F1418" s="47" t="str">
        <f t="shared" si="390"/>
        <v>сб</v>
      </c>
      <c r="G1418" s="92"/>
      <c r="H1418" s="71"/>
      <c r="I1418" s="70"/>
      <c r="J1418" s="94"/>
      <c r="K1418" s="94"/>
      <c r="L1418" s="48"/>
      <c r="M1418" s="71"/>
      <c r="N1418" s="64"/>
      <c r="O1418" s="65"/>
      <c r="P1418" s="65"/>
      <c r="Q1418" s="65"/>
      <c r="R1418" s="105"/>
      <c r="S1418" s="66">
        <f t="shared" si="383"/>
        <v>100854.89999999998</v>
      </c>
      <c r="T1418" s="67">
        <f t="shared" ref="T1418:T1481" si="395">IF(Q1418&lt;&gt;0,IF(K1418="Long",(Q1418-N1418)*100000*AB1418,((Q1418-N1418)*-100000*AB1418)),0)</f>
        <v>0</v>
      </c>
      <c r="U1418" s="53">
        <f t="shared" si="385"/>
        <v>0</v>
      </c>
      <c r="V1418" s="54">
        <f t="shared" si="386"/>
        <v>0</v>
      </c>
      <c r="W1418" s="67">
        <f t="shared" ref="W1418:W1481" si="396">IF(P1418&lt;&gt;0,IF(K1418="Long",(N1418-P1418)*100000*AB1418,((N1418-P1418)*-100000*AB1418)),0)</f>
        <v>0</v>
      </c>
      <c r="X1418" s="53">
        <f t="shared" si="387"/>
        <v>0</v>
      </c>
      <c r="Y1418" s="54">
        <f t="shared" si="388"/>
        <v>0</v>
      </c>
      <c r="Z1418" s="68" t="str">
        <f t="shared" si="391"/>
        <v>0</v>
      </c>
      <c r="AA1418" s="56">
        <f t="shared" si="389"/>
        <v>1</v>
      </c>
      <c r="AB1418" s="124">
        <f t="shared" ref="AB1418:AB1481" si="397">IF(TRUNC(N1418/10,0)=0,1,IF(AND(TRUNC(N1418/10,0)&gt;0,TRUNC(N1418/10,0)&lt;10),0.1,IF(AND(TRUNC(N1418/10,0)&gt;=10,TRUNC(N1418/10,0)&lt;100),0.01,IF(AND(TRUNC(N1418/10,0)&gt;=100,TRUNC(N1418/10,0)&lt;1000),0.001,IF(AND(TRUNC(N1418/10,0)&gt;=1000,TRUNC(N1418/10,0)&lt;10000),0.0001,IF(AND(TRUNC(N1418/10,0)&gt;=10000,TRUNC(N1418/10,0)&lt;100000),0.00001))))))</f>
        <v>1</v>
      </c>
      <c r="AC1418" s="69">
        <f t="shared" ref="AC1418:AC1481" si="398">IF(O1418&lt;&gt;0, IF(K1418="Long",(O1418-N1418)*100000*AB1418,((O1418-N1418)*-100000*AB1418)),0)</f>
        <v>0</v>
      </c>
      <c r="AD1418" s="54">
        <f t="shared" si="384"/>
        <v>0</v>
      </c>
      <c r="AE1418" s="59">
        <f t="shared" ref="AE1418:AE1481" si="399">(AA1418*AC1418*M1418)+R1418</f>
        <v>0</v>
      </c>
      <c r="AF1418" s="149"/>
      <c r="AG1418" s="60"/>
      <c r="AH1418" s="61"/>
      <c r="AI1418" s="126"/>
      <c r="AJ1418" s="212"/>
      <c r="AK1418" s="215"/>
    </row>
    <row r="1419" spans="2:37">
      <c r="B1419" s="136"/>
      <c r="C1419" s="47">
        <f t="shared" si="392"/>
        <v>0</v>
      </c>
      <c r="D1419" s="47">
        <f t="shared" si="393"/>
        <v>1</v>
      </c>
      <c r="E1419" s="47">
        <f t="shared" si="394"/>
        <v>1900</v>
      </c>
      <c r="F1419" s="47" t="str">
        <f t="shared" si="390"/>
        <v>сб</v>
      </c>
      <c r="G1419" s="92"/>
      <c r="H1419" s="71"/>
      <c r="I1419" s="70"/>
      <c r="J1419" s="94"/>
      <c r="K1419" s="94"/>
      <c r="L1419" s="48"/>
      <c r="M1419" s="71"/>
      <c r="N1419" s="64"/>
      <c r="O1419" s="65"/>
      <c r="P1419" s="65"/>
      <c r="Q1419" s="65"/>
      <c r="R1419" s="105"/>
      <c r="S1419" s="66">
        <f t="shared" ref="S1419:S1482" si="400">IF(AE1419="","",S1418+AE1419)</f>
        <v>100854.89999999998</v>
      </c>
      <c r="T1419" s="67">
        <f t="shared" si="395"/>
        <v>0</v>
      </c>
      <c r="U1419" s="53">
        <f t="shared" si="385"/>
        <v>0</v>
      </c>
      <c r="V1419" s="54">
        <f t="shared" si="386"/>
        <v>0</v>
      </c>
      <c r="W1419" s="67">
        <f t="shared" si="396"/>
        <v>0</v>
      </c>
      <c r="X1419" s="53">
        <f t="shared" si="387"/>
        <v>0</v>
      </c>
      <c r="Y1419" s="54">
        <f t="shared" si="388"/>
        <v>0</v>
      </c>
      <c r="Z1419" s="68" t="str">
        <f t="shared" si="391"/>
        <v>0</v>
      </c>
      <c r="AA1419" s="56">
        <f t="shared" si="389"/>
        <v>1</v>
      </c>
      <c r="AB1419" s="124">
        <f t="shared" si="397"/>
        <v>1</v>
      </c>
      <c r="AC1419" s="69">
        <f t="shared" si="398"/>
        <v>0</v>
      </c>
      <c r="AD1419" s="54">
        <f t="shared" ref="AD1419:AD1482" si="401">IF(S1418=0,"0.00%",AE1419/S1418)</f>
        <v>0</v>
      </c>
      <c r="AE1419" s="59">
        <f t="shared" si="399"/>
        <v>0</v>
      </c>
      <c r="AF1419" s="149"/>
      <c r="AG1419" s="60"/>
      <c r="AH1419" s="61"/>
      <c r="AI1419" s="126"/>
      <c r="AJ1419" s="212"/>
      <c r="AK1419" s="215"/>
    </row>
    <row r="1420" spans="2:37">
      <c r="B1420" s="136"/>
      <c r="C1420" s="47">
        <f t="shared" si="392"/>
        <v>0</v>
      </c>
      <c r="D1420" s="47">
        <f t="shared" si="393"/>
        <v>1</v>
      </c>
      <c r="E1420" s="47">
        <f t="shared" si="394"/>
        <v>1900</v>
      </c>
      <c r="F1420" s="47" t="str">
        <f t="shared" si="390"/>
        <v>сб</v>
      </c>
      <c r="G1420" s="92"/>
      <c r="H1420" s="71"/>
      <c r="I1420" s="70"/>
      <c r="J1420" s="94"/>
      <c r="K1420" s="94"/>
      <c r="L1420" s="48"/>
      <c r="M1420" s="71"/>
      <c r="N1420" s="64"/>
      <c r="O1420" s="65"/>
      <c r="P1420" s="65"/>
      <c r="Q1420" s="65"/>
      <c r="R1420" s="105"/>
      <c r="S1420" s="66">
        <f t="shared" si="400"/>
        <v>100854.89999999998</v>
      </c>
      <c r="T1420" s="67">
        <f t="shared" si="395"/>
        <v>0</v>
      </c>
      <c r="U1420" s="53">
        <f t="shared" si="385"/>
        <v>0</v>
      </c>
      <c r="V1420" s="54">
        <f t="shared" si="386"/>
        <v>0</v>
      </c>
      <c r="W1420" s="67">
        <f t="shared" si="396"/>
        <v>0</v>
      </c>
      <c r="X1420" s="53">
        <f t="shared" si="387"/>
        <v>0</v>
      </c>
      <c r="Y1420" s="54">
        <f t="shared" si="388"/>
        <v>0</v>
      </c>
      <c r="Z1420" s="68" t="str">
        <f t="shared" si="391"/>
        <v>0</v>
      </c>
      <c r="AA1420" s="56">
        <f t="shared" si="389"/>
        <v>1</v>
      </c>
      <c r="AB1420" s="124">
        <f t="shared" si="397"/>
        <v>1</v>
      </c>
      <c r="AC1420" s="69">
        <f t="shared" si="398"/>
        <v>0</v>
      </c>
      <c r="AD1420" s="54">
        <f t="shared" si="401"/>
        <v>0</v>
      </c>
      <c r="AE1420" s="59">
        <f t="shared" si="399"/>
        <v>0</v>
      </c>
      <c r="AF1420" s="149"/>
      <c r="AG1420" s="60"/>
      <c r="AH1420" s="61"/>
      <c r="AI1420" s="126"/>
      <c r="AJ1420" s="212"/>
      <c r="AK1420" s="215"/>
    </row>
    <row r="1421" spans="2:37">
      <c r="B1421" s="136"/>
      <c r="C1421" s="47">
        <f t="shared" si="392"/>
        <v>0</v>
      </c>
      <c r="D1421" s="47">
        <f t="shared" si="393"/>
        <v>1</v>
      </c>
      <c r="E1421" s="47">
        <f t="shared" si="394"/>
        <v>1900</v>
      </c>
      <c r="F1421" s="47" t="str">
        <f t="shared" si="390"/>
        <v>сб</v>
      </c>
      <c r="G1421" s="92"/>
      <c r="H1421" s="71"/>
      <c r="I1421" s="70"/>
      <c r="J1421" s="94"/>
      <c r="K1421" s="94"/>
      <c r="L1421" s="48"/>
      <c r="M1421" s="71"/>
      <c r="N1421" s="64"/>
      <c r="O1421" s="65"/>
      <c r="P1421" s="65"/>
      <c r="Q1421" s="65"/>
      <c r="R1421" s="105"/>
      <c r="S1421" s="66">
        <f t="shared" si="400"/>
        <v>100854.89999999998</v>
      </c>
      <c r="T1421" s="67">
        <f t="shared" si="395"/>
        <v>0</v>
      </c>
      <c r="U1421" s="53">
        <f t="shared" si="385"/>
        <v>0</v>
      </c>
      <c r="V1421" s="54">
        <f t="shared" si="386"/>
        <v>0</v>
      </c>
      <c r="W1421" s="67">
        <f t="shared" si="396"/>
        <v>0</v>
      </c>
      <c r="X1421" s="53">
        <f t="shared" si="387"/>
        <v>0</v>
      </c>
      <c r="Y1421" s="54">
        <f t="shared" si="388"/>
        <v>0</v>
      </c>
      <c r="Z1421" s="68" t="str">
        <f t="shared" si="391"/>
        <v>0</v>
      </c>
      <c r="AA1421" s="56">
        <f t="shared" si="389"/>
        <v>1</v>
      </c>
      <c r="AB1421" s="124">
        <f t="shared" si="397"/>
        <v>1</v>
      </c>
      <c r="AC1421" s="69">
        <f t="shared" si="398"/>
        <v>0</v>
      </c>
      <c r="AD1421" s="54">
        <f t="shared" si="401"/>
        <v>0</v>
      </c>
      <c r="AE1421" s="59">
        <f t="shared" si="399"/>
        <v>0</v>
      </c>
      <c r="AF1421" s="149"/>
      <c r="AG1421" s="60"/>
      <c r="AH1421" s="61"/>
      <c r="AI1421" s="126"/>
      <c r="AJ1421" s="212"/>
      <c r="AK1421" s="215"/>
    </row>
    <row r="1422" spans="2:37">
      <c r="B1422" s="136"/>
      <c r="C1422" s="47">
        <f t="shared" si="392"/>
        <v>0</v>
      </c>
      <c r="D1422" s="47">
        <f t="shared" si="393"/>
        <v>1</v>
      </c>
      <c r="E1422" s="47">
        <f t="shared" si="394"/>
        <v>1900</v>
      </c>
      <c r="F1422" s="47" t="str">
        <f t="shared" si="390"/>
        <v>сб</v>
      </c>
      <c r="G1422" s="92"/>
      <c r="H1422" s="71"/>
      <c r="I1422" s="70"/>
      <c r="J1422" s="94"/>
      <c r="K1422" s="94"/>
      <c r="L1422" s="48"/>
      <c r="M1422" s="71"/>
      <c r="N1422" s="64"/>
      <c r="O1422" s="65"/>
      <c r="P1422" s="65"/>
      <c r="Q1422" s="65"/>
      <c r="R1422" s="105"/>
      <c r="S1422" s="66">
        <f t="shared" si="400"/>
        <v>100854.89999999998</v>
      </c>
      <c r="T1422" s="67">
        <f t="shared" si="395"/>
        <v>0</v>
      </c>
      <c r="U1422" s="53">
        <f t="shared" si="385"/>
        <v>0</v>
      </c>
      <c r="V1422" s="54">
        <f t="shared" si="386"/>
        <v>0</v>
      </c>
      <c r="W1422" s="67">
        <f t="shared" si="396"/>
        <v>0</v>
      </c>
      <c r="X1422" s="53">
        <f t="shared" si="387"/>
        <v>0</v>
      </c>
      <c r="Y1422" s="54">
        <f t="shared" si="388"/>
        <v>0</v>
      </c>
      <c r="Z1422" s="68" t="str">
        <f t="shared" si="391"/>
        <v>0</v>
      </c>
      <c r="AA1422" s="56">
        <f t="shared" si="389"/>
        <v>1</v>
      </c>
      <c r="AB1422" s="124">
        <f t="shared" si="397"/>
        <v>1</v>
      </c>
      <c r="AC1422" s="69">
        <f t="shared" si="398"/>
        <v>0</v>
      </c>
      <c r="AD1422" s="54">
        <f t="shared" si="401"/>
        <v>0</v>
      </c>
      <c r="AE1422" s="59">
        <f t="shared" si="399"/>
        <v>0</v>
      </c>
      <c r="AF1422" s="149"/>
      <c r="AG1422" s="60"/>
      <c r="AH1422" s="61"/>
      <c r="AI1422" s="126"/>
      <c r="AJ1422" s="212"/>
      <c r="AK1422" s="215"/>
    </row>
    <row r="1423" spans="2:37">
      <c r="B1423" s="136"/>
      <c r="C1423" s="47">
        <f t="shared" si="392"/>
        <v>0</v>
      </c>
      <c r="D1423" s="47">
        <f t="shared" si="393"/>
        <v>1</v>
      </c>
      <c r="E1423" s="47">
        <f t="shared" si="394"/>
        <v>1900</v>
      </c>
      <c r="F1423" s="47" t="str">
        <f t="shared" si="390"/>
        <v>сб</v>
      </c>
      <c r="G1423" s="92"/>
      <c r="H1423" s="71"/>
      <c r="I1423" s="70"/>
      <c r="J1423" s="94"/>
      <c r="K1423" s="94"/>
      <c r="L1423" s="48"/>
      <c r="M1423" s="71"/>
      <c r="N1423" s="64"/>
      <c r="O1423" s="65"/>
      <c r="P1423" s="65"/>
      <c r="Q1423" s="65"/>
      <c r="R1423" s="105"/>
      <c r="S1423" s="66">
        <f t="shared" si="400"/>
        <v>100854.89999999998</v>
      </c>
      <c r="T1423" s="67">
        <f t="shared" si="395"/>
        <v>0</v>
      </c>
      <c r="U1423" s="53">
        <f t="shared" si="385"/>
        <v>0</v>
      </c>
      <c r="V1423" s="54">
        <f t="shared" si="386"/>
        <v>0</v>
      </c>
      <c r="W1423" s="67">
        <f t="shared" si="396"/>
        <v>0</v>
      </c>
      <c r="X1423" s="53">
        <f t="shared" si="387"/>
        <v>0</v>
      </c>
      <c r="Y1423" s="54">
        <f t="shared" si="388"/>
        <v>0</v>
      </c>
      <c r="Z1423" s="68" t="str">
        <f t="shared" si="391"/>
        <v>0</v>
      </c>
      <c r="AA1423" s="56">
        <f t="shared" si="389"/>
        <v>1</v>
      </c>
      <c r="AB1423" s="124">
        <f t="shared" si="397"/>
        <v>1</v>
      </c>
      <c r="AC1423" s="69">
        <f t="shared" si="398"/>
        <v>0</v>
      </c>
      <c r="AD1423" s="54">
        <f t="shared" si="401"/>
        <v>0</v>
      </c>
      <c r="AE1423" s="59">
        <f t="shared" si="399"/>
        <v>0</v>
      </c>
      <c r="AF1423" s="149"/>
      <c r="AG1423" s="60"/>
      <c r="AH1423" s="61"/>
      <c r="AI1423" s="126"/>
      <c r="AJ1423" s="212"/>
      <c r="AK1423" s="215"/>
    </row>
    <row r="1424" spans="2:37">
      <c r="B1424" s="136"/>
      <c r="C1424" s="47">
        <f t="shared" si="392"/>
        <v>0</v>
      </c>
      <c r="D1424" s="47">
        <f t="shared" si="393"/>
        <v>1</v>
      </c>
      <c r="E1424" s="47">
        <f t="shared" si="394"/>
        <v>1900</v>
      </c>
      <c r="F1424" s="47" t="str">
        <f t="shared" si="390"/>
        <v>сб</v>
      </c>
      <c r="G1424" s="92"/>
      <c r="H1424" s="71"/>
      <c r="I1424" s="70"/>
      <c r="J1424" s="94"/>
      <c r="K1424" s="94"/>
      <c r="L1424" s="48"/>
      <c r="M1424" s="71"/>
      <c r="N1424" s="64"/>
      <c r="O1424" s="65"/>
      <c r="P1424" s="65"/>
      <c r="Q1424" s="65"/>
      <c r="R1424" s="105"/>
      <c r="S1424" s="66">
        <f t="shared" si="400"/>
        <v>100854.89999999998</v>
      </c>
      <c r="T1424" s="67">
        <f t="shared" si="395"/>
        <v>0</v>
      </c>
      <c r="U1424" s="53">
        <f t="shared" si="385"/>
        <v>0</v>
      </c>
      <c r="V1424" s="54">
        <f t="shared" si="386"/>
        <v>0</v>
      </c>
      <c r="W1424" s="67">
        <f t="shared" si="396"/>
        <v>0</v>
      </c>
      <c r="X1424" s="53">
        <f t="shared" si="387"/>
        <v>0</v>
      </c>
      <c r="Y1424" s="54">
        <f t="shared" si="388"/>
        <v>0</v>
      </c>
      <c r="Z1424" s="68" t="str">
        <f t="shared" si="391"/>
        <v>0</v>
      </c>
      <c r="AA1424" s="56">
        <f t="shared" si="389"/>
        <v>1</v>
      </c>
      <c r="AB1424" s="124">
        <f t="shared" si="397"/>
        <v>1</v>
      </c>
      <c r="AC1424" s="69">
        <f t="shared" si="398"/>
        <v>0</v>
      </c>
      <c r="AD1424" s="54">
        <f t="shared" si="401"/>
        <v>0</v>
      </c>
      <c r="AE1424" s="59">
        <f t="shared" si="399"/>
        <v>0</v>
      </c>
      <c r="AF1424" s="149"/>
      <c r="AG1424" s="60"/>
      <c r="AH1424" s="61"/>
      <c r="AI1424" s="126"/>
      <c r="AJ1424" s="212"/>
      <c r="AK1424" s="215"/>
    </row>
    <row r="1425" spans="2:37">
      <c r="B1425" s="136"/>
      <c r="C1425" s="47">
        <f t="shared" si="392"/>
        <v>0</v>
      </c>
      <c r="D1425" s="47">
        <f t="shared" si="393"/>
        <v>1</v>
      </c>
      <c r="E1425" s="47">
        <f t="shared" si="394"/>
        <v>1900</v>
      </c>
      <c r="F1425" s="47" t="str">
        <f t="shared" si="390"/>
        <v>сб</v>
      </c>
      <c r="G1425" s="92"/>
      <c r="H1425" s="71"/>
      <c r="I1425" s="70"/>
      <c r="J1425" s="94"/>
      <c r="K1425" s="94"/>
      <c r="L1425" s="48"/>
      <c r="M1425" s="71"/>
      <c r="N1425" s="64"/>
      <c r="O1425" s="65"/>
      <c r="P1425" s="65"/>
      <c r="Q1425" s="65"/>
      <c r="R1425" s="105"/>
      <c r="S1425" s="66">
        <f t="shared" si="400"/>
        <v>100854.89999999998</v>
      </c>
      <c r="T1425" s="67">
        <f t="shared" si="395"/>
        <v>0</v>
      </c>
      <c r="U1425" s="53">
        <f t="shared" si="385"/>
        <v>0</v>
      </c>
      <c r="V1425" s="54">
        <f t="shared" si="386"/>
        <v>0</v>
      </c>
      <c r="W1425" s="67">
        <f t="shared" si="396"/>
        <v>0</v>
      </c>
      <c r="X1425" s="53">
        <f t="shared" si="387"/>
        <v>0</v>
      </c>
      <c r="Y1425" s="54">
        <f t="shared" si="388"/>
        <v>0</v>
      </c>
      <c r="Z1425" s="68" t="str">
        <f t="shared" si="391"/>
        <v>0</v>
      </c>
      <c r="AA1425" s="56">
        <f t="shared" si="389"/>
        <v>1</v>
      </c>
      <c r="AB1425" s="124">
        <f t="shared" si="397"/>
        <v>1</v>
      </c>
      <c r="AC1425" s="69">
        <f t="shared" si="398"/>
        <v>0</v>
      </c>
      <c r="AD1425" s="54">
        <f t="shared" si="401"/>
        <v>0</v>
      </c>
      <c r="AE1425" s="59">
        <f t="shared" si="399"/>
        <v>0</v>
      </c>
      <c r="AF1425" s="149"/>
      <c r="AG1425" s="60"/>
      <c r="AH1425" s="61"/>
      <c r="AI1425" s="126"/>
      <c r="AJ1425" s="212"/>
      <c r="AK1425" s="215"/>
    </row>
    <row r="1426" spans="2:37">
      <c r="B1426" s="136"/>
      <c r="C1426" s="47">
        <f t="shared" si="392"/>
        <v>0</v>
      </c>
      <c r="D1426" s="47">
        <f t="shared" si="393"/>
        <v>1</v>
      </c>
      <c r="E1426" s="47">
        <f t="shared" si="394"/>
        <v>1900</v>
      </c>
      <c r="F1426" s="47" t="str">
        <f t="shared" si="390"/>
        <v>сб</v>
      </c>
      <c r="G1426" s="92"/>
      <c r="H1426" s="71"/>
      <c r="I1426" s="70"/>
      <c r="J1426" s="94"/>
      <c r="K1426" s="94"/>
      <c r="L1426" s="48"/>
      <c r="M1426" s="71"/>
      <c r="N1426" s="64"/>
      <c r="O1426" s="65"/>
      <c r="P1426" s="65"/>
      <c r="Q1426" s="65"/>
      <c r="R1426" s="105"/>
      <c r="S1426" s="66">
        <f t="shared" si="400"/>
        <v>100854.89999999998</v>
      </c>
      <c r="T1426" s="67">
        <f t="shared" si="395"/>
        <v>0</v>
      </c>
      <c r="U1426" s="53">
        <f t="shared" si="385"/>
        <v>0</v>
      </c>
      <c r="V1426" s="54">
        <f t="shared" si="386"/>
        <v>0</v>
      </c>
      <c r="W1426" s="67">
        <f t="shared" si="396"/>
        <v>0</v>
      </c>
      <c r="X1426" s="53">
        <f t="shared" si="387"/>
        <v>0</v>
      </c>
      <c r="Y1426" s="54">
        <f t="shared" si="388"/>
        <v>0</v>
      </c>
      <c r="Z1426" s="68" t="str">
        <f t="shared" si="391"/>
        <v>0</v>
      </c>
      <c r="AA1426" s="56">
        <f t="shared" si="389"/>
        <v>1</v>
      </c>
      <c r="AB1426" s="124">
        <f t="shared" si="397"/>
        <v>1</v>
      </c>
      <c r="AC1426" s="69">
        <f t="shared" si="398"/>
        <v>0</v>
      </c>
      <c r="AD1426" s="54">
        <f t="shared" si="401"/>
        <v>0</v>
      </c>
      <c r="AE1426" s="59">
        <f t="shared" si="399"/>
        <v>0</v>
      </c>
      <c r="AF1426" s="149"/>
      <c r="AG1426" s="60"/>
      <c r="AH1426" s="61"/>
      <c r="AI1426" s="126"/>
      <c r="AJ1426" s="212"/>
      <c r="AK1426" s="215"/>
    </row>
    <row r="1427" spans="2:37">
      <c r="B1427" s="136"/>
      <c r="C1427" s="47">
        <f t="shared" si="392"/>
        <v>0</v>
      </c>
      <c r="D1427" s="47">
        <f t="shared" si="393"/>
        <v>1</v>
      </c>
      <c r="E1427" s="47">
        <f t="shared" si="394"/>
        <v>1900</v>
      </c>
      <c r="F1427" s="47" t="str">
        <f t="shared" si="390"/>
        <v>сб</v>
      </c>
      <c r="G1427" s="92"/>
      <c r="H1427" s="71"/>
      <c r="I1427" s="70"/>
      <c r="J1427" s="94"/>
      <c r="K1427" s="94"/>
      <c r="L1427" s="48"/>
      <c r="M1427" s="71"/>
      <c r="N1427" s="64"/>
      <c r="O1427" s="65"/>
      <c r="P1427" s="65"/>
      <c r="Q1427" s="65"/>
      <c r="R1427" s="105"/>
      <c r="S1427" s="66">
        <f t="shared" si="400"/>
        <v>100854.89999999998</v>
      </c>
      <c r="T1427" s="67">
        <f t="shared" si="395"/>
        <v>0</v>
      </c>
      <c r="U1427" s="53">
        <f t="shared" si="385"/>
        <v>0</v>
      </c>
      <c r="V1427" s="54">
        <f t="shared" si="386"/>
        <v>0</v>
      </c>
      <c r="W1427" s="67">
        <f t="shared" si="396"/>
        <v>0</v>
      </c>
      <c r="X1427" s="53">
        <f t="shared" si="387"/>
        <v>0</v>
      </c>
      <c r="Y1427" s="54">
        <f t="shared" si="388"/>
        <v>0</v>
      </c>
      <c r="Z1427" s="68" t="str">
        <f t="shared" si="391"/>
        <v>0</v>
      </c>
      <c r="AA1427" s="56">
        <f t="shared" si="389"/>
        <v>1</v>
      </c>
      <c r="AB1427" s="124">
        <f t="shared" si="397"/>
        <v>1</v>
      </c>
      <c r="AC1427" s="69">
        <f t="shared" si="398"/>
        <v>0</v>
      </c>
      <c r="AD1427" s="54">
        <f t="shared" si="401"/>
        <v>0</v>
      </c>
      <c r="AE1427" s="59">
        <f t="shared" si="399"/>
        <v>0</v>
      </c>
      <c r="AF1427" s="149"/>
      <c r="AG1427" s="60"/>
      <c r="AH1427" s="61"/>
      <c r="AI1427" s="126"/>
      <c r="AJ1427" s="212"/>
      <c r="AK1427" s="215"/>
    </row>
    <row r="1428" spans="2:37">
      <c r="B1428" s="136"/>
      <c r="C1428" s="47">
        <f t="shared" si="392"/>
        <v>0</v>
      </c>
      <c r="D1428" s="47">
        <f t="shared" si="393"/>
        <v>1</v>
      </c>
      <c r="E1428" s="47">
        <f t="shared" si="394"/>
        <v>1900</v>
      </c>
      <c r="F1428" s="47" t="str">
        <f t="shared" si="390"/>
        <v>сб</v>
      </c>
      <c r="G1428" s="92"/>
      <c r="H1428" s="71"/>
      <c r="I1428" s="70"/>
      <c r="J1428" s="94"/>
      <c r="K1428" s="94"/>
      <c r="L1428" s="48"/>
      <c r="M1428" s="71"/>
      <c r="N1428" s="64"/>
      <c r="O1428" s="65"/>
      <c r="P1428" s="65"/>
      <c r="Q1428" s="65"/>
      <c r="R1428" s="105"/>
      <c r="S1428" s="66">
        <f t="shared" si="400"/>
        <v>100854.89999999998</v>
      </c>
      <c r="T1428" s="67">
        <f t="shared" si="395"/>
        <v>0</v>
      </c>
      <c r="U1428" s="53">
        <f t="shared" si="385"/>
        <v>0</v>
      </c>
      <c r="V1428" s="54">
        <f t="shared" si="386"/>
        <v>0</v>
      </c>
      <c r="W1428" s="67">
        <f t="shared" si="396"/>
        <v>0</v>
      </c>
      <c r="X1428" s="53">
        <f t="shared" si="387"/>
        <v>0</v>
      </c>
      <c r="Y1428" s="54">
        <f t="shared" si="388"/>
        <v>0</v>
      </c>
      <c r="Z1428" s="68" t="str">
        <f t="shared" si="391"/>
        <v>0</v>
      </c>
      <c r="AA1428" s="56">
        <f t="shared" si="389"/>
        <v>1</v>
      </c>
      <c r="AB1428" s="124">
        <f t="shared" si="397"/>
        <v>1</v>
      </c>
      <c r="AC1428" s="69">
        <f t="shared" si="398"/>
        <v>0</v>
      </c>
      <c r="AD1428" s="54">
        <f t="shared" si="401"/>
        <v>0</v>
      </c>
      <c r="AE1428" s="59">
        <f t="shared" si="399"/>
        <v>0</v>
      </c>
      <c r="AF1428" s="149"/>
      <c r="AG1428" s="60"/>
      <c r="AH1428" s="61"/>
      <c r="AI1428" s="126"/>
      <c r="AJ1428" s="212"/>
      <c r="AK1428" s="215"/>
    </row>
    <row r="1429" spans="2:37">
      <c r="B1429" s="136"/>
      <c r="C1429" s="47">
        <f t="shared" si="392"/>
        <v>0</v>
      </c>
      <c r="D1429" s="47">
        <f t="shared" si="393"/>
        <v>1</v>
      </c>
      <c r="E1429" s="47">
        <f t="shared" si="394"/>
        <v>1900</v>
      </c>
      <c r="F1429" s="47" t="str">
        <f t="shared" si="390"/>
        <v>сб</v>
      </c>
      <c r="G1429" s="92"/>
      <c r="H1429" s="71"/>
      <c r="I1429" s="70"/>
      <c r="J1429" s="94"/>
      <c r="K1429" s="94"/>
      <c r="L1429" s="48"/>
      <c r="M1429" s="71"/>
      <c r="N1429" s="64"/>
      <c r="O1429" s="65"/>
      <c r="P1429" s="65"/>
      <c r="Q1429" s="65"/>
      <c r="R1429" s="105"/>
      <c r="S1429" s="66">
        <f t="shared" si="400"/>
        <v>100854.89999999998</v>
      </c>
      <c r="T1429" s="67">
        <f t="shared" si="395"/>
        <v>0</v>
      </c>
      <c r="U1429" s="53">
        <f t="shared" si="385"/>
        <v>0</v>
      </c>
      <c r="V1429" s="54">
        <f t="shared" si="386"/>
        <v>0</v>
      </c>
      <c r="W1429" s="67">
        <f t="shared" si="396"/>
        <v>0</v>
      </c>
      <c r="X1429" s="53">
        <f t="shared" si="387"/>
        <v>0</v>
      </c>
      <c r="Y1429" s="54">
        <f t="shared" si="388"/>
        <v>0</v>
      </c>
      <c r="Z1429" s="68" t="str">
        <f t="shared" si="391"/>
        <v>0</v>
      </c>
      <c r="AA1429" s="56">
        <f t="shared" si="389"/>
        <v>1</v>
      </c>
      <c r="AB1429" s="124">
        <f t="shared" si="397"/>
        <v>1</v>
      </c>
      <c r="AC1429" s="69">
        <f t="shared" si="398"/>
        <v>0</v>
      </c>
      <c r="AD1429" s="54">
        <f t="shared" si="401"/>
        <v>0</v>
      </c>
      <c r="AE1429" s="59">
        <f t="shared" si="399"/>
        <v>0</v>
      </c>
      <c r="AF1429" s="149"/>
      <c r="AG1429" s="60"/>
      <c r="AH1429" s="61"/>
      <c r="AI1429" s="126"/>
      <c r="AJ1429" s="212"/>
      <c r="AK1429" s="215"/>
    </row>
    <row r="1430" spans="2:37">
      <c r="B1430" s="136"/>
      <c r="C1430" s="47">
        <f t="shared" si="392"/>
        <v>0</v>
      </c>
      <c r="D1430" s="47">
        <f t="shared" si="393"/>
        <v>1</v>
      </c>
      <c r="E1430" s="47">
        <f t="shared" si="394"/>
        <v>1900</v>
      </c>
      <c r="F1430" s="47" t="str">
        <f t="shared" si="390"/>
        <v>сб</v>
      </c>
      <c r="G1430" s="92"/>
      <c r="H1430" s="71"/>
      <c r="I1430" s="70"/>
      <c r="J1430" s="94"/>
      <c r="K1430" s="94"/>
      <c r="L1430" s="48"/>
      <c r="M1430" s="71"/>
      <c r="N1430" s="64"/>
      <c r="O1430" s="65"/>
      <c r="P1430" s="65"/>
      <c r="Q1430" s="65"/>
      <c r="R1430" s="105"/>
      <c r="S1430" s="66">
        <f t="shared" si="400"/>
        <v>100854.89999999998</v>
      </c>
      <c r="T1430" s="67">
        <f t="shared" si="395"/>
        <v>0</v>
      </c>
      <c r="U1430" s="53">
        <f t="shared" si="385"/>
        <v>0</v>
      </c>
      <c r="V1430" s="54">
        <f t="shared" si="386"/>
        <v>0</v>
      </c>
      <c r="W1430" s="67">
        <f t="shared" si="396"/>
        <v>0</v>
      </c>
      <c r="X1430" s="53">
        <f t="shared" si="387"/>
        <v>0</v>
      </c>
      <c r="Y1430" s="54">
        <f t="shared" si="388"/>
        <v>0</v>
      </c>
      <c r="Z1430" s="68" t="str">
        <f t="shared" si="391"/>
        <v>0</v>
      </c>
      <c r="AA1430" s="56">
        <f t="shared" si="389"/>
        <v>1</v>
      </c>
      <c r="AB1430" s="124">
        <f t="shared" si="397"/>
        <v>1</v>
      </c>
      <c r="AC1430" s="69">
        <f t="shared" si="398"/>
        <v>0</v>
      </c>
      <c r="AD1430" s="54">
        <f t="shared" si="401"/>
        <v>0</v>
      </c>
      <c r="AE1430" s="59">
        <f t="shared" si="399"/>
        <v>0</v>
      </c>
      <c r="AF1430" s="149"/>
      <c r="AG1430" s="60"/>
      <c r="AH1430" s="61"/>
      <c r="AI1430" s="126"/>
      <c r="AJ1430" s="212"/>
      <c r="AK1430" s="215"/>
    </row>
    <row r="1431" spans="2:37">
      <c r="B1431" s="136"/>
      <c r="C1431" s="47">
        <f t="shared" si="392"/>
        <v>0</v>
      </c>
      <c r="D1431" s="47">
        <f t="shared" si="393"/>
        <v>1</v>
      </c>
      <c r="E1431" s="47">
        <f t="shared" si="394"/>
        <v>1900</v>
      </c>
      <c r="F1431" s="47" t="str">
        <f t="shared" si="390"/>
        <v>сб</v>
      </c>
      <c r="G1431" s="92"/>
      <c r="H1431" s="71"/>
      <c r="I1431" s="70"/>
      <c r="J1431" s="94"/>
      <c r="K1431" s="94"/>
      <c r="L1431" s="48"/>
      <c r="M1431" s="71"/>
      <c r="N1431" s="64"/>
      <c r="O1431" s="65"/>
      <c r="P1431" s="65"/>
      <c r="Q1431" s="65"/>
      <c r="R1431" s="105"/>
      <c r="S1431" s="66">
        <f t="shared" si="400"/>
        <v>100854.89999999998</v>
      </c>
      <c r="T1431" s="67">
        <f t="shared" si="395"/>
        <v>0</v>
      </c>
      <c r="U1431" s="53">
        <f t="shared" si="385"/>
        <v>0</v>
      </c>
      <c r="V1431" s="54">
        <f t="shared" si="386"/>
        <v>0</v>
      </c>
      <c r="W1431" s="67">
        <f t="shared" si="396"/>
        <v>0</v>
      </c>
      <c r="X1431" s="53">
        <f t="shared" si="387"/>
        <v>0</v>
      </c>
      <c r="Y1431" s="54">
        <f t="shared" si="388"/>
        <v>0</v>
      </c>
      <c r="Z1431" s="68" t="str">
        <f t="shared" si="391"/>
        <v>0</v>
      </c>
      <c r="AA1431" s="56">
        <f t="shared" si="389"/>
        <v>1</v>
      </c>
      <c r="AB1431" s="124">
        <f t="shared" si="397"/>
        <v>1</v>
      </c>
      <c r="AC1431" s="69">
        <f t="shared" si="398"/>
        <v>0</v>
      </c>
      <c r="AD1431" s="54">
        <f t="shared" si="401"/>
        <v>0</v>
      </c>
      <c r="AE1431" s="59">
        <f t="shared" si="399"/>
        <v>0</v>
      </c>
      <c r="AF1431" s="149"/>
      <c r="AG1431" s="60"/>
      <c r="AH1431" s="61"/>
      <c r="AI1431" s="126"/>
      <c r="AJ1431" s="212"/>
      <c r="AK1431" s="215"/>
    </row>
    <row r="1432" spans="2:37">
      <c r="B1432" s="136"/>
      <c r="C1432" s="47">
        <f t="shared" si="392"/>
        <v>0</v>
      </c>
      <c r="D1432" s="47">
        <f t="shared" si="393"/>
        <v>1</v>
      </c>
      <c r="E1432" s="47">
        <f t="shared" si="394"/>
        <v>1900</v>
      </c>
      <c r="F1432" s="47" t="str">
        <f t="shared" si="390"/>
        <v>сб</v>
      </c>
      <c r="G1432" s="92"/>
      <c r="H1432" s="71"/>
      <c r="I1432" s="70"/>
      <c r="J1432" s="94"/>
      <c r="K1432" s="94"/>
      <c r="L1432" s="48"/>
      <c r="M1432" s="71"/>
      <c r="N1432" s="64"/>
      <c r="O1432" s="65"/>
      <c r="P1432" s="65"/>
      <c r="Q1432" s="65"/>
      <c r="R1432" s="105"/>
      <c r="S1432" s="66">
        <f t="shared" si="400"/>
        <v>100854.89999999998</v>
      </c>
      <c r="T1432" s="67">
        <f t="shared" si="395"/>
        <v>0</v>
      </c>
      <c r="U1432" s="53">
        <f t="shared" si="385"/>
        <v>0</v>
      </c>
      <c r="V1432" s="54">
        <f t="shared" si="386"/>
        <v>0</v>
      </c>
      <c r="W1432" s="67">
        <f t="shared" si="396"/>
        <v>0</v>
      </c>
      <c r="X1432" s="53">
        <f t="shared" si="387"/>
        <v>0</v>
      </c>
      <c r="Y1432" s="54">
        <f t="shared" si="388"/>
        <v>0</v>
      </c>
      <c r="Z1432" s="68" t="str">
        <f t="shared" si="391"/>
        <v>0</v>
      </c>
      <c r="AA1432" s="56">
        <f t="shared" si="389"/>
        <v>1</v>
      </c>
      <c r="AB1432" s="124">
        <f t="shared" si="397"/>
        <v>1</v>
      </c>
      <c r="AC1432" s="69">
        <f t="shared" si="398"/>
        <v>0</v>
      </c>
      <c r="AD1432" s="54">
        <f t="shared" si="401"/>
        <v>0</v>
      </c>
      <c r="AE1432" s="59">
        <f t="shared" si="399"/>
        <v>0</v>
      </c>
      <c r="AF1432" s="149"/>
      <c r="AG1432" s="60"/>
      <c r="AH1432" s="61"/>
      <c r="AI1432" s="126"/>
      <c r="AJ1432" s="212"/>
      <c r="AK1432" s="215"/>
    </row>
    <row r="1433" spans="2:37">
      <c r="B1433" s="136"/>
      <c r="C1433" s="47">
        <f t="shared" si="392"/>
        <v>0</v>
      </c>
      <c r="D1433" s="47">
        <f t="shared" si="393"/>
        <v>1</v>
      </c>
      <c r="E1433" s="47">
        <f t="shared" si="394"/>
        <v>1900</v>
      </c>
      <c r="F1433" s="47" t="str">
        <f t="shared" si="390"/>
        <v>сб</v>
      </c>
      <c r="G1433" s="92"/>
      <c r="H1433" s="71"/>
      <c r="I1433" s="70"/>
      <c r="J1433" s="94"/>
      <c r="K1433" s="94"/>
      <c r="L1433" s="48"/>
      <c r="M1433" s="71"/>
      <c r="N1433" s="64"/>
      <c r="O1433" s="65"/>
      <c r="P1433" s="65"/>
      <c r="Q1433" s="65"/>
      <c r="R1433" s="105"/>
      <c r="S1433" s="66">
        <f t="shared" si="400"/>
        <v>100854.89999999998</v>
      </c>
      <c r="T1433" s="67">
        <f t="shared" si="395"/>
        <v>0</v>
      </c>
      <c r="U1433" s="53">
        <f t="shared" si="385"/>
        <v>0</v>
      </c>
      <c r="V1433" s="54">
        <f t="shared" si="386"/>
        <v>0</v>
      </c>
      <c r="W1433" s="67">
        <f t="shared" si="396"/>
        <v>0</v>
      </c>
      <c r="X1433" s="53">
        <f t="shared" si="387"/>
        <v>0</v>
      </c>
      <c r="Y1433" s="54">
        <f t="shared" si="388"/>
        <v>0</v>
      </c>
      <c r="Z1433" s="68" t="str">
        <f t="shared" si="391"/>
        <v>0</v>
      </c>
      <c r="AA1433" s="56">
        <f t="shared" si="389"/>
        <v>1</v>
      </c>
      <c r="AB1433" s="124">
        <f t="shared" si="397"/>
        <v>1</v>
      </c>
      <c r="AC1433" s="69">
        <f t="shared" si="398"/>
        <v>0</v>
      </c>
      <c r="AD1433" s="54">
        <f t="shared" si="401"/>
        <v>0</v>
      </c>
      <c r="AE1433" s="59">
        <f t="shared" si="399"/>
        <v>0</v>
      </c>
      <c r="AF1433" s="149"/>
      <c r="AG1433" s="60"/>
      <c r="AH1433" s="61"/>
      <c r="AI1433" s="126"/>
      <c r="AJ1433" s="212"/>
      <c r="AK1433" s="215"/>
    </row>
    <row r="1434" spans="2:37">
      <c r="B1434" s="136"/>
      <c r="C1434" s="47">
        <f t="shared" si="392"/>
        <v>0</v>
      </c>
      <c r="D1434" s="47">
        <f t="shared" si="393"/>
        <v>1</v>
      </c>
      <c r="E1434" s="47">
        <f t="shared" si="394"/>
        <v>1900</v>
      </c>
      <c r="F1434" s="47" t="str">
        <f t="shared" si="390"/>
        <v>сб</v>
      </c>
      <c r="G1434" s="92"/>
      <c r="H1434" s="71"/>
      <c r="I1434" s="70"/>
      <c r="J1434" s="94"/>
      <c r="K1434" s="94"/>
      <c r="L1434" s="48"/>
      <c r="M1434" s="71"/>
      <c r="N1434" s="64"/>
      <c r="O1434" s="65"/>
      <c r="P1434" s="65"/>
      <c r="Q1434" s="65"/>
      <c r="R1434" s="105"/>
      <c r="S1434" s="66">
        <f t="shared" si="400"/>
        <v>100854.89999999998</v>
      </c>
      <c r="T1434" s="67">
        <f t="shared" si="395"/>
        <v>0</v>
      </c>
      <c r="U1434" s="53">
        <f t="shared" si="385"/>
        <v>0</v>
      </c>
      <c r="V1434" s="54">
        <f t="shared" si="386"/>
        <v>0</v>
      </c>
      <c r="W1434" s="67">
        <f t="shared" si="396"/>
        <v>0</v>
      </c>
      <c r="X1434" s="53">
        <f t="shared" si="387"/>
        <v>0</v>
      </c>
      <c r="Y1434" s="54">
        <f t="shared" si="388"/>
        <v>0</v>
      </c>
      <c r="Z1434" s="68" t="str">
        <f t="shared" si="391"/>
        <v>0</v>
      </c>
      <c r="AA1434" s="56">
        <f t="shared" si="389"/>
        <v>1</v>
      </c>
      <c r="AB1434" s="124">
        <f t="shared" si="397"/>
        <v>1</v>
      </c>
      <c r="AC1434" s="69">
        <f t="shared" si="398"/>
        <v>0</v>
      </c>
      <c r="AD1434" s="54">
        <f t="shared" si="401"/>
        <v>0</v>
      </c>
      <c r="AE1434" s="59">
        <f t="shared" si="399"/>
        <v>0</v>
      </c>
      <c r="AF1434" s="149"/>
      <c r="AG1434" s="60"/>
      <c r="AH1434" s="61"/>
      <c r="AI1434" s="126"/>
      <c r="AJ1434" s="212"/>
      <c r="AK1434" s="215"/>
    </row>
    <row r="1435" spans="2:37">
      <c r="B1435" s="136"/>
      <c r="C1435" s="47">
        <f t="shared" si="392"/>
        <v>0</v>
      </c>
      <c r="D1435" s="47">
        <f t="shared" si="393"/>
        <v>1</v>
      </c>
      <c r="E1435" s="47">
        <f t="shared" si="394"/>
        <v>1900</v>
      </c>
      <c r="F1435" s="47" t="str">
        <f t="shared" si="390"/>
        <v>сб</v>
      </c>
      <c r="G1435" s="92"/>
      <c r="H1435" s="71"/>
      <c r="I1435" s="70"/>
      <c r="J1435" s="94"/>
      <c r="K1435" s="94"/>
      <c r="L1435" s="48"/>
      <c r="M1435" s="71"/>
      <c r="N1435" s="64"/>
      <c r="O1435" s="65"/>
      <c r="P1435" s="65"/>
      <c r="Q1435" s="65"/>
      <c r="R1435" s="105"/>
      <c r="S1435" s="66">
        <f t="shared" si="400"/>
        <v>100854.89999999998</v>
      </c>
      <c r="T1435" s="67">
        <f t="shared" si="395"/>
        <v>0</v>
      </c>
      <c r="U1435" s="53">
        <f t="shared" si="385"/>
        <v>0</v>
      </c>
      <c r="V1435" s="54">
        <f t="shared" si="386"/>
        <v>0</v>
      </c>
      <c r="W1435" s="67">
        <f t="shared" si="396"/>
        <v>0</v>
      </c>
      <c r="X1435" s="53">
        <f t="shared" si="387"/>
        <v>0</v>
      </c>
      <c r="Y1435" s="54">
        <f t="shared" si="388"/>
        <v>0</v>
      </c>
      <c r="Z1435" s="68" t="str">
        <f t="shared" si="391"/>
        <v>0</v>
      </c>
      <c r="AA1435" s="56">
        <f t="shared" si="389"/>
        <v>1</v>
      </c>
      <c r="AB1435" s="124">
        <f t="shared" si="397"/>
        <v>1</v>
      </c>
      <c r="AC1435" s="69">
        <f t="shared" si="398"/>
        <v>0</v>
      </c>
      <c r="AD1435" s="54">
        <f t="shared" si="401"/>
        <v>0</v>
      </c>
      <c r="AE1435" s="59">
        <f t="shared" si="399"/>
        <v>0</v>
      </c>
      <c r="AF1435" s="149"/>
      <c r="AG1435" s="60"/>
      <c r="AH1435" s="61"/>
      <c r="AI1435" s="126"/>
      <c r="AJ1435" s="212"/>
      <c r="AK1435" s="215"/>
    </row>
    <row r="1436" spans="2:37">
      <c r="B1436" s="136"/>
      <c r="C1436" s="47">
        <f t="shared" si="392"/>
        <v>0</v>
      </c>
      <c r="D1436" s="47">
        <f t="shared" si="393"/>
        <v>1</v>
      </c>
      <c r="E1436" s="47">
        <f t="shared" si="394"/>
        <v>1900</v>
      </c>
      <c r="F1436" s="47" t="str">
        <f t="shared" si="390"/>
        <v>сб</v>
      </c>
      <c r="G1436" s="92"/>
      <c r="H1436" s="71"/>
      <c r="I1436" s="70"/>
      <c r="J1436" s="94"/>
      <c r="K1436" s="94"/>
      <c r="L1436" s="48"/>
      <c r="M1436" s="71"/>
      <c r="N1436" s="64"/>
      <c r="O1436" s="65"/>
      <c r="P1436" s="65"/>
      <c r="Q1436" s="65"/>
      <c r="R1436" s="105"/>
      <c r="S1436" s="66">
        <f t="shared" si="400"/>
        <v>100854.89999999998</v>
      </c>
      <c r="T1436" s="67">
        <f t="shared" si="395"/>
        <v>0</v>
      </c>
      <c r="U1436" s="53">
        <f t="shared" si="385"/>
        <v>0</v>
      </c>
      <c r="V1436" s="54">
        <f t="shared" si="386"/>
        <v>0</v>
      </c>
      <c r="W1436" s="67">
        <f t="shared" si="396"/>
        <v>0</v>
      </c>
      <c r="X1436" s="53">
        <f t="shared" si="387"/>
        <v>0</v>
      </c>
      <c r="Y1436" s="54">
        <f t="shared" si="388"/>
        <v>0</v>
      </c>
      <c r="Z1436" s="68" t="str">
        <f t="shared" si="391"/>
        <v>0</v>
      </c>
      <c r="AA1436" s="56">
        <f t="shared" si="389"/>
        <v>1</v>
      </c>
      <c r="AB1436" s="124">
        <f t="shared" si="397"/>
        <v>1</v>
      </c>
      <c r="AC1436" s="69">
        <f t="shared" si="398"/>
        <v>0</v>
      </c>
      <c r="AD1436" s="54">
        <f t="shared" si="401"/>
        <v>0</v>
      </c>
      <c r="AE1436" s="59">
        <f t="shared" si="399"/>
        <v>0</v>
      </c>
      <c r="AF1436" s="149"/>
      <c r="AG1436" s="60"/>
      <c r="AH1436" s="61"/>
      <c r="AI1436" s="126"/>
      <c r="AJ1436" s="212"/>
      <c r="AK1436" s="215"/>
    </row>
    <row r="1437" spans="2:37">
      <c r="B1437" s="136"/>
      <c r="C1437" s="47">
        <f t="shared" si="392"/>
        <v>0</v>
      </c>
      <c r="D1437" s="47">
        <f t="shared" si="393"/>
        <v>1</v>
      </c>
      <c r="E1437" s="47">
        <f t="shared" si="394"/>
        <v>1900</v>
      </c>
      <c r="F1437" s="47" t="str">
        <f t="shared" si="390"/>
        <v>сб</v>
      </c>
      <c r="G1437" s="92"/>
      <c r="H1437" s="71"/>
      <c r="I1437" s="70"/>
      <c r="J1437" s="94"/>
      <c r="K1437" s="94"/>
      <c r="L1437" s="48"/>
      <c r="M1437" s="71"/>
      <c r="N1437" s="64"/>
      <c r="O1437" s="65"/>
      <c r="P1437" s="65"/>
      <c r="Q1437" s="65"/>
      <c r="R1437" s="105"/>
      <c r="S1437" s="66">
        <f t="shared" si="400"/>
        <v>100854.89999999998</v>
      </c>
      <c r="T1437" s="67">
        <f t="shared" si="395"/>
        <v>0</v>
      </c>
      <c r="U1437" s="53">
        <f t="shared" si="385"/>
        <v>0</v>
      </c>
      <c r="V1437" s="54">
        <f t="shared" si="386"/>
        <v>0</v>
      </c>
      <c r="W1437" s="67">
        <f t="shared" si="396"/>
        <v>0</v>
      </c>
      <c r="X1437" s="53">
        <f t="shared" si="387"/>
        <v>0</v>
      </c>
      <c r="Y1437" s="54">
        <f t="shared" si="388"/>
        <v>0</v>
      </c>
      <c r="Z1437" s="68" t="str">
        <f t="shared" si="391"/>
        <v>0</v>
      </c>
      <c r="AA1437" s="56">
        <f t="shared" si="389"/>
        <v>1</v>
      </c>
      <c r="AB1437" s="124">
        <f t="shared" si="397"/>
        <v>1</v>
      </c>
      <c r="AC1437" s="69">
        <f t="shared" si="398"/>
        <v>0</v>
      </c>
      <c r="AD1437" s="54">
        <f t="shared" si="401"/>
        <v>0</v>
      </c>
      <c r="AE1437" s="59">
        <f t="shared" si="399"/>
        <v>0</v>
      </c>
      <c r="AF1437" s="149"/>
      <c r="AG1437" s="60"/>
      <c r="AH1437" s="61"/>
      <c r="AI1437" s="126"/>
      <c r="AJ1437" s="212"/>
      <c r="AK1437" s="215"/>
    </row>
    <row r="1438" spans="2:37">
      <c r="B1438" s="136"/>
      <c r="C1438" s="47">
        <f t="shared" si="392"/>
        <v>0</v>
      </c>
      <c r="D1438" s="47">
        <f t="shared" si="393"/>
        <v>1</v>
      </c>
      <c r="E1438" s="47">
        <f t="shared" si="394"/>
        <v>1900</v>
      </c>
      <c r="F1438" s="47" t="str">
        <f t="shared" si="390"/>
        <v>сб</v>
      </c>
      <c r="G1438" s="92"/>
      <c r="H1438" s="71"/>
      <c r="I1438" s="70"/>
      <c r="J1438" s="94"/>
      <c r="K1438" s="94"/>
      <c r="L1438" s="48"/>
      <c r="M1438" s="71"/>
      <c r="N1438" s="64"/>
      <c r="O1438" s="65"/>
      <c r="P1438" s="65"/>
      <c r="Q1438" s="65"/>
      <c r="R1438" s="105"/>
      <c r="S1438" s="66">
        <f t="shared" si="400"/>
        <v>100854.89999999998</v>
      </c>
      <c r="T1438" s="67">
        <f t="shared" si="395"/>
        <v>0</v>
      </c>
      <c r="U1438" s="53">
        <f t="shared" si="385"/>
        <v>0</v>
      </c>
      <c r="V1438" s="54">
        <f t="shared" si="386"/>
        <v>0</v>
      </c>
      <c r="W1438" s="67">
        <f t="shared" si="396"/>
        <v>0</v>
      </c>
      <c r="X1438" s="53">
        <f t="shared" si="387"/>
        <v>0</v>
      </c>
      <c r="Y1438" s="54">
        <f t="shared" si="388"/>
        <v>0</v>
      </c>
      <c r="Z1438" s="68" t="str">
        <f t="shared" si="391"/>
        <v>0</v>
      </c>
      <c r="AA1438" s="56">
        <f t="shared" si="389"/>
        <v>1</v>
      </c>
      <c r="AB1438" s="124">
        <f t="shared" si="397"/>
        <v>1</v>
      </c>
      <c r="AC1438" s="69">
        <f t="shared" si="398"/>
        <v>0</v>
      </c>
      <c r="AD1438" s="54">
        <f t="shared" si="401"/>
        <v>0</v>
      </c>
      <c r="AE1438" s="59">
        <f t="shared" si="399"/>
        <v>0</v>
      </c>
      <c r="AF1438" s="149"/>
      <c r="AG1438" s="60"/>
      <c r="AH1438" s="61"/>
      <c r="AI1438" s="126"/>
      <c r="AJ1438" s="212"/>
      <c r="AK1438" s="215"/>
    </row>
    <row r="1439" spans="2:37">
      <c r="B1439" s="136"/>
      <c r="C1439" s="47">
        <f t="shared" si="392"/>
        <v>0</v>
      </c>
      <c r="D1439" s="47">
        <f t="shared" si="393"/>
        <v>1</v>
      </c>
      <c r="E1439" s="47">
        <f t="shared" si="394"/>
        <v>1900</v>
      </c>
      <c r="F1439" s="47" t="str">
        <f t="shared" si="390"/>
        <v>сб</v>
      </c>
      <c r="G1439" s="92"/>
      <c r="H1439" s="71"/>
      <c r="I1439" s="70"/>
      <c r="J1439" s="94"/>
      <c r="K1439" s="94"/>
      <c r="L1439" s="48"/>
      <c r="M1439" s="71"/>
      <c r="N1439" s="64"/>
      <c r="O1439" s="65"/>
      <c r="P1439" s="65"/>
      <c r="Q1439" s="65"/>
      <c r="R1439" s="105"/>
      <c r="S1439" s="66">
        <f t="shared" si="400"/>
        <v>100854.89999999998</v>
      </c>
      <c r="T1439" s="67">
        <f t="shared" si="395"/>
        <v>0</v>
      </c>
      <c r="U1439" s="53">
        <f t="shared" si="385"/>
        <v>0</v>
      </c>
      <c r="V1439" s="54">
        <f t="shared" si="386"/>
        <v>0</v>
      </c>
      <c r="W1439" s="67">
        <f t="shared" si="396"/>
        <v>0</v>
      </c>
      <c r="X1439" s="53">
        <f t="shared" si="387"/>
        <v>0</v>
      </c>
      <c r="Y1439" s="54">
        <f t="shared" si="388"/>
        <v>0</v>
      </c>
      <c r="Z1439" s="68" t="str">
        <f t="shared" si="391"/>
        <v>0</v>
      </c>
      <c r="AA1439" s="56">
        <f t="shared" si="389"/>
        <v>1</v>
      </c>
      <c r="AB1439" s="124">
        <f t="shared" si="397"/>
        <v>1</v>
      </c>
      <c r="AC1439" s="69">
        <f t="shared" si="398"/>
        <v>0</v>
      </c>
      <c r="AD1439" s="54">
        <f t="shared" si="401"/>
        <v>0</v>
      </c>
      <c r="AE1439" s="59">
        <f t="shared" si="399"/>
        <v>0</v>
      </c>
      <c r="AF1439" s="149"/>
      <c r="AG1439" s="60"/>
      <c r="AH1439" s="61"/>
      <c r="AI1439" s="126"/>
      <c r="AJ1439" s="212"/>
      <c r="AK1439" s="215"/>
    </row>
    <row r="1440" spans="2:37">
      <c r="B1440" s="136"/>
      <c r="C1440" s="47">
        <f t="shared" si="392"/>
        <v>0</v>
      </c>
      <c r="D1440" s="47">
        <f t="shared" si="393"/>
        <v>1</v>
      </c>
      <c r="E1440" s="47">
        <f t="shared" si="394"/>
        <v>1900</v>
      </c>
      <c r="F1440" s="47" t="str">
        <f t="shared" si="390"/>
        <v>сб</v>
      </c>
      <c r="G1440" s="92"/>
      <c r="H1440" s="71"/>
      <c r="I1440" s="70"/>
      <c r="J1440" s="94"/>
      <c r="K1440" s="94"/>
      <c r="L1440" s="48"/>
      <c r="M1440" s="71"/>
      <c r="N1440" s="64"/>
      <c r="O1440" s="65"/>
      <c r="P1440" s="65"/>
      <c r="Q1440" s="65"/>
      <c r="R1440" s="105"/>
      <c r="S1440" s="66">
        <f t="shared" si="400"/>
        <v>100854.89999999998</v>
      </c>
      <c r="T1440" s="67">
        <f t="shared" si="395"/>
        <v>0</v>
      </c>
      <c r="U1440" s="53">
        <f t="shared" si="385"/>
        <v>0</v>
      </c>
      <c r="V1440" s="54">
        <f t="shared" si="386"/>
        <v>0</v>
      </c>
      <c r="W1440" s="67">
        <f t="shared" si="396"/>
        <v>0</v>
      </c>
      <c r="X1440" s="53">
        <f t="shared" si="387"/>
        <v>0</v>
      </c>
      <c r="Y1440" s="54">
        <f t="shared" si="388"/>
        <v>0</v>
      </c>
      <c r="Z1440" s="68" t="str">
        <f t="shared" si="391"/>
        <v>0</v>
      </c>
      <c r="AA1440" s="56">
        <f t="shared" si="389"/>
        <v>1</v>
      </c>
      <c r="AB1440" s="124">
        <f t="shared" si="397"/>
        <v>1</v>
      </c>
      <c r="AC1440" s="69">
        <f t="shared" si="398"/>
        <v>0</v>
      </c>
      <c r="AD1440" s="54">
        <f t="shared" si="401"/>
        <v>0</v>
      </c>
      <c r="AE1440" s="59">
        <f t="shared" si="399"/>
        <v>0</v>
      </c>
      <c r="AF1440" s="149"/>
      <c r="AG1440" s="60"/>
      <c r="AH1440" s="61"/>
      <c r="AI1440" s="126"/>
      <c r="AJ1440" s="212"/>
      <c r="AK1440" s="215"/>
    </row>
    <row r="1441" spans="2:37">
      <c r="B1441" s="136"/>
      <c r="C1441" s="47">
        <f t="shared" si="392"/>
        <v>0</v>
      </c>
      <c r="D1441" s="47">
        <f t="shared" si="393"/>
        <v>1</v>
      </c>
      <c r="E1441" s="47">
        <f t="shared" si="394"/>
        <v>1900</v>
      </c>
      <c r="F1441" s="47" t="str">
        <f t="shared" si="390"/>
        <v>сб</v>
      </c>
      <c r="G1441" s="92"/>
      <c r="H1441" s="71"/>
      <c r="I1441" s="70"/>
      <c r="J1441" s="94"/>
      <c r="K1441" s="94"/>
      <c r="L1441" s="48"/>
      <c r="M1441" s="71"/>
      <c r="N1441" s="64"/>
      <c r="O1441" s="65"/>
      <c r="P1441" s="65"/>
      <c r="Q1441" s="65"/>
      <c r="R1441" s="105"/>
      <c r="S1441" s="66">
        <f t="shared" si="400"/>
        <v>100854.89999999998</v>
      </c>
      <c r="T1441" s="67">
        <f t="shared" si="395"/>
        <v>0</v>
      </c>
      <c r="U1441" s="53">
        <f t="shared" ref="U1441:U1504" si="402">T1441*M1441*AA1441</f>
        <v>0</v>
      </c>
      <c r="V1441" s="54">
        <f t="shared" ref="V1441:V1504" si="403">T1441*M1441*AA1441/S1441</f>
        <v>0</v>
      </c>
      <c r="W1441" s="67">
        <f t="shared" si="396"/>
        <v>0</v>
      </c>
      <c r="X1441" s="53">
        <f t="shared" ref="X1441:X1504" si="404">W1441*M1441*AA1441</f>
        <v>0</v>
      </c>
      <c r="Y1441" s="54">
        <f t="shared" ref="Y1441:Y1504" si="405">W1441*M1441*AA1441/S1441</f>
        <v>0</v>
      </c>
      <c r="Z1441" s="68" t="str">
        <f t="shared" si="391"/>
        <v>0</v>
      </c>
      <c r="AA1441" s="56">
        <f t="shared" ref="AA1441:AA1504" si="406">IF(I1441=0,1,I1441)</f>
        <v>1</v>
      </c>
      <c r="AB1441" s="124">
        <f t="shared" si="397"/>
        <v>1</v>
      </c>
      <c r="AC1441" s="69">
        <f t="shared" si="398"/>
        <v>0</v>
      </c>
      <c r="AD1441" s="54">
        <f t="shared" si="401"/>
        <v>0</v>
      </c>
      <c r="AE1441" s="59">
        <f t="shared" si="399"/>
        <v>0</v>
      </c>
      <c r="AF1441" s="149"/>
      <c r="AG1441" s="60"/>
      <c r="AH1441" s="61"/>
      <c r="AI1441" s="126"/>
      <c r="AJ1441" s="212"/>
      <c r="AK1441" s="215"/>
    </row>
    <row r="1442" spans="2:37">
      <c r="B1442" s="136"/>
      <c r="C1442" s="47">
        <f t="shared" si="392"/>
        <v>0</v>
      </c>
      <c r="D1442" s="47">
        <f t="shared" si="393"/>
        <v>1</v>
      </c>
      <c r="E1442" s="47">
        <f t="shared" si="394"/>
        <v>1900</v>
      </c>
      <c r="F1442" s="47" t="str">
        <f t="shared" si="390"/>
        <v>сб</v>
      </c>
      <c r="G1442" s="92"/>
      <c r="H1442" s="71"/>
      <c r="I1442" s="70"/>
      <c r="J1442" s="94"/>
      <c r="K1442" s="94"/>
      <c r="L1442" s="48"/>
      <c r="M1442" s="71"/>
      <c r="N1442" s="64"/>
      <c r="O1442" s="65"/>
      <c r="P1442" s="65"/>
      <c r="Q1442" s="65"/>
      <c r="R1442" s="105"/>
      <c r="S1442" s="66">
        <f t="shared" si="400"/>
        <v>100854.89999999998</v>
      </c>
      <c r="T1442" s="67">
        <f t="shared" si="395"/>
        <v>0</v>
      </c>
      <c r="U1442" s="53">
        <f t="shared" si="402"/>
        <v>0</v>
      </c>
      <c r="V1442" s="54">
        <f t="shared" si="403"/>
        <v>0</v>
      </c>
      <c r="W1442" s="67">
        <f t="shared" si="396"/>
        <v>0</v>
      </c>
      <c r="X1442" s="53">
        <f t="shared" si="404"/>
        <v>0</v>
      </c>
      <c r="Y1442" s="54">
        <f t="shared" si="405"/>
        <v>0</v>
      </c>
      <c r="Z1442" s="68" t="str">
        <f t="shared" si="391"/>
        <v>0</v>
      </c>
      <c r="AA1442" s="56">
        <f t="shared" si="406"/>
        <v>1</v>
      </c>
      <c r="AB1442" s="124">
        <f t="shared" si="397"/>
        <v>1</v>
      </c>
      <c r="AC1442" s="69">
        <f t="shared" si="398"/>
        <v>0</v>
      </c>
      <c r="AD1442" s="54">
        <f t="shared" si="401"/>
        <v>0</v>
      </c>
      <c r="AE1442" s="59">
        <f t="shared" si="399"/>
        <v>0</v>
      </c>
      <c r="AF1442" s="149"/>
      <c r="AG1442" s="60"/>
      <c r="AH1442" s="61"/>
      <c r="AI1442" s="126"/>
      <c r="AJ1442" s="212"/>
      <c r="AK1442" s="215"/>
    </row>
    <row r="1443" spans="2:37">
      <c r="B1443" s="136"/>
      <c r="C1443" s="47">
        <f t="shared" si="392"/>
        <v>0</v>
      </c>
      <c r="D1443" s="47">
        <f t="shared" si="393"/>
        <v>1</v>
      </c>
      <c r="E1443" s="47">
        <f t="shared" si="394"/>
        <v>1900</v>
      </c>
      <c r="F1443" s="47" t="str">
        <f t="shared" si="390"/>
        <v>сб</v>
      </c>
      <c r="G1443" s="92"/>
      <c r="H1443" s="71"/>
      <c r="I1443" s="70"/>
      <c r="J1443" s="94"/>
      <c r="K1443" s="94"/>
      <c r="L1443" s="48"/>
      <c r="M1443" s="71"/>
      <c r="N1443" s="64"/>
      <c r="O1443" s="65"/>
      <c r="P1443" s="65"/>
      <c r="Q1443" s="65"/>
      <c r="R1443" s="105"/>
      <c r="S1443" s="66">
        <f t="shared" si="400"/>
        <v>100854.89999999998</v>
      </c>
      <c r="T1443" s="67">
        <f t="shared" si="395"/>
        <v>0</v>
      </c>
      <c r="U1443" s="53">
        <f t="shared" si="402"/>
        <v>0</v>
      </c>
      <c r="V1443" s="54">
        <f t="shared" si="403"/>
        <v>0</v>
      </c>
      <c r="W1443" s="67">
        <f t="shared" si="396"/>
        <v>0</v>
      </c>
      <c r="X1443" s="53">
        <f t="shared" si="404"/>
        <v>0</v>
      </c>
      <c r="Y1443" s="54">
        <f t="shared" si="405"/>
        <v>0</v>
      </c>
      <c r="Z1443" s="68" t="str">
        <f t="shared" si="391"/>
        <v>0</v>
      </c>
      <c r="AA1443" s="56">
        <f t="shared" si="406"/>
        <v>1</v>
      </c>
      <c r="AB1443" s="124">
        <f t="shared" si="397"/>
        <v>1</v>
      </c>
      <c r="AC1443" s="69">
        <f t="shared" si="398"/>
        <v>0</v>
      </c>
      <c r="AD1443" s="54">
        <f t="shared" si="401"/>
        <v>0</v>
      </c>
      <c r="AE1443" s="59">
        <f t="shared" si="399"/>
        <v>0</v>
      </c>
      <c r="AF1443" s="149"/>
      <c r="AG1443" s="60"/>
      <c r="AH1443" s="61"/>
      <c r="AI1443" s="126"/>
      <c r="AJ1443" s="212"/>
      <c r="AK1443" s="215"/>
    </row>
    <row r="1444" spans="2:37">
      <c r="B1444" s="136"/>
      <c r="C1444" s="47">
        <f t="shared" si="392"/>
        <v>0</v>
      </c>
      <c r="D1444" s="47">
        <f t="shared" si="393"/>
        <v>1</v>
      </c>
      <c r="E1444" s="47">
        <f t="shared" si="394"/>
        <v>1900</v>
      </c>
      <c r="F1444" s="47" t="str">
        <f t="shared" ref="F1444:F1507" si="407">CHOOSE(WEEKDAY(B1444,2),"пн","вт","ср","чт","пт","сб","вс")</f>
        <v>сб</v>
      </c>
      <c r="G1444" s="92"/>
      <c r="H1444" s="71"/>
      <c r="I1444" s="70"/>
      <c r="J1444" s="94"/>
      <c r="K1444" s="94"/>
      <c r="L1444" s="48"/>
      <c r="M1444" s="71"/>
      <c r="N1444" s="64"/>
      <c r="O1444" s="65"/>
      <c r="P1444" s="65"/>
      <c r="Q1444" s="65"/>
      <c r="R1444" s="105"/>
      <c r="S1444" s="66">
        <f t="shared" si="400"/>
        <v>100854.89999999998</v>
      </c>
      <c r="T1444" s="67">
        <f t="shared" si="395"/>
        <v>0</v>
      </c>
      <c r="U1444" s="53">
        <f t="shared" si="402"/>
        <v>0</v>
      </c>
      <c r="V1444" s="54">
        <f t="shared" si="403"/>
        <v>0</v>
      </c>
      <c r="W1444" s="67">
        <f t="shared" si="396"/>
        <v>0</v>
      </c>
      <c r="X1444" s="53">
        <f t="shared" si="404"/>
        <v>0</v>
      </c>
      <c r="Y1444" s="54">
        <f t="shared" si="405"/>
        <v>0</v>
      </c>
      <c r="Z1444" s="68" t="str">
        <f t="shared" ref="Z1444:Z1507" si="408">IF(W1444=0,"0",T1444/W1444)</f>
        <v>0</v>
      </c>
      <c r="AA1444" s="56">
        <f t="shared" si="406"/>
        <v>1</v>
      </c>
      <c r="AB1444" s="124">
        <f t="shared" si="397"/>
        <v>1</v>
      </c>
      <c r="AC1444" s="69">
        <f t="shared" si="398"/>
        <v>0</v>
      </c>
      <c r="AD1444" s="54">
        <f t="shared" si="401"/>
        <v>0</v>
      </c>
      <c r="AE1444" s="59">
        <f t="shared" si="399"/>
        <v>0</v>
      </c>
      <c r="AF1444" s="149"/>
      <c r="AG1444" s="60"/>
      <c r="AH1444" s="61"/>
      <c r="AI1444" s="126"/>
      <c r="AJ1444" s="212"/>
      <c r="AK1444" s="215"/>
    </row>
    <row r="1445" spans="2:37">
      <c r="B1445" s="136"/>
      <c r="C1445" s="47">
        <f t="shared" ref="C1445:C1508" si="409">WEEKNUM(B1445)</f>
        <v>0</v>
      </c>
      <c r="D1445" s="47">
        <f t="shared" ref="D1445:D1508" si="410">MONTH(B1445)</f>
        <v>1</v>
      </c>
      <c r="E1445" s="47">
        <f t="shared" ref="E1445:E1508" si="411">YEAR(B1445)</f>
        <v>1900</v>
      </c>
      <c r="F1445" s="47" t="str">
        <f t="shared" si="407"/>
        <v>сб</v>
      </c>
      <c r="G1445" s="92"/>
      <c r="H1445" s="71"/>
      <c r="I1445" s="70"/>
      <c r="J1445" s="94"/>
      <c r="K1445" s="94"/>
      <c r="L1445" s="48"/>
      <c r="M1445" s="71"/>
      <c r="N1445" s="64"/>
      <c r="O1445" s="65"/>
      <c r="P1445" s="65"/>
      <c r="Q1445" s="65"/>
      <c r="R1445" s="105"/>
      <c r="S1445" s="66">
        <f t="shared" si="400"/>
        <v>100854.89999999998</v>
      </c>
      <c r="T1445" s="67">
        <f t="shared" si="395"/>
        <v>0</v>
      </c>
      <c r="U1445" s="53">
        <f t="shared" si="402"/>
        <v>0</v>
      </c>
      <c r="V1445" s="54">
        <f t="shared" si="403"/>
        <v>0</v>
      </c>
      <c r="W1445" s="67">
        <f t="shared" si="396"/>
        <v>0</v>
      </c>
      <c r="X1445" s="53">
        <f t="shared" si="404"/>
        <v>0</v>
      </c>
      <c r="Y1445" s="54">
        <f t="shared" si="405"/>
        <v>0</v>
      </c>
      <c r="Z1445" s="68" t="str">
        <f t="shared" si="408"/>
        <v>0</v>
      </c>
      <c r="AA1445" s="56">
        <f t="shared" si="406"/>
        <v>1</v>
      </c>
      <c r="AB1445" s="124">
        <f t="shared" si="397"/>
        <v>1</v>
      </c>
      <c r="AC1445" s="69">
        <f t="shared" si="398"/>
        <v>0</v>
      </c>
      <c r="AD1445" s="54">
        <f t="shared" si="401"/>
        <v>0</v>
      </c>
      <c r="AE1445" s="59">
        <f t="shared" si="399"/>
        <v>0</v>
      </c>
      <c r="AF1445" s="149"/>
      <c r="AG1445" s="60"/>
      <c r="AH1445" s="61"/>
      <c r="AI1445" s="126"/>
      <c r="AJ1445" s="212"/>
      <c r="AK1445" s="215"/>
    </row>
    <row r="1446" spans="2:37">
      <c r="B1446" s="136"/>
      <c r="C1446" s="47">
        <f t="shared" si="409"/>
        <v>0</v>
      </c>
      <c r="D1446" s="47">
        <f t="shared" si="410"/>
        <v>1</v>
      </c>
      <c r="E1446" s="47">
        <f t="shared" si="411"/>
        <v>1900</v>
      </c>
      <c r="F1446" s="47" t="str">
        <f t="shared" si="407"/>
        <v>сб</v>
      </c>
      <c r="G1446" s="92"/>
      <c r="H1446" s="71"/>
      <c r="I1446" s="70"/>
      <c r="J1446" s="94"/>
      <c r="K1446" s="94"/>
      <c r="L1446" s="48"/>
      <c r="M1446" s="71"/>
      <c r="N1446" s="64"/>
      <c r="O1446" s="65"/>
      <c r="P1446" s="65"/>
      <c r="Q1446" s="65"/>
      <c r="R1446" s="105"/>
      <c r="S1446" s="66">
        <f t="shared" si="400"/>
        <v>100854.89999999998</v>
      </c>
      <c r="T1446" s="67">
        <f t="shared" si="395"/>
        <v>0</v>
      </c>
      <c r="U1446" s="53">
        <f t="shared" si="402"/>
        <v>0</v>
      </c>
      <c r="V1446" s="54">
        <f t="shared" si="403"/>
        <v>0</v>
      </c>
      <c r="W1446" s="67">
        <f t="shared" si="396"/>
        <v>0</v>
      </c>
      <c r="X1446" s="53">
        <f t="shared" si="404"/>
        <v>0</v>
      </c>
      <c r="Y1446" s="54">
        <f t="shared" si="405"/>
        <v>0</v>
      </c>
      <c r="Z1446" s="68" t="str">
        <f t="shared" si="408"/>
        <v>0</v>
      </c>
      <c r="AA1446" s="56">
        <f t="shared" si="406"/>
        <v>1</v>
      </c>
      <c r="AB1446" s="124">
        <f t="shared" si="397"/>
        <v>1</v>
      </c>
      <c r="AC1446" s="69">
        <f t="shared" si="398"/>
        <v>0</v>
      </c>
      <c r="AD1446" s="54">
        <f t="shared" si="401"/>
        <v>0</v>
      </c>
      <c r="AE1446" s="59">
        <f t="shared" si="399"/>
        <v>0</v>
      </c>
      <c r="AF1446" s="149"/>
      <c r="AG1446" s="60"/>
      <c r="AH1446" s="61"/>
      <c r="AI1446" s="126"/>
      <c r="AJ1446" s="212"/>
      <c r="AK1446" s="215"/>
    </row>
    <row r="1447" spans="2:37">
      <c r="B1447" s="136"/>
      <c r="C1447" s="47">
        <f t="shared" si="409"/>
        <v>0</v>
      </c>
      <c r="D1447" s="47">
        <f t="shared" si="410"/>
        <v>1</v>
      </c>
      <c r="E1447" s="47">
        <f t="shared" si="411"/>
        <v>1900</v>
      </c>
      <c r="F1447" s="47" t="str">
        <f t="shared" si="407"/>
        <v>сб</v>
      </c>
      <c r="G1447" s="92"/>
      <c r="H1447" s="71"/>
      <c r="I1447" s="70"/>
      <c r="J1447" s="94"/>
      <c r="K1447" s="94"/>
      <c r="L1447" s="48"/>
      <c r="M1447" s="71"/>
      <c r="N1447" s="64"/>
      <c r="O1447" s="65"/>
      <c r="P1447" s="65"/>
      <c r="Q1447" s="65"/>
      <c r="R1447" s="105"/>
      <c r="S1447" s="66">
        <f t="shared" si="400"/>
        <v>100854.89999999998</v>
      </c>
      <c r="T1447" s="67">
        <f t="shared" si="395"/>
        <v>0</v>
      </c>
      <c r="U1447" s="53">
        <f t="shared" si="402"/>
        <v>0</v>
      </c>
      <c r="V1447" s="54">
        <f t="shared" si="403"/>
        <v>0</v>
      </c>
      <c r="W1447" s="67">
        <f t="shared" si="396"/>
        <v>0</v>
      </c>
      <c r="X1447" s="53">
        <f t="shared" si="404"/>
        <v>0</v>
      </c>
      <c r="Y1447" s="54">
        <f t="shared" si="405"/>
        <v>0</v>
      </c>
      <c r="Z1447" s="68" t="str">
        <f t="shared" si="408"/>
        <v>0</v>
      </c>
      <c r="AA1447" s="56">
        <f t="shared" si="406"/>
        <v>1</v>
      </c>
      <c r="AB1447" s="124">
        <f t="shared" si="397"/>
        <v>1</v>
      </c>
      <c r="AC1447" s="69">
        <f t="shared" si="398"/>
        <v>0</v>
      </c>
      <c r="AD1447" s="54">
        <f t="shared" si="401"/>
        <v>0</v>
      </c>
      <c r="AE1447" s="59">
        <f t="shared" si="399"/>
        <v>0</v>
      </c>
      <c r="AF1447" s="149"/>
      <c r="AG1447" s="60"/>
      <c r="AH1447" s="61"/>
      <c r="AI1447" s="126"/>
      <c r="AJ1447" s="212"/>
      <c r="AK1447" s="215"/>
    </row>
    <row r="1448" spans="2:37">
      <c r="B1448" s="136"/>
      <c r="C1448" s="47">
        <f t="shared" si="409"/>
        <v>0</v>
      </c>
      <c r="D1448" s="47">
        <f t="shared" si="410"/>
        <v>1</v>
      </c>
      <c r="E1448" s="47">
        <f t="shared" si="411"/>
        <v>1900</v>
      </c>
      <c r="F1448" s="47" t="str">
        <f t="shared" si="407"/>
        <v>сб</v>
      </c>
      <c r="G1448" s="92"/>
      <c r="H1448" s="71"/>
      <c r="I1448" s="70"/>
      <c r="J1448" s="94"/>
      <c r="K1448" s="94"/>
      <c r="L1448" s="48"/>
      <c r="M1448" s="71"/>
      <c r="N1448" s="64"/>
      <c r="O1448" s="65"/>
      <c r="P1448" s="65"/>
      <c r="Q1448" s="65"/>
      <c r="R1448" s="105"/>
      <c r="S1448" s="66">
        <f t="shared" si="400"/>
        <v>100854.89999999998</v>
      </c>
      <c r="T1448" s="67">
        <f t="shared" si="395"/>
        <v>0</v>
      </c>
      <c r="U1448" s="53">
        <f t="shared" si="402"/>
        <v>0</v>
      </c>
      <c r="V1448" s="54">
        <f t="shared" si="403"/>
        <v>0</v>
      </c>
      <c r="W1448" s="67">
        <f t="shared" si="396"/>
        <v>0</v>
      </c>
      <c r="X1448" s="53">
        <f t="shared" si="404"/>
        <v>0</v>
      </c>
      <c r="Y1448" s="54">
        <f t="shared" si="405"/>
        <v>0</v>
      </c>
      <c r="Z1448" s="68" t="str">
        <f t="shared" si="408"/>
        <v>0</v>
      </c>
      <c r="AA1448" s="56">
        <f t="shared" si="406"/>
        <v>1</v>
      </c>
      <c r="AB1448" s="124">
        <f t="shared" si="397"/>
        <v>1</v>
      </c>
      <c r="AC1448" s="69">
        <f t="shared" si="398"/>
        <v>0</v>
      </c>
      <c r="AD1448" s="54">
        <f t="shared" si="401"/>
        <v>0</v>
      </c>
      <c r="AE1448" s="59">
        <f t="shared" si="399"/>
        <v>0</v>
      </c>
      <c r="AF1448" s="149"/>
      <c r="AG1448" s="60"/>
      <c r="AH1448" s="61"/>
      <c r="AI1448" s="126"/>
      <c r="AJ1448" s="212"/>
      <c r="AK1448" s="215"/>
    </row>
    <row r="1449" spans="2:37">
      <c r="B1449" s="136"/>
      <c r="C1449" s="47">
        <f t="shared" si="409"/>
        <v>0</v>
      </c>
      <c r="D1449" s="47">
        <f t="shared" si="410"/>
        <v>1</v>
      </c>
      <c r="E1449" s="47">
        <f t="shared" si="411"/>
        <v>1900</v>
      </c>
      <c r="F1449" s="47" t="str">
        <f t="shared" si="407"/>
        <v>сб</v>
      </c>
      <c r="G1449" s="92"/>
      <c r="H1449" s="71"/>
      <c r="I1449" s="70"/>
      <c r="J1449" s="94"/>
      <c r="K1449" s="94"/>
      <c r="L1449" s="48"/>
      <c r="M1449" s="71"/>
      <c r="N1449" s="64"/>
      <c r="O1449" s="65"/>
      <c r="P1449" s="65"/>
      <c r="Q1449" s="65"/>
      <c r="R1449" s="105"/>
      <c r="S1449" s="66">
        <f t="shared" si="400"/>
        <v>100854.89999999998</v>
      </c>
      <c r="T1449" s="67">
        <f t="shared" si="395"/>
        <v>0</v>
      </c>
      <c r="U1449" s="53">
        <f t="shared" si="402"/>
        <v>0</v>
      </c>
      <c r="V1449" s="54">
        <f t="shared" si="403"/>
        <v>0</v>
      </c>
      <c r="W1449" s="67">
        <f t="shared" si="396"/>
        <v>0</v>
      </c>
      <c r="X1449" s="53">
        <f t="shared" si="404"/>
        <v>0</v>
      </c>
      <c r="Y1449" s="54">
        <f t="shared" si="405"/>
        <v>0</v>
      </c>
      <c r="Z1449" s="68" t="str">
        <f t="shared" si="408"/>
        <v>0</v>
      </c>
      <c r="AA1449" s="56">
        <f t="shared" si="406"/>
        <v>1</v>
      </c>
      <c r="AB1449" s="124">
        <f t="shared" si="397"/>
        <v>1</v>
      </c>
      <c r="AC1449" s="69">
        <f t="shared" si="398"/>
        <v>0</v>
      </c>
      <c r="AD1449" s="54">
        <f t="shared" si="401"/>
        <v>0</v>
      </c>
      <c r="AE1449" s="59">
        <f t="shared" si="399"/>
        <v>0</v>
      </c>
      <c r="AF1449" s="149"/>
      <c r="AG1449" s="60"/>
      <c r="AH1449" s="61"/>
      <c r="AI1449" s="126"/>
      <c r="AJ1449" s="212"/>
      <c r="AK1449" s="215"/>
    </row>
    <row r="1450" spans="2:37">
      <c r="B1450" s="136"/>
      <c r="C1450" s="47">
        <f t="shared" si="409"/>
        <v>0</v>
      </c>
      <c r="D1450" s="47">
        <f t="shared" si="410"/>
        <v>1</v>
      </c>
      <c r="E1450" s="47">
        <f t="shared" si="411"/>
        <v>1900</v>
      </c>
      <c r="F1450" s="47" t="str">
        <f t="shared" si="407"/>
        <v>сб</v>
      </c>
      <c r="G1450" s="92"/>
      <c r="H1450" s="71"/>
      <c r="I1450" s="70"/>
      <c r="J1450" s="94"/>
      <c r="K1450" s="94"/>
      <c r="L1450" s="48"/>
      <c r="M1450" s="71"/>
      <c r="N1450" s="64"/>
      <c r="O1450" s="65"/>
      <c r="P1450" s="65"/>
      <c r="Q1450" s="65"/>
      <c r="R1450" s="105"/>
      <c r="S1450" s="66">
        <f t="shared" si="400"/>
        <v>100854.89999999998</v>
      </c>
      <c r="T1450" s="67">
        <f t="shared" si="395"/>
        <v>0</v>
      </c>
      <c r="U1450" s="53">
        <f t="shared" si="402"/>
        <v>0</v>
      </c>
      <c r="V1450" s="54">
        <f t="shared" si="403"/>
        <v>0</v>
      </c>
      <c r="W1450" s="67">
        <f t="shared" si="396"/>
        <v>0</v>
      </c>
      <c r="X1450" s="53">
        <f t="shared" si="404"/>
        <v>0</v>
      </c>
      <c r="Y1450" s="54">
        <f t="shared" si="405"/>
        <v>0</v>
      </c>
      <c r="Z1450" s="68" t="str">
        <f t="shared" si="408"/>
        <v>0</v>
      </c>
      <c r="AA1450" s="56">
        <f t="shared" si="406"/>
        <v>1</v>
      </c>
      <c r="AB1450" s="124">
        <f t="shared" si="397"/>
        <v>1</v>
      </c>
      <c r="AC1450" s="69">
        <f t="shared" si="398"/>
        <v>0</v>
      </c>
      <c r="AD1450" s="54">
        <f t="shared" si="401"/>
        <v>0</v>
      </c>
      <c r="AE1450" s="59">
        <f t="shared" si="399"/>
        <v>0</v>
      </c>
      <c r="AF1450" s="149"/>
      <c r="AG1450" s="60"/>
      <c r="AH1450" s="61"/>
      <c r="AI1450" s="126"/>
      <c r="AJ1450" s="212"/>
      <c r="AK1450" s="215"/>
    </row>
    <row r="1451" spans="2:37">
      <c r="B1451" s="136"/>
      <c r="C1451" s="47">
        <f t="shared" si="409"/>
        <v>0</v>
      </c>
      <c r="D1451" s="47">
        <f t="shared" si="410"/>
        <v>1</v>
      </c>
      <c r="E1451" s="47">
        <f t="shared" si="411"/>
        <v>1900</v>
      </c>
      <c r="F1451" s="47" t="str">
        <f t="shared" si="407"/>
        <v>сб</v>
      </c>
      <c r="G1451" s="92"/>
      <c r="H1451" s="71"/>
      <c r="I1451" s="70"/>
      <c r="J1451" s="94"/>
      <c r="K1451" s="94"/>
      <c r="L1451" s="48"/>
      <c r="M1451" s="71"/>
      <c r="N1451" s="64"/>
      <c r="O1451" s="65"/>
      <c r="P1451" s="65"/>
      <c r="Q1451" s="65"/>
      <c r="R1451" s="105"/>
      <c r="S1451" s="66">
        <f t="shared" si="400"/>
        <v>100854.89999999998</v>
      </c>
      <c r="T1451" s="67">
        <f t="shared" si="395"/>
        <v>0</v>
      </c>
      <c r="U1451" s="53">
        <f t="shared" si="402"/>
        <v>0</v>
      </c>
      <c r="V1451" s="54">
        <f t="shared" si="403"/>
        <v>0</v>
      </c>
      <c r="W1451" s="67">
        <f t="shared" si="396"/>
        <v>0</v>
      </c>
      <c r="X1451" s="53">
        <f t="shared" si="404"/>
        <v>0</v>
      </c>
      <c r="Y1451" s="54">
        <f t="shared" si="405"/>
        <v>0</v>
      </c>
      <c r="Z1451" s="68" t="str">
        <f t="shared" si="408"/>
        <v>0</v>
      </c>
      <c r="AA1451" s="56">
        <f t="shared" si="406"/>
        <v>1</v>
      </c>
      <c r="AB1451" s="124">
        <f t="shared" si="397"/>
        <v>1</v>
      </c>
      <c r="AC1451" s="69">
        <f t="shared" si="398"/>
        <v>0</v>
      </c>
      <c r="AD1451" s="54">
        <f t="shared" si="401"/>
        <v>0</v>
      </c>
      <c r="AE1451" s="59">
        <f t="shared" si="399"/>
        <v>0</v>
      </c>
      <c r="AF1451" s="149"/>
      <c r="AG1451" s="60"/>
      <c r="AH1451" s="61"/>
      <c r="AI1451" s="126"/>
      <c r="AJ1451" s="212"/>
      <c r="AK1451" s="215"/>
    </row>
    <row r="1452" spans="2:37">
      <c r="B1452" s="136"/>
      <c r="C1452" s="47">
        <f t="shared" si="409"/>
        <v>0</v>
      </c>
      <c r="D1452" s="47">
        <f t="shared" si="410"/>
        <v>1</v>
      </c>
      <c r="E1452" s="47">
        <f t="shared" si="411"/>
        <v>1900</v>
      </c>
      <c r="F1452" s="47" t="str">
        <f t="shared" si="407"/>
        <v>сб</v>
      </c>
      <c r="G1452" s="92"/>
      <c r="H1452" s="71"/>
      <c r="I1452" s="70"/>
      <c r="J1452" s="94"/>
      <c r="K1452" s="94"/>
      <c r="L1452" s="48"/>
      <c r="M1452" s="71"/>
      <c r="N1452" s="64"/>
      <c r="O1452" s="65"/>
      <c r="P1452" s="65"/>
      <c r="Q1452" s="65"/>
      <c r="R1452" s="105"/>
      <c r="S1452" s="66">
        <f t="shared" si="400"/>
        <v>100854.89999999998</v>
      </c>
      <c r="T1452" s="67">
        <f t="shared" si="395"/>
        <v>0</v>
      </c>
      <c r="U1452" s="53">
        <f t="shared" si="402"/>
        <v>0</v>
      </c>
      <c r="V1452" s="54">
        <f t="shared" si="403"/>
        <v>0</v>
      </c>
      <c r="W1452" s="67">
        <f t="shared" si="396"/>
        <v>0</v>
      </c>
      <c r="X1452" s="53">
        <f t="shared" si="404"/>
        <v>0</v>
      </c>
      <c r="Y1452" s="54">
        <f t="shared" si="405"/>
        <v>0</v>
      </c>
      <c r="Z1452" s="68" t="str">
        <f t="shared" si="408"/>
        <v>0</v>
      </c>
      <c r="AA1452" s="56">
        <f t="shared" si="406"/>
        <v>1</v>
      </c>
      <c r="AB1452" s="124">
        <f t="shared" si="397"/>
        <v>1</v>
      </c>
      <c r="AC1452" s="69">
        <f t="shared" si="398"/>
        <v>0</v>
      </c>
      <c r="AD1452" s="54">
        <f t="shared" si="401"/>
        <v>0</v>
      </c>
      <c r="AE1452" s="59">
        <f t="shared" si="399"/>
        <v>0</v>
      </c>
      <c r="AF1452" s="149"/>
      <c r="AG1452" s="60"/>
      <c r="AH1452" s="61"/>
      <c r="AI1452" s="126"/>
      <c r="AJ1452" s="212"/>
      <c r="AK1452" s="215"/>
    </row>
    <row r="1453" spans="2:37">
      <c r="B1453" s="136"/>
      <c r="C1453" s="47">
        <f t="shared" si="409"/>
        <v>0</v>
      </c>
      <c r="D1453" s="47">
        <f t="shared" si="410"/>
        <v>1</v>
      </c>
      <c r="E1453" s="47">
        <f t="shared" si="411"/>
        <v>1900</v>
      </c>
      <c r="F1453" s="47" t="str">
        <f t="shared" si="407"/>
        <v>сб</v>
      </c>
      <c r="G1453" s="92"/>
      <c r="H1453" s="71"/>
      <c r="I1453" s="70"/>
      <c r="J1453" s="94"/>
      <c r="K1453" s="94"/>
      <c r="L1453" s="48"/>
      <c r="M1453" s="71"/>
      <c r="N1453" s="64"/>
      <c r="O1453" s="65"/>
      <c r="P1453" s="65"/>
      <c r="Q1453" s="65"/>
      <c r="R1453" s="105"/>
      <c r="S1453" s="66">
        <f t="shared" si="400"/>
        <v>100854.89999999998</v>
      </c>
      <c r="T1453" s="67">
        <f t="shared" si="395"/>
        <v>0</v>
      </c>
      <c r="U1453" s="53">
        <f t="shared" si="402"/>
        <v>0</v>
      </c>
      <c r="V1453" s="54">
        <f t="shared" si="403"/>
        <v>0</v>
      </c>
      <c r="W1453" s="67">
        <f t="shared" si="396"/>
        <v>0</v>
      </c>
      <c r="X1453" s="53">
        <f t="shared" si="404"/>
        <v>0</v>
      </c>
      <c r="Y1453" s="54">
        <f t="shared" si="405"/>
        <v>0</v>
      </c>
      <c r="Z1453" s="68" t="str">
        <f t="shared" si="408"/>
        <v>0</v>
      </c>
      <c r="AA1453" s="56">
        <f t="shared" si="406"/>
        <v>1</v>
      </c>
      <c r="AB1453" s="124">
        <f t="shared" si="397"/>
        <v>1</v>
      </c>
      <c r="AC1453" s="69">
        <f t="shared" si="398"/>
        <v>0</v>
      </c>
      <c r="AD1453" s="54">
        <f t="shared" si="401"/>
        <v>0</v>
      </c>
      <c r="AE1453" s="59">
        <f t="shared" si="399"/>
        <v>0</v>
      </c>
      <c r="AF1453" s="149"/>
      <c r="AG1453" s="60"/>
      <c r="AH1453" s="61"/>
      <c r="AI1453" s="126"/>
      <c r="AJ1453" s="212"/>
      <c r="AK1453" s="215"/>
    </row>
    <row r="1454" spans="2:37">
      <c r="B1454" s="136"/>
      <c r="C1454" s="47">
        <f t="shared" si="409"/>
        <v>0</v>
      </c>
      <c r="D1454" s="47">
        <f t="shared" si="410"/>
        <v>1</v>
      </c>
      <c r="E1454" s="47">
        <f t="shared" si="411"/>
        <v>1900</v>
      </c>
      <c r="F1454" s="47" t="str">
        <f t="shared" si="407"/>
        <v>сб</v>
      </c>
      <c r="G1454" s="92"/>
      <c r="H1454" s="71"/>
      <c r="I1454" s="70"/>
      <c r="J1454" s="94"/>
      <c r="K1454" s="94"/>
      <c r="L1454" s="48"/>
      <c r="M1454" s="71"/>
      <c r="N1454" s="64"/>
      <c r="O1454" s="65"/>
      <c r="P1454" s="65"/>
      <c r="Q1454" s="65"/>
      <c r="R1454" s="105"/>
      <c r="S1454" s="66">
        <f t="shared" si="400"/>
        <v>100854.89999999998</v>
      </c>
      <c r="T1454" s="67">
        <f t="shared" si="395"/>
        <v>0</v>
      </c>
      <c r="U1454" s="53">
        <f t="shared" si="402"/>
        <v>0</v>
      </c>
      <c r="V1454" s="54">
        <f t="shared" si="403"/>
        <v>0</v>
      </c>
      <c r="W1454" s="67">
        <f t="shared" si="396"/>
        <v>0</v>
      </c>
      <c r="X1454" s="53">
        <f t="shared" si="404"/>
        <v>0</v>
      </c>
      <c r="Y1454" s="54">
        <f t="shared" si="405"/>
        <v>0</v>
      </c>
      <c r="Z1454" s="68" t="str">
        <f t="shared" si="408"/>
        <v>0</v>
      </c>
      <c r="AA1454" s="56">
        <f t="shared" si="406"/>
        <v>1</v>
      </c>
      <c r="AB1454" s="124">
        <f t="shared" si="397"/>
        <v>1</v>
      </c>
      <c r="AC1454" s="69">
        <f t="shared" si="398"/>
        <v>0</v>
      </c>
      <c r="AD1454" s="54">
        <f t="shared" si="401"/>
        <v>0</v>
      </c>
      <c r="AE1454" s="59">
        <f t="shared" si="399"/>
        <v>0</v>
      </c>
      <c r="AF1454" s="149"/>
      <c r="AG1454" s="60"/>
      <c r="AH1454" s="61"/>
      <c r="AI1454" s="126"/>
      <c r="AJ1454" s="212"/>
      <c r="AK1454" s="215"/>
    </row>
    <row r="1455" spans="2:37">
      <c r="B1455" s="136"/>
      <c r="C1455" s="47">
        <f t="shared" si="409"/>
        <v>0</v>
      </c>
      <c r="D1455" s="47">
        <f t="shared" si="410"/>
        <v>1</v>
      </c>
      <c r="E1455" s="47">
        <f t="shared" si="411"/>
        <v>1900</v>
      </c>
      <c r="F1455" s="47" t="str">
        <f t="shared" si="407"/>
        <v>сб</v>
      </c>
      <c r="G1455" s="92"/>
      <c r="H1455" s="71"/>
      <c r="I1455" s="70"/>
      <c r="J1455" s="94"/>
      <c r="K1455" s="94"/>
      <c r="L1455" s="48"/>
      <c r="M1455" s="71"/>
      <c r="N1455" s="64"/>
      <c r="O1455" s="65"/>
      <c r="P1455" s="65"/>
      <c r="Q1455" s="65"/>
      <c r="R1455" s="105"/>
      <c r="S1455" s="66">
        <f t="shared" si="400"/>
        <v>100854.89999999998</v>
      </c>
      <c r="T1455" s="67">
        <f t="shared" si="395"/>
        <v>0</v>
      </c>
      <c r="U1455" s="53">
        <f t="shared" si="402"/>
        <v>0</v>
      </c>
      <c r="V1455" s="54">
        <f t="shared" si="403"/>
        <v>0</v>
      </c>
      <c r="W1455" s="67">
        <f t="shared" si="396"/>
        <v>0</v>
      </c>
      <c r="X1455" s="53">
        <f t="shared" si="404"/>
        <v>0</v>
      </c>
      <c r="Y1455" s="54">
        <f t="shared" si="405"/>
        <v>0</v>
      </c>
      <c r="Z1455" s="68" t="str">
        <f t="shared" si="408"/>
        <v>0</v>
      </c>
      <c r="AA1455" s="56">
        <f t="shared" si="406"/>
        <v>1</v>
      </c>
      <c r="AB1455" s="124">
        <f t="shared" si="397"/>
        <v>1</v>
      </c>
      <c r="AC1455" s="69">
        <f t="shared" si="398"/>
        <v>0</v>
      </c>
      <c r="AD1455" s="54">
        <f t="shared" si="401"/>
        <v>0</v>
      </c>
      <c r="AE1455" s="59">
        <f t="shared" si="399"/>
        <v>0</v>
      </c>
      <c r="AF1455" s="149"/>
      <c r="AG1455" s="60"/>
      <c r="AH1455" s="61"/>
      <c r="AI1455" s="126"/>
      <c r="AJ1455" s="212"/>
      <c r="AK1455" s="215"/>
    </row>
    <row r="1456" spans="2:37">
      <c r="B1456" s="136"/>
      <c r="C1456" s="47">
        <f t="shared" si="409"/>
        <v>0</v>
      </c>
      <c r="D1456" s="47">
        <f t="shared" si="410"/>
        <v>1</v>
      </c>
      <c r="E1456" s="47">
        <f t="shared" si="411"/>
        <v>1900</v>
      </c>
      <c r="F1456" s="47" t="str">
        <f t="shared" si="407"/>
        <v>сб</v>
      </c>
      <c r="G1456" s="92"/>
      <c r="H1456" s="71"/>
      <c r="I1456" s="70"/>
      <c r="J1456" s="94"/>
      <c r="K1456" s="94"/>
      <c r="L1456" s="48"/>
      <c r="M1456" s="71"/>
      <c r="N1456" s="64"/>
      <c r="O1456" s="65"/>
      <c r="P1456" s="65"/>
      <c r="Q1456" s="65"/>
      <c r="R1456" s="105"/>
      <c r="S1456" s="66">
        <f t="shared" si="400"/>
        <v>100854.89999999998</v>
      </c>
      <c r="T1456" s="67">
        <f t="shared" si="395"/>
        <v>0</v>
      </c>
      <c r="U1456" s="53">
        <f t="shared" si="402"/>
        <v>0</v>
      </c>
      <c r="V1456" s="54">
        <f t="shared" si="403"/>
        <v>0</v>
      </c>
      <c r="W1456" s="67">
        <f t="shared" si="396"/>
        <v>0</v>
      </c>
      <c r="X1456" s="53">
        <f t="shared" si="404"/>
        <v>0</v>
      </c>
      <c r="Y1456" s="54">
        <f t="shared" si="405"/>
        <v>0</v>
      </c>
      <c r="Z1456" s="68" t="str">
        <f t="shared" si="408"/>
        <v>0</v>
      </c>
      <c r="AA1456" s="56">
        <f t="shared" si="406"/>
        <v>1</v>
      </c>
      <c r="AB1456" s="124">
        <f t="shared" si="397"/>
        <v>1</v>
      </c>
      <c r="AC1456" s="69">
        <f t="shared" si="398"/>
        <v>0</v>
      </c>
      <c r="AD1456" s="54">
        <f t="shared" si="401"/>
        <v>0</v>
      </c>
      <c r="AE1456" s="59">
        <f t="shared" si="399"/>
        <v>0</v>
      </c>
      <c r="AF1456" s="149"/>
      <c r="AG1456" s="60"/>
      <c r="AH1456" s="61"/>
      <c r="AI1456" s="126"/>
      <c r="AJ1456" s="212"/>
      <c r="AK1456" s="215"/>
    </row>
    <row r="1457" spans="2:37">
      <c r="B1457" s="136"/>
      <c r="C1457" s="47">
        <f t="shared" si="409"/>
        <v>0</v>
      </c>
      <c r="D1457" s="47">
        <f t="shared" si="410"/>
        <v>1</v>
      </c>
      <c r="E1457" s="47">
        <f t="shared" si="411"/>
        <v>1900</v>
      </c>
      <c r="F1457" s="47" t="str">
        <f t="shared" si="407"/>
        <v>сб</v>
      </c>
      <c r="G1457" s="92"/>
      <c r="H1457" s="71"/>
      <c r="I1457" s="70"/>
      <c r="J1457" s="94"/>
      <c r="K1457" s="94"/>
      <c r="L1457" s="48"/>
      <c r="M1457" s="71"/>
      <c r="N1457" s="64"/>
      <c r="O1457" s="65"/>
      <c r="P1457" s="65"/>
      <c r="Q1457" s="65"/>
      <c r="R1457" s="105"/>
      <c r="S1457" s="66">
        <f t="shared" si="400"/>
        <v>100854.89999999998</v>
      </c>
      <c r="T1457" s="67">
        <f t="shared" si="395"/>
        <v>0</v>
      </c>
      <c r="U1457" s="53">
        <f t="shared" si="402"/>
        <v>0</v>
      </c>
      <c r="V1457" s="54">
        <f t="shared" si="403"/>
        <v>0</v>
      </c>
      <c r="W1457" s="67">
        <f t="shared" si="396"/>
        <v>0</v>
      </c>
      <c r="X1457" s="53">
        <f t="shared" si="404"/>
        <v>0</v>
      </c>
      <c r="Y1457" s="54">
        <f t="shared" si="405"/>
        <v>0</v>
      </c>
      <c r="Z1457" s="68" t="str">
        <f t="shared" si="408"/>
        <v>0</v>
      </c>
      <c r="AA1457" s="56">
        <f t="shared" si="406"/>
        <v>1</v>
      </c>
      <c r="AB1457" s="124">
        <f t="shared" si="397"/>
        <v>1</v>
      </c>
      <c r="AC1457" s="69">
        <f t="shared" si="398"/>
        <v>0</v>
      </c>
      <c r="AD1457" s="54">
        <f t="shared" si="401"/>
        <v>0</v>
      </c>
      <c r="AE1457" s="59">
        <f t="shared" si="399"/>
        <v>0</v>
      </c>
      <c r="AF1457" s="149"/>
      <c r="AG1457" s="60"/>
      <c r="AH1457" s="61"/>
      <c r="AI1457" s="126"/>
      <c r="AJ1457" s="212"/>
      <c r="AK1457" s="215"/>
    </row>
    <row r="1458" spans="2:37">
      <c r="B1458" s="136"/>
      <c r="C1458" s="47">
        <f t="shared" si="409"/>
        <v>0</v>
      </c>
      <c r="D1458" s="47">
        <f t="shared" si="410"/>
        <v>1</v>
      </c>
      <c r="E1458" s="47">
        <f t="shared" si="411"/>
        <v>1900</v>
      </c>
      <c r="F1458" s="47" t="str">
        <f t="shared" si="407"/>
        <v>сб</v>
      </c>
      <c r="G1458" s="92"/>
      <c r="H1458" s="71"/>
      <c r="I1458" s="70"/>
      <c r="J1458" s="94"/>
      <c r="K1458" s="94"/>
      <c r="L1458" s="48"/>
      <c r="M1458" s="71"/>
      <c r="N1458" s="64"/>
      <c r="O1458" s="65"/>
      <c r="P1458" s="65"/>
      <c r="Q1458" s="65"/>
      <c r="R1458" s="105"/>
      <c r="S1458" s="66">
        <f t="shared" si="400"/>
        <v>100854.89999999998</v>
      </c>
      <c r="T1458" s="67">
        <f t="shared" si="395"/>
        <v>0</v>
      </c>
      <c r="U1458" s="53">
        <f t="shared" si="402"/>
        <v>0</v>
      </c>
      <c r="V1458" s="54">
        <f t="shared" si="403"/>
        <v>0</v>
      </c>
      <c r="W1458" s="67">
        <f t="shared" si="396"/>
        <v>0</v>
      </c>
      <c r="X1458" s="53">
        <f t="shared" si="404"/>
        <v>0</v>
      </c>
      <c r="Y1458" s="54">
        <f t="shared" si="405"/>
        <v>0</v>
      </c>
      <c r="Z1458" s="68" t="str">
        <f t="shared" si="408"/>
        <v>0</v>
      </c>
      <c r="AA1458" s="56">
        <f t="shared" si="406"/>
        <v>1</v>
      </c>
      <c r="AB1458" s="124">
        <f t="shared" si="397"/>
        <v>1</v>
      </c>
      <c r="AC1458" s="69">
        <f t="shared" si="398"/>
        <v>0</v>
      </c>
      <c r="AD1458" s="54">
        <f t="shared" si="401"/>
        <v>0</v>
      </c>
      <c r="AE1458" s="59">
        <f t="shared" si="399"/>
        <v>0</v>
      </c>
      <c r="AF1458" s="149"/>
      <c r="AG1458" s="60"/>
      <c r="AH1458" s="61"/>
      <c r="AI1458" s="126"/>
      <c r="AJ1458" s="212"/>
      <c r="AK1458" s="215"/>
    </row>
    <row r="1459" spans="2:37">
      <c r="B1459" s="136"/>
      <c r="C1459" s="47">
        <f t="shared" si="409"/>
        <v>0</v>
      </c>
      <c r="D1459" s="47">
        <f t="shared" si="410"/>
        <v>1</v>
      </c>
      <c r="E1459" s="47">
        <f t="shared" si="411"/>
        <v>1900</v>
      </c>
      <c r="F1459" s="47" t="str">
        <f t="shared" si="407"/>
        <v>сб</v>
      </c>
      <c r="G1459" s="92"/>
      <c r="H1459" s="71"/>
      <c r="I1459" s="70"/>
      <c r="J1459" s="94"/>
      <c r="K1459" s="94"/>
      <c r="L1459" s="48"/>
      <c r="M1459" s="71"/>
      <c r="N1459" s="64"/>
      <c r="O1459" s="65"/>
      <c r="P1459" s="65"/>
      <c r="Q1459" s="65"/>
      <c r="R1459" s="105"/>
      <c r="S1459" s="66">
        <f t="shared" si="400"/>
        <v>100854.89999999998</v>
      </c>
      <c r="T1459" s="67">
        <f t="shared" si="395"/>
        <v>0</v>
      </c>
      <c r="U1459" s="53">
        <f t="shared" si="402"/>
        <v>0</v>
      </c>
      <c r="V1459" s="54">
        <f t="shared" si="403"/>
        <v>0</v>
      </c>
      <c r="W1459" s="67">
        <f t="shared" si="396"/>
        <v>0</v>
      </c>
      <c r="X1459" s="53">
        <f t="shared" si="404"/>
        <v>0</v>
      </c>
      <c r="Y1459" s="54">
        <f t="shared" si="405"/>
        <v>0</v>
      </c>
      <c r="Z1459" s="68" t="str">
        <f t="shared" si="408"/>
        <v>0</v>
      </c>
      <c r="AA1459" s="56">
        <f t="shared" si="406"/>
        <v>1</v>
      </c>
      <c r="AB1459" s="124">
        <f t="shared" si="397"/>
        <v>1</v>
      </c>
      <c r="AC1459" s="69">
        <f t="shared" si="398"/>
        <v>0</v>
      </c>
      <c r="AD1459" s="54">
        <f t="shared" si="401"/>
        <v>0</v>
      </c>
      <c r="AE1459" s="59">
        <f t="shared" si="399"/>
        <v>0</v>
      </c>
      <c r="AF1459" s="149"/>
      <c r="AG1459" s="60"/>
      <c r="AH1459" s="61"/>
      <c r="AI1459" s="126"/>
      <c r="AJ1459" s="212"/>
      <c r="AK1459" s="215"/>
    </row>
    <row r="1460" spans="2:37">
      <c r="B1460" s="136"/>
      <c r="C1460" s="47">
        <f t="shared" si="409"/>
        <v>0</v>
      </c>
      <c r="D1460" s="47">
        <f t="shared" si="410"/>
        <v>1</v>
      </c>
      <c r="E1460" s="47">
        <f t="shared" si="411"/>
        <v>1900</v>
      </c>
      <c r="F1460" s="47" t="str">
        <f t="shared" si="407"/>
        <v>сб</v>
      </c>
      <c r="G1460" s="92"/>
      <c r="H1460" s="71"/>
      <c r="I1460" s="70"/>
      <c r="J1460" s="94"/>
      <c r="K1460" s="94"/>
      <c r="L1460" s="48"/>
      <c r="M1460" s="71"/>
      <c r="N1460" s="64"/>
      <c r="O1460" s="65"/>
      <c r="P1460" s="65"/>
      <c r="Q1460" s="65"/>
      <c r="R1460" s="105"/>
      <c r="S1460" s="66">
        <f t="shared" si="400"/>
        <v>100854.89999999998</v>
      </c>
      <c r="T1460" s="67">
        <f t="shared" si="395"/>
        <v>0</v>
      </c>
      <c r="U1460" s="53">
        <f t="shared" si="402"/>
        <v>0</v>
      </c>
      <c r="V1460" s="54">
        <f t="shared" si="403"/>
        <v>0</v>
      </c>
      <c r="W1460" s="67">
        <f t="shared" si="396"/>
        <v>0</v>
      </c>
      <c r="X1460" s="53">
        <f t="shared" si="404"/>
        <v>0</v>
      </c>
      <c r="Y1460" s="54">
        <f t="shared" si="405"/>
        <v>0</v>
      </c>
      <c r="Z1460" s="68" t="str">
        <f t="shared" si="408"/>
        <v>0</v>
      </c>
      <c r="AA1460" s="56">
        <f t="shared" si="406"/>
        <v>1</v>
      </c>
      <c r="AB1460" s="124">
        <f t="shared" si="397"/>
        <v>1</v>
      </c>
      <c r="AC1460" s="69">
        <f t="shared" si="398"/>
        <v>0</v>
      </c>
      <c r="AD1460" s="54">
        <f t="shared" si="401"/>
        <v>0</v>
      </c>
      <c r="AE1460" s="59">
        <f t="shared" si="399"/>
        <v>0</v>
      </c>
      <c r="AF1460" s="149"/>
      <c r="AG1460" s="60"/>
      <c r="AH1460" s="61"/>
      <c r="AI1460" s="126"/>
      <c r="AJ1460" s="212"/>
      <c r="AK1460" s="215"/>
    </row>
    <row r="1461" spans="2:37">
      <c r="B1461" s="136"/>
      <c r="C1461" s="47">
        <f t="shared" si="409"/>
        <v>0</v>
      </c>
      <c r="D1461" s="47">
        <f t="shared" si="410"/>
        <v>1</v>
      </c>
      <c r="E1461" s="47">
        <f t="shared" si="411"/>
        <v>1900</v>
      </c>
      <c r="F1461" s="47" t="str">
        <f t="shared" si="407"/>
        <v>сб</v>
      </c>
      <c r="G1461" s="92"/>
      <c r="H1461" s="71"/>
      <c r="I1461" s="70"/>
      <c r="J1461" s="94"/>
      <c r="K1461" s="94"/>
      <c r="L1461" s="48"/>
      <c r="M1461" s="71"/>
      <c r="N1461" s="64"/>
      <c r="O1461" s="65"/>
      <c r="P1461" s="65"/>
      <c r="Q1461" s="65"/>
      <c r="R1461" s="105"/>
      <c r="S1461" s="66">
        <f t="shared" si="400"/>
        <v>100854.89999999998</v>
      </c>
      <c r="T1461" s="67">
        <f t="shared" si="395"/>
        <v>0</v>
      </c>
      <c r="U1461" s="53">
        <f t="shared" si="402"/>
        <v>0</v>
      </c>
      <c r="V1461" s="54">
        <f t="shared" si="403"/>
        <v>0</v>
      </c>
      <c r="W1461" s="67">
        <f t="shared" si="396"/>
        <v>0</v>
      </c>
      <c r="X1461" s="53">
        <f t="shared" si="404"/>
        <v>0</v>
      </c>
      <c r="Y1461" s="54">
        <f t="shared" si="405"/>
        <v>0</v>
      </c>
      <c r="Z1461" s="68" t="str">
        <f t="shared" si="408"/>
        <v>0</v>
      </c>
      <c r="AA1461" s="56">
        <f t="shared" si="406"/>
        <v>1</v>
      </c>
      <c r="AB1461" s="124">
        <f t="shared" si="397"/>
        <v>1</v>
      </c>
      <c r="AC1461" s="69">
        <f t="shared" si="398"/>
        <v>0</v>
      </c>
      <c r="AD1461" s="54">
        <f t="shared" si="401"/>
        <v>0</v>
      </c>
      <c r="AE1461" s="59">
        <f t="shared" si="399"/>
        <v>0</v>
      </c>
      <c r="AF1461" s="149"/>
      <c r="AG1461" s="60"/>
      <c r="AH1461" s="61"/>
      <c r="AI1461" s="126"/>
      <c r="AJ1461" s="212"/>
      <c r="AK1461" s="215"/>
    </row>
    <row r="1462" spans="2:37">
      <c r="B1462" s="136"/>
      <c r="C1462" s="47">
        <f t="shared" si="409"/>
        <v>0</v>
      </c>
      <c r="D1462" s="47">
        <f t="shared" si="410"/>
        <v>1</v>
      </c>
      <c r="E1462" s="47">
        <f t="shared" si="411"/>
        <v>1900</v>
      </c>
      <c r="F1462" s="47" t="str">
        <f t="shared" si="407"/>
        <v>сб</v>
      </c>
      <c r="G1462" s="92"/>
      <c r="H1462" s="71"/>
      <c r="I1462" s="70"/>
      <c r="J1462" s="94"/>
      <c r="K1462" s="94"/>
      <c r="L1462" s="48"/>
      <c r="M1462" s="71"/>
      <c r="N1462" s="64"/>
      <c r="O1462" s="65"/>
      <c r="P1462" s="65"/>
      <c r="Q1462" s="65"/>
      <c r="R1462" s="105"/>
      <c r="S1462" s="66">
        <f t="shared" si="400"/>
        <v>100854.89999999998</v>
      </c>
      <c r="T1462" s="67">
        <f t="shared" si="395"/>
        <v>0</v>
      </c>
      <c r="U1462" s="53">
        <f t="shared" si="402"/>
        <v>0</v>
      </c>
      <c r="V1462" s="54">
        <f t="shared" si="403"/>
        <v>0</v>
      </c>
      <c r="W1462" s="67">
        <f t="shared" si="396"/>
        <v>0</v>
      </c>
      <c r="X1462" s="53">
        <f t="shared" si="404"/>
        <v>0</v>
      </c>
      <c r="Y1462" s="54">
        <f t="shared" si="405"/>
        <v>0</v>
      </c>
      <c r="Z1462" s="68" t="str">
        <f t="shared" si="408"/>
        <v>0</v>
      </c>
      <c r="AA1462" s="56">
        <f t="shared" si="406"/>
        <v>1</v>
      </c>
      <c r="AB1462" s="124">
        <f t="shared" si="397"/>
        <v>1</v>
      </c>
      <c r="AC1462" s="69">
        <f t="shared" si="398"/>
        <v>0</v>
      </c>
      <c r="AD1462" s="54">
        <f t="shared" si="401"/>
        <v>0</v>
      </c>
      <c r="AE1462" s="59">
        <f t="shared" si="399"/>
        <v>0</v>
      </c>
      <c r="AF1462" s="149"/>
      <c r="AG1462" s="60"/>
      <c r="AH1462" s="61"/>
      <c r="AI1462" s="126"/>
      <c r="AJ1462" s="212"/>
      <c r="AK1462" s="215"/>
    </row>
    <row r="1463" spans="2:37">
      <c r="B1463" s="136"/>
      <c r="C1463" s="47">
        <f t="shared" si="409"/>
        <v>0</v>
      </c>
      <c r="D1463" s="47">
        <f t="shared" si="410"/>
        <v>1</v>
      </c>
      <c r="E1463" s="47">
        <f t="shared" si="411"/>
        <v>1900</v>
      </c>
      <c r="F1463" s="47" t="str">
        <f t="shared" si="407"/>
        <v>сб</v>
      </c>
      <c r="G1463" s="92"/>
      <c r="H1463" s="71"/>
      <c r="I1463" s="70"/>
      <c r="J1463" s="94"/>
      <c r="K1463" s="94"/>
      <c r="L1463" s="48"/>
      <c r="M1463" s="71"/>
      <c r="N1463" s="64"/>
      <c r="O1463" s="65"/>
      <c r="P1463" s="65"/>
      <c r="Q1463" s="65"/>
      <c r="R1463" s="105"/>
      <c r="S1463" s="66">
        <f t="shared" si="400"/>
        <v>100854.89999999998</v>
      </c>
      <c r="T1463" s="67">
        <f t="shared" si="395"/>
        <v>0</v>
      </c>
      <c r="U1463" s="53">
        <f t="shared" si="402"/>
        <v>0</v>
      </c>
      <c r="V1463" s="54">
        <f t="shared" si="403"/>
        <v>0</v>
      </c>
      <c r="W1463" s="67">
        <f t="shared" si="396"/>
        <v>0</v>
      </c>
      <c r="X1463" s="53">
        <f t="shared" si="404"/>
        <v>0</v>
      </c>
      <c r="Y1463" s="54">
        <f t="shared" si="405"/>
        <v>0</v>
      </c>
      <c r="Z1463" s="68" t="str">
        <f t="shared" si="408"/>
        <v>0</v>
      </c>
      <c r="AA1463" s="56">
        <f t="shared" si="406"/>
        <v>1</v>
      </c>
      <c r="AB1463" s="124">
        <f t="shared" si="397"/>
        <v>1</v>
      </c>
      <c r="AC1463" s="69">
        <f t="shared" si="398"/>
        <v>0</v>
      </c>
      <c r="AD1463" s="54">
        <f t="shared" si="401"/>
        <v>0</v>
      </c>
      <c r="AE1463" s="59">
        <f t="shared" si="399"/>
        <v>0</v>
      </c>
      <c r="AF1463" s="149"/>
      <c r="AG1463" s="60"/>
      <c r="AH1463" s="61"/>
      <c r="AI1463" s="126"/>
      <c r="AJ1463" s="212"/>
      <c r="AK1463" s="215"/>
    </row>
    <row r="1464" spans="2:37">
      <c r="B1464" s="136"/>
      <c r="C1464" s="47">
        <f t="shared" si="409"/>
        <v>0</v>
      </c>
      <c r="D1464" s="47">
        <f t="shared" si="410"/>
        <v>1</v>
      </c>
      <c r="E1464" s="47">
        <f t="shared" si="411"/>
        <v>1900</v>
      </c>
      <c r="F1464" s="47" t="str">
        <f t="shared" si="407"/>
        <v>сб</v>
      </c>
      <c r="G1464" s="92"/>
      <c r="H1464" s="71"/>
      <c r="I1464" s="70"/>
      <c r="J1464" s="94"/>
      <c r="K1464" s="94"/>
      <c r="L1464" s="48"/>
      <c r="M1464" s="71"/>
      <c r="N1464" s="64"/>
      <c r="O1464" s="65"/>
      <c r="P1464" s="65"/>
      <c r="Q1464" s="65"/>
      <c r="R1464" s="105"/>
      <c r="S1464" s="66">
        <f t="shared" si="400"/>
        <v>100854.89999999998</v>
      </c>
      <c r="T1464" s="67">
        <f t="shared" si="395"/>
        <v>0</v>
      </c>
      <c r="U1464" s="53">
        <f t="shared" si="402"/>
        <v>0</v>
      </c>
      <c r="V1464" s="54">
        <f t="shared" si="403"/>
        <v>0</v>
      </c>
      <c r="W1464" s="67">
        <f t="shared" si="396"/>
        <v>0</v>
      </c>
      <c r="X1464" s="53">
        <f t="shared" si="404"/>
        <v>0</v>
      </c>
      <c r="Y1464" s="54">
        <f t="shared" si="405"/>
        <v>0</v>
      </c>
      <c r="Z1464" s="68" t="str">
        <f t="shared" si="408"/>
        <v>0</v>
      </c>
      <c r="AA1464" s="56">
        <f t="shared" si="406"/>
        <v>1</v>
      </c>
      <c r="AB1464" s="124">
        <f t="shared" si="397"/>
        <v>1</v>
      </c>
      <c r="AC1464" s="69">
        <f t="shared" si="398"/>
        <v>0</v>
      </c>
      <c r="AD1464" s="54">
        <f t="shared" si="401"/>
        <v>0</v>
      </c>
      <c r="AE1464" s="59">
        <f t="shared" si="399"/>
        <v>0</v>
      </c>
      <c r="AF1464" s="149"/>
      <c r="AG1464" s="60"/>
      <c r="AH1464" s="61"/>
      <c r="AI1464" s="126"/>
      <c r="AJ1464" s="212"/>
      <c r="AK1464" s="215"/>
    </row>
    <row r="1465" spans="2:37">
      <c r="B1465" s="136"/>
      <c r="C1465" s="47">
        <f t="shared" si="409"/>
        <v>0</v>
      </c>
      <c r="D1465" s="47">
        <f t="shared" si="410"/>
        <v>1</v>
      </c>
      <c r="E1465" s="47">
        <f t="shared" si="411"/>
        <v>1900</v>
      </c>
      <c r="F1465" s="47" t="str">
        <f t="shared" si="407"/>
        <v>сб</v>
      </c>
      <c r="G1465" s="92"/>
      <c r="H1465" s="71"/>
      <c r="I1465" s="70"/>
      <c r="J1465" s="94"/>
      <c r="K1465" s="94"/>
      <c r="L1465" s="48"/>
      <c r="M1465" s="71"/>
      <c r="N1465" s="64"/>
      <c r="O1465" s="65"/>
      <c r="P1465" s="65"/>
      <c r="Q1465" s="65"/>
      <c r="R1465" s="105"/>
      <c r="S1465" s="66">
        <f t="shared" si="400"/>
        <v>100854.89999999998</v>
      </c>
      <c r="T1465" s="67">
        <f t="shared" si="395"/>
        <v>0</v>
      </c>
      <c r="U1465" s="53">
        <f t="shared" si="402"/>
        <v>0</v>
      </c>
      <c r="V1465" s="54">
        <f t="shared" si="403"/>
        <v>0</v>
      </c>
      <c r="W1465" s="67">
        <f t="shared" si="396"/>
        <v>0</v>
      </c>
      <c r="X1465" s="53">
        <f t="shared" si="404"/>
        <v>0</v>
      </c>
      <c r="Y1465" s="54">
        <f t="shared" si="405"/>
        <v>0</v>
      </c>
      <c r="Z1465" s="68" t="str">
        <f t="shared" si="408"/>
        <v>0</v>
      </c>
      <c r="AA1465" s="56">
        <f t="shared" si="406"/>
        <v>1</v>
      </c>
      <c r="AB1465" s="124">
        <f t="shared" si="397"/>
        <v>1</v>
      </c>
      <c r="AC1465" s="69">
        <f t="shared" si="398"/>
        <v>0</v>
      </c>
      <c r="AD1465" s="54">
        <f t="shared" si="401"/>
        <v>0</v>
      </c>
      <c r="AE1465" s="59">
        <f t="shared" si="399"/>
        <v>0</v>
      </c>
      <c r="AF1465" s="149"/>
      <c r="AG1465" s="60"/>
      <c r="AH1465" s="61"/>
      <c r="AI1465" s="126"/>
      <c r="AJ1465" s="212"/>
      <c r="AK1465" s="215"/>
    </row>
    <row r="1466" spans="2:37">
      <c r="B1466" s="136"/>
      <c r="C1466" s="47">
        <f t="shared" si="409"/>
        <v>0</v>
      </c>
      <c r="D1466" s="47">
        <f t="shared" si="410"/>
        <v>1</v>
      </c>
      <c r="E1466" s="47">
        <f t="shared" si="411"/>
        <v>1900</v>
      </c>
      <c r="F1466" s="47" t="str">
        <f t="shared" si="407"/>
        <v>сб</v>
      </c>
      <c r="G1466" s="92"/>
      <c r="H1466" s="71"/>
      <c r="I1466" s="70"/>
      <c r="J1466" s="94"/>
      <c r="K1466" s="94"/>
      <c r="L1466" s="48"/>
      <c r="M1466" s="71"/>
      <c r="N1466" s="64"/>
      <c r="O1466" s="65"/>
      <c r="P1466" s="65"/>
      <c r="Q1466" s="65"/>
      <c r="R1466" s="105"/>
      <c r="S1466" s="66">
        <f t="shared" si="400"/>
        <v>100854.89999999998</v>
      </c>
      <c r="T1466" s="67">
        <f t="shared" si="395"/>
        <v>0</v>
      </c>
      <c r="U1466" s="53">
        <f t="shared" si="402"/>
        <v>0</v>
      </c>
      <c r="V1466" s="54">
        <f t="shared" si="403"/>
        <v>0</v>
      </c>
      <c r="W1466" s="67">
        <f t="shared" si="396"/>
        <v>0</v>
      </c>
      <c r="X1466" s="53">
        <f t="shared" si="404"/>
        <v>0</v>
      </c>
      <c r="Y1466" s="54">
        <f t="shared" si="405"/>
        <v>0</v>
      </c>
      <c r="Z1466" s="68" t="str">
        <f t="shared" si="408"/>
        <v>0</v>
      </c>
      <c r="AA1466" s="56">
        <f t="shared" si="406"/>
        <v>1</v>
      </c>
      <c r="AB1466" s="124">
        <f t="shared" si="397"/>
        <v>1</v>
      </c>
      <c r="AC1466" s="69">
        <f t="shared" si="398"/>
        <v>0</v>
      </c>
      <c r="AD1466" s="54">
        <f t="shared" si="401"/>
        <v>0</v>
      </c>
      <c r="AE1466" s="59">
        <f t="shared" si="399"/>
        <v>0</v>
      </c>
      <c r="AF1466" s="149"/>
      <c r="AG1466" s="60"/>
      <c r="AH1466" s="61"/>
      <c r="AI1466" s="126"/>
      <c r="AJ1466" s="212"/>
      <c r="AK1466" s="215"/>
    </row>
    <row r="1467" spans="2:37">
      <c r="B1467" s="136"/>
      <c r="C1467" s="47">
        <f t="shared" si="409"/>
        <v>0</v>
      </c>
      <c r="D1467" s="47">
        <f t="shared" si="410"/>
        <v>1</v>
      </c>
      <c r="E1467" s="47">
        <f t="shared" si="411"/>
        <v>1900</v>
      </c>
      <c r="F1467" s="47" t="str">
        <f t="shared" si="407"/>
        <v>сб</v>
      </c>
      <c r="G1467" s="92"/>
      <c r="H1467" s="71"/>
      <c r="I1467" s="70"/>
      <c r="J1467" s="94"/>
      <c r="K1467" s="94"/>
      <c r="L1467" s="48"/>
      <c r="M1467" s="71"/>
      <c r="N1467" s="64"/>
      <c r="O1467" s="65"/>
      <c r="P1467" s="65"/>
      <c r="Q1467" s="65"/>
      <c r="R1467" s="105"/>
      <c r="S1467" s="66">
        <f t="shared" si="400"/>
        <v>100854.89999999998</v>
      </c>
      <c r="T1467" s="67">
        <f t="shared" si="395"/>
        <v>0</v>
      </c>
      <c r="U1467" s="53">
        <f t="shared" si="402"/>
        <v>0</v>
      </c>
      <c r="V1467" s="54">
        <f t="shared" si="403"/>
        <v>0</v>
      </c>
      <c r="W1467" s="67">
        <f t="shared" si="396"/>
        <v>0</v>
      </c>
      <c r="X1467" s="53">
        <f t="shared" si="404"/>
        <v>0</v>
      </c>
      <c r="Y1467" s="54">
        <f t="shared" si="405"/>
        <v>0</v>
      </c>
      <c r="Z1467" s="68" t="str">
        <f t="shared" si="408"/>
        <v>0</v>
      </c>
      <c r="AA1467" s="56">
        <f t="shared" si="406"/>
        <v>1</v>
      </c>
      <c r="AB1467" s="124">
        <f t="shared" si="397"/>
        <v>1</v>
      </c>
      <c r="AC1467" s="69">
        <f t="shared" si="398"/>
        <v>0</v>
      </c>
      <c r="AD1467" s="54">
        <f t="shared" si="401"/>
        <v>0</v>
      </c>
      <c r="AE1467" s="59">
        <f t="shared" si="399"/>
        <v>0</v>
      </c>
      <c r="AF1467" s="149"/>
      <c r="AG1467" s="60"/>
      <c r="AH1467" s="61"/>
      <c r="AI1467" s="126"/>
      <c r="AJ1467" s="212"/>
      <c r="AK1467" s="215"/>
    </row>
    <row r="1468" spans="2:37">
      <c r="B1468" s="136"/>
      <c r="C1468" s="47">
        <f t="shared" si="409"/>
        <v>0</v>
      </c>
      <c r="D1468" s="47">
        <f t="shared" si="410"/>
        <v>1</v>
      </c>
      <c r="E1468" s="47">
        <f t="shared" si="411"/>
        <v>1900</v>
      </c>
      <c r="F1468" s="47" t="str">
        <f t="shared" si="407"/>
        <v>сб</v>
      </c>
      <c r="G1468" s="92"/>
      <c r="H1468" s="71"/>
      <c r="I1468" s="70"/>
      <c r="J1468" s="94"/>
      <c r="K1468" s="94"/>
      <c r="L1468" s="48"/>
      <c r="M1468" s="71"/>
      <c r="N1468" s="64"/>
      <c r="O1468" s="65"/>
      <c r="P1468" s="65"/>
      <c r="Q1468" s="65"/>
      <c r="R1468" s="105"/>
      <c r="S1468" s="66">
        <f t="shared" si="400"/>
        <v>100854.89999999998</v>
      </c>
      <c r="T1468" s="67">
        <f t="shared" si="395"/>
        <v>0</v>
      </c>
      <c r="U1468" s="53">
        <f t="shared" si="402"/>
        <v>0</v>
      </c>
      <c r="V1468" s="54">
        <f t="shared" si="403"/>
        <v>0</v>
      </c>
      <c r="W1468" s="67">
        <f t="shared" si="396"/>
        <v>0</v>
      </c>
      <c r="X1468" s="53">
        <f t="shared" si="404"/>
        <v>0</v>
      </c>
      <c r="Y1468" s="54">
        <f t="shared" si="405"/>
        <v>0</v>
      </c>
      <c r="Z1468" s="68" t="str">
        <f t="shared" si="408"/>
        <v>0</v>
      </c>
      <c r="AA1468" s="56">
        <f t="shared" si="406"/>
        <v>1</v>
      </c>
      <c r="AB1468" s="124">
        <f t="shared" si="397"/>
        <v>1</v>
      </c>
      <c r="AC1468" s="69">
        <f t="shared" si="398"/>
        <v>0</v>
      </c>
      <c r="AD1468" s="54">
        <f t="shared" si="401"/>
        <v>0</v>
      </c>
      <c r="AE1468" s="59">
        <f t="shared" si="399"/>
        <v>0</v>
      </c>
      <c r="AF1468" s="149"/>
      <c r="AG1468" s="60"/>
      <c r="AH1468" s="61"/>
      <c r="AI1468" s="126"/>
      <c r="AJ1468" s="212"/>
      <c r="AK1468" s="215"/>
    </row>
    <row r="1469" spans="2:37">
      <c r="B1469" s="136"/>
      <c r="C1469" s="47">
        <f t="shared" si="409"/>
        <v>0</v>
      </c>
      <c r="D1469" s="47">
        <f t="shared" si="410"/>
        <v>1</v>
      </c>
      <c r="E1469" s="47">
        <f t="shared" si="411"/>
        <v>1900</v>
      </c>
      <c r="F1469" s="47" t="str">
        <f t="shared" si="407"/>
        <v>сб</v>
      </c>
      <c r="G1469" s="92"/>
      <c r="H1469" s="71"/>
      <c r="I1469" s="70"/>
      <c r="J1469" s="94"/>
      <c r="K1469" s="94"/>
      <c r="L1469" s="48"/>
      <c r="M1469" s="71"/>
      <c r="N1469" s="64"/>
      <c r="O1469" s="65"/>
      <c r="P1469" s="65"/>
      <c r="Q1469" s="65"/>
      <c r="R1469" s="105"/>
      <c r="S1469" s="66">
        <f t="shared" si="400"/>
        <v>100854.89999999998</v>
      </c>
      <c r="T1469" s="67">
        <f t="shared" si="395"/>
        <v>0</v>
      </c>
      <c r="U1469" s="53">
        <f t="shared" si="402"/>
        <v>0</v>
      </c>
      <c r="V1469" s="54">
        <f t="shared" si="403"/>
        <v>0</v>
      </c>
      <c r="W1469" s="67">
        <f t="shared" si="396"/>
        <v>0</v>
      </c>
      <c r="X1469" s="53">
        <f t="shared" si="404"/>
        <v>0</v>
      </c>
      <c r="Y1469" s="54">
        <f t="shared" si="405"/>
        <v>0</v>
      </c>
      <c r="Z1469" s="68" t="str">
        <f t="shared" si="408"/>
        <v>0</v>
      </c>
      <c r="AA1469" s="56">
        <f t="shared" si="406"/>
        <v>1</v>
      </c>
      <c r="AB1469" s="124">
        <f t="shared" si="397"/>
        <v>1</v>
      </c>
      <c r="AC1469" s="69">
        <f t="shared" si="398"/>
        <v>0</v>
      </c>
      <c r="AD1469" s="54">
        <f t="shared" si="401"/>
        <v>0</v>
      </c>
      <c r="AE1469" s="59">
        <f t="shared" si="399"/>
        <v>0</v>
      </c>
      <c r="AF1469" s="149"/>
      <c r="AG1469" s="60"/>
      <c r="AH1469" s="61"/>
      <c r="AI1469" s="126"/>
      <c r="AJ1469" s="212"/>
      <c r="AK1469" s="215"/>
    </row>
    <row r="1470" spans="2:37">
      <c r="B1470" s="136"/>
      <c r="C1470" s="47">
        <f t="shared" si="409"/>
        <v>0</v>
      </c>
      <c r="D1470" s="47">
        <f t="shared" si="410"/>
        <v>1</v>
      </c>
      <c r="E1470" s="47">
        <f t="shared" si="411"/>
        <v>1900</v>
      </c>
      <c r="F1470" s="47" t="str">
        <f t="shared" si="407"/>
        <v>сб</v>
      </c>
      <c r="G1470" s="92"/>
      <c r="H1470" s="71"/>
      <c r="I1470" s="70"/>
      <c r="J1470" s="94"/>
      <c r="K1470" s="94"/>
      <c r="L1470" s="48"/>
      <c r="M1470" s="71"/>
      <c r="N1470" s="64"/>
      <c r="O1470" s="65"/>
      <c r="P1470" s="65"/>
      <c r="Q1470" s="65"/>
      <c r="R1470" s="105"/>
      <c r="S1470" s="66">
        <f t="shared" si="400"/>
        <v>100854.89999999998</v>
      </c>
      <c r="T1470" s="67">
        <f t="shared" si="395"/>
        <v>0</v>
      </c>
      <c r="U1470" s="53">
        <f t="shared" si="402"/>
        <v>0</v>
      </c>
      <c r="V1470" s="54">
        <f t="shared" si="403"/>
        <v>0</v>
      </c>
      <c r="W1470" s="67">
        <f t="shared" si="396"/>
        <v>0</v>
      </c>
      <c r="X1470" s="53">
        <f t="shared" si="404"/>
        <v>0</v>
      </c>
      <c r="Y1470" s="54">
        <f t="shared" si="405"/>
        <v>0</v>
      </c>
      <c r="Z1470" s="68" t="str">
        <f t="shared" si="408"/>
        <v>0</v>
      </c>
      <c r="AA1470" s="56">
        <f t="shared" si="406"/>
        <v>1</v>
      </c>
      <c r="AB1470" s="124">
        <f t="shared" si="397"/>
        <v>1</v>
      </c>
      <c r="AC1470" s="69">
        <f t="shared" si="398"/>
        <v>0</v>
      </c>
      <c r="AD1470" s="54">
        <f t="shared" si="401"/>
        <v>0</v>
      </c>
      <c r="AE1470" s="59">
        <f t="shared" si="399"/>
        <v>0</v>
      </c>
      <c r="AF1470" s="149"/>
      <c r="AG1470" s="60"/>
      <c r="AH1470" s="61"/>
      <c r="AI1470" s="126"/>
      <c r="AJ1470" s="212"/>
      <c r="AK1470" s="215"/>
    </row>
    <row r="1471" spans="2:37">
      <c r="B1471" s="136"/>
      <c r="C1471" s="47">
        <f t="shared" si="409"/>
        <v>0</v>
      </c>
      <c r="D1471" s="47">
        <f t="shared" si="410"/>
        <v>1</v>
      </c>
      <c r="E1471" s="47">
        <f t="shared" si="411"/>
        <v>1900</v>
      </c>
      <c r="F1471" s="47" t="str">
        <f t="shared" si="407"/>
        <v>сб</v>
      </c>
      <c r="G1471" s="92"/>
      <c r="H1471" s="71"/>
      <c r="I1471" s="70"/>
      <c r="J1471" s="94"/>
      <c r="K1471" s="94"/>
      <c r="L1471" s="48"/>
      <c r="M1471" s="71"/>
      <c r="N1471" s="64"/>
      <c r="O1471" s="65"/>
      <c r="P1471" s="65"/>
      <c r="Q1471" s="65"/>
      <c r="R1471" s="105"/>
      <c r="S1471" s="66">
        <f t="shared" si="400"/>
        <v>100854.89999999998</v>
      </c>
      <c r="T1471" s="67">
        <f t="shared" si="395"/>
        <v>0</v>
      </c>
      <c r="U1471" s="53">
        <f t="shared" si="402"/>
        <v>0</v>
      </c>
      <c r="V1471" s="54">
        <f t="shared" si="403"/>
        <v>0</v>
      </c>
      <c r="W1471" s="67">
        <f t="shared" si="396"/>
        <v>0</v>
      </c>
      <c r="X1471" s="53">
        <f t="shared" si="404"/>
        <v>0</v>
      </c>
      <c r="Y1471" s="54">
        <f t="shared" si="405"/>
        <v>0</v>
      </c>
      <c r="Z1471" s="68" t="str">
        <f t="shared" si="408"/>
        <v>0</v>
      </c>
      <c r="AA1471" s="56">
        <f t="shared" si="406"/>
        <v>1</v>
      </c>
      <c r="AB1471" s="124">
        <f t="shared" si="397"/>
        <v>1</v>
      </c>
      <c r="AC1471" s="69">
        <f t="shared" si="398"/>
        <v>0</v>
      </c>
      <c r="AD1471" s="54">
        <f t="shared" si="401"/>
        <v>0</v>
      </c>
      <c r="AE1471" s="59">
        <f t="shared" si="399"/>
        <v>0</v>
      </c>
      <c r="AF1471" s="149"/>
      <c r="AG1471" s="60"/>
      <c r="AH1471" s="61"/>
      <c r="AI1471" s="126"/>
      <c r="AJ1471" s="212"/>
      <c r="AK1471" s="215"/>
    </row>
    <row r="1472" spans="2:37">
      <c r="B1472" s="136"/>
      <c r="C1472" s="47">
        <f t="shared" si="409"/>
        <v>0</v>
      </c>
      <c r="D1472" s="47">
        <f t="shared" si="410"/>
        <v>1</v>
      </c>
      <c r="E1472" s="47">
        <f t="shared" si="411"/>
        <v>1900</v>
      </c>
      <c r="F1472" s="47" t="str">
        <f t="shared" si="407"/>
        <v>сб</v>
      </c>
      <c r="G1472" s="92"/>
      <c r="H1472" s="71"/>
      <c r="I1472" s="70"/>
      <c r="J1472" s="94"/>
      <c r="K1472" s="94"/>
      <c r="L1472" s="48"/>
      <c r="M1472" s="71"/>
      <c r="N1472" s="64"/>
      <c r="O1472" s="65"/>
      <c r="P1472" s="65"/>
      <c r="Q1472" s="65"/>
      <c r="R1472" s="105"/>
      <c r="S1472" s="66">
        <f t="shared" si="400"/>
        <v>100854.89999999998</v>
      </c>
      <c r="T1472" s="67">
        <f t="shared" si="395"/>
        <v>0</v>
      </c>
      <c r="U1472" s="53">
        <f t="shared" si="402"/>
        <v>0</v>
      </c>
      <c r="V1472" s="54">
        <f t="shared" si="403"/>
        <v>0</v>
      </c>
      <c r="W1472" s="67">
        <f t="shared" si="396"/>
        <v>0</v>
      </c>
      <c r="X1472" s="53">
        <f t="shared" si="404"/>
        <v>0</v>
      </c>
      <c r="Y1472" s="54">
        <f t="shared" si="405"/>
        <v>0</v>
      </c>
      <c r="Z1472" s="68" t="str">
        <f t="shared" si="408"/>
        <v>0</v>
      </c>
      <c r="AA1472" s="56">
        <f t="shared" si="406"/>
        <v>1</v>
      </c>
      <c r="AB1472" s="124">
        <f t="shared" si="397"/>
        <v>1</v>
      </c>
      <c r="AC1472" s="69">
        <f t="shared" si="398"/>
        <v>0</v>
      </c>
      <c r="AD1472" s="54">
        <f t="shared" si="401"/>
        <v>0</v>
      </c>
      <c r="AE1472" s="59">
        <f t="shared" si="399"/>
        <v>0</v>
      </c>
      <c r="AF1472" s="149"/>
      <c r="AG1472" s="60"/>
      <c r="AH1472" s="61"/>
      <c r="AI1472" s="126"/>
      <c r="AJ1472" s="212"/>
      <c r="AK1472" s="215"/>
    </row>
    <row r="1473" spans="2:37">
      <c r="B1473" s="136"/>
      <c r="C1473" s="47">
        <f t="shared" si="409"/>
        <v>0</v>
      </c>
      <c r="D1473" s="47">
        <f t="shared" si="410"/>
        <v>1</v>
      </c>
      <c r="E1473" s="47">
        <f t="shared" si="411"/>
        <v>1900</v>
      </c>
      <c r="F1473" s="47" t="str">
        <f t="shared" si="407"/>
        <v>сб</v>
      </c>
      <c r="G1473" s="92"/>
      <c r="H1473" s="71"/>
      <c r="I1473" s="70"/>
      <c r="J1473" s="94"/>
      <c r="K1473" s="94"/>
      <c r="L1473" s="48"/>
      <c r="M1473" s="71"/>
      <c r="N1473" s="64"/>
      <c r="O1473" s="65"/>
      <c r="P1473" s="65"/>
      <c r="Q1473" s="65"/>
      <c r="R1473" s="105"/>
      <c r="S1473" s="66">
        <f t="shared" si="400"/>
        <v>100854.89999999998</v>
      </c>
      <c r="T1473" s="67">
        <f t="shared" si="395"/>
        <v>0</v>
      </c>
      <c r="U1473" s="53">
        <f t="shared" si="402"/>
        <v>0</v>
      </c>
      <c r="V1473" s="54">
        <f t="shared" si="403"/>
        <v>0</v>
      </c>
      <c r="W1473" s="67">
        <f t="shared" si="396"/>
        <v>0</v>
      </c>
      <c r="X1473" s="53">
        <f t="shared" si="404"/>
        <v>0</v>
      </c>
      <c r="Y1473" s="54">
        <f t="shared" si="405"/>
        <v>0</v>
      </c>
      <c r="Z1473" s="68" t="str">
        <f t="shared" si="408"/>
        <v>0</v>
      </c>
      <c r="AA1473" s="56">
        <f t="shared" si="406"/>
        <v>1</v>
      </c>
      <c r="AB1473" s="124">
        <f t="shared" si="397"/>
        <v>1</v>
      </c>
      <c r="AC1473" s="69">
        <f t="shared" si="398"/>
        <v>0</v>
      </c>
      <c r="AD1473" s="54">
        <f t="shared" si="401"/>
        <v>0</v>
      </c>
      <c r="AE1473" s="59">
        <f t="shared" si="399"/>
        <v>0</v>
      </c>
      <c r="AF1473" s="149"/>
      <c r="AG1473" s="60"/>
      <c r="AH1473" s="61"/>
      <c r="AI1473" s="126"/>
      <c r="AJ1473" s="212"/>
      <c r="AK1473" s="215"/>
    </row>
    <row r="1474" spans="2:37">
      <c r="B1474" s="136"/>
      <c r="C1474" s="47">
        <f t="shared" si="409"/>
        <v>0</v>
      </c>
      <c r="D1474" s="47">
        <f t="shared" si="410"/>
        <v>1</v>
      </c>
      <c r="E1474" s="47">
        <f t="shared" si="411"/>
        <v>1900</v>
      </c>
      <c r="F1474" s="47" t="str">
        <f t="shared" si="407"/>
        <v>сб</v>
      </c>
      <c r="G1474" s="92"/>
      <c r="H1474" s="71"/>
      <c r="I1474" s="70"/>
      <c r="J1474" s="94"/>
      <c r="K1474" s="94"/>
      <c r="L1474" s="48"/>
      <c r="M1474" s="71"/>
      <c r="N1474" s="64"/>
      <c r="O1474" s="65"/>
      <c r="P1474" s="65"/>
      <c r="Q1474" s="65"/>
      <c r="R1474" s="105"/>
      <c r="S1474" s="66">
        <f t="shared" si="400"/>
        <v>100854.89999999998</v>
      </c>
      <c r="T1474" s="67">
        <f t="shared" si="395"/>
        <v>0</v>
      </c>
      <c r="U1474" s="53">
        <f t="shared" si="402"/>
        <v>0</v>
      </c>
      <c r="V1474" s="54">
        <f t="shared" si="403"/>
        <v>0</v>
      </c>
      <c r="W1474" s="67">
        <f t="shared" si="396"/>
        <v>0</v>
      </c>
      <c r="X1474" s="53">
        <f t="shared" si="404"/>
        <v>0</v>
      </c>
      <c r="Y1474" s="54">
        <f t="shared" si="405"/>
        <v>0</v>
      </c>
      <c r="Z1474" s="68" t="str">
        <f t="shared" si="408"/>
        <v>0</v>
      </c>
      <c r="AA1474" s="56">
        <f t="shared" si="406"/>
        <v>1</v>
      </c>
      <c r="AB1474" s="124">
        <f t="shared" si="397"/>
        <v>1</v>
      </c>
      <c r="AC1474" s="69">
        <f t="shared" si="398"/>
        <v>0</v>
      </c>
      <c r="AD1474" s="54">
        <f t="shared" si="401"/>
        <v>0</v>
      </c>
      <c r="AE1474" s="59">
        <f t="shared" si="399"/>
        <v>0</v>
      </c>
      <c r="AF1474" s="149"/>
      <c r="AG1474" s="60"/>
      <c r="AH1474" s="61"/>
      <c r="AI1474" s="126"/>
      <c r="AJ1474" s="212"/>
      <c r="AK1474" s="215"/>
    </row>
    <row r="1475" spans="2:37">
      <c r="B1475" s="136"/>
      <c r="C1475" s="47">
        <f t="shared" si="409"/>
        <v>0</v>
      </c>
      <c r="D1475" s="47">
        <f t="shared" si="410"/>
        <v>1</v>
      </c>
      <c r="E1475" s="47">
        <f t="shared" si="411"/>
        <v>1900</v>
      </c>
      <c r="F1475" s="47" t="str">
        <f t="shared" si="407"/>
        <v>сб</v>
      </c>
      <c r="G1475" s="92"/>
      <c r="H1475" s="71"/>
      <c r="I1475" s="70"/>
      <c r="J1475" s="94"/>
      <c r="K1475" s="94"/>
      <c r="L1475" s="48"/>
      <c r="M1475" s="71"/>
      <c r="N1475" s="64"/>
      <c r="O1475" s="65"/>
      <c r="P1475" s="65"/>
      <c r="Q1475" s="65"/>
      <c r="R1475" s="105"/>
      <c r="S1475" s="66">
        <f t="shared" si="400"/>
        <v>100854.89999999998</v>
      </c>
      <c r="T1475" s="67">
        <f t="shared" si="395"/>
        <v>0</v>
      </c>
      <c r="U1475" s="53">
        <f t="shared" si="402"/>
        <v>0</v>
      </c>
      <c r="V1475" s="54">
        <f t="shared" si="403"/>
        <v>0</v>
      </c>
      <c r="W1475" s="67">
        <f t="shared" si="396"/>
        <v>0</v>
      </c>
      <c r="X1475" s="53">
        <f t="shared" si="404"/>
        <v>0</v>
      </c>
      <c r="Y1475" s="54">
        <f t="shared" si="405"/>
        <v>0</v>
      </c>
      <c r="Z1475" s="68" t="str">
        <f t="shared" si="408"/>
        <v>0</v>
      </c>
      <c r="AA1475" s="56">
        <f t="shared" si="406"/>
        <v>1</v>
      </c>
      <c r="AB1475" s="124">
        <f t="shared" si="397"/>
        <v>1</v>
      </c>
      <c r="AC1475" s="69">
        <f t="shared" si="398"/>
        <v>0</v>
      </c>
      <c r="AD1475" s="54">
        <f t="shared" si="401"/>
        <v>0</v>
      </c>
      <c r="AE1475" s="59">
        <f t="shared" si="399"/>
        <v>0</v>
      </c>
      <c r="AF1475" s="149"/>
      <c r="AG1475" s="60"/>
      <c r="AH1475" s="61"/>
      <c r="AI1475" s="126"/>
      <c r="AJ1475" s="212"/>
      <c r="AK1475" s="215"/>
    </row>
    <row r="1476" spans="2:37">
      <c r="B1476" s="136"/>
      <c r="C1476" s="47">
        <f t="shared" si="409"/>
        <v>0</v>
      </c>
      <c r="D1476" s="47">
        <f t="shared" si="410"/>
        <v>1</v>
      </c>
      <c r="E1476" s="47">
        <f t="shared" si="411"/>
        <v>1900</v>
      </c>
      <c r="F1476" s="47" t="str">
        <f t="shared" si="407"/>
        <v>сб</v>
      </c>
      <c r="G1476" s="92"/>
      <c r="H1476" s="71"/>
      <c r="I1476" s="70"/>
      <c r="J1476" s="94"/>
      <c r="K1476" s="94"/>
      <c r="L1476" s="48"/>
      <c r="M1476" s="71"/>
      <c r="N1476" s="64"/>
      <c r="O1476" s="65"/>
      <c r="P1476" s="65"/>
      <c r="Q1476" s="65"/>
      <c r="R1476" s="105"/>
      <c r="S1476" s="66">
        <f t="shared" si="400"/>
        <v>100854.89999999998</v>
      </c>
      <c r="T1476" s="67">
        <f t="shared" si="395"/>
        <v>0</v>
      </c>
      <c r="U1476" s="53">
        <f t="shared" si="402"/>
        <v>0</v>
      </c>
      <c r="V1476" s="54">
        <f t="shared" si="403"/>
        <v>0</v>
      </c>
      <c r="W1476" s="67">
        <f t="shared" si="396"/>
        <v>0</v>
      </c>
      <c r="X1476" s="53">
        <f t="shared" si="404"/>
        <v>0</v>
      </c>
      <c r="Y1476" s="54">
        <f t="shared" si="405"/>
        <v>0</v>
      </c>
      <c r="Z1476" s="68" t="str">
        <f t="shared" si="408"/>
        <v>0</v>
      </c>
      <c r="AA1476" s="56">
        <f t="shared" si="406"/>
        <v>1</v>
      </c>
      <c r="AB1476" s="124">
        <f t="shared" si="397"/>
        <v>1</v>
      </c>
      <c r="AC1476" s="69">
        <f t="shared" si="398"/>
        <v>0</v>
      </c>
      <c r="AD1476" s="54">
        <f t="shared" si="401"/>
        <v>0</v>
      </c>
      <c r="AE1476" s="59">
        <f t="shared" si="399"/>
        <v>0</v>
      </c>
      <c r="AF1476" s="149"/>
      <c r="AG1476" s="60"/>
      <c r="AH1476" s="61"/>
      <c r="AI1476" s="126"/>
      <c r="AJ1476" s="212"/>
      <c r="AK1476" s="215"/>
    </row>
    <row r="1477" spans="2:37">
      <c r="B1477" s="136"/>
      <c r="C1477" s="47">
        <f t="shared" si="409"/>
        <v>0</v>
      </c>
      <c r="D1477" s="47">
        <f t="shared" si="410"/>
        <v>1</v>
      </c>
      <c r="E1477" s="47">
        <f t="shared" si="411"/>
        <v>1900</v>
      </c>
      <c r="F1477" s="47" t="str">
        <f t="shared" si="407"/>
        <v>сб</v>
      </c>
      <c r="G1477" s="92"/>
      <c r="H1477" s="71"/>
      <c r="I1477" s="70"/>
      <c r="J1477" s="94"/>
      <c r="K1477" s="94"/>
      <c r="L1477" s="48"/>
      <c r="M1477" s="71"/>
      <c r="N1477" s="64"/>
      <c r="O1477" s="65"/>
      <c r="P1477" s="65"/>
      <c r="Q1477" s="65"/>
      <c r="R1477" s="105"/>
      <c r="S1477" s="66">
        <f t="shared" si="400"/>
        <v>100854.89999999998</v>
      </c>
      <c r="T1477" s="67">
        <f t="shared" si="395"/>
        <v>0</v>
      </c>
      <c r="U1477" s="53">
        <f t="shared" si="402"/>
        <v>0</v>
      </c>
      <c r="V1477" s="54">
        <f t="shared" si="403"/>
        <v>0</v>
      </c>
      <c r="W1477" s="67">
        <f t="shared" si="396"/>
        <v>0</v>
      </c>
      <c r="X1477" s="53">
        <f t="shared" si="404"/>
        <v>0</v>
      </c>
      <c r="Y1477" s="54">
        <f t="shared" si="405"/>
        <v>0</v>
      </c>
      <c r="Z1477" s="68" t="str">
        <f t="shared" si="408"/>
        <v>0</v>
      </c>
      <c r="AA1477" s="56">
        <f t="shared" si="406"/>
        <v>1</v>
      </c>
      <c r="AB1477" s="124">
        <f t="shared" si="397"/>
        <v>1</v>
      </c>
      <c r="AC1477" s="69">
        <f t="shared" si="398"/>
        <v>0</v>
      </c>
      <c r="AD1477" s="54">
        <f t="shared" si="401"/>
        <v>0</v>
      </c>
      <c r="AE1477" s="59">
        <f t="shared" si="399"/>
        <v>0</v>
      </c>
      <c r="AF1477" s="149"/>
      <c r="AG1477" s="60"/>
      <c r="AH1477" s="61"/>
      <c r="AI1477" s="126"/>
      <c r="AJ1477" s="212"/>
      <c r="AK1477" s="215"/>
    </row>
    <row r="1478" spans="2:37">
      <c r="B1478" s="136"/>
      <c r="C1478" s="47">
        <f t="shared" si="409"/>
        <v>0</v>
      </c>
      <c r="D1478" s="47">
        <f t="shared" si="410"/>
        <v>1</v>
      </c>
      <c r="E1478" s="47">
        <f t="shared" si="411"/>
        <v>1900</v>
      </c>
      <c r="F1478" s="47" t="str">
        <f t="shared" si="407"/>
        <v>сб</v>
      </c>
      <c r="G1478" s="92"/>
      <c r="H1478" s="71"/>
      <c r="I1478" s="70"/>
      <c r="J1478" s="94"/>
      <c r="K1478" s="94"/>
      <c r="L1478" s="48"/>
      <c r="M1478" s="71"/>
      <c r="N1478" s="64"/>
      <c r="O1478" s="65"/>
      <c r="P1478" s="65"/>
      <c r="Q1478" s="65"/>
      <c r="R1478" s="105"/>
      <c r="S1478" s="66">
        <f t="shared" si="400"/>
        <v>100854.89999999998</v>
      </c>
      <c r="T1478" s="67">
        <f t="shared" si="395"/>
        <v>0</v>
      </c>
      <c r="U1478" s="53">
        <f t="shared" si="402"/>
        <v>0</v>
      </c>
      <c r="V1478" s="54">
        <f t="shared" si="403"/>
        <v>0</v>
      </c>
      <c r="W1478" s="67">
        <f t="shared" si="396"/>
        <v>0</v>
      </c>
      <c r="X1478" s="53">
        <f t="shared" si="404"/>
        <v>0</v>
      </c>
      <c r="Y1478" s="54">
        <f t="shared" si="405"/>
        <v>0</v>
      </c>
      <c r="Z1478" s="68" t="str">
        <f t="shared" si="408"/>
        <v>0</v>
      </c>
      <c r="AA1478" s="56">
        <f t="shared" si="406"/>
        <v>1</v>
      </c>
      <c r="AB1478" s="124">
        <f t="shared" si="397"/>
        <v>1</v>
      </c>
      <c r="AC1478" s="69">
        <f t="shared" si="398"/>
        <v>0</v>
      </c>
      <c r="AD1478" s="54">
        <f t="shared" si="401"/>
        <v>0</v>
      </c>
      <c r="AE1478" s="59">
        <f t="shared" si="399"/>
        <v>0</v>
      </c>
      <c r="AF1478" s="149"/>
      <c r="AG1478" s="60"/>
      <c r="AH1478" s="61"/>
      <c r="AI1478" s="126"/>
      <c r="AJ1478" s="212"/>
      <c r="AK1478" s="215"/>
    </row>
    <row r="1479" spans="2:37">
      <c r="B1479" s="136"/>
      <c r="C1479" s="47">
        <f t="shared" si="409"/>
        <v>0</v>
      </c>
      <c r="D1479" s="47">
        <f t="shared" si="410"/>
        <v>1</v>
      </c>
      <c r="E1479" s="47">
        <f t="shared" si="411"/>
        <v>1900</v>
      </c>
      <c r="F1479" s="47" t="str">
        <f t="shared" si="407"/>
        <v>сб</v>
      </c>
      <c r="G1479" s="92"/>
      <c r="H1479" s="71"/>
      <c r="I1479" s="70"/>
      <c r="J1479" s="94"/>
      <c r="K1479" s="94"/>
      <c r="L1479" s="48"/>
      <c r="M1479" s="71"/>
      <c r="N1479" s="64"/>
      <c r="O1479" s="65"/>
      <c r="P1479" s="65"/>
      <c r="Q1479" s="65"/>
      <c r="R1479" s="105"/>
      <c r="S1479" s="66">
        <f t="shared" si="400"/>
        <v>100854.89999999998</v>
      </c>
      <c r="T1479" s="67">
        <f t="shared" si="395"/>
        <v>0</v>
      </c>
      <c r="U1479" s="53">
        <f t="shared" si="402"/>
        <v>0</v>
      </c>
      <c r="V1479" s="54">
        <f t="shared" si="403"/>
        <v>0</v>
      </c>
      <c r="W1479" s="67">
        <f t="shared" si="396"/>
        <v>0</v>
      </c>
      <c r="X1479" s="53">
        <f t="shared" si="404"/>
        <v>0</v>
      </c>
      <c r="Y1479" s="54">
        <f t="shared" si="405"/>
        <v>0</v>
      </c>
      <c r="Z1479" s="68" t="str">
        <f t="shared" si="408"/>
        <v>0</v>
      </c>
      <c r="AA1479" s="56">
        <f t="shared" si="406"/>
        <v>1</v>
      </c>
      <c r="AB1479" s="124">
        <f t="shared" si="397"/>
        <v>1</v>
      </c>
      <c r="AC1479" s="69">
        <f t="shared" si="398"/>
        <v>0</v>
      </c>
      <c r="AD1479" s="54">
        <f t="shared" si="401"/>
        <v>0</v>
      </c>
      <c r="AE1479" s="59">
        <f t="shared" si="399"/>
        <v>0</v>
      </c>
      <c r="AF1479" s="149"/>
      <c r="AG1479" s="60"/>
      <c r="AH1479" s="61"/>
      <c r="AI1479" s="126"/>
      <c r="AJ1479" s="212"/>
      <c r="AK1479" s="215"/>
    </row>
    <row r="1480" spans="2:37">
      <c r="B1480" s="136"/>
      <c r="C1480" s="47">
        <f t="shared" si="409"/>
        <v>0</v>
      </c>
      <c r="D1480" s="47">
        <f t="shared" si="410"/>
        <v>1</v>
      </c>
      <c r="E1480" s="47">
        <f t="shared" si="411"/>
        <v>1900</v>
      </c>
      <c r="F1480" s="47" t="str">
        <f t="shared" si="407"/>
        <v>сб</v>
      </c>
      <c r="G1480" s="92"/>
      <c r="H1480" s="71"/>
      <c r="I1480" s="70"/>
      <c r="J1480" s="94"/>
      <c r="K1480" s="94"/>
      <c r="L1480" s="48"/>
      <c r="M1480" s="71"/>
      <c r="N1480" s="64"/>
      <c r="O1480" s="65"/>
      <c r="P1480" s="65"/>
      <c r="Q1480" s="65"/>
      <c r="R1480" s="105"/>
      <c r="S1480" s="66">
        <f t="shared" si="400"/>
        <v>100854.89999999998</v>
      </c>
      <c r="T1480" s="67">
        <f t="shared" si="395"/>
        <v>0</v>
      </c>
      <c r="U1480" s="53">
        <f t="shared" si="402"/>
        <v>0</v>
      </c>
      <c r="V1480" s="54">
        <f t="shared" si="403"/>
        <v>0</v>
      </c>
      <c r="W1480" s="67">
        <f t="shared" si="396"/>
        <v>0</v>
      </c>
      <c r="X1480" s="53">
        <f t="shared" si="404"/>
        <v>0</v>
      </c>
      <c r="Y1480" s="54">
        <f t="shared" si="405"/>
        <v>0</v>
      </c>
      <c r="Z1480" s="68" t="str">
        <f t="shared" si="408"/>
        <v>0</v>
      </c>
      <c r="AA1480" s="56">
        <f t="shared" si="406"/>
        <v>1</v>
      </c>
      <c r="AB1480" s="124">
        <f t="shared" si="397"/>
        <v>1</v>
      </c>
      <c r="AC1480" s="69">
        <f t="shared" si="398"/>
        <v>0</v>
      </c>
      <c r="AD1480" s="54">
        <f t="shared" si="401"/>
        <v>0</v>
      </c>
      <c r="AE1480" s="59">
        <f t="shared" si="399"/>
        <v>0</v>
      </c>
      <c r="AF1480" s="149"/>
      <c r="AG1480" s="60"/>
      <c r="AH1480" s="61"/>
      <c r="AI1480" s="126"/>
      <c r="AJ1480" s="212"/>
      <c r="AK1480" s="215"/>
    </row>
    <row r="1481" spans="2:37">
      <c r="B1481" s="136"/>
      <c r="C1481" s="47">
        <f t="shared" si="409"/>
        <v>0</v>
      </c>
      <c r="D1481" s="47">
        <f t="shared" si="410"/>
        <v>1</v>
      </c>
      <c r="E1481" s="47">
        <f t="shared" si="411"/>
        <v>1900</v>
      </c>
      <c r="F1481" s="47" t="str">
        <f t="shared" si="407"/>
        <v>сб</v>
      </c>
      <c r="G1481" s="92"/>
      <c r="H1481" s="71"/>
      <c r="I1481" s="70"/>
      <c r="J1481" s="94"/>
      <c r="K1481" s="94"/>
      <c r="L1481" s="48"/>
      <c r="M1481" s="71"/>
      <c r="N1481" s="64"/>
      <c r="O1481" s="65"/>
      <c r="P1481" s="65"/>
      <c r="Q1481" s="65"/>
      <c r="R1481" s="105"/>
      <c r="S1481" s="66">
        <f t="shared" si="400"/>
        <v>100854.89999999998</v>
      </c>
      <c r="T1481" s="67">
        <f t="shared" si="395"/>
        <v>0</v>
      </c>
      <c r="U1481" s="53">
        <f t="shared" si="402"/>
        <v>0</v>
      </c>
      <c r="V1481" s="54">
        <f t="shared" si="403"/>
        <v>0</v>
      </c>
      <c r="W1481" s="67">
        <f t="shared" si="396"/>
        <v>0</v>
      </c>
      <c r="X1481" s="53">
        <f t="shared" si="404"/>
        <v>0</v>
      </c>
      <c r="Y1481" s="54">
        <f t="shared" si="405"/>
        <v>0</v>
      </c>
      <c r="Z1481" s="68" t="str">
        <f t="shared" si="408"/>
        <v>0</v>
      </c>
      <c r="AA1481" s="56">
        <f t="shared" si="406"/>
        <v>1</v>
      </c>
      <c r="AB1481" s="124">
        <f t="shared" si="397"/>
        <v>1</v>
      </c>
      <c r="AC1481" s="69">
        <f t="shared" si="398"/>
        <v>0</v>
      </c>
      <c r="AD1481" s="54">
        <f t="shared" si="401"/>
        <v>0</v>
      </c>
      <c r="AE1481" s="59">
        <f t="shared" si="399"/>
        <v>0</v>
      </c>
      <c r="AF1481" s="149"/>
      <c r="AG1481" s="60"/>
      <c r="AH1481" s="61"/>
      <c r="AI1481" s="126"/>
      <c r="AJ1481" s="212"/>
      <c r="AK1481" s="215"/>
    </row>
    <row r="1482" spans="2:37">
      <c r="B1482" s="136"/>
      <c r="C1482" s="47">
        <f t="shared" si="409"/>
        <v>0</v>
      </c>
      <c r="D1482" s="47">
        <f t="shared" si="410"/>
        <v>1</v>
      </c>
      <c r="E1482" s="47">
        <f t="shared" si="411"/>
        <v>1900</v>
      </c>
      <c r="F1482" s="47" t="str">
        <f t="shared" si="407"/>
        <v>сб</v>
      </c>
      <c r="G1482" s="92"/>
      <c r="H1482" s="71"/>
      <c r="I1482" s="70"/>
      <c r="J1482" s="94"/>
      <c r="K1482" s="94"/>
      <c r="L1482" s="48"/>
      <c r="M1482" s="71"/>
      <c r="N1482" s="64"/>
      <c r="O1482" s="65"/>
      <c r="P1482" s="65"/>
      <c r="Q1482" s="65"/>
      <c r="R1482" s="105"/>
      <c r="S1482" s="66">
        <f t="shared" si="400"/>
        <v>100854.89999999998</v>
      </c>
      <c r="T1482" s="67">
        <f t="shared" ref="T1482:T1545" si="412">IF(Q1482&lt;&gt;0,IF(K1482="Long",(Q1482-N1482)*100000*AB1482,((Q1482-N1482)*-100000*AB1482)),0)</f>
        <v>0</v>
      </c>
      <c r="U1482" s="53">
        <f t="shared" si="402"/>
        <v>0</v>
      </c>
      <c r="V1482" s="54">
        <f t="shared" si="403"/>
        <v>0</v>
      </c>
      <c r="W1482" s="67">
        <f t="shared" ref="W1482:W1545" si="413">IF(P1482&lt;&gt;0,IF(K1482="Long",(N1482-P1482)*100000*AB1482,((N1482-P1482)*-100000*AB1482)),0)</f>
        <v>0</v>
      </c>
      <c r="X1482" s="53">
        <f t="shared" si="404"/>
        <v>0</v>
      </c>
      <c r="Y1482" s="54">
        <f t="shared" si="405"/>
        <v>0</v>
      </c>
      <c r="Z1482" s="68" t="str">
        <f t="shared" si="408"/>
        <v>0</v>
      </c>
      <c r="AA1482" s="56">
        <f t="shared" si="406"/>
        <v>1</v>
      </c>
      <c r="AB1482" s="124">
        <f t="shared" ref="AB1482:AB1545" si="414">IF(TRUNC(N1482/10,0)=0,1,IF(AND(TRUNC(N1482/10,0)&gt;0,TRUNC(N1482/10,0)&lt;10),0.1,IF(AND(TRUNC(N1482/10,0)&gt;=10,TRUNC(N1482/10,0)&lt;100),0.01,IF(AND(TRUNC(N1482/10,0)&gt;=100,TRUNC(N1482/10,0)&lt;1000),0.001,IF(AND(TRUNC(N1482/10,0)&gt;=1000,TRUNC(N1482/10,0)&lt;10000),0.0001,IF(AND(TRUNC(N1482/10,0)&gt;=10000,TRUNC(N1482/10,0)&lt;100000),0.00001))))))</f>
        <v>1</v>
      </c>
      <c r="AC1482" s="69">
        <f t="shared" ref="AC1482:AC1545" si="415">IF(O1482&lt;&gt;0, IF(K1482="Long",(O1482-N1482)*100000*AB1482,((O1482-N1482)*-100000*AB1482)),0)</f>
        <v>0</v>
      </c>
      <c r="AD1482" s="54">
        <f t="shared" si="401"/>
        <v>0</v>
      </c>
      <c r="AE1482" s="59">
        <f t="shared" ref="AE1482:AE1545" si="416">(AA1482*AC1482*M1482)+R1482</f>
        <v>0</v>
      </c>
      <c r="AF1482" s="149"/>
      <c r="AG1482" s="60"/>
      <c r="AH1482" s="61"/>
      <c r="AI1482" s="126"/>
      <c r="AJ1482" s="212"/>
      <c r="AK1482" s="215"/>
    </row>
    <row r="1483" spans="2:37">
      <c r="B1483" s="136"/>
      <c r="C1483" s="47">
        <f t="shared" si="409"/>
        <v>0</v>
      </c>
      <c r="D1483" s="47">
        <f t="shared" si="410"/>
        <v>1</v>
      </c>
      <c r="E1483" s="47">
        <f t="shared" si="411"/>
        <v>1900</v>
      </c>
      <c r="F1483" s="47" t="str">
        <f t="shared" si="407"/>
        <v>сб</v>
      </c>
      <c r="G1483" s="92"/>
      <c r="H1483" s="71"/>
      <c r="I1483" s="70"/>
      <c r="J1483" s="94"/>
      <c r="K1483" s="94"/>
      <c r="L1483" s="48"/>
      <c r="M1483" s="71"/>
      <c r="N1483" s="64"/>
      <c r="O1483" s="65"/>
      <c r="P1483" s="65"/>
      <c r="Q1483" s="65"/>
      <c r="R1483" s="105"/>
      <c r="S1483" s="66">
        <f t="shared" ref="S1483:S1546" si="417">IF(AE1483="","",S1482+AE1483)</f>
        <v>100854.89999999998</v>
      </c>
      <c r="T1483" s="67">
        <f t="shared" si="412"/>
        <v>0</v>
      </c>
      <c r="U1483" s="53">
        <f t="shared" si="402"/>
        <v>0</v>
      </c>
      <c r="V1483" s="54">
        <f t="shared" si="403"/>
        <v>0</v>
      </c>
      <c r="W1483" s="67">
        <f t="shared" si="413"/>
        <v>0</v>
      </c>
      <c r="X1483" s="53">
        <f t="shared" si="404"/>
        <v>0</v>
      </c>
      <c r="Y1483" s="54">
        <f t="shared" si="405"/>
        <v>0</v>
      </c>
      <c r="Z1483" s="68" t="str">
        <f t="shared" si="408"/>
        <v>0</v>
      </c>
      <c r="AA1483" s="56">
        <f t="shared" si="406"/>
        <v>1</v>
      </c>
      <c r="AB1483" s="124">
        <f t="shared" si="414"/>
        <v>1</v>
      </c>
      <c r="AC1483" s="69">
        <f t="shared" si="415"/>
        <v>0</v>
      </c>
      <c r="AD1483" s="54">
        <f t="shared" ref="AD1483:AD1546" si="418">IF(S1482=0,"0.00%",AE1483/S1482)</f>
        <v>0</v>
      </c>
      <c r="AE1483" s="59">
        <f t="shared" si="416"/>
        <v>0</v>
      </c>
      <c r="AF1483" s="149"/>
      <c r="AG1483" s="60"/>
      <c r="AH1483" s="61"/>
      <c r="AI1483" s="126"/>
      <c r="AJ1483" s="212"/>
      <c r="AK1483" s="215"/>
    </row>
    <row r="1484" spans="2:37">
      <c r="B1484" s="136"/>
      <c r="C1484" s="47">
        <f t="shared" si="409"/>
        <v>0</v>
      </c>
      <c r="D1484" s="47">
        <f t="shared" si="410"/>
        <v>1</v>
      </c>
      <c r="E1484" s="47">
        <f t="shared" si="411"/>
        <v>1900</v>
      </c>
      <c r="F1484" s="47" t="str">
        <f t="shared" si="407"/>
        <v>сб</v>
      </c>
      <c r="G1484" s="92"/>
      <c r="H1484" s="71"/>
      <c r="I1484" s="70"/>
      <c r="J1484" s="94"/>
      <c r="K1484" s="94"/>
      <c r="L1484" s="48"/>
      <c r="M1484" s="71"/>
      <c r="N1484" s="64"/>
      <c r="O1484" s="65"/>
      <c r="P1484" s="65"/>
      <c r="Q1484" s="65"/>
      <c r="R1484" s="105"/>
      <c r="S1484" s="66">
        <f t="shared" si="417"/>
        <v>100854.89999999998</v>
      </c>
      <c r="T1484" s="67">
        <f t="shared" si="412"/>
        <v>0</v>
      </c>
      <c r="U1484" s="53">
        <f t="shared" si="402"/>
        <v>0</v>
      </c>
      <c r="V1484" s="54">
        <f t="shared" si="403"/>
        <v>0</v>
      </c>
      <c r="W1484" s="67">
        <f t="shared" si="413"/>
        <v>0</v>
      </c>
      <c r="X1484" s="53">
        <f t="shared" si="404"/>
        <v>0</v>
      </c>
      <c r="Y1484" s="54">
        <f t="shared" si="405"/>
        <v>0</v>
      </c>
      <c r="Z1484" s="68" t="str">
        <f t="shared" si="408"/>
        <v>0</v>
      </c>
      <c r="AA1484" s="56">
        <f t="shared" si="406"/>
        <v>1</v>
      </c>
      <c r="AB1484" s="124">
        <f t="shared" si="414"/>
        <v>1</v>
      </c>
      <c r="AC1484" s="69">
        <f t="shared" si="415"/>
        <v>0</v>
      </c>
      <c r="AD1484" s="54">
        <f t="shared" si="418"/>
        <v>0</v>
      </c>
      <c r="AE1484" s="59">
        <f t="shared" si="416"/>
        <v>0</v>
      </c>
      <c r="AF1484" s="149"/>
      <c r="AG1484" s="60"/>
      <c r="AH1484" s="61"/>
      <c r="AI1484" s="126"/>
      <c r="AJ1484" s="212"/>
      <c r="AK1484" s="215"/>
    </row>
    <row r="1485" spans="2:37">
      <c r="B1485" s="136"/>
      <c r="C1485" s="47">
        <f t="shared" si="409"/>
        <v>0</v>
      </c>
      <c r="D1485" s="47">
        <f t="shared" si="410"/>
        <v>1</v>
      </c>
      <c r="E1485" s="47">
        <f t="shared" si="411"/>
        <v>1900</v>
      </c>
      <c r="F1485" s="47" t="str">
        <f t="shared" si="407"/>
        <v>сб</v>
      </c>
      <c r="G1485" s="92"/>
      <c r="H1485" s="71"/>
      <c r="I1485" s="70"/>
      <c r="J1485" s="94"/>
      <c r="K1485" s="94"/>
      <c r="L1485" s="48"/>
      <c r="M1485" s="71"/>
      <c r="N1485" s="64"/>
      <c r="O1485" s="65"/>
      <c r="P1485" s="65"/>
      <c r="Q1485" s="65"/>
      <c r="R1485" s="105"/>
      <c r="S1485" s="66">
        <f t="shared" si="417"/>
        <v>100854.89999999998</v>
      </c>
      <c r="T1485" s="67">
        <f t="shared" si="412"/>
        <v>0</v>
      </c>
      <c r="U1485" s="53">
        <f t="shared" si="402"/>
        <v>0</v>
      </c>
      <c r="V1485" s="54">
        <f t="shared" si="403"/>
        <v>0</v>
      </c>
      <c r="W1485" s="67">
        <f t="shared" si="413"/>
        <v>0</v>
      </c>
      <c r="X1485" s="53">
        <f t="shared" si="404"/>
        <v>0</v>
      </c>
      <c r="Y1485" s="54">
        <f t="shared" si="405"/>
        <v>0</v>
      </c>
      <c r="Z1485" s="68" t="str">
        <f t="shared" si="408"/>
        <v>0</v>
      </c>
      <c r="AA1485" s="56">
        <f t="shared" si="406"/>
        <v>1</v>
      </c>
      <c r="AB1485" s="124">
        <f t="shared" si="414"/>
        <v>1</v>
      </c>
      <c r="AC1485" s="69">
        <f t="shared" si="415"/>
        <v>0</v>
      </c>
      <c r="AD1485" s="54">
        <f t="shared" si="418"/>
        <v>0</v>
      </c>
      <c r="AE1485" s="59">
        <f t="shared" si="416"/>
        <v>0</v>
      </c>
      <c r="AF1485" s="149"/>
      <c r="AG1485" s="60"/>
      <c r="AH1485" s="61"/>
      <c r="AI1485" s="126"/>
      <c r="AJ1485" s="212"/>
      <c r="AK1485" s="215"/>
    </row>
    <row r="1486" spans="2:37">
      <c r="B1486" s="136"/>
      <c r="C1486" s="47">
        <f t="shared" si="409"/>
        <v>0</v>
      </c>
      <c r="D1486" s="47">
        <f t="shared" si="410"/>
        <v>1</v>
      </c>
      <c r="E1486" s="47">
        <f t="shared" si="411"/>
        <v>1900</v>
      </c>
      <c r="F1486" s="47" t="str">
        <f t="shared" si="407"/>
        <v>сб</v>
      </c>
      <c r="G1486" s="92"/>
      <c r="H1486" s="71"/>
      <c r="I1486" s="70"/>
      <c r="J1486" s="94"/>
      <c r="K1486" s="94"/>
      <c r="L1486" s="48"/>
      <c r="M1486" s="71"/>
      <c r="N1486" s="64"/>
      <c r="O1486" s="65"/>
      <c r="P1486" s="65"/>
      <c r="Q1486" s="65"/>
      <c r="R1486" s="105"/>
      <c r="S1486" s="66">
        <f t="shared" si="417"/>
        <v>100854.89999999998</v>
      </c>
      <c r="T1486" s="67">
        <f t="shared" si="412"/>
        <v>0</v>
      </c>
      <c r="U1486" s="53">
        <f t="shared" si="402"/>
        <v>0</v>
      </c>
      <c r="V1486" s="54">
        <f t="shared" si="403"/>
        <v>0</v>
      </c>
      <c r="W1486" s="67">
        <f t="shared" si="413"/>
        <v>0</v>
      </c>
      <c r="X1486" s="53">
        <f t="shared" si="404"/>
        <v>0</v>
      </c>
      <c r="Y1486" s="54">
        <f t="shared" si="405"/>
        <v>0</v>
      </c>
      <c r="Z1486" s="68" t="str">
        <f t="shared" si="408"/>
        <v>0</v>
      </c>
      <c r="AA1486" s="56">
        <f t="shared" si="406"/>
        <v>1</v>
      </c>
      <c r="AB1486" s="124">
        <f t="shared" si="414"/>
        <v>1</v>
      </c>
      <c r="AC1486" s="69">
        <f t="shared" si="415"/>
        <v>0</v>
      </c>
      <c r="AD1486" s="54">
        <f t="shared" si="418"/>
        <v>0</v>
      </c>
      <c r="AE1486" s="59">
        <f t="shared" si="416"/>
        <v>0</v>
      </c>
      <c r="AF1486" s="149"/>
      <c r="AG1486" s="60"/>
      <c r="AH1486" s="61"/>
      <c r="AI1486" s="126"/>
      <c r="AJ1486" s="212"/>
      <c r="AK1486" s="215"/>
    </row>
    <row r="1487" spans="2:37">
      <c r="B1487" s="136"/>
      <c r="C1487" s="47">
        <f t="shared" si="409"/>
        <v>0</v>
      </c>
      <c r="D1487" s="47">
        <f t="shared" si="410"/>
        <v>1</v>
      </c>
      <c r="E1487" s="47">
        <f t="shared" si="411"/>
        <v>1900</v>
      </c>
      <c r="F1487" s="47" t="str">
        <f t="shared" si="407"/>
        <v>сб</v>
      </c>
      <c r="G1487" s="92"/>
      <c r="H1487" s="71"/>
      <c r="I1487" s="70"/>
      <c r="J1487" s="94"/>
      <c r="K1487" s="94"/>
      <c r="L1487" s="48"/>
      <c r="M1487" s="71"/>
      <c r="N1487" s="64"/>
      <c r="O1487" s="65"/>
      <c r="P1487" s="65"/>
      <c r="Q1487" s="65"/>
      <c r="R1487" s="105"/>
      <c r="S1487" s="66">
        <f t="shared" si="417"/>
        <v>100854.89999999998</v>
      </c>
      <c r="T1487" s="67">
        <f t="shared" si="412"/>
        <v>0</v>
      </c>
      <c r="U1487" s="53">
        <f t="shared" si="402"/>
        <v>0</v>
      </c>
      <c r="V1487" s="54">
        <f t="shared" si="403"/>
        <v>0</v>
      </c>
      <c r="W1487" s="67">
        <f t="shared" si="413"/>
        <v>0</v>
      </c>
      <c r="X1487" s="53">
        <f t="shared" si="404"/>
        <v>0</v>
      </c>
      <c r="Y1487" s="54">
        <f t="shared" si="405"/>
        <v>0</v>
      </c>
      <c r="Z1487" s="68" t="str">
        <f t="shared" si="408"/>
        <v>0</v>
      </c>
      <c r="AA1487" s="56">
        <f t="shared" si="406"/>
        <v>1</v>
      </c>
      <c r="AB1487" s="124">
        <f t="shared" si="414"/>
        <v>1</v>
      </c>
      <c r="AC1487" s="69">
        <f t="shared" si="415"/>
        <v>0</v>
      </c>
      <c r="AD1487" s="54">
        <f t="shared" si="418"/>
        <v>0</v>
      </c>
      <c r="AE1487" s="59">
        <f t="shared" si="416"/>
        <v>0</v>
      </c>
      <c r="AF1487" s="149"/>
      <c r="AG1487" s="60"/>
      <c r="AH1487" s="61"/>
      <c r="AI1487" s="126"/>
      <c r="AJ1487" s="212"/>
      <c r="AK1487" s="215"/>
    </row>
    <row r="1488" spans="2:37">
      <c r="B1488" s="136"/>
      <c r="C1488" s="47">
        <f t="shared" si="409"/>
        <v>0</v>
      </c>
      <c r="D1488" s="47">
        <f t="shared" si="410"/>
        <v>1</v>
      </c>
      <c r="E1488" s="47">
        <f t="shared" si="411"/>
        <v>1900</v>
      </c>
      <c r="F1488" s="47" t="str">
        <f t="shared" si="407"/>
        <v>сб</v>
      </c>
      <c r="G1488" s="92"/>
      <c r="H1488" s="71"/>
      <c r="I1488" s="70"/>
      <c r="J1488" s="94"/>
      <c r="K1488" s="94"/>
      <c r="L1488" s="48"/>
      <c r="M1488" s="71"/>
      <c r="N1488" s="64"/>
      <c r="O1488" s="65"/>
      <c r="P1488" s="65"/>
      <c r="Q1488" s="65"/>
      <c r="R1488" s="105"/>
      <c r="S1488" s="66">
        <f t="shared" si="417"/>
        <v>100854.89999999998</v>
      </c>
      <c r="T1488" s="67">
        <f t="shared" si="412"/>
        <v>0</v>
      </c>
      <c r="U1488" s="53">
        <f t="shared" si="402"/>
        <v>0</v>
      </c>
      <c r="V1488" s="54">
        <f t="shared" si="403"/>
        <v>0</v>
      </c>
      <c r="W1488" s="67">
        <f t="shared" si="413"/>
        <v>0</v>
      </c>
      <c r="X1488" s="53">
        <f t="shared" si="404"/>
        <v>0</v>
      </c>
      <c r="Y1488" s="54">
        <f t="shared" si="405"/>
        <v>0</v>
      </c>
      <c r="Z1488" s="68" t="str">
        <f t="shared" si="408"/>
        <v>0</v>
      </c>
      <c r="AA1488" s="56">
        <f t="shared" si="406"/>
        <v>1</v>
      </c>
      <c r="AB1488" s="124">
        <f t="shared" si="414"/>
        <v>1</v>
      </c>
      <c r="AC1488" s="69">
        <f t="shared" si="415"/>
        <v>0</v>
      </c>
      <c r="AD1488" s="54">
        <f t="shared" si="418"/>
        <v>0</v>
      </c>
      <c r="AE1488" s="59">
        <f t="shared" si="416"/>
        <v>0</v>
      </c>
      <c r="AF1488" s="149"/>
      <c r="AG1488" s="60"/>
      <c r="AH1488" s="61"/>
      <c r="AI1488" s="126"/>
      <c r="AJ1488" s="212"/>
      <c r="AK1488" s="215"/>
    </row>
    <row r="1489" spans="2:37">
      <c r="B1489" s="136"/>
      <c r="C1489" s="47">
        <f t="shared" si="409"/>
        <v>0</v>
      </c>
      <c r="D1489" s="47">
        <f t="shared" si="410"/>
        <v>1</v>
      </c>
      <c r="E1489" s="47">
        <f t="shared" si="411"/>
        <v>1900</v>
      </c>
      <c r="F1489" s="47" t="str">
        <f t="shared" si="407"/>
        <v>сб</v>
      </c>
      <c r="G1489" s="92"/>
      <c r="H1489" s="71"/>
      <c r="I1489" s="70"/>
      <c r="J1489" s="94"/>
      <c r="K1489" s="94"/>
      <c r="L1489" s="48"/>
      <c r="M1489" s="71"/>
      <c r="N1489" s="64"/>
      <c r="O1489" s="65"/>
      <c r="P1489" s="65"/>
      <c r="Q1489" s="65"/>
      <c r="R1489" s="105"/>
      <c r="S1489" s="66">
        <f t="shared" si="417"/>
        <v>100854.89999999998</v>
      </c>
      <c r="T1489" s="67">
        <f t="shared" si="412"/>
        <v>0</v>
      </c>
      <c r="U1489" s="53">
        <f t="shared" si="402"/>
        <v>0</v>
      </c>
      <c r="V1489" s="54">
        <f t="shared" si="403"/>
        <v>0</v>
      </c>
      <c r="W1489" s="67">
        <f t="shared" si="413"/>
        <v>0</v>
      </c>
      <c r="X1489" s="53">
        <f t="shared" si="404"/>
        <v>0</v>
      </c>
      <c r="Y1489" s="54">
        <f t="shared" si="405"/>
        <v>0</v>
      </c>
      <c r="Z1489" s="68" t="str">
        <f t="shared" si="408"/>
        <v>0</v>
      </c>
      <c r="AA1489" s="56">
        <f t="shared" si="406"/>
        <v>1</v>
      </c>
      <c r="AB1489" s="124">
        <f t="shared" si="414"/>
        <v>1</v>
      </c>
      <c r="AC1489" s="69">
        <f t="shared" si="415"/>
        <v>0</v>
      </c>
      <c r="AD1489" s="54">
        <f t="shared" si="418"/>
        <v>0</v>
      </c>
      <c r="AE1489" s="59">
        <f t="shared" si="416"/>
        <v>0</v>
      </c>
      <c r="AF1489" s="149"/>
      <c r="AG1489" s="60"/>
      <c r="AH1489" s="61"/>
      <c r="AI1489" s="126"/>
      <c r="AJ1489" s="212"/>
      <c r="AK1489" s="215"/>
    </row>
    <row r="1490" spans="2:37">
      <c r="B1490" s="136"/>
      <c r="C1490" s="47">
        <f t="shared" si="409"/>
        <v>0</v>
      </c>
      <c r="D1490" s="47">
        <f t="shared" si="410"/>
        <v>1</v>
      </c>
      <c r="E1490" s="47">
        <f t="shared" si="411"/>
        <v>1900</v>
      </c>
      <c r="F1490" s="47" t="str">
        <f t="shared" si="407"/>
        <v>сб</v>
      </c>
      <c r="G1490" s="92"/>
      <c r="H1490" s="71"/>
      <c r="I1490" s="70"/>
      <c r="J1490" s="94"/>
      <c r="K1490" s="94"/>
      <c r="L1490" s="48"/>
      <c r="M1490" s="71"/>
      <c r="N1490" s="64"/>
      <c r="O1490" s="65"/>
      <c r="P1490" s="65"/>
      <c r="Q1490" s="65"/>
      <c r="R1490" s="105"/>
      <c r="S1490" s="66">
        <f t="shared" si="417"/>
        <v>100854.89999999998</v>
      </c>
      <c r="T1490" s="67">
        <f t="shared" si="412"/>
        <v>0</v>
      </c>
      <c r="U1490" s="53">
        <f t="shared" si="402"/>
        <v>0</v>
      </c>
      <c r="V1490" s="54">
        <f t="shared" si="403"/>
        <v>0</v>
      </c>
      <c r="W1490" s="67">
        <f t="shared" si="413"/>
        <v>0</v>
      </c>
      <c r="X1490" s="53">
        <f t="shared" si="404"/>
        <v>0</v>
      </c>
      <c r="Y1490" s="54">
        <f t="shared" si="405"/>
        <v>0</v>
      </c>
      <c r="Z1490" s="68" t="str">
        <f t="shared" si="408"/>
        <v>0</v>
      </c>
      <c r="AA1490" s="56">
        <f t="shared" si="406"/>
        <v>1</v>
      </c>
      <c r="AB1490" s="124">
        <f t="shared" si="414"/>
        <v>1</v>
      </c>
      <c r="AC1490" s="69">
        <f t="shared" si="415"/>
        <v>0</v>
      </c>
      <c r="AD1490" s="54">
        <f t="shared" si="418"/>
        <v>0</v>
      </c>
      <c r="AE1490" s="59">
        <f t="shared" si="416"/>
        <v>0</v>
      </c>
      <c r="AF1490" s="149"/>
      <c r="AG1490" s="60"/>
      <c r="AH1490" s="61"/>
      <c r="AI1490" s="126"/>
      <c r="AJ1490" s="212"/>
      <c r="AK1490" s="215"/>
    </row>
    <row r="1491" spans="2:37">
      <c r="B1491" s="136"/>
      <c r="C1491" s="47">
        <f t="shared" si="409"/>
        <v>0</v>
      </c>
      <c r="D1491" s="47">
        <f t="shared" si="410"/>
        <v>1</v>
      </c>
      <c r="E1491" s="47">
        <f t="shared" si="411"/>
        <v>1900</v>
      </c>
      <c r="F1491" s="47" t="str">
        <f t="shared" si="407"/>
        <v>сб</v>
      </c>
      <c r="G1491" s="92"/>
      <c r="H1491" s="71"/>
      <c r="I1491" s="70"/>
      <c r="J1491" s="94"/>
      <c r="K1491" s="94"/>
      <c r="L1491" s="48"/>
      <c r="M1491" s="71"/>
      <c r="N1491" s="64"/>
      <c r="O1491" s="65"/>
      <c r="P1491" s="65"/>
      <c r="Q1491" s="65"/>
      <c r="R1491" s="105"/>
      <c r="S1491" s="66">
        <f t="shared" si="417"/>
        <v>100854.89999999998</v>
      </c>
      <c r="T1491" s="67">
        <f t="shared" si="412"/>
        <v>0</v>
      </c>
      <c r="U1491" s="53">
        <f t="shared" si="402"/>
        <v>0</v>
      </c>
      <c r="V1491" s="54">
        <f t="shared" si="403"/>
        <v>0</v>
      </c>
      <c r="W1491" s="67">
        <f t="shared" si="413"/>
        <v>0</v>
      </c>
      <c r="X1491" s="53">
        <f t="shared" si="404"/>
        <v>0</v>
      </c>
      <c r="Y1491" s="54">
        <f t="shared" si="405"/>
        <v>0</v>
      </c>
      <c r="Z1491" s="68" t="str">
        <f t="shared" si="408"/>
        <v>0</v>
      </c>
      <c r="AA1491" s="56">
        <f t="shared" si="406"/>
        <v>1</v>
      </c>
      <c r="AB1491" s="124">
        <f t="shared" si="414"/>
        <v>1</v>
      </c>
      <c r="AC1491" s="69">
        <f t="shared" si="415"/>
        <v>0</v>
      </c>
      <c r="AD1491" s="54">
        <f t="shared" si="418"/>
        <v>0</v>
      </c>
      <c r="AE1491" s="59">
        <f t="shared" si="416"/>
        <v>0</v>
      </c>
      <c r="AF1491" s="149"/>
      <c r="AG1491" s="60"/>
      <c r="AH1491" s="61"/>
      <c r="AI1491" s="126"/>
      <c r="AJ1491" s="212"/>
      <c r="AK1491" s="215"/>
    </row>
    <row r="1492" spans="2:37">
      <c r="B1492" s="136"/>
      <c r="C1492" s="47">
        <f t="shared" si="409"/>
        <v>0</v>
      </c>
      <c r="D1492" s="47">
        <f t="shared" si="410"/>
        <v>1</v>
      </c>
      <c r="E1492" s="47">
        <f t="shared" si="411"/>
        <v>1900</v>
      </c>
      <c r="F1492" s="47" t="str">
        <f t="shared" si="407"/>
        <v>сб</v>
      </c>
      <c r="G1492" s="92"/>
      <c r="H1492" s="71"/>
      <c r="I1492" s="70"/>
      <c r="J1492" s="94"/>
      <c r="K1492" s="94"/>
      <c r="L1492" s="48"/>
      <c r="M1492" s="71"/>
      <c r="N1492" s="64"/>
      <c r="O1492" s="65"/>
      <c r="P1492" s="65"/>
      <c r="Q1492" s="65"/>
      <c r="R1492" s="105"/>
      <c r="S1492" s="66">
        <f t="shared" si="417"/>
        <v>100854.89999999998</v>
      </c>
      <c r="T1492" s="67">
        <f t="shared" si="412"/>
        <v>0</v>
      </c>
      <c r="U1492" s="53">
        <f t="shared" si="402"/>
        <v>0</v>
      </c>
      <c r="V1492" s="54">
        <f t="shared" si="403"/>
        <v>0</v>
      </c>
      <c r="W1492" s="67">
        <f t="shared" si="413"/>
        <v>0</v>
      </c>
      <c r="X1492" s="53">
        <f t="shared" si="404"/>
        <v>0</v>
      </c>
      <c r="Y1492" s="54">
        <f t="shared" si="405"/>
        <v>0</v>
      </c>
      <c r="Z1492" s="68" t="str">
        <f t="shared" si="408"/>
        <v>0</v>
      </c>
      <c r="AA1492" s="56">
        <f t="shared" si="406"/>
        <v>1</v>
      </c>
      <c r="AB1492" s="124">
        <f t="shared" si="414"/>
        <v>1</v>
      </c>
      <c r="AC1492" s="69">
        <f t="shared" si="415"/>
        <v>0</v>
      </c>
      <c r="AD1492" s="54">
        <f t="shared" si="418"/>
        <v>0</v>
      </c>
      <c r="AE1492" s="59">
        <f t="shared" si="416"/>
        <v>0</v>
      </c>
      <c r="AF1492" s="149"/>
      <c r="AG1492" s="60"/>
      <c r="AH1492" s="61"/>
      <c r="AI1492" s="126"/>
      <c r="AJ1492" s="212"/>
      <c r="AK1492" s="215"/>
    </row>
    <row r="1493" spans="2:37">
      <c r="B1493" s="136"/>
      <c r="C1493" s="47">
        <f t="shared" si="409"/>
        <v>0</v>
      </c>
      <c r="D1493" s="47">
        <f t="shared" si="410"/>
        <v>1</v>
      </c>
      <c r="E1493" s="47">
        <f t="shared" si="411"/>
        <v>1900</v>
      </c>
      <c r="F1493" s="47" t="str">
        <f t="shared" si="407"/>
        <v>сб</v>
      </c>
      <c r="G1493" s="92"/>
      <c r="H1493" s="71"/>
      <c r="I1493" s="70"/>
      <c r="J1493" s="94"/>
      <c r="K1493" s="94"/>
      <c r="L1493" s="48"/>
      <c r="M1493" s="71"/>
      <c r="N1493" s="64"/>
      <c r="O1493" s="65"/>
      <c r="P1493" s="65"/>
      <c r="Q1493" s="65"/>
      <c r="R1493" s="105"/>
      <c r="S1493" s="66">
        <f t="shared" si="417"/>
        <v>100854.89999999998</v>
      </c>
      <c r="T1493" s="67">
        <f t="shared" si="412"/>
        <v>0</v>
      </c>
      <c r="U1493" s="53">
        <f t="shared" si="402"/>
        <v>0</v>
      </c>
      <c r="V1493" s="54">
        <f t="shared" si="403"/>
        <v>0</v>
      </c>
      <c r="W1493" s="67">
        <f t="shared" si="413"/>
        <v>0</v>
      </c>
      <c r="X1493" s="53">
        <f t="shared" si="404"/>
        <v>0</v>
      </c>
      <c r="Y1493" s="54">
        <f t="shared" si="405"/>
        <v>0</v>
      </c>
      <c r="Z1493" s="68" t="str">
        <f t="shared" si="408"/>
        <v>0</v>
      </c>
      <c r="AA1493" s="56">
        <f t="shared" si="406"/>
        <v>1</v>
      </c>
      <c r="AB1493" s="124">
        <f t="shared" si="414"/>
        <v>1</v>
      </c>
      <c r="AC1493" s="69">
        <f t="shared" si="415"/>
        <v>0</v>
      </c>
      <c r="AD1493" s="54">
        <f t="shared" si="418"/>
        <v>0</v>
      </c>
      <c r="AE1493" s="59">
        <f t="shared" si="416"/>
        <v>0</v>
      </c>
      <c r="AF1493" s="149"/>
      <c r="AG1493" s="60"/>
      <c r="AH1493" s="61"/>
      <c r="AI1493" s="126"/>
      <c r="AJ1493" s="212"/>
      <c r="AK1493" s="215"/>
    </row>
    <row r="1494" spans="2:37">
      <c r="B1494" s="136"/>
      <c r="C1494" s="47">
        <f t="shared" si="409"/>
        <v>0</v>
      </c>
      <c r="D1494" s="47">
        <f t="shared" si="410"/>
        <v>1</v>
      </c>
      <c r="E1494" s="47">
        <f t="shared" si="411"/>
        <v>1900</v>
      </c>
      <c r="F1494" s="47" t="str">
        <f t="shared" si="407"/>
        <v>сб</v>
      </c>
      <c r="G1494" s="92"/>
      <c r="H1494" s="71"/>
      <c r="I1494" s="70"/>
      <c r="J1494" s="94"/>
      <c r="K1494" s="94"/>
      <c r="L1494" s="48"/>
      <c r="M1494" s="71"/>
      <c r="N1494" s="64"/>
      <c r="O1494" s="65"/>
      <c r="P1494" s="65"/>
      <c r="Q1494" s="65"/>
      <c r="R1494" s="105"/>
      <c r="S1494" s="66">
        <f t="shared" si="417"/>
        <v>100854.89999999998</v>
      </c>
      <c r="T1494" s="67">
        <f t="shared" si="412"/>
        <v>0</v>
      </c>
      <c r="U1494" s="53">
        <f t="shared" si="402"/>
        <v>0</v>
      </c>
      <c r="V1494" s="54">
        <f t="shared" si="403"/>
        <v>0</v>
      </c>
      <c r="W1494" s="67">
        <f t="shared" si="413"/>
        <v>0</v>
      </c>
      <c r="X1494" s="53">
        <f t="shared" si="404"/>
        <v>0</v>
      </c>
      <c r="Y1494" s="54">
        <f t="shared" si="405"/>
        <v>0</v>
      </c>
      <c r="Z1494" s="68" t="str">
        <f t="shared" si="408"/>
        <v>0</v>
      </c>
      <c r="AA1494" s="56">
        <f t="shared" si="406"/>
        <v>1</v>
      </c>
      <c r="AB1494" s="124">
        <f t="shared" si="414"/>
        <v>1</v>
      </c>
      <c r="AC1494" s="69">
        <f t="shared" si="415"/>
        <v>0</v>
      </c>
      <c r="AD1494" s="54">
        <f t="shared" si="418"/>
        <v>0</v>
      </c>
      <c r="AE1494" s="59">
        <f t="shared" si="416"/>
        <v>0</v>
      </c>
      <c r="AF1494" s="149"/>
      <c r="AG1494" s="60"/>
      <c r="AH1494" s="61"/>
      <c r="AI1494" s="126"/>
      <c r="AJ1494" s="212"/>
      <c r="AK1494" s="215"/>
    </row>
    <row r="1495" spans="2:37">
      <c r="B1495" s="136"/>
      <c r="C1495" s="47">
        <f t="shared" si="409"/>
        <v>0</v>
      </c>
      <c r="D1495" s="47">
        <f t="shared" si="410"/>
        <v>1</v>
      </c>
      <c r="E1495" s="47">
        <f t="shared" si="411"/>
        <v>1900</v>
      </c>
      <c r="F1495" s="47" t="str">
        <f t="shared" si="407"/>
        <v>сб</v>
      </c>
      <c r="G1495" s="92"/>
      <c r="H1495" s="71"/>
      <c r="I1495" s="70"/>
      <c r="J1495" s="94"/>
      <c r="K1495" s="94"/>
      <c r="L1495" s="48"/>
      <c r="M1495" s="71"/>
      <c r="N1495" s="64"/>
      <c r="O1495" s="65"/>
      <c r="P1495" s="65"/>
      <c r="Q1495" s="65"/>
      <c r="R1495" s="105"/>
      <c r="S1495" s="66">
        <f t="shared" si="417"/>
        <v>100854.89999999998</v>
      </c>
      <c r="T1495" s="67">
        <f t="shared" si="412"/>
        <v>0</v>
      </c>
      <c r="U1495" s="53">
        <f t="shared" si="402"/>
        <v>0</v>
      </c>
      <c r="V1495" s="54">
        <f t="shared" si="403"/>
        <v>0</v>
      </c>
      <c r="W1495" s="67">
        <f t="shared" si="413"/>
        <v>0</v>
      </c>
      <c r="X1495" s="53">
        <f t="shared" si="404"/>
        <v>0</v>
      </c>
      <c r="Y1495" s="54">
        <f t="shared" si="405"/>
        <v>0</v>
      </c>
      <c r="Z1495" s="68" t="str">
        <f t="shared" si="408"/>
        <v>0</v>
      </c>
      <c r="AA1495" s="56">
        <f t="shared" si="406"/>
        <v>1</v>
      </c>
      <c r="AB1495" s="124">
        <f t="shared" si="414"/>
        <v>1</v>
      </c>
      <c r="AC1495" s="69">
        <f t="shared" si="415"/>
        <v>0</v>
      </c>
      <c r="AD1495" s="54">
        <f t="shared" si="418"/>
        <v>0</v>
      </c>
      <c r="AE1495" s="59">
        <f t="shared" si="416"/>
        <v>0</v>
      </c>
      <c r="AF1495" s="149"/>
      <c r="AG1495" s="60"/>
      <c r="AH1495" s="61"/>
      <c r="AI1495" s="126"/>
      <c r="AJ1495" s="212"/>
      <c r="AK1495" s="215"/>
    </row>
    <row r="1496" spans="2:37">
      <c r="B1496" s="136"/>
      <c r="C1496" s="47">
        <f t="shared" si="409"/>
        <v>0</v>
      </c>
      <c r="D1496" s="47">
        <f t="shared" si="410"/>
        <v>1</v>
      </c>
      <c r="E1496" s="47">
        <f t="shared" si="411"/>
        <v>1900</v>
      </c>
      <c r="F1496" s="47" t="str">
        <f t="shared" si="407"/>
        <v>сб</v>
      </c>
      <c r="G1496" s="92"/>
      <c r="H1496" s="71"/>
      <c r="I1496" s="70"/>
      <c r="J1496" s="94"/>
      <c r="K1496" s="94"/>
      <c r="L1496" s="48"/>
      <c r="M1496" s="71"/>
      <c r="N1496" s="64"/>
      <c r="O1496" s="65"/>
      <c r="P1496" s="65"/>
      <c r="Q1496" s="65"/>
      <c r="R1496" s="105"/>
      <c r="S1496" s="66">
        <f t="shared" si="417"/>
        <v>100854.89999999998</v>
      </c>
      <c r="T1496" s="67">
        <f t="shared" si="412"/>
        <v>0</v>
      </c>
      <c r="U1496" s="53">
        <f t="shared" si="402"/>
        <v>0</v>
      </c>
      <c r="V1496" s="54">
        <f t="shared" si="403"/>
        <v>0</v>
      </c>
      <c r="W1496" s="67">
        <f t="shared" si="413"/>
        <v>0</v>
      </c>
      <c r="X1496" s="53">
        <f t="shared" si="404"/>
        <v>0</v>
      </c>
      <c r="Y1496" s="54">
        <f t="shared" si="405"/>
        <v>0</v>
      </c>
      <c r="Z1496" s="68" t="str">
        <f t="shared" si="408"/>
        <v>0</v>
      </c>
      <c r="AA1496" s="56">
        <f t="shared" si="406"/>
        <v>1</v>
      </c>
      <c r="AB1496" s="124">
        <f t="shared" si="414"/>
        <v>1</v>
      </c>
      <c r="AC1496" s="69">
        <f t="shared" si="415"/>
        <v>0</v>
      </c>
      <c r="AD1496" s="54">
        <f t="shared" si="418"/>
        <v>0</v>
      </c>
      <c r="AE1496" s="59">
        <f t="shared" si="416"/>
        <v>0</v>
      </c>
      <c r="AF1496" s="149"/>
      <c r="AG1496" s="60"/>
      <c r="AH1496" s="61"/>
      <c r="AI1496" s="126"/>
      <c r="AJ1496" s="212"/>
      <c r="AK1496" s="215"/>
    </row>
    <row r="1497" spans="2:37">
      <c r="B1497" s="136"/>
      <c r="C1497" s="47">
        <f t="shared" si="409"/>
        <v>0</v>
      </c>
      <c r="D1497" s="47">
        <f t="shared" si="410"/>
        <v>1</v>
      </c>
      <c r="E1497" s="47">
        <f t="shared" si="411"/>
        <v>1900</v>
      </c>
      <c r="F1497" s="47" t="str">
        <f t="shared" si="407"/>
        <v>сб</v>
      </c>
      <c r="G1497" s="92"/>
      <c r="H1497" s="71"/>
      <c r="I1497" s="70"/>
      <c r="J1497" s="94"/>
      <c r="K1497" s="94"/>
      <c r="L1497" s="48"/>
      <c r="M1497" s="71"/>
      <c r="N1497" s="64"/>
      <c r="O1497" s="65"/>
      <c r="P1497" s="65"/>
      <c r="Q1497" s="65"/>
      <c r="R1497" s="105"/>
      <c r="S1497" s="66">
        <f t="shared" si="417"/>
        <v>100854.89999999998</v>
      </c>
      <c r="T1497" s="67">
        <f t="shared" si="412"/>
        <v>0</v>
      </c>
      <c r="U1497" s="53">
        <f t="shared" si="402"/>
        <v>0</v>
      </c>
      <c r="V1497" s="54">
        <f t="shared" si="403"/>
        <v>0</v>
      </c>
      <c r="W1497" s="67">
        <f t="shared" si="413"/>
        <v>0</v>
      </c>
      <c r="X1497" s="53">
        <f t="shared" si="404"/>
        <v>0</v>
      </c>
      <c r="Y1497" s="54">
        <f t="shared" si="405"/>
        <v>0</v>
      </c>
      <c r="Z1497" s="68" t="str">
        <f t="shared" si="408"/>
        <v>0</v>
      </c>
      <c r="AA1497" s="56">
        <f t="shared" si="406"/>
        <v>1</v>
      </c>
      <c r="AB1497" s="124">
        <f t="shared" si="414"/>
        <v>1</v>
      </c>
      <c r="AC1497" s="69">
        <f t="shared" si="415"/>
        <v>0</v>
      </c>
      <c r="AD1497" s="54">
        <f t="shared" si="418"/>
        <v>0</v>
      </c>
      <c r="AE1497" s="59">
        <f t="shared" si="416"/>
        <v>0</v>
      </c>
      <c r="AF1497" s="149"/>
      <c r="AG1497" s="60"/>
      <c r="AH1497" s="61"/>
      <c r="AI1497" s="126"/>
      <c r="AJ1497" s="212"/>
      <c r="AK1497" s="215"/>
    </row>
    <row r="1498" spans="2:37">
      <c r="B1498" s="136"/>
      <c r="C1498" s="47">
        <f t="shared" si="409"/>
        <v>0</v>
      </c>
      <c r="D1498" s="47">
        <f t="shared" si="410"/>
        <v>1</v>
      </c>
      <c r="E1498" s="47">
        <f t="shared" si="411"/>
        <v>1900</v>
      </c>
      <c r="F1498" s="47" t="str">
        <f t="shared" si="407"/>
        <v>сб</v>
      </c>
      <c r="G1498" s="92"/>
      <c r="H1498" s="71"/>
      <c r="I1498" s="70"/>
      <c r="J1498" s="94"/>
      <c r="K1498" s="94"/>
      <c r="L1498" s="48"/>
      <c r="M1498" s="71"/>
      <c r="N1498" s="64"/>
      <c r="O1498" s="65"/>
      <c r="P1498" s="65"/>
      <c r="Q1498" s="65"/>
      <c r="R1498" s="105"/>
      <c r="S1498" s="66">
        <f t="shared" si="417"/>
        <v>100854.89999999998</v>
      </c>
      <c r="T1498" s="67">
        <f t="shared" si="412"/>
        <v>0</v>
      </c>
      <c r="U1498" s="53">
        <f t="shared" si="402"/>
        <v>0</v>
      </c>
      <c r="V1498" s="54">
        <f t="shared" si="403"/>
        <v>0</v>
      </c>
      <c r="W1498" s="67">
        <f t="shared" si="413"/>
        <v>0</v>
      </c>
      <c r="X1498" s="53">
        <f t="shared" si="404"/>
        <v>0</v>
      </c>
      <c r="Y1498" s="54">
        <f t="shared" si="405"/>
        <v>0</v>
      </c>
      <c r="Z1498" s="68" t="str">
        <f t="shared" si="408"/>
        <v>0</v>
      </c>
      <c r="AA1498" s="56">
        <f t="shared" si="406"/>
        <v>1</v>
      </c>
      <c r="AB1498" s="124">
        <f t="shared" si="414"/>
        <v>1</v>
      </c>
      <c r="AC1498" s="69">
        <f t="shared" si="415"/>
        <v>0</v>
      </c>
      <c r="AD1498" s="54">
        <f t="shared" si="418"/>
        <v>0</v>
      </c>
      <c r="AE1498" s="59">
        <f t="shared" si="416"/>
        <v>0</v>
      </c>
      <c r="AF1498" s="149"/>
      <c r="AG1498" s="60"/>
      <c r="AH1498" s="61"/>
      <c r="AI1498" s="126"/>
      <c r="AJ1498" s="212"/>
      <c r="AK1498" s="215"/>
    </row>
    <row r="1499" spans="2:37">
      <c r="B1499" s="136"/>
      <c r="C1499" s="47">
        <f t="shared" si="409"/>
        <v>0</v>
      </c>
      <c r="D1499" s="47">
        <f t="shared" si="410"/>
        <v>1</v>
      </c>
      <c r="E1499" s="47">
        <f t="shared" si="411"/>
        <v>1900</v>
      </c>
      <c r="F1499" s="47" t="str">
        <f t="shared" si="407"/>
        <v>сб</v>
      </c>
      <c r="G1499" s="92"/>
      <c r="H1499" s="71"/>
      <c r="I1499" s="70"/>
      <c r="J1499" s="94"/>
      <c r="K1499" s="94"/>
      <c r="L1499" s="48"/>
      <c r="M1499" s="71"/>
      <c r="N1499" s="64"/>
      <c r="O1499" s="65"/>
      <c r="P1499" s="65"/>
      <c r="Q1499" s="65"/>
      <c r="R1499" s="105"/>
      <c r="S1499" s="66">
        <f t="shared" si="417"/>
        <v>100854.89999999998</v>
      </c>
      <c r="T1499" s="67">
        <f t="shared" si="412"/>
        <v>0</v>
      </c>
      <c r="U1499" s="53">
        <f t="shared" si="402"/>
        <v>0</v>
      </c>
      <c r="V1499" s="54">
        <f t="shared" si="403"/>
        <v>0</v>
      </c>
      <c r="W1499" s="67">
        <f t="shared" si="413"/>
        <v>0</v>
      </c>
      <c r="X1499" s="53">
        <f t="shared" si="404"/>
        <v>0</v>
      </c>
      <c r="Y1499" s="54">
        <f t="shared" si="405"/>
        <v>0</v>
      </c>
      <c r="Z1499" s="68" t="str">
        <f t="shared" si="408"/>
        <v>0</v>
      </c>
      <c r="AA1499" s="56">
        <f t="shared" si="406"/>
        <v>1</v>
      </c>
      <c r="AB1499" s="124">
        <f t="shared" si="414"/>
        <v>1</v>
      </c>
      <c r="AC1499" s="69">
        <f t="shared" si="415"/>
        <v>0</v>
      </c>
      <c r="AD1499" s="54">
        <f t="shared" si="418"/>
        <v>0</v>
      </c>
      <c r="AE1499" s="59">
        <f t="shared" si="416"/>
        <v>0</v>
      </c>
      <c r="AF1499" s="149"/>
      <c r="AG1499" s="60"/>
      <c r="AH1499" s="61"/>
      <c r="AI1499" s="126"/>
      <c r="AJ1499" s="212"/>
      <c r="AK1499" s="215"/>
    </row>
    <row r="1500" spans="2:37">
      <c r="B1500" s="136"/>
      <c r="C1500" s="47">
        <f t="shared" si="409"/>
        <v>0</v>
      </c>
      <c r="D1500" s="47">
        <f t="shared" si="410"/>
        <v>1</v>
      </c>
      <c r="E1500" s="47">
        <f t="shared" si="411"/>
        <v>1900</v>
      </c>
      <c r="F1500" s="47" t="str">
        <f t="shared" si="407"/>
        <v>сб</v>
      </c>
      <c r="G1500" s="92"/>
      <c r="H1500" s="71"/>
      <c r="I1500" s="70"/>
      <c r="J1500" s="94"/>
      <c r="K1500" s="94"/>
      <c r="L1500" s="48"/>
      <c r="M1500" s="71"/>
      <c r="N1500" s="64"/>
      <c r="O1500" s="65"/>
      <c r="P1500" s="65"/>
      <c r="Q1500" s="65"/>
      <c r="R1500" s="105"/>
      <c r="S1500" s="66">
        <f t="shared" si="417"/>
        <v>100854.89999999998</v>
      </c>
      <c r="T1500" s="67">
        <f t="shared" si="412"/>
        <v>0</v>
      </c>
      <c r="U1500" s="53">
        <f t="shared" si="402"/>
        <v>0</v>
      </c>
      <c r="V1500" s="54">
        <f t="shared" si="403"/>
        <v>0</v>
      </c>
      <c r="W1500" s="67">
        <f t="shared" si="413"/>
        <v>0</v>
      </c>
      <c r="X1500" s="53">
        <f t="shared" si="404"/>
        <v>0</v>
      </c>
      <c r="Y1500" s="54">
        <f t="shared" si="405"/>
        <v>0</v>
      </c>
      <c r="Z1500" s="68" t="str">
        <f t="shared" si="408"/>
        <v>0</v>
      </c>
      <c r="AA1500" s="56">
        <f t="shared" si="406"/>
        <v>1</v>
      </c>
      <c r="AB1500" s="124">
        <f t="shared" si="414"/>
        <v>1</v>
      </c>
      <c r="AC1500" s="69">
        <f t="shared" si="415"/>
        <v>0</v>
      </c>
      <c r="AD1500" s="54">
        <f t="shared" si="418"/>
        <v>0</v>
      </c>
      <c r="AE1500" s="59">
        <f t="shared" si="416"/>
        <v>0</v>
      </c>
      <c r="AF1500" s="149"/>
      <c r="AG1500" s="60"/>
      <c r="AH1500" s="61"/>
      <c r="AI1500" s="126"/>
      <c r="AJ1500" s="212"/>
      <c r="AK1500" s="215"/>
    </row>
    <row r="1501" spans="2:37">
      <c r="B1501" s="136"/>
      <c r="C1501" s="47">
        <f t="shared" si="409"/>
        <v>0</v>
      </c>
      <c r="D1501" s="47">
        <f t="shared" si="410"/>
        <v>1</v>
      </c>
      <c r="E1501" s="47">
        <f t="shared" si="411"/>
        <v>1900</v>
      </c>
      <c r="F1501" s="47" t="str">
        <f t="shared" si="407"/>
        <v>сб</v>
      </c>
      <c r="G1501" s="92"/>
      <c r="H1501" s="71"/>
      <c r="I1501" s="70"/>
      <c r="J1501" s="94"/>
      <c r="K1501" s="94"/>
      <c r="L1501" s="48"/>
      <c r="M1501" s="71"/>
      <c r="N1501" s="64"/>
      <c r="O1501" s="65"/>
      <c r="P1501" s="65"/>
      <c r="Q1501" s="65"/>
      <c r="R1501" s="105"/>
      <c r="S1501" s="66">
        <f t="shared" si="417"/>
        <v>100854.89999999998</v>
      </c>
      <c r="T1501" s="67">
        <f t="shared" si="412"/>
        <v>0</v>
      </c>
      <c r="U1501" s="53">
        <f t="shared" si="402"/>
        <v>0</v>
      </c>
      <c r="V1501" s="54">
        <f t="shared" si="403"/>
        <v>0</v>
      </c>
      <c r="W1501" s="67">
        <f t="shared" si="413"/>
        <v>0</v>
      </c>
      <c r="X1501" s="53">
        <f t="shared" si="404"/>
        <v>0</v>
      </c>
      <c r="Y1501" s="54">
        <f t="shared" si="405"/>
        <v>0</v>
      </c>
      <c r="Z1501" s="68" t="str">
        <f t="shared" si="408"/>
        <v>0</v>
      </c>
      <c r="AA1501" s="56">
        <f t="shared" si="406"/>
        <v>1</v>
      </c>
      <c r="AB1501" s="124">
        <f t="shared" si="414"/>
        <v>1</v>
      </c>
      <c r="AC1501" s="69">
        <f t="shared" si="415"/>
        <v>0</v>
      </c>
      <c r="AD1501" s="54">
        <f t="shared" si="418"/>
        <v>0</v>
      </c>
      <c r="AE1501" s="59">
        <f t="shared" si="416"/>
        <v>0</v>
      </c>
      <c r="AF1501" s="149"/>
      <c r="AG1501" s="60"/>
      <c r="AH1501" s="61"/>
      <c r="AI1501" s="126"/>
      <c r="AJ1501" s="212"/>
      <c r="AK1501" s="215"/>
    </row>
    <row r="1502" spans="2:37">
      <c r="B1502" s="136"/>
      <c r="C1502" s="47">
        <f t="shared" si="409"/>
        <v>0</v>
      </c>
      <c r="D1502" s="47">
        <f t="shared" si="410"/>
        <v>1</v>
      </c>
      <c r="E1502" s="47">
        <f t="shared" si="411"/>
        <v>1900</v>
      </c>
      <c r="F1502" s="47" t="str">
        <f t="shared" si="407"/>
        <v>сб</v>
      </c>
      <c r="G1502" s="92"/>
      <c r="H1502" s="71"/>
      <c r="I1502" s="70"/>
      <c r="J1502" s="94"/>
      <c r="K1502" s="94"/>
      <c r="L1502" s="48"/>
      <c r="M1502" s="71"/>
      <c r="N1502" s="64"/>
      <c r="O1502" s="65"/>
      <c r="P1502" s="65"/>
      <c r="Q1502" s="65"/>
      <c r="R1502" s="105"/>
      <c r="S1502" s="66">
        <f t="shared" si="417"/>
        <v>100854.89999999998</v>
      </c>
      <c r="T1502" s="67">
        <f t="shared" si="412"/>
        <v>0</v>
      </c>
      <c r="U1502" s="53">
        <f t="shared" si="402"/>
        <v>0</v>
      </c>
      <c r="V1502" s="54">
        <f t="shared" si="403"/>
        <v>0</v>
      </c>
      <c r="W1502" s="67">
        <f t="shared" si="413"/>
        <v>0</v>
      </c>
      <c r="X1502" s="53">
        <f t="shared" si="404"/>
        <v>0</v>
      </c>
      <c r="Y1502" s="54">
        <f t="shared" si="405"/>
        <v>0</v>
      </c>
      <c r="Z1502" s="68" t="str">
        <f t="shared" si="408"/>
        <v>0</v>
      </c>
      <c r="AA1502" s="56">
        <f t="shared" si="406"/>
        <v>1</v>
      </c>
      <c r="AB1502" s="124">
        <f t="shared" si="414"/>
        <v>1</v>
      </c>
      <c r="AC1502" s="69">
        <f t="shared" si="415"/>
        <v>0</v>
      </c>
      <c r="AD1502" s="54">
        <f t="shared" si="418"/>
        <v>0</v>
      </c>
      <c r="AE1502" s="59">
        <f t="shared" si="416"/>
        <v>0</v>
      </c>
      <c r="AF1502" s="149"/>
      <c r="AG1502" s="60"/>
      <c r="AH1502" s="61"/>
      <c r="AI1502" s="126"/>
      <c r="AJ1502" s="212"/>
      <c r="AK1502" s="215"/>
    </row>
    <row r="1503" spans="2:37">
      <c r="B1503" s="136"/>
      <c r="C1503" s="47">
        <f t="shared" si="409"/>
        <v>0</v>
      </c>
      <c r="D1503" s="47">
        <f t="shared" si="410"/>
        <v>1</v>
      </c>
      <c r="E1503" s="47">
        <f t="shared" si="411"/>
        <v>1900</v>
      </c>
      <c r="F1503" s="47" t="str">
        <f t="shared" si="407"/>
        <v>сб</v>
      </c>
      <c r="G1503" s="92"/>
      <c r="H1503" s="71"/>
      <c r="I1503" s="70"/>
      <c r="J1503" s="94"/>
      <c r="K1503" s="94"/>
      <c r="L1503" s="48"/>
      <c r="M1503" s="71"/>
      <c r="N1503" s="64"/>
      <c r="O1503" s="65"/>
      <c r="P1503" s="65"/>
      <c r="Q1503" s="65"/>
      <c r="R1503" s="105"/>
      <c r="S1503" s="66">
        <f t="shared" si="417"/>
        <v>100854.89999999998</v>
      </c>
      <c r="T1503" s="67">
        <f t="shared" si="412"/>
        <v>0</v>
      </c>
      <c r="U1503" s="53">
        <f t="shared" si="402"/>
        <v>0</v>
      </c>
      <c r="V1503" s="54">
        <f t="shared" si="403"/>
        <v>0</v>
      </c>
      <c r="W1503" s="67">
        <f t="shared" si="413"/>
        <v>0</v>
      </c>
      <c r="X1503" s="53">
        <f t="shared" si="404"/>
        <v>0</v>
      </c>
      <c r="Y1503" s="54">
        <f t="shared" si="405"/>
        <v>0</v>
      </c>
      <c r="Z1503" s="68" t="str">
        <f t="shared" si="408"/>
        <v>0</v>
      </c>
      <c r="AA1503" s="56">
        <f t="shared" si="406"/>
        <v>1</v>
      </c>
      <c r="AB1503" s="124">
        <f t="shared" si="414"/>
        <v>1</v>
      </c>
      <c r="AC1503" s="69">
        <f t="shared" si="415"/>
        <v>0</v>
      </c>
      <c r="AD1503" s="54">
        <f t="shared" si="418"/>
        <v>0</v>
      </c>
      <c r="AE1503" s="59">
        <f t="shared" si="416"/>
        <v>0</v>
      </c>
      <c r="AF1503" s="149"/>
      <c r="AG1503" s="60"/>
      <c r="AH1503" s="61"/>
      <c r="AI1503" s="126"/>
      <c r="AJ1503" s="212"/>
      <c r="AK1503" s="215"/>
    </row>
    <row r="1504" spans="2:37">
      <c r="B1504" s="136"/>
      <c r="C1504" s="47">
        <f t="shared" si="409"/>
        <v>0</v>
      </c>
      <c r="D1504" s="47">
        <f t="shared" si="410"/>
        <v>1</v>
      </c>
      <c r="E1504" s="47">
        <f t="shared" si="411"/>
        <v>1900</v>
      </c>
      <c r="F1504" s="47" t="str">
        <f t="shared" si="407"/>
        <v>сб</v>
      </c>
      <c r="G1504" s="92"/>
      <c r="H1504" s="71"/>
      <c r="I1504" s="70"/>
      <c r="J1504" s="94"/>
      <c r="K1504" s="94"/>
      <c r="L1504" s="48"/>
      <c r="M1504" s="71"/>
      <c r="N1504" s="64"/>
      <c r="O1504" s="65"/>
      <c r="P1504" s="65"/>
      <c r="Q1504" s="65"/>
      <c r="R1504" s="105"/>
      <c r="S1504" s="66">
        <f t="shared" si="417"/>
        <v>100854.89999999998</v>
      </c>
      <c r="T1504" s="67">
        <f t="shared" si="412"/>
        <v>0</v>
      </c>
      <c r="U1504" s="53">
        <f t="shared" si="402"/>
        <v>0</v>
      </c>
      <c r="V1504" s="54">
        <f t="shared" si="403"/>
        <v>0</v>
      </c>
      <c r="W1504" s="67">
        <f t="shared" si="413"/>
        <v>0</v>
      </c>
      <c r="X1504" s="53">
        <f t="shared" si="404"/>
        <v>0</v>
      </c>
      <c r="Y1504" s="54">
        <f t="shared" si="405"/>
        <v>0</v>
      </c>
      <c r="Z1504" s="68" t="str">
        <f t="shared" si="408"/>
        <v>0</v>
      </c>
      <c r="AA1504" s="56">
        <f t="shared" si="406"/>
        <v>1</v>
      </c>
      <c r="AB1504" s="124">
        <f t="shared" si="414"/>
        <v>1</v>
      </c>
      <c r="AC1504" s="69">
        <f t="shared" si="415"/>
        <v>0</v>
      </c>
      <c r="AD1504" s="54">
        <f t="shared" si="418"/>
        <v>0</v>
      </c>
      <c r="AE1504" s="59">
        <f t="shared" si="416"/>
        <v>0</v>
      </c>
      <c r="AF1504" s="149"/>
      <c r="AG1504" s="60"/>
      <c r="AH1504" s="61"/>
      <c r="AI1504" s="126"/>
      <c r="AJ1504" s="212"/>
      <c r="AK1504" s="215"/>
    </row>
    <row r="1505" spans="2:37">
      <c r="B1505" s="136"/>
      <c r="C1505" s="47">
        <f t="shared" si="409"/>
        <v>0</v>
      </c>
      <c r="D1505" s="47">
        <f t="shared" si="410"/>
        <v>1</v>
      </c>
      <c r="E1505" s="47">
        <f t="shared" si="411"/>
        <v>1900</v>
      </c>
      <c r="F1505" s="47" t="str">
        <f t="shared" si="407"/>
        <v>сб</v>
      </c>
      <c r="G1505" s="92"/>
      <c r="H1505" s="71"/>
      <c r="I1505" s="70"/>
      <c r="J1505" s="94"/>
      <c r="K1505" s="94"/>
      <c r="L1505" s="48"/>
      <c r="M1505" s="71"/>
      <c r="N1505" s="64"/>
      <c r="O1505" s="65"/>
      <c r="P1505" s="65"/>
      <c r="Q1505" s="65"/>
      <c r="R1505" s="105"/>
      <c r="S1505" s="66">
        <f t="shared" si="417"/>
        <v>100854.89999999998</v>
      </c>
      <c r="T1505" s="67">
        <f t="shared" si="412"/>
        <v>0</v>
      </c>
      <c r="U1505" s="53">
        <f t="shared" ref="U1505:U1568" si="419">T1505*M1505*AA1505</f>
        <v>0</v>
      </c>
      <c r="V1505" s="54">
        <f t="shared" ref="V1505:V1568" si="420">T1505*M1505*AA1505/S1505</f>
        <v>0</v>
      </c>
      <c r="W1505" s="67">
        <f t="shared" si="413"/>
        <v>0</v>
      </c>
      <c r="X1505" s="53">
        <f t="shared" ref="X1505:X1568" si="421">W1505*M1505*AA1505</f>
        <v>0</v>
      </c>
      <c r="Y1505" s="54">
        <f t="shared" ref="Y1505:Y1568" si="422">W1505*M1505*AA1505/S1505</f>
        <v>0</v>
      </c>
      <c r="Z1505" s="68" t="str">
        <f t="shared" si="408"/>
        <v>0</v>
      </c>
      <c r="AA1505" s="56">
        <f t="shared" ref="AA1505:AA1568" si="423">IF(I1505=0,1,I1505)</f>
        <v>1</v>
      </c>
      <c r="AB1505" s="124">
        <f t="shared" si="414"/>
        <v>1</v>
      </c>
      <c r="AC1505" s="69">
        <f t="shared" si="415"/>
        <v>0</v>
      </c>
      <c r="AD1505" s="54">
        <f t="shared" si="418"/>
        <v>0</v>
      </c>
      <c r="AE1505" s="59">
        <f t="shared" si="416"/>
        <v>0</v>
      </c>
      <c r="AF1505" s="149"/>
      <c r="AG1505" s="60"/>
      <c r="AH1505" s="61"/>
      <c r="AI1505" s="126"/>
      <c r="AJ1505" s="212"/>
      <c r="AK1505" s="215"/>
    </row>
    <row r="1506" spans="2:37">
      <c r="B1506" s="136"/>
      <c r="C1506" s="47">
        <f t="shared" si="409"/>
        <v>0</v>
      </c>
      <c r="D1506" s="47">
        <f t="shared" si="410"/>
        <v>1</v>
      </c>
      <c r="E1506" s="47">
        <f t="shared" si="411"/>
        <v>1900</v>
      </c>
      <c r="F1506" s="47" t="str">
        <f t="shared" si="407"/>
        <v>сб</v>
      </c>
      <c r="G1506" s="92"/>
      <c r="H1506" s="71"/>
      <c r="I1506" s="70"/>
      <c r="J1506" s="94"/>
      <c r="K1506" s="94"/>
      <c r="L1506" s="48"/>
      <c r="M1506" s="71"/>
      <c r="N1506" s="64"/>
      <c r="O1506" s="65"/>
      <c r="P1506" s="65"/>
      <c r="Q1506" s="65"/>
      <c r="R1506" s="105"/>
      <c r="S1506" s="66">
        <f t="shared" si="417"/>
        <v>100854.89999999998</v>
      </c>
      <c r="T1506" s="67">
        <f t="shared" si="412"/>
        <v>0</v>
      </c>
      <c r="U1506" s="53">
        <f t="shared" si="419"/>
        <v>0</v>
      </c>
      <c r="V1506" s="54">
        <f t="shared" si="420"/>
        <v>0</v>
      </c>
      <c r="W1506" s="67">
        <f t="shared" si="413"/>
        <v>0</v>
      </c>
      <c r="X1506" s="53">
        <f t="shared" si="421"/>
        <v>0</v>
      </c>
      <c r="Y1506" s="54">
        <f t="shared" si="422"/>
        <v>0</v>
      </c>
      <c r="Z1506" s="68" t="str">
        <f t="shared" si="408"/>
        <v>0</v>
      </c>
      <c r="AA1506" s="56">
        <f t="shared" si="423"/>
        <v>1</v>
      </c>
      <c r="AB1506" s="124">
        <f t="shared" si="414"/>
        <v>1</v>
      </c>
      <c r="AC1506" s="69">
        <f t="shared" si="415"/>
        <v>0</v>
      </c>
      <c r="AD1506" s="54">
        <f t="shared" si="418"/>
        <v>0</v>
      </c>
      <c r="AE1506" s="59">
        <f t="shared" si="416"/>
        <v>0</v>
      </c>
      <c r="AF1506" s="149"/>
      <c r="AG1506" s="60"/>
      <c r="AH1506" s="61"/>
      <c r="AI1506" s="126"/>
      <c r="AJ1506" s="212"/>
      <c r="AK1506" s="215"/>
    </row>
    <row r="1507" spans="2:37">
      <c r="B1507" s="136"/>
      <c r="C1507" s="47">
        <f t="shared" si="409"/>
        <v>0</v>
      </c>
      <c r="D1507" s="47">
        <f t="shared" si="410"/>
        <v>1</v>
      </c>
      <c r="E1507" s="47">
        <f t="shared" si="411"/>
        <v>1900</v>
      </c>
      <c r="F1507" s="47" t="str">
        <f t="shared" si="407"/>
        <v>сб</v>
      </c>
      <c r="G1507" s="92"/>
      <c r="H1507" s="71"/>
      <c r="I1507" s="70"/>
      <c r="J1507" s="94"/>
      <c r="K1507" s="94"/>
      <c r="L1507" s="48"/>
      <c r="M1507" s="71"/>
      <c r="N1507" s="64"/>
      <c r="O1507" s="65"/>
      <c r="P1507" s="65"/>
      <c r="Q1507" s="65"/>
      <c r="R1507" s="105"/>
      <c r="S1507" s="66">
        <f t="shared" si="417"/>
        <v>100854.89999999998</v>
      </c>
      <c r="T1507" s="67">
        <f t="shared" si="412"/>
        <v>0</v>
      </c>
      <c r="U1507" s="53">
        <f t="shared" si="419"/>
        <v>0</v>
      </c>
      <c r="V1507" s="54">
        <f t="shared" si="420"/>
        <v>0</v>
      </c>
      <c r="W1507" s="67">
        <f t="shared" si="413"/>
        <v>0</v>
      </c>
      <c r="X1507" s="53">
        <f t="shared" si="421"/>
        <v>0</v>
      </c>
      <c r="Y1507" s="54">
        <f t="shared" si="422"/>
        <v>0</v>
      </c>
      <c r="Z1507" s="68" t="str">
        <f t="shared" si="408"/>
        <v>0</v>
      </c>
      <c r="AA1507" s="56">
        <f t="shared" si="423"/>
        <v>1</v>
      </c>
      <c r="AB1507" s="124">
        <f t="shared" si="414"/>
        <v>1</v>
      </c>
      <c r="AC1507" s="69">
        <f t="shared" si="415"/>
        <v>0</v>
      </c>
      <c r="AD1507" s="54">
        <f t="shared" si="418"/>
        <v>0</v>
      </c>
      <c r="AE1507" s="59">
        <f t="shared" si="416"/>
        <v>0</v>
      </c>
      <c r="AF1507" s="149"/>
      <c r="AG1507" s="60"/>
      <c r="AH1507" s="61"/>
      <c r="AI1507" s="126"/>
      <c r="AJ1507" s="212"/>
      <c r="AK1507" s="215"/>
    </row>
    <row r="1508" spans="2:37">
      <c r="B1508" s="136"/>
      <c r="C1508" s="47">
        <f t="shared" si="409"/>
        <v>0</v>
      </c>
      <c r="D1508" s="47">
        <f t="shared" si="410"/>
        <v>1</v>
      </c>
      <c r="E1508" s="47">
        <f t="shared" si="411"/>
        <v>1900</v>
      </c>
      <c r="F1508" s="47" t="str">
        <f t="shared" ref="F1508:F1571" si="424">CHOOSE(WEEKDAY(B1508,2),"пн","вт","ср","чт","пт","сб","вс")</f>
        <v>сб</v>
      </c>
      <c r="G1508" s="92"/>
      <c r="H1508" s="71"/>
      <c r="I1508" s="70"/>
      <c r="J1508" s="94"/>
      <c r="K1508" s="94"/>
      <c r="L1508" s="48"/>
      <c r="M1508" s="71"/>
      <c r="N1508" s="64"/>
      <c r="O1508" s="65"/>
      <c r="P1508" s="65"/>
      <c r="Q1508" s="65"/>
      <c r="R1508" s="105"/>
      <c r="S1508" s="66">
        <f t="shared" si="417"/>
        <v>100854.89999999998</v>
      </c>
      <c r="T1508" s="67">
        <f t="shared" si="412"/>
        <v>0</v>
      </c>
      <c r="U1508" s="53">
        <f t="shared" si="419"/>
        <v>0</v>
      </c>
      <c r="V1508" s="54">
        <f t="shared" si="420"/>
        <v>0</v>
      </c>
      <c r="W1508" s="67">
        <f t="shared" si="413"/>
        <v>0</v>
      </c>
      <c r="X1508" s="53">
        <f t="shared" si="421"/>
        <v>0</v>
      </c>
      <c r="Y1508" s="54">
        <f t="shared" si="422"/>
        <v>0</v>
      </c>
      <c r="Z1508" s="68" t="str">
        <f t="shared" ref="Z1508:Z1571" si="425">IF(W1508=0,"0",T1508/W1508)</f>
        <v>0</v>
      </c>
      <c r="AA1508" s="56">
        <f t="shared" si="423"/>
        <v>1</v>
      </c>
      <c r="AB1508" s="124">
        <f t="shared" si="414"/>
        <v>1</v>
      </c>
      <c r="AC1508" s="69">
        <f t="shared" si="415"/>
        <v>0</v>
      </c>
      <c r="AD1508" s="54">
        <f t="shared" si="418"/>
        <v>0</v>
      </c>
      <c r="AE1508" s="59">
        <f t="shared" si="416"/>
        <v>0</v>
      </c>
      <c r="AF1508" s="149"/>
      <c r="AG1508" s="60"/>
      <c r="AH1508" s="61"/>
      <c r="AI1508" s="126"/>
      <c r="AJ1508" s="212"/>
      <c r="AK1508" s="215"/>
    </row>
    <row r="1509" spans="2:37">
      <c r="B1509" s="136"/>
      <c r="C1509" s="47">
        <f t="shared" ref="C1509:C1572" si="426">WEEKNUM(B1509)</f>
        <v>0</v>
      </c>
      <c r="D1509" s="47">
        <f t="shared" ref="D1509:D1572" si="427">MONTH(B1509)</f>
        <v>1</v>
      </c>
      <c r="E1509" s="47">
        <f t="shared" ref="E1509:E1572" si="428">YEAR(B1509)</f>
        <v>1900</v>
      </c>
      <c r="F1509" s="47" t="str">
        <f t="shared" si="424"/>
        <v>сб</v>
      </c>
      <c r="G1509" s="92"/>
      <c r="H1509" s="71"/>
      <c r="I1509" s="70"/>
      <c r="J1509" s="94"/>
      <c r="K1509" s="94"/>
      <c r="L1509" s="48"/>
      <c r="M1509" s="71"/>
      <c r="N1509" s="64"/>
      <c r="O1509" s="65"/>
      <c r="P1509" s="65"/>
      <c r="Q1509" s="65"/>
      <c r="R1509" s="105"/>
      <c r="S1509" s="66">
        <f t="shared" si="417"/>
        <v>100854.89999999998</v>
      </c>
      <c r="T1509" s="67">
        <f t="shared" si="412"/>
        <v>0</v>
      </c>
      <c r="U1509" s="53">
        <f t="shared" si="419"/>
        <v>0</v>
      </c>
      <c r="V1509" s="54">
        <f t="shared" si="420"/>
        <v>0</v>
      </c>
      <c r="W1509" s="67">
        <f t="shared" si="413"/>
        <v>0</v>
      </c>
      <c r="X1509" s="53">
        <f t="shared" si="421"/>
        <v>0</v>
      </c>
      <c r="Y1509" s="54">
        <f t="shared" si="422"/>
        <v>0</v>
      </c>
      <c r="Z1509" s="68" t="str">
        <f t="shared" si="425"/>
        <v>0</v>
      </c>
      <c r="AA1509" s="56">
        <f t="shared" si="423"/>
        <v>1</v>
      </c>
      <c r="AB1509" s="124">
        <f t="shared" si="414"/>
        <v>1</v>
      </c>
      <c r="AC1509" s="69">
        <f t="shared" si="415"/>
        <v>0</v>
      </c>
      <c r="AD1509" s="54">
        <f t="shared" si="418"/>
        <v>0</v>
      </c>
      <c r="AE1509" s="59">
        <f t="shared" si="416"/>
        <v>0</v>
      </c>
      <c r="AF1509" s="149"/>
      <c r="AG1509" s="60"/>
      <c r="AH1509" s="61"/>
      <c r="AI1509" s="126"/>
      <c r="AJ1509" s="212"/>
      <c r="AK1509" s="215"/>
    </row>
    <row r="1510" spans="2:37">
      <c r="B1510" s="136"/>
      <c r="C1510" s="47">
        <f t="shared" si="426"/>
        <v>0</v>
      </c>
      <c r="D1510" s="47">
        <f t="shared" si="427"/>
        <v>1</v>
      </c>
      <c r="E1510" s="47">
        <f t="shared" si="428"/>
        <v>1900</v>
      </c>
      <c r="F1510" s="47" t="str">
        <f t="shared" si="424"/>
        <v>сб</v>
      </c>
      <c r="G1510" s="92"/>
      <c r="H1510" s="71"/>
      <c r="I1510" s="70"/>
      <c r="J1510" s="94"/>
      <c r="K1510" s="94"/>
      <c r="L1510" s="48"/>
      <c r="M1510" s="71"/>
      <c r="N1510" s="64"/>
      <c r="O1510" s="65"/>
      <c r="P1510" s="65"/>
      <c r="Q1510" s="65"/>
      <c r="R1510" s="105"/>
      <c r="S1510" s="66">
        <f t="shared" si="417"/>
        <v>100854.89999999998</v>
      </c>
      <c r="T1510" s="67">
        <f t="shared" si="412"/>
        <v>0</v>
      </c>
      <c r="U1510" s="53">
        <f t="shared" si="419"/>
        <v>0</v>
      </c>
      <c r="V1510" s="54">
        <f t="shared" si="420"/>
        <v>0</v>
      </c>
      <c r="W1510" s="67">
        <f t="shared" si="413"/>
        <v>0</v>
      </c>
      <c r="X1510" s="53">
        <f t="shared" si="421"/>
        <v>0</v>
      </c>
      <c r="Y1510" s="54">
        <f t="shared" si="422"/>
        <v>0</v>
      </c>
      <c r="Z1510" s="68" t="str">
        <f t="shared" si="425"/>
        <v>0</v>
      </c>
      <c r="AA1510" s="56">
        <f t="shared" si="423"/>
        <v>1</v>
      </c>
      <c r="AB1510" s="124">
        <f t="shared" si="414"/>
        <v>1</v>
      </c>
      <c r="AC1510" s="69">
        <f t="shared" si="415"/>
        <v>0</v>
      </c>
      <c r="AD1510" s="54">
        <f t="shared" si="418"/>
        <v>0</v>
      </c>
      <c r="AE1510" s="59">
        <f t="shared" si="416"/>
        <v>0</v>
      </c>
      <c r="AF1510" s="149"/>
      <c r="AG1510" s="60"/>
      <c r="AH1510" s="61"/>
      <c r="AI1510" s="126"/>
      <c r="AJ1510" s="212"/>
      <c r="AK1510" s="215"/>
    </row>
    <row r="1511" spans="2:37">
      <c r="B1511" s="136"/>
      <c r="C1511" s="47">
        <f t="shared" si="426"/>
        <v>0</v>
      </c>
      <c r="D1511" s="47">
        <f t="shared" si="427"/>
        <v>1</v>
      </c>
      <c r="E1511" s="47">
        <f t="shared" si="428"/>
        <v>1900</v>
      </c>
      <c r="F1511" s="47" t="str">
        <f t="shared" si="424"/>
        <v>сб</v>
      </c>
      <c r="G1511" s="92"/>
      <c r="H1511" s="71"/>
      <c r="I1511" s="70"/>
      <c r="J1511" s="94"/>
      <c r="K1511" s="94"/>
      <c r="L1511" s="48"/>
      <c r="M1511" s="71"/>
      <c r="N1511" s="64"/>
      <c r="O1511" s="65"/>
      <c r="P1511" s="65"/>
      <c r="Q1511" s="65"/>
      <c r="R1511" s="105"/>
      <c r="S1511" s="66">
        <f t="shared" si="417"/>
        <v>100854.89999999998</v>
      </c>
      <c r="T1511" s="67">
        <f t="shared" si="412"/>
        <v>0</v>
      </c>
      <c r="U1511" s="53">
        <f t="shared" si="419"/>
        <v>0</v>
      </c>
      <c r="V1511" s="54">
        <f t="shared" si="420"/>
        <v>0</v>
      </c>
      <c r="W1511" s="67">
        <f t="shared" si="413"/>
        <v>0</v>
      </c>
      <c r="X1511" s="53">
        <f t="shared" si="421"/>
        <v>0</v>
      </c>
      <c r="Y1511" s="54">
        <f t="shared" si="422"/>
        <v>0</v>
      </c>
      <c r="Z1511" s="68" t="str">
        <f t="shared" si="425"/>
        <v>0</v>
      </c>
      <c r="AA1511" s="56">
        <f t="shared" si="423"/>
        <v>1</v>
      </c>
      <c r="AB1511" s="124">
        <f t="shared" si="414"/>
        <v>1</v>
      </c>
      <c r="AC1511" s="69">
        <f t="shared" si="415"/>
        <v>0</v>
      </c>
      <c r="AD1511" s="54">
        <f t="shared" si="418"/>
        <v>0</v>
      </c>
      <c r="AE1511" s="59">
        <f t="shared" si="416"/>
        <v>0</v>
      </c>
      <c r="AF1511" s="149"/>
      <c r="AG1511" s="60"/>
      <c r="AH1511" s="61"/>
      <c r="AI1511" s="126"/>
      <c r="AJ1511" s="212"/>
      <c r="AK1511" s="215"/>
    </row>
    <row r="1512" spans="2:37">
      <c r="B1512" s="136"/>
      <c r="C1512" s="47">
        <f t="shared" si="426"/>
        <v>0</v>
      </c>
      <c r="D1512" s="47">
        <f t="shared" si="427"/>
        <v>1</v>
      </c>
      <c r="E1512" s="47">
        <f t="shared" si="428"/>
        <v>1900</v>
      </c>
      <c r="F1512" s="47" t="str">
        <f t="shared" si="424"/>
        <v>сб</v>
      </c>
      <c r="G1512" s="92"/>
      <c r="H1512" s="71"/>
      <c r="I1512" s="70"/>
      <c r="J1512" s="94"/>
      <c r="K1512" s="94"/>
      <c r="L1512" s="48"/>
      <c r="M1512" s="71"/>
      <c r="N1512" s="64"/>
      <c r="O1512" s="65"/>
      <c r="P1512" s="65"/>
      <c r="Q1512" s="65"/>
      <c r="R1512" s="105"/>
      <c r="S1512" s="66">
        <f t="shared" si="417"/>
        <v>100854.89999999998</v>
      </c>
      <c r="T1512" s="67">
        <f t="shared" si="412"/>
        <v>0</v>
      </c>
      <c r="U1512" s="53">
        <f t="shared" si="419"/>
        <v>0</v>
      </c>
      <c r="V1512" s="54">
        <f t="shared" si="420"/>
        <v>0</v>
      </c>
      <c r="W1512" s="67">
        <f t="shared" si="413"/>
        <v>0</v>
      </c>
      <c r="X1512" s="53">
        <f t="shared" si="421"/>
        <v>0</v>
      </c>
      <c r="Y1512" s="54">
        <f t="shared" si="422"/>
        <v>0</v>
      </c>
      <c r="Z1512" s="68" t="str">
        <f t="shared" si="425"/>
        <v>0</v>
      </c>
      <c r="AA1512" s="56">
        <f t="shared" si="423"/>
        <v>1</v>
      </c>
      <c r="AB1512" s="124">
        <f t="shared" si="414"/>
        <v>1</v>
      </c>
      <c r="AC1512" s="69">
        <f t="shared" si="415"/>
        <v>0</v>
      </c>
      <c r="AD1512" s="54">
        <f t="shared" si="418"/>
        <v>0</v>
      </c>
      <c r="AE1512" s="59">
        <f t="shared" si="416"/>
        <v>0</v>
      </c>
      <c r="AF1512" s="149"/>
      <c r="AG1512" s="60"/>
      <c r="AH1512" s="61"/>
      <c r="AI1512" s="126"/>
      <c r="AJ1512" s="212"/>
      <c r="AK1512" s="215"/>
    </row>
    <row r="1513" spans="2:37">
      <c r="B1513" s="136"/>
      <c r="C1513" s="47">
        <f t="shared" si="426"/>
        <v>0</v>
      </c>
      <c r="D1513" s="47">
        <f t="shared" si="427"/>
        <v>1</v>
      </c>
      <c r="E1513" s="47">
        <f t="shared" si="428"/>
        <v>1900</v>
      </c>
      <c r="F1513" s="47" t="str">
        <f t="shared" si="424"/>
        <v>сб</v>
      </c>
      <c r="G1513" s="92"/>
      <c r="H1513" s="71"/>
      <c r="I1513" s="70"/>
      <c r="J1513" s="94"/>
      <c r="K1513" s="94"/>
      <c r="L1513" s="48"/>
      <c r="M1513" s="71"/>
      <c r="N1513" s="64"/>
      <c r="O1513" s="65"/>
      <c r="P1513" s="65"/>
      <c r="Q1513" s="65"/>
      <c r="R1513" s="105"/>
      <c r="S1513" s="66">
        <f t="shared" si="417"/>
        <v>100854.89999999998</v>
      </c>
      <c r="T1513" s="67">
        <f t="shared" si="412"/>
        <v>0</v>
      </c>
      <c r="U1513" s="53">
        <f t="shared" si="419"/>
        <v>0</v>
      </c>
      <c r="V1513" s="54">
        <f t="shared" si="420"/>
        <v>0</v>
      </c>
      <c r="W1513" s="67">
        <f t="shared" si="413"/>
        <v>0</v>
      </c>
      <c r="X1513" s="53">
        <f t="shared" si="421"/>
        <v>0</v>
      </c>
      <c r="Y1513" s="54">
        <f t="shared" si="422"/>
        <v>0</v>
      </c>
      <c r="Z1513" s="68" t="str">
        <f t="shared" si="425"/>
        <v>0</v>
      </c>
      <c r="AA1513" s="56">
        <f t="shared" si="423"/>
        <v>1</v>
      </c>
      <c r="AB1513" s="124">
        <f t="shared" si="414"/>
        <v>1</v>
      </c>
      <c r="AC1513" s="69">
        <f t="shared" si="415"/>
        <v>0</v>
      </c>
      <c r="AD1513" s="54">
        <f t="shared" si="418"/>
        <v>0</v>
      </c>
      <c r="AE1513" s="59">
        <f t="shared" si="416"/>
        <v>0</v>
      </c>
      <c r="AF1513" s="149"/>
      <c r="AG1513" s="60"/>
      <c r="AH1513" s="61"/>
      <c r="AI1513" s="126"/>
      <c r="AJ1513" s="212"/>
      <c r="AK1513" s="215"/>
    </row>
    <row r="1514" spans="2:37">
      <c r="B1514" s="136"/>
      <c r="C1514" s="47">
        <f t="shared" si="426"/>
        <v>0</v>
      </c>
      <c r="D1514" s="47">
        <f t="shared" si="427"/>
        <v>1</v>
      </c>
      <c r="E1514" s="47">
        <f t="shared" si="428"/>
        <v>1900</v>
      </c>
      <c r="F1514" s="47" t="str">
        <f t="shared" si="424"/>
        <v>сб</v>
      </c>
      <c r="G1514" s="92"/>
      <c r="H1514" s="71"/>
      <c r="I1514" s="70"/>
      <c r="J1514" s="94"/>
      <c r="K1514" s="94"/>
      <c r="L1514" s="48"/>
      <c r="M1514" s="71"/>
      <c r="N1514" s="64"/>
      <c r="O1514" s="65"/>
      <c r="P1514" s="65"/>
      <c r="Q1514" s="65"/>
      <c r="R1514" s="105"/>
      <c r="S1514" s="66">
        <f t="shared" si="417"/>
        <v>100854.89999999998</v>
      </c>
      <c r="T1514" s="67">
        <f t="shared" si="412"/>
        <v>0</v>
      </c>
      <c r="U1514" s="53">
        <f t="shared" si="419"/>
        <v>0</v>
      </c>
      <c r="V1514" s="54">
        <f t="shared" si="420"/>
        <v>0</v>
      </c>
      <c r="W1514" s="67">
        <f t="shared" si="413"/>
        <v>0</v>
      </c>
      <c r="X1514" s="53">
        <f t="shared" si="421"/>
        <v>0</v>
      </c>
      <c r="Y1514" s="54">
        <f t="shared" si="422"/>
        <v>0</v>
      </c>
      <c r="Z1514" s="68" t="str">
        <f t="shared" si="425"/>
        <v>0</v>
      </c>
      <c r="AA1514" s="56">
        <f t="shared" si="423"/>
        <v>1</v>
      </c>
      <c r="AB1514" s="124">
        <f t="shared" si="414"/>
        <v>1</v>
      </c>
      <c r="AC1514" s="69">
        <f t="shared" si="415"/>
        <v>0</v>
      </c>
      <c r="AD1514" s="54">
        <f t="shared" si="418"/>
        <v>0</v>
      </c>
      <c r="AE1514" s="59">
        <f t="shared" si="416"/>
        <v>0</v>
      </c>
      <c r="AF1514" s="149"/>
      <c r="AG1514" s="60"/>
      <c r="AH1514" s="61"/>
      <c r="AI1514" s="126"/>
      <c r="AJ1514" s="212"/>
      <c r="AK1514" s="215"/>
    </row>
    <row r="1515" spans="2:37">
      <c r="B1515" s="136"/>
      <c r="C1515" s="47">
        <f t="shared" si="426"/>
        <v>0</v>
      </c>
      <c r="D1515" s="47">
        <f t="shared" si="427"/>
        <v>1</v>
      </c>
      <c r="E1515" s="47">
        <f t="shared" si="428"/>
        <v>1900</v>
      </c>
      <c r="F1515" s="47" t="str">
        <f t="shared" si="424"/>
        <v>сб</v>
      </c>
      <c r="G1515" s="92"/>
      <c r="H1515" s="71"/>
      <c r="I1515" s="70"/>
      <c r="J1515" s="94"/>
      <c r="K1515" s="94"/>
      <c r="L1515" s="48"/>
      <c r="M1515" s="71"/>
      <c r="N1515" s="64"/>
      <c r="O1515" s="65"/>
      <c r="P1515" s="65"/>
      <c r="Q1515" s="65"/>
      <c r="R1515" s="105"/>
      <c r="S1515" s="66">
        <f t="shared" si="417"/>
        <v>100854.89999999998</v>
      </c>
      <c r="T1515" s="67">
        <f t="shared" si="412"/>
        <v>0</v>
      </c>
      <c r="U1515" s="53">
        <f t="shared" si="419"/>
        <v>0</v>
      </c>
      <c r="V1515" s="54">
        <f t="shared" si="420"/>
        <v>0</v>
      </c>
      <c r="W1515" s="67">
        <f t="shared" si="413"/>
        <v>0</v>
      </c>
      <c r="X1515" s="53">
        <f t="shared" si="421"/>
        <v>0</v>
      </c>
      <c r="Y1515" s="54">
        <f t="shared" si="422"/>
        <v>0</v>
      </c>
      <c r="Z1515" s="68" t="str">
        <f t="shared" si="425"/>
        <v>0</v>
      </c>
      <c r="AA1515" s="56">
        <f t="shared" si="423"/>
        <v>1</v>
      </c>
      <c r="AB1515" s="124">
        <f t="shared" si="414"/>
        <v>1</v>
      </c>
      <c r="AC1515" s="69">
        <f t="shared" si="415"/>
        <v>0</v>
      </c>
      <c r="AD1515" s="54">
        <f t="shared" si="418"/>
        <v>0</v>
      </c>
      <c r="AE1515" s="59">
        <f t="shared" si="416"/>
        <v>0</v>
      </c>
      <c r="AF1515" s="149"/>
      <c r="AG1515" s="60"/>
      <c r="AH1515" s="61"/>
      <c r="AI1515" s="126"/>
      <c r="AJ1515" s="212"/>
      <c r="AK1515" s="215"/>
    </row>
    <row r="1516" spans="2:37">
      <c r="B1516" s="136"/>
      <c r="C1516" s="47">
        <f t="shared" si="426"/>
        <v>0</v>
      </c>
      <c r="D1516" s="47">
        <f t="shared" si="427"/>
        <v>1</v>
      </c>
      <c r="E1516" s="47">
        <f t="shared" si="428"/>
        <v>1900</v>
      </c>
      <c r="F1516" s="47" t="str">
        <f t="shared" si="424"/>
        <v>сб</v>
      </c>
      <c r="G1516" s="92"/>
      <c r="H1516" s="71"/>
      <c r="I1516" s="70"/>
      <c r="J1516" s="94"/>
      <c r="K1516" s="94"/>
      <c r="L1516" s="48"/>
      <c r="M1516" s="71"/>
      <c r="N1516" s="64"/>
      <c r="O1516" s="65"/>
      <c r="P1516" s="65"/>
      <c r="Q1516" s="65"/>
      <c r="R1516" s="105"/>
      <c r="S1516" s="66">
        <f t="shared" si="417"/>
        <v>100854.89999999998</v>
      </c>
      <c r="T1516" s="67">
        <f t="shared" si="412"/>
        <v>0</v>
      </c>
      <c r="U1516" s="53">
        <f t="shared" si="419"/>
        <v>0</v>
      </c>
      <c r="V1516" s="54">
        <f t="shared" si="420"/>
        <v>0</v>
      </c>
      <c r="W1516" s="67">
        <f t="shared" si="413"/>
        <v>0</v>
      </c>
      <c r="X1516" s="53">
        <f t="shared" si="421"/>
        <v>0</v>
      </c>
      <c r="Y1516" s="54">
        <f t="shared" si="422"/>
        <v>0</v>
      </c>
      <c r="Z1516" s="68" t="str">
        <f t="shared" si="425"/>
        <v>0</v>
      </c>
      <c r="AA1516" s="56">
        <f t="shared" si="423"/>
        <v>1</v>
      </c>
      <c r="AB1516" s="124">
        <f t="shared" si="414"/>
        <v>1</v>
      </c>
      <c r="AC1516" s="69">
        <f t="shared" si="415"/>
        <v>0</v>
      </c>
      <c r="AD1516" s="54">
        <f t="shared" si="418"/>
        <v>0</v>
      </c>
      <c r="AE1516" s="59">
        <f t="shared" si="416"/>
        <v>0</v>
      </c>
      <c r="AF1516" s="149"/>
      <c r="AG1516" s="60"/>
      <c r="AH1516" s="61"/>
      <c r="AI1516" s="126"/>
      <c r="AJ1516" s="212"/>
      <c r="AK1516" s="215"/>
    </row>
    <row r="1517" spans="2:37">
      <c r="B1517" s="136"/>
      <c r="C1517" s="47">
        <f t="shared" si="426"/>
        <v>0</v>
      </c>
      <c r="D1517" s="47">
        <f t="shared" si="427"/>
        <v>1</v>
      </c>
      <c r="E1517" s="47">
        <f t="shared" si="428"/>
        <v>1900</v>
      </c>
      <c r="F1517" s="47" t="str">
        <f t="shared" si="424"/>
        <v>сб</v>
      </c>
      <c r="G1517" s="92"/>
      <c r="H1517" s="71"/>
      <c r="I1517" s="70"/>
      <c r="J1517" s="94"/>
      <c r="K1517" s="94"/>
      <c r="L1517" s="48"/>
      <c r="M1517" s="71"/>
      <c r="N1517" s="64"/>
      <c r="O1517" s="65"/>
      <c r="P1517" s="65"/>
      <c r="Q1517" s="65"/>
      <c r="R1517" s="105"/>
      <c r="S1517" s="66">
        <f t="shared" si="417"/>
        <v>100854.89999999998</v>
      </c>
      <c r="T1517" s="67">
        <f t="shared" si="412"/>
        <v>0</v>
      </c>
      <c r="U1517" s="53">
        <f t="shared" si="419"/>
        <v>0</v>
      </c>
      <c r="V1517" s="54">
        <f t="shared" si="420"/>
        <v>0</v>
      </c>
      <c r="W1517" s="67">
        <f t="shared" si="413"/>
        <v>0</v>
      </c>
      <c r="X1517" s="53">
        <f t="shared" si="421"/>
        <v>0</v>
      </c>
      <c r="Y1517" s="54">
        <f t="shared" si="422"/>
        <v>0</v>
      </c>
      <c r="Z1517" s="68" t="str">
        <f t="shared" si="425"/>
        <v>0</v>
      </c>
      <c r="AA1517" s="56">
        <f t="shared" si="423"/>
        <v>1</v>
      </c>
      <c r="AB1517" s="124">
        <f t="shared" si="414"/>
        <v>1</v>
      </c>
      <c r="AC1517" s="69">
        <f t="shared" si="415"/>
        <v>0</v>
      </c>
      <c r="AD1517" s="54">
        <f t="shared" si="418"/>
        <v>0</v>
      </c>
      <c r="AE1517" s="59">
        <f t="shared" si="416"/>
        <v>0</v>
      </c>
      <c r="AF1517" s="149"/>
      <c r="AG1517" s="60"/>
      <c r="AH1517" s="61"/>
      <c r="AI1517" s="126"/>
      <c r="AJ1517" s="212"/>
      <c r="AK1517" s="215"/>
    </row>
    <row r="1518" spans="2:37">
      <c r="B1518" s="136"/>
      <c r="C1518" s="47">
        <f t="shared" si="426"/>
        <v>0</v>
      </c>
      <c r="D1518" s="47">
        <f t="shared" si="427"/>
        <v>1</v>
      </c>
      <c r="E1518" s="47">
        <f t="shared" si="428"/>
        <v>1900</v>
      </c>
      <c r="F1518" s="47" t="str">
        <f t="shared" si="424"/>
        <v>сб</v>
      </c>
      <c r="G1518" s="92"/>
      <c r="H1518" s="71"/>
      <c r="I1518" s="70"/>
      <c r="J1518" s="94"/>
      <c r="K1518" s="94"/>
      <c r="L1518" s="48"/>
      <c r="M1518" s="71"/>
      <c r="N1518" s="64"/>
      <c r="O1518" s="65"/>
      <c r="P1518" s="65"/>
      <c r="Q1518" s="65"/>
      <c r="R1518" s="105"/>
      <c r="S1518" s="66">
        <f t="shared" si="417"/>
        <v>100854.89999999998</v>
      </c>
      <c r="T1518" s="67">
        <f t="shared" si="412"/>
        <v>0</v>
      </c>
      <c r="U1518" s="53">
        <f t="shared" si="419"/>
        <v>0</v>
      </c>
      <c r="V1518" s="54">
        <f t="shared" si="420"/>
        <v>0</v>
      </c>
      <c r="W1518" s="67">
        <f t="shared" si="413"/>
        <v>0</v>
      </c>
      <c r="X1518" s="53">
        <f t="shared" si="421"/>
        <v>0</v>
      </c>
      <c r="Y1518" s="54">
        <f t="shared" si="422"/>
        <v>0</v>
      </c>
      <c r="Z1518" s="68" t="str">
        <f t="shared" si="425"/>
        <v>0</v>
      </c>
      <c r="AA1518" s="56">
        <f t="shared" si="423"/>
        <v>1</v>
      </c>
      <c r="AB1518" s="124">
        <f t="shared" si="414"/>
        <v>1</v>
      </c>
      <c r="AC1518" s="69">
        <f t="shared" si="415"/>
        <v>0</v>
      </c>
      <c r="AD1518" s="54">
        <f t="shared" si="418"/>
        <v>0</v>
      </c>
      <c r="AE1518" s="59">
        <f t="shared" si="416"/>
        <v>0</v>
      </c>
      <c r="AF1518" s="149"/>
      <c r="AG1518" s="60"/>
      <c r="AH1518" s="61"/>
      <c r="AI1518" s="126"/>
      <c r="AJ1518" s="212"/>
      <c r="AK1518" s="215"/>
    </row>
    <row r="1519" spans="2:37">
      <c r="B1519" s="136"/>
      <c r="C1519" s="47">
        <f t="shared" si="426"/>
        <v>0</v>
      </c>
      <c r="D1519" s="47">
        <f t="shared" si="427"/>
        <v>1</v>
      </c>
      <c r="E1519" s="47">
        <f t="shared" si="428"/>
        <v>1900</v>
      </c>
      <c r="F1519" s="47" t="str">
        <f t="shared" si="424"/>
        <v>сб</v>
      </c>
      <c r="G1519" s="92"/>
      <c r="H1519" s="71"/>
      <c r="I1519" s="70"/>
      <c r="J1519" s="94"/>
      <c r="K1519" s="94"/>
      <c r="L1519" s="48"/>
      <c r="M1519" s="71"/>
      <c r="N1519" s="64"/>
      <c r="O1519" s="65"/>
      <c r="P1519" s="65"/>
      <c r="Q1519" s="65"/>
      <c r="R1519" s="105"/>
      <c r="S1519" s="66">
        <f t="shared" si="417"/>
        <v>100854.89999999998</v>
      </c>
      <c r="T1519" s="67">
        <f t="shared" si="412"/>
        <v>0</v>
      </c>
      <c r="U1519" s="53">
        <f t="shared" si="419"/>
        <v>0</v>
      </c>
      <c r="V1519" s="54">
        <f t="shared" si="420"/>
        <v>0</v>
      </c>
      <c r="W1519" s="67">
        <f t="shared" si="413"/>
        <v>0</v>
      </c>
      <c r="X1519" s="53">
        <f t="shared" si="421"/>
        <v>0</v>
      </c>
      <c r="Y1519" s="54">
        <f t="shared" si="422"/>
        <v>0</v>
      </c>
      <c r="Z1519" s="68" t="str">
        <f t="shared" si="425"/>
        <v>0</v>
      </c>
      <c r="AA1519" s="56">
        <f t="shared" si="423"/>
        <v>1</v>
      </c>
      <c r="AB1519" s="124">
        <f t="shared" si="414"/>
        <v>1</v>
      </c>
      <c r="AC1519" s="69">
        <f t="shared" si="415"/>
        <v>0</v>
      </c>
      <c r="AD1519" s="54">
        <f t="shared" si="418"/>
        <v>0</v>
      </c>
      <c r="AE1519" s="59">
        <f t="shared" si="416"/>
        <v>0</v>
      </c>
      <c r="AF1519" s="149"/>
      <c r="AG1519" s="60"/>
      <c r="AH1519" s="61"/>
      <c r="AI1519" s="126"/>
      <c r="AJ1519" s="212"/>
      <c r="AK1519" s="215"/>
    </row>
    <row r="1520" spans="2:37">
      <c r="B1520" s="136"/>
      <c r="C1520" s="47">
        <f t="shared" si="426"/>
        <v>0</v>
      </c>
      <c r="D1520" s="47">
        <f t="shared" si="427"/>
        <v>1</v>
      </c>
      <c r="E1520" s="47">
        <f t="shared" si="428"/>
        <v>1900</v>
      </c>
      <c r="F1520" s="47" t="str">
        <f t="shared" si="424"/>
        <v>сб</v>
      </c>
      <c r="G1520" s="92"/>
      <c r="H1520" s="71"/>
      <c r="I1520" s="70"/>
      <c r="J1520" s="94"/>
      <c r="K1520" s="94"/>
      <c r="L1520" s="48"/>
      <c r="M1520" s="71"/>
      <c r="N1520" s="64"/>
      <c r="O1520" s="65"/>
      <c r="P1520" s="65"/>
      <c r="Q1520" s="65"/>
      <c r="R1520" s="105"/>
      <c r="S1520" s="66">
        <f t="shared" si="417"/>
        <v>100854.89999999998</v>
      </c>
      <c r="T1520" s="67">
        <f t="shared" si="412"/>
        <v>0</v>
      </c>
      <c r="U1520" s="53">
        <f t="shared" si="419"/>
        <v>0</v>
      </c>
      <c r="V1520" s="54">
        <f t="shared" si="420"/>
        <v>0</v>
      </c>
      <c r="W1520" s="67">
        <f t="shared" si="413"/>
        <v>0</v>
      </c>
      <c r="X1520" s="53">
        <f t="shared" si="421"/>
        <v>0</v>
      </c>
      <c r="Y1520" s="54">
        <f t="shared" si="422"/>
        <v>0</v>
      </c>
      <c r="Z1520" s="68" t="str">
        <f t="shared" si="425"/>
        <v>0</v>
      </c>
      <c r="AA1520" s="56">
        <f t="shared" si="423"/>
        <v>1</v>
      </c>
      <c r="AB1520" s="124">
        <f t="shared" si="414"/>
        <v>1</v>
      </c>
      <c r="AC1520" s="69">
        <f t="shared" si="415"/>
        <v>0</v>
      </c>
      <c r="AD1520" s="54">
        <f t="shared" si="418"/>
        <v>0</v>
      </c>
      <c r="AE1520" s="59">
        <f t="shared" si="416"/>
        <v>0</v>
      </c>
      <c r="AF1520" s="149"/>
      <c r="AG1520" s="60"/>
      <c r="AH1520" s="61"/>
      <c r="AI1520" s="126"/>
      <c r="AJ1520" s="212"/>
      <c r="AK1520" s="215"/>
    </row>
    <row r="1521" spans="2:37">
      <c r="B1521" s="136"/>
      <c r="C1521" s="47">
        <f t="shared" si="426"/>
        <v>0</v>
      </c>
      <c r="D1521" s="47">
        <f t="shared" si="427"/>
        <v>1</v>
      </c>
      <c r="E1521" s="47">
        <f t="shared" si="428"/>
        <v>1900</v>
      </c>
      <c r="F1521" s="47" t="str">
        <f t="shared" si="424"/>
        <v>сб</v>
      </c>
      <c r="G1521" s="92"/>
      <c r="H1521" s="71"/>
      <c r="I1521" s="70"/>
      <c r="J1521" s="94"/>
      <c r="K1521" s="94"/>
      <c r="L1521" s="48"/>
      <c r="M1521" s="71"/>
      <c r="N1521" s="64"/>
      <c r="O1521" s="65"/>
      <c r="P1521" s="65"/>
      <c r="Q1521" s="65"/>
      <c r="R1521" s="105"/>
      <c r="S1521" s="66">
        <f t="shared" si="417"/>
        <v>100854.89999999998</v>
      </c>
      <c r="T1521" s="67">
        <f t="shared" si="412"/>
        <v>0</v>
      </c>
      <c r="U1521" s="53">
        <f t="shared" si="419"/>
        <v>0</v>
      </c>
      <c r="V1521" s="54">
        <f t="shared" si="420"/>
        <v>0</v>
      </c>
      <c r="W1521" s="67">
        <f t="shared" si="413"/>
        <v>0</v>
      </c>
      <c r="X1521" s="53">
        <f t="shared" si="421"/>
        <v>0</v>
      </c>
      <c r="Y1521" s="54">
        <f t="shared" si="422"/>
        <v>0</v>
      </c>
      <c r="Z1521" s="68" t="str">
        <f t="shared" si="425"/>
        <v>0</v>
      </c>
      <c r="AA1521" s="56">
        <f t="shared" si="423"/>
        <v>1</v>
      </c>
      <c r="AB1521" s="124">
        <f t="shared" si="414"/>
        <v>1</v>
      </c>
      <c r="AC1521" s="69">
        <f t="shared" si="415"/>
        <v>0</v>
      </c>
      <c r="AD1521" s="54">
        <f t="shared" si="418"/>
        <v>0</v>
      </c>
      <c r="AE1521" s="59">
        <f t="shared" si="416"/>
        <v>0</v>
      </c>
      <c r="AF1521" s="149"/>
      <c r="AG1521" s="60"/>
      <c r="AH1521" s="61"/>
      <c r="AI1521" s="126"/>
      <c r="AJ1521" s="212"/>
      <c r="AK1521" s="215"/>
    </row>
    <row r="1522" spans="2:37">
      <c r="B1522" s="136"/>
      <c r="C1522" s="47">
        <f t="shared" si="426"/>
        <v>0</v>
      </c>
      <c r="D1522" s="47">
        <f t="shared" si="427"/>
        <v>1</v>
      </c>
      <c r="E1522" s="47">
        <f t="shared" si="428"/>
        <v>1900</v>
      </c>
      <c r="F1522" s="47" t="str">
        <f t="shared" si="424"/>
        <v>сб</v>
      </c>
      <c r="G1522" s="92"/>
      <c r="H1522" s="71"/>
      <c r="I1522" s="70"/>
      <c r="J1522" s="94"/>
      <c r="K1522" s="94"/>
      <c r="L1522" s="48"/>
      <c r="M1522" s="71"/>
      <c r="N1522" s="64"/>
      <c r="O1522" s="65"/>
      <c r="P1522" s="65"/>
      <c r="Q1522" s="65"/>
      <c r="R1522" s="105"/>
      <c r="S1522" s="66">
        <f t="shared" si="417"/>
        <v>100854.89999999998</v>
      </c>
      <c r="T1522" s="67">
        <f t="shared" si="412"/>
        <v>0</v>
      </c>
      <c r="U1522" s="53">
        <f t="shared" si="419"/>
        <v>0</v>
      </c>
      <c r="V1522" s="54">
        <f t="shared" si="420"/>
        <v>0</v>
      </c>
      <c r="W1522" s="67">
        <f t="shared" si="413"/>
        <v>0</v>
      </c>
      <c r="X1522" s="53">
        <f t="shared" si="421"/>
        <v>0</v>
      </c>
      <c r="Y1522" s="54">
        <f t="shared" si="422"/>
        <v>0</v>
      </c>
      <c r="Z1522" s="68" t="str">
        <f t="shared" si="425"/>
        <v>0</v>
      </c>
      <c r="AA1522" s="56">
        <f t="shared" si="423"/>
        <v>1</v>
      </c>
      <c r="AB1522" s="124">
        <f t="shared" si="414"/>
        <v>1</v>
      </c>
      <c r="AC1522" s="69">
        <f t="shared" si="415"/>
        <v>0</v>
      </c>
      <c r="AD1522" s="54">
        <f t="shared" si="418"/>
        <v>0</v>
      </c>
      <c r="AE1522" s="59">
        <f t="shared" si="416"/>
        <v>0</v>
      </c>
      <c r="AF1522" s="149"/>
      <c r="AG1522" s="60"/>
      <c r="AH1522" s="61"/>
      <c r="AI1522" s="126"/>
      <c r="AJ1522" s="212"/>
      <c r="AK1522" s="215"/>
    </row>
    <row r="1523" spans="2:37">
      <c r="B1523" s="136"/>
      <c r="C1523" s="47">
        <f t="shared" si="426"/>
        <v>0</v>
      </c>
      <c r="D1523" s="47">
        <f t="shared" si="427"/>
        <v>1</v>
      </c>
      <c r="E1523" s="47">
        <f t="shared" si="428"/>
        <v>1900</v>
      </c>
      <c r="F1523" s="47" t="str">
        <f t="shared" si="424"/>
        <v>сб</v>
      </c>
      <c r="G1523" s="92"/>
      <c r="H1523" s="71"/>
      <c r="I1523" s="70"/>
      <c r="J1523" s="94"/>
      <c r="K1523" s="94"/>
      <c r="L1523" s="48"/>
      <c r="M1523" s="71"/>
      <c r="N1523" s="64"/>
      <c r="O1523" s="65"/>
      <c r="P1523" s="65"/>
      <c r="Q1523" s="65"/>
      <c r="R1523" s="105"/>
      <c r="S1523" s="66">
        <f t="shared" si="417"/>
        <v>100854.89999999998</v>
      </c>
      <c r="T1523" s="67">
        <f t="shared" si="412"/>
        <v>0</v>
      </c>
      <c r="U1523" s="53">
        <f t="shared" si="419"/>
        <v>0</v>
      </c>
      <c r="V1523" s="54">
        <f t="shared" si="420"/>
        <v>0</v>
      </c>
      <c r="W1523" s="67">
        <f t="shared" si="413"/>
        <v>0</v>
      </c>
      <c r="X1523" s="53">
        <f t="shared" si="421"/>
        <v>0</v>
      </c>
      <c r="Y1523" s="54">
        <f t="shared" si="422"/>
        <v>0</v>
      </c>
      <c r="Z1523" s="68" t="str">
        <f t="shared" si="425"/>
        <v>0</v>
      </c>
      <c r="AA1523" s="56">
        <f t="shared" si="423"/>
        <v>1</v>
      </c>
      <c r="AB1523" s="124">
        <f t="shared" si="414"/>
        <v>1</v>
      </c>
      <c r="AC1523" s="69">
        <f t="shared" si="415"/>
        <v>0</v>
      </c>
      <c r="AD1523" s="54">
        <f t="shared" si="418"/>
        <v>0</v>
      </c>
      <c r="AE1523" s="59">
        <f t="shared" si="416"/>
        <v>0</v>
      </c>
      <c r="AF1523" s="149"/>
      <c r="AG1523" s="60"/>
      <c r="AH1523" s="61"/>
      <c r="AI1523" s="126"/>
      <c r="AJ1523" s="212"/>
      <c r="AK1523" s="215"/>
    </row>
    <row r="1524" spans="2:37">
      <c r="B1524" s="136"/>
      <c r="C1524" s="47">
        <f t="shared" si="426"/>
        <v>0</v>
      </c>
      <c r="D1524" s="47">
        <f t="shared" si="427"/>
        <v>1</v>
      </c>
      <c r="E1524" s="47">
        <f t="shared" si="428"/>
        <v>1900</v>
      </c>
      <c r="F1524" s="47" t="str">
        <f t="shared" si="424"/>
        <v>сб</v>
      </c>
      <c r="G1524" s="92"/>
      <c r="H1524" s="71"/>
      <c r="I1524" s="70"/>
      <c r="J1524" s="94"/>
      <c r="K1524" s="94"/>
      <c r="L1524" s="48"/>
      <c r="M1524" s="71"/>
      <c r="N1524" s="64"/>
      <c r="O1524" s="65"/>
      <c r="P1524" s="65"/>
      <c r="Q1524" s="65"/>
      <c r="R1524" s="105"/>
      <c r="S1524" s="66">
        <f t="shared" si="417"/>
        <v>100854.89999999998</v>
      </c>
      <c r="T1524" s="67">
        <f t="shared" si="412"/>
        <v>0</v>
      </c>
      <c r="U1524" s="53">
        <f t="shared" si="419"/>
        <v>0</v>
      </c>
      <c r="V1524" s="54">
        <f t="shared" si="420"/>
        <v>0</v>
      </c>
      <c r="W1524" s="67">
        <f t="shared" si="413"/>
        <v>0</v>
      </c>
      <c r="X1524" s="53">
        <f t="shared" si="421"/>
        <v>0</v>
      </c>
      <c r="Y1524" s="54">
        <f t="shared" si="422"/>
        <v>0</v>
      </c>
      <c r="Z1524" s="68" t="str">
        <f t="shared" si="425"/>
        <v>0</v>
      </c>
      <c r="AA1524" s="56">
        <f t="shared" si="423"/>
        <v>1</v>
      </c>
      <c r="AB1524" s="124">
        <f t="shared" si="414"/>
        <v>1</v>
      </c>
      <c r="AC1524" s="69">
        <f t="shared" si="415"/>
        <v>0</v>
      </c>
      <c r="AD1524" s="54">
        <f t="shared" si="418"/>
        <v>0</v>
      </c>
      <c r="AE1524" s="59">
        <f t="shared" si="416"/>
        <v>0</v>
      </c>
      <c r="AF1524" s="149"/>
      <c r="AG1524" s="60"/>
      <c r="AH1524" s="61"/>
      <c r="AI1524" s="126"/>
      <c r="AJ1524" s="212"/>
      <c r="AK1524" s="215"/>
    </row>
    <row r="1525" spans="2:37">
      <c r="B1525" s="136"/>
      <c r="C1525" s="47">
        <f t="shared" si="426"/>
        <v>0</v>
      </c>
      <c r="D1525" s="47">
        <f t="shared" si="427"/>
        <v>1</v>
      </c>
      <c r="E1525" s="47">
        <f t="shared" si="428"/>
        <v>1900</v>
      </c>
      <c r="F1525" s="47" t="str">
        <f t="shared" si="424"/>
        <v>сб</v>
      </c>
      <c r="G1525" s="92"/>
      <c r="H1525" s="71"/>
      <c r="I1525" s="70"/>
      <c r="J1525" s="94"/>
      <c r="K1525" s="94"/>
      <c r="L1525" s="48"/>
      <c r="M1525" s="71"/>
      <c r="N1525" s="64"/>
      <c r="O1525" s="65"/>
      <c r="P1525" s="65"/>
      <c r="Q1525" s="65"/>
      <c r="R1525" s="105"/>
      <c r="S1525" s="66">
        <f t="shared" si="417"/>
        <v>100854.89999999998</v>
      </c>
      <c r="T1525" s="67">
        <f t="shared" si="412"/>
        <v>0</v>
      </c>
      <c r="U1525" s="53">
        <f t="shared" si="419"/>
        <v>0</v>
      </c>
      <c r="V1525" s="54">
        <f t="shared" si="420"/>
        <v>0</v>
      </c>
      <c r="W1525" s="67">
        <f t="shared" si="413"/>
        <v>0</v>
      </c>
      <c r="X1525" s="53">
        <f t="shared" si="421"/>
        <v>0</v>
      </c>
      <c r="Y1525" s="54">
        <f t="shared" si="422"/>
        <v>0</v>
      </c>
      <c r="Z1525" s="68" t="str">
        <f t="shared" si="425"/>
        <v>0</v>
      </c>
      <c r="AA1525" s="56">
        <f t="shared" si="423"/>
        <v>1</v>
      </c>
      <c r="AB1525" s="124">
        <f t="shared" si="414"/>
        <v>1</v>
      </c>
      <c r="AC1525" s="69">
        <f t="shared" si="415"/>
        <v>0</v>
      </c>
      <c r="AD1525" s="54">
        <f t="shared" si="418"/>
        <v>0</v>
      </c>
      <c r="AE1525" s="59">
        <f t="shared" si="416"/>
        <v>0</v>
      </c>
      <c r="AF1525" s="149"/>
      <c r="AG1525" s="60"/>
      <c r="AH1525" s="61"/>
      <c r="AI1525" s="126"/>
      <c r="AJ1525" s="212"/>
      <c r="AK1525" s="215"/>
    </row>
    <row r="1526" spans="2:37">
      <c r="B1526" s="136"/>
      <c r="C1526" s="47">
        <f t="shared" si="426"/>
        <v>0</v>
      </c>
      <c r="D1526" s="47">
        <f t="shared" si="427"/>
        <v>1</v>
      </c>
      <c r="E1526" s="47">
        <f t="shared" si="428"/>
        <v>1900</v>
      </c>
      <c r="F1526" s="47" t="str">
        <f t="shared" si="424"/>
        <v>сб</v>
      </c>
      <c r="G1526" s="92"/>
      <c r="H1526" s="71"/>
      <c r="I1526" s="70"/>
      <c r="J1526" s="94"/>
      <c r="K1526" s="94"/>
      <c r="L1526" s="48"/>
      <c r="M1526" s="71"/>
      <c r="N1526" s="64"/>
      <c r="O1526" s="65"/>
      <c r="P1526" s="65"/>
      <c r="Q1526" s="65"/>
      <c r="R1526" s="105"/>
      <c r="S1526" s="66">
        <f t="shared" si="417"/>
        <v>100854.89999999998</v>
      </c>
      <c r="T1526" s="67">
        <f t="shared" si="412"/>
        <v>0</v>
      </c>
      <c r="U1526" s="53">
        <f t="shared" si="419"/>
        <v>0</v>
      </c>
      <c r="V1526" s="54">
        <f t="shared" si="420"/>
        <v>0</v>
      </c>
      <c r="W1526" s="67">
        <f t="shared" si="413"/>
        <v>0</v>
      </c>
      <c r="X1526" s="53">
        <f t="shared" si="421"/>
        <v>0</v>
      </c>
      <c r="Y1526" s="54">
        <f t="shared" si="422"/>
        <v>0</v>
      </c>
      <c r="Z1526" s="68" t="str">
        <f t="shared" si="425"/>
        <v>0</v>
      </c>
      <c r="AA1526" s="56">
        <f t="shared" si="423"/>
        <v>1</v>
      </c>
      <c r="AB1526" s="124">
        <f t="shared" si="414"/>
        <v>1</v>
      </c>
      <c r="AC1526" s="69">
        <f t="shared" si="415"/>
        <v>0</v>
      </c>
      <c r="AD1526" s="54">
        <f t="shared" si="418"/>
        <v>0</v>
      </c>
      <c r="AE1526" s="59">
        <f t="shared" si="416"/>
        <v>0</v>
      </c>
      <c r="AF1526" s="149"/>
      <c r="AG1526" s="60"/>
      <c r="AH1526" s="61"/>
      <c r="AI1526" s="126"/>
      <c r="AJ1526" s="212"/>
      <c r="AK1526" s="215"/>
    </row>
    <row r="1527" spans="2:37">
      <c r="B1527" s="136"/>
      <c r="C1527" s="47">
        <f t="shared" si="426"/>
        <v>0</v>
      </c>
      <c r="D1527" s="47">
        <f t="shared" si="427"/>
        <v>1</v>
      </c>
      <c r="E1527" s="47">
        <f t="shared" si="428"/>
        <v>1900</v>
      </c>
      <c r="F1527" s="47" t="str">
        <f t="shared" si="424"/>
        <v>сб</v>
      </c>
      <c r="G1527" s="92"/>
      <c r="H1527" s="71"/>
      <c r="I1527" s="70"/>
      <c r="J1527" s="94"/>
      <c r="K1527" s="94"/>
      <c r="L1527" s="48"/>
      <c r="M1527" s="71"/>
      <c r="N1527" s="64"/>
      <c r="O1527" s="65"/>
      <c r="P1527" s="65"/>
      <c r="Q1527" s="65"/>
      <c r="R1527" s="105"/>
      <c r="S1527" s="66">
        <f t="shared" si="417"/>
        <v>100854.89999999998</v>
      </c>
      <c r="T1527" s="67">
        <f t="shared" si="412"/>
        <v>0</v>
      </c>
      <c r="U1527" s="53">
        <f t="shared" si="419"/>
        <v>0</v>
      </c>
      <c r="V1527" s="54">
        <f t="shared" si="420"/>
        <v>0</v>
      </c>
      <c r="W1527" s="67">
        <f t="shared" si="413"/>
        <v>0</v>
      </c>
      <c r="X1527" s="53">
        <f t="shared" si="421"/>
        <v>0</v>
      </c>
      <c r="Y1527" s="54">
        <f t="shared" si="422"/>
        <v>0</v>
      </c>
      <c r="Z1527" s="68" t="str">
        <f t="shared" si="425"/>
        <v>0</v>
      </c>
      <c r="AA1527" s="56">
        <f t="shared" si="423"/>
        <v>1</v>
      </c>
      <c r="AB1527" s="124">
        <f t="shared" si="414"/>
        <v>1</v>
      </c>
      <c r="AC1527" s="69">
        <f t="shared" si="415"/>
        <v>0</v>
      </c>
      <c r="AD1527" s="54">
        <f t="shared" si="418"/>
        <v>0</v>
      </c>
      <c r="AE1527" s="59">
        <f t="shared" si="416"/>
        <v>0</v>
      </c>
      <c r="AF1527" s="149"/>
      <c r="AG1527" s="60"/>
      <c r="AH1527" s="61"/>
      <c r="AI1527" s="126"/>
      <c r="AJ1527" s="212"/>
      <c r="AK1527" s="215"/>
    </row>
    <row r="1528" spans="2:37">
      <c r="B1528" s="136"/>
      <c r="C1528" s="47">
        <f t="shared" si="426"/>
        <v>0</v>
      </c>
      <c r="D1528" s="47">
        <f t="shared" si="427"/>
        <v>1</v>
      </c>
      <c r="E1528" s="47">
        <f t="shared" si="428"/>
        <v>1900</v>
      </c>
      <c r="F1528" s="47" t="str">
        <f t="shared" si="424"/>
        <v>сб</v>
      </c>
      <c r="G1528" s="92"/>
      <c r="H1528" s="71"/>
      <c r="I1528" s="70"/>
      <c r="J1528" s="94"/>
      <c r="K1528" s="94"/>
      <c r="L1528" s="48"/>
      <c r="M1528" s="71"/>
      <c r="N1528" s="64"/>
      <c r="O1528" s="65"/>
      <c r="P1528" s="65"/>
      <c r="Q1528" s="65"/>
      <c r="R1528" s="105"/>
      <c r="S1528" s="66">
        <f t="shared" si="417"/>
        <v>100854.89999999998</v>
      </c>
      <c r="T1528" s="67">
        <f t="shared" si="412"/>
        <v>0</v>
      </c>
      <c r="U1528" s="53">
        <f t="shared" si="419"/>
        <v>0</v>
      </c>
      <c r="V1528" s="54">
        <f t="shared" si="420"/>
        <v>0</v>
      </c>
      <c r="W1528" s="67">
        <f t="shared" si="413"/>
        <v>0</v>
      </c>
      <c r="X1528" s="53">
        <f t="shared" si="421"/>
        <v>0</v>
      </c>
      <c r="Y1528" s="54">
        <f t="shared" si="422"/>
        <v>0</v>
      </c>
      <c r="Z1528" s="68" t="str">
        <f t="shared" si="425"/>
        <v>0</v>
      </c>
      <c r="AA1528" s="56">
        <f t="shared" si="423"/>
        <v>1</v>
      </c>
      <c r="AB1528" s="124">
        <f t="shared" si="414"/>
        <v>1</v>
      </c>
      <c r="AC1528" s="69">
        <f t="shared" si="415"/>
        <v>0</v>
      </c>
      <c r="AD1528" s="54">
        <f t="shared" si="418"/>
        <v>0</v>
      </c>
      <c r="AE1528" s="59">
        <f t="shared" si="416"/>
        <v>0</v>
      </c>
      <c r="AF1528" s="149"/>
      <c r="AG1528" s="60"/>
      <c r="AH1528" s="61"/>
      <c r="AI1528" s="126"/>
      <c r="AJ1528" s="212"/>
      <c r="AK1528" s="215"/>
    </row>
    <row r="1529" spans="2:37">
      <c r="B1529" s="136"/>
      <c r="C1529" s="47">
        <f t="shared" si="426"/>
        <v>0</v>
      </c>
      <c r="D1529" s="47">
        <f t="shared" si="427"/>
        <v>1</v>
      </c>
      <c r="E1529" s="47">
        <f t="shared" si="428"/>
        <v>1900</v>
      </c>
      <c r="F1529" s="47" t="str">
        <f t="shared" si="424"/>
        <v>сб</v>
      </c>
      <c r="G1529" s="92"/>
      <c r="H1529" s="71"/>
      <c r="I1529" s="70"/>
      <c r="J1529" s="94"/>
      <c r="K1529" s="94"/>
      <c r="L1529" s="48"/>
      <c r="M1529" s="71"/>
      <c r="N1529" s="64"/>
      <c r="O1529" s="65"/>
      <c r="P1529" s="65"/>
      <c r="Q1529" s="65"/>
      <c r="R1529" s="105"/>
      <c r="S1529" s="66">
        <f t="shared" si="417"/>
        <v>100854.89999999998</v>
      </c>
      <c r="T1529" s="67">
        <f t="shared" si="412"/>
        <v>0</v>
      </c>
      <c r="U1529" s="53">
        <f t="shared" si="419"/>
        <v>0</v>
      </c>
      <c r="V1529" s="54">
        <f t="shared" si="420"/>
        <v>0</v>
      </c>
      <c r="W1529" s="67">
        <f t="shared" si="413"/>
        <v>0</v>
      </c>
      <c r="X1529" s="53">
        <f t="shared" si="421"/>
        <v>0</v>
      </c>
      <c r="Y1529" s="54">
        <f t="shared" si="422"/>
        <v>0</v>
      </c>
      <c r="Z1529" s="68" t="str">
        <f t="shared" si="425"/>
        <v>0</v>
      </c>
      <c r="AA1529" s="56">
        <f t="shared" si="423"/>
        <v>1</v>
      </c>
      <c r="AB1529" s="124">
        <f t="shared" si="414"/>
        <v>1</v>
      </c>
      <c r="AC1529" s="69">
        <f t="shared" si="415"/>
        <v>0</v>
      </c>
      <c r="AD1529" s="54">
        <f t="shared" si="418"/>
        <v>0</v>
      </c>
      <c r="AE1529" s="59">
        <f t="shared" si="416"/>
        <v>0</v>
      </c>
      <c r="AF1529" s="149"/>
      <c r="AG1529" s="60"/>
      <c r="AH1529" s="61"/>
      <c r="AI1529" s="126"/>
      <c r="AJ1529" s="212"/>
      <c r="AK1529" s="215"/>
    </row>
    <row r="1530" spans="2:37">
      <c r="B1530" s="136"/>
      <c r="C1530" s="47">
        <f t="shared" si="426"/>
        <v>0</v>
      </c>
      <c r="D1530" s="47">
        <f t="shared" si="427"/>
        <v>1</v>
      </c>
      <c r="E1530" s="47">
        <f t="shared" si="428"/>
        <v>1900</v>
      </c>
      <c r="F1530" s="47" t="str">
        <f t="shared" si="424"/>
        <v>сб</v>
      </c>
      <c r="G1530" s="92"/>
      <c r="H1530" s="71"/>
      <c r="I1530" s="70"/>
      <c r="J1530" s="94"/>
      <c r="K1530" s="94"/>
      <c r="L1530" s="48"/>
      <c r="M1530" s="71"/>
      <c r="N1530" s="64"/>
      <c r="O1530" s="65"/>
      <c r="P1530" s="65"/>
      <c r="Q1530" s="65"/>
      <c r="R1530" s="105"/>
      <c r="S1530" s="66">
        <f t="shared" si="417"/>
        <v>100854.89999999998</v>
      </c>
      <c r="T1530" s="67">
        <f t="shared" si="412"/>
        <v>0</v>
      </c>
      <c r="U1530" s="53">
        <f t="shared" si="419"/>
        <v>0</v>
      </c>
      <c r="V1530" s="54">
        <f t="shared" si="420"/>
        <v>0</v>
      </c>
      <c r="W1530" s="67">
        <f t="shared" si="413"/>
        <v>0</v>
      </c>
      <c r="X1530" s="53">
        <f t="shared" si="421"/>
        <v>0</v>
      </c>
      <c r="Y1530" s="54">
        <f t="shared" si="422"/>
        <v>0</v>
      </c>
      <c r="Z1530" s="68" t="str">
        <f t="shared" si="425"/>
        <v>0</v>
      </c>
      <c r="AA1530" s="56">
        <f t="shared" si="423"/>
        <v>1</v>
      </c>
      <c r="AB1530" s="124">
        <f t="shared" si="414"/>
        <v>1</v>
      </c>
      <c r="AC1530" s="69">
        <f t="shared" si="415"/>
        <v>0</v>
      </c>
      <c r="AD1530" s="54">
        <f t="shared" si="418"/>
        <v>0</v>
      </c>
      <c r="AE1530" s="59">
        <f t="shared" si="416"/>
        <v>0</v>
      </c>
      <c r="AF1530" s="149"/>
      <c r="AG1530" s="60"/>
      <c r="AH1530" s="61"/>
      <c r="AI1530" s="126"/>
      <c r="AJ1530" s="212"/>
      <c r="AK1530" s="215"/>
    </row>
    <row r="1531" spans="2:37">
      <c r="B1531" s="136"/>
      <c r="C1531" s="47">
        <f t="shared" si="426"/>
        <v>0</v>
      </c>
      <c r="D1531" s="47">
        <f t="shared" si="427"/>
        <v>1</v>
      </c>
      <c r="E1531" s="47">
        <f t="shared" si="428"/>
        <v>1900</v>
      </c>
      <c r="F1531" s="47" t="str">
        <f t="shared" si="424"/>
        <v>сб</v>
      </c>
      <c r="G1531" s="92"/>
      <c r="H1531" s="71"/>
      <c r="I1531" s="70"/>
      <c r="J1531" s="94"/>
      <c r="K1531" s="94"/>
      <c r="L1531" s="48"/>
      <c r="M1531" s="71"/>
      <c r="N1531" s="64"/>
      <c r="O1531" s="65"/>
      <c r="P1531" s="65"/>
      <c r="Q1531" s="65"/>
      <c r="R1531" s="105"/>
      <c r="S1531" s="66">
        <f t="shared" si="417"/>
        <v>100854.89999999998</v>
      </c>
      <c r="T1531" s="67">
        <f t="shared" si="412"/>
        <v>0</v>
      </c>
      <c r="U1531" s="53">
        <f t="shared" si="419"/>
        <v>0</v>
      </c>
      <c r="V1531" s="54">
        <f t="shared" si="420"/>
        <v>0</v>
      </c>
      <c r="W1531" s="67">
        <f t="shared" si="413"/>
        <v>0</v>
      </c>
      <c r="X1531" s="53">
        <f t="shared" si="421"/>
        <v>0</v>
      </c>
      <c r="Y1531" s="54">
        <f t="shared" si="422"/>
        <v>0</v>
      </c>
      <c r="Z1531" s="68" t="str">
        <f t="shared" si="425"/>
        <v>0</v>
      </c>
      <c r="AA1531" s="56">
        <f t="shared" si="423"/>
        <v>1</v>
      </c>
      <c r="AB1531" s="124">
        <f t="shared" si="414"/>
        <v>1</v>
      </c>
      <c r="AC1531" s="69">
        <f t="shared" si="415"/>
        <v>0</v>
      </c>
      <c r="AD1531" s="54">
        <f t="shared" si="418"/>
        <v>0</v>
      </c>
      <c r="AE1531" s="59">
        <f t="shared" si="416"/>
        <v>0</v>
      </c>
      <c r="AF1531" s="149"/>
      <c r="AG1531" s="60"/>
      <c r="AH1531" s="61"/>
      <c r="AI1531" s="126"/>
      <c r="AJ1531" s="212"/>
      <c r="AK1531" s="215"/>
    </row>
    <row r="1532" spans="2:37">
      <c r="B1532" s="136"/>
      <c r="C1532" s="47">
        <f t="shared" si="426"/>
        <v>0</v>
      </c>
      <c r="D1532" s="47">
        <f t="shared" si="427"/>
        <v>1</v>
      </c>
      <c r="E1532" s="47">
        <f t="shared" si="428"/>
        <v>1900</v>
      </c>
      <c r="F1532" s="47" t="str">
        <f t="shared" si="424"/>
        <v>сб</v>
      </c>
      <c r="G1532" s="92"/>
      <c r="H1532" s="71"/>
      <c r="I1532" s="70"/>
      <c r="J1532" s="94"/>
      <c r="K1532" s="94"/>
      <c r="L1532" s="48"/>
      <c r="M1532" s="71"/>
      <c r="N1532" s="64"/>
      <c r="O1532" s="65"/>
      <c r="P1532" s="65"/>
      <c r="Q1532" s="65"/>
      <c r="R1532" s="105"/>
      <c r="S1532" s="66">
        <f t="shared" si="417"/>
        <v>100854.89999999998</v>
      </c>
      <c r="T1532" s="67">
        <f t="shared" si="412"/>
        <v>0</v>
      </c>
      <c r="U1532" s="53">
        <f t="shared" si="419"/>
        <v>0</v>
      </c>
      <c r="V1532" s="54">
        <f t="shared" si="420"/>
        <v>0</v>
      </c>
      <c r="W1532" s="67">
        <f t="shared" si="413"/>
        <v>0</v>
      </c>
      <c r="X1532" s="53">
        <f t="shared" si="421"/>
        <v>0</v>
      </c>
      <c r="Y1532" s="54">
        <f t="shared" si="422"/>
        <v>0</v>
      </c>
      <c r="Z1532" s="68" t="str">
        <f t="shared" si="425"/>
        <v>0</v>
      </c>
      <c r="AA1532" s="56">
        <f t="shared" si="423"/>
        <v>1</v>
      </c>
      <c r="AB1532" s="124">
        <f t="shared" si="414"/>
        <v>1</v>
      </c>
      <c r="AC1532" s="69">
        <f t="shared" si="415"/>
        <v>0</v>
      </c>
      <c r="AD1532" s="54">
        <f t="shared" si="418"/>
        <v>0</v>
      </c>
      <c r="AE1532" s="59">
        <f t="shared" si="416"/>
        <v>0</v>
      </c>
      <c r="AF1532" s="149"/>
      <c r="AG1532" s="60"/>
      <c r="AH1532" s="61"/>
      <c r="AI1532" s="126"/>
      <c r="AJ1532" s="212"/>
      <c r="AK1532" s="215"/>
    </row>
    <row r="1533" spans="2:37">
      <c r="B1533" s="136"/>
      <c r="C1533" s="47">
        <f t="shared" si="426"/>
        <v>0</v>
      </c>
      <c r="D1533" s="47">
        <f t="shared" si="427"/>
        <v>1</v>
      </c>
      <c r="E1533" s="47">
        <f t="shared" si="428"/>
        <v>1900</v>
      </c>
      <c r="F1533" s="47" t="str">
        <f t="shared" si="424"/>
        <v>сб</v>
      </c>
      <c r="G1533" s="92"/>
      <c r="H1533" s="71"/>
      <c r="I1533" s="70"/>
      <c r="J1533" s="94"/>
      <c r="K1533" s="94"/>
      <c r="L1533" s="48"/>
      <c r="M1533" s="71"/>
      <c r="N1533" s="64"/>
      <c r="O1533" s="65"/>
      <c r="P1533" s="65"/>
      <c r="Q1533" s="65"/>
      <c r="R1533" s="105"/>
      <c r="S1533" s="66">
        <f t="shared" si="417"/>
        <v>100854.89999999998</v>
      </c>
      <c r="T1533" s="67">
        <f t="shared" si="412"/>
        <v>0</v>
      </c>
      <c r="U1533" s="53">
        <f t="shared" si="419"/>
        <v>0</v>
      </c>
      <c r="V1533" s="54">
        <f t="shared" si="420"/>
        <v>0</v>
      </c>
      <c r="W1533" s="67">
        <f t="shared" si="413"/>
        <v>0</v>
      </c>
      <c r="X1533" s="53">
        <f t="shared" si="421"/>
        <v>0</v>
      </c>
      <c r="Y1533" s="54">
        <f t="shared" si="422"/>
        <v>0</v>
      </c>
      <c r="Z1533" s="68" t="str">
        <f t="shared" si="425"/>
        <v>0</v>
      </c>
      <c r="AA1533" s="56">
        <f t="shared" si="423"/>
        <v>1</v>
      </c>
      <c r="AB1533" s="124">
        <f t="shared" si="414"/>
        <v>1</v>
      </c>
      <c r="AC1533" s="69">
        <f t="shared" si="415"/>
        <v>0</v>
      </c>
      <c r="AD1533" s="54">
        <f t="shared" si="418"/>
        <v>0</v>
      </c>
      <c r="AE1533" s="59">
        <f t="shared" si="416"/>
        <v>0</v>
      </c>
      <c r="AF1533" s="149"/>
      <c r="AG1533" s="60"/>
      <c r="AH1533" s="61"/>
      <c r="AI1533" s="126"/>
      <c r="AJ1533" s="212"/>
      <c r="AK1533" s="215"/>
    </row>
    <row r="1534" spans="2:37">
      <c r="B1534" s="136"/>
      <c r="C1534" s="47">
        <f t="shared" si="426"/>
        <v>0</v>
      </c>
      <c r="D1534" s="47">
        <f t="shared" si="427"/>
        <v>1</v>
      </c>
      <c r="E1534" s="47">
        <f t="shared" si="428"/>
        <v>1900</v>
      </c>
      <c r="F1534" s="47" t="str">
        <f t="shared" si="424"/>
        <v>сб</v>
      </c>
      <c r="G1534" s="92"/>
      <c r="H1534" s="71"/>
      <c r="I1534" s="70"/>
      <c r="J1534" s="94"/>
      <c r="K1534" s="94"/>
      <c r="L1534" s="48"/>
      <c r="M1534" s="71"/>
      <c r="N1534" s="64"/>
      <c r="O1534" s="65"/>
      <c r="P1534" s="65"/>
      <c r="Q1534" s="65"/>
      <c r="R1534" s="105"/>
      <c r="S1534" s="66">
        <f t="shared" si="417"/>
        <v>100854.89999999998</v>
      </c>
      <c r="T1534" s="67">
        <f t="shared" si="412"/>
        <v>0</v>
      </c>
      <c r="U1534" s="53">
        <f t="shared" si="419"/>
        <v>0</v>
      </c>
      <c r="V1534" s="54">
        <f t="shared" si="420"/>
        <v>0</v>
      </c>
      <c r="W1534" s="67">
        <f t="shared" si="413"/>
        <v>0</v>
      </c>
      <c r="X1534" s="53">
        <f t="shared" si="421"/>
        <v>0</v>
      </c>
      <c r="Y1534" s="54">
        <f t="shared" si="422"/>
        <v>0</v>
      </c>
      <c r="Z1534" s="68" t="str">
        <f t="shared" si="425"/>
        <v>0</v>
      </c>
      <c r="AA1534" s="56">
        <f t="shared" si="423"/>
        <v>1</v>
      </c>
      <c r="AB1534" s="124">
        <f t="shared" si="414"/>
        <v>1</v>
      </c>
      <c r="AC1534" s="69">
        <f t="shared" si="415"/>
        <v>0</v>
      </c>
      <c r="AD1534" s="54">
        <f t="shared" si="418"/>
        <v>0</v>
      </c>
      <c r="AE1534" s="59">
        <f t="shared" si="416"/>
        <v>0</v>
      </c>
      <c r="AF1534" s="149"/>
      <c r="AG1534" s="60"/>
      <c r="AH1534" s="61"/>
      <c r="AI1534" s="126"/>
      <c r="AJ1534" s="212"/>
      <c r="AK1534" s="215"/>
    </row>
    <row r="1535" spans="2:37">
      <c r="B1535" s="136"/>
      <c r="C1535" s="47">
        <f t="shared" si="426"/>
        <v>0</v>
      </c>
      <c r="D1535" s="47">
        <f t="shared" si="427"/>
        <v>1</v>
      </c>
      <c r="E1535" s="47">
        <f t="shared" si="428"/>
        <v>1900</v>
      </c>
      <c r="F1535" s="47" t="str">
        <f t="shared" si="424"/>
        <v>сб</v>
      </c>
      <c r="G1535" s="92"/>
      <c r="H1535" s="71"/>
      <c r="I1535" s="70"/>
      <c r="J1535" s="94"/>
      <c r="K1535" s="94"/>
      <c r="L1535" s="48"/>
      <c r="M1535" s="71"/>
      <c r="N1535" s="64"/>
      <c r="O1535" s="65"/>
      <c r="P1535" s="65"/>
      <c r="Q1535" s="65"/>
      <c r="R1535" s="105"/>
      <c r="S1535" s="66">
        <f t="shared" si="417"/>
        <v>100854.89999999998</v>
      </c>
      <c r="T1535" s="67">
        <f t="shared" si="412"/>
        <v>0</v>
      </c>
      <c r="U1535" s="53">
        <f t="shared" si="419"/>
        <v>0</v>
      </c>
      <c r="V1535" s="54">
        <f t="shared" si="420"/>
        <v>0</v>
      </c>
      <c r="W1535" s="67">
        <f t="shared" si="413"/>
        <v>0</v>
      </c>
      <c r="X1535" s="53">
        <f t="shared" si="421"/>
        <v>0</v>
      </c>
      <c r="Y1535" s="54">
        <f t="shared" si="422"/>
        <v>0</v>
      </c>
      <c r="Z1535" s="68" t="str">
        <f t="shared" si="425"/>
        <v>0</v>
      </c>
      <c r="AA1535" s="56">
        <f t="shared" si="423"/>
        <v>1</v>
      </c>
      <c r="AB1535" s="124">
        <f t="shared" si="414"/>
        <v>1</v>
      </c>
      <c r="AC1535" s="69">
        <f t="shared" si="415"/>
        <v>0</v>
      </c>
      <c r="AD1535" s="54">
        <f t="shared" si="418"/>
        <v>0</v>
      </c>
      <c r="AE1535" s="59">
        <f t="shared" si="416"/>
        <v>0</v>
      </c>
      <c r="AF1535" s="149"/>
      <c r="AG1535" s="60"/>
      <c r="AH1535" s="61"/>
      <c r="AI1535" s="126"/>
      <c r="AJ1535" s="212"/>
      <c r="AK1535" s="215"/>
    </row>
    <row r="1536" spans="2:37">
      <c r="B1536" s="136"/>
      <c r="C1536" s="47">
        <f t="shared" si="426"/>
        <v>0</v>
      </c>
      <c r="D1536" s="47">
        <f t="shared" si="427"/>
        <v>1</v>
      </c>
      <c r="E1536" s="47">
        <f t="shared" si="428"/>
        <v>1900</v>
      </c>
      <c r="F1536" s="47" t="str">
        <f t="shared" si="424"/>
        <v>сб</v>
      </c>
      <c r="G1536" s="92"/>
      <c r="H1536" s="71"/>
      <c r="I1536" s="70"/>
      <c r="J1536" s="94"/>
      <c r="K1536" s="94"/>
      <c r="L1536" s="48"/>
      <c r="M1536" s="71"/>
      <c r="N1536" s="64"/>
      <c r="O1536" s="65"/>
      <c r="P1536" s="65"/>
      <c r="Q1536" s="65"/>
      <c r="R1536" s="105"/>
      <c r="S1536" s="66">
        <f t="shared" si="417"/>
        <v>100854.89999999998</v>
      </c>
      <c r="T1536" s="67">
        <f t="shared" si="412"/>
        <v>0</v>
      </c>
      <c r="U1536" s="53">
        <f t="shared" si="419"/>
        <v>0</v>
      </c>
      <c r="V1536" s="54">
        <f t="shared" si="420"/>
        <v>0</v>
      </c>
      <c r="W1536" s="67">
        <f t="shared" si="413"/>
        <v>0</v>
      </c>
      <c r="X1536" s="53">
        <f t="shared" si="421"/>
        <v>0</v>
      </c>
      <c r="Y1536" s="54">
        <f t="shared" si="422"/>
        <v>0</v>
      </c>
      <c r="Z1536" s="68" t="str">
        <f t="shared" si="425"/>
        <v>0</v>
      </c>
      <c r="AA1536" s="56">
        <f t="shared" si="423"/>
        <v>1</v>
      </c>
      <c r="AB1536" s="124">
        <f t="shared" si="414"/>
        <v>1</v>
      </c>
      <c r="AC1536" s="69">
        <f t="shared" si="415"/>
        <v>0</v>
      </c>
      <c r="AD1536" s="54">
        <f t="shared" si="418"/>
        <v>0</v>
      </c>
      <c r="AE1536" s="59">
        <f t="shared" si="416"/>
        <v>0</v>
      </c>
      <c r="AF1536" s="149"/>
      <c r="AG1536" s="60"/>
      <c r="AH1536" s="61"/>
      <c r="AI1536" s="126"/>
      <c r="AJ1536" s="212"/>
      <c r="AK1536" s="215"/>
    </row>
    <row r="1537" spans="2:37">
      <c r="B1537" s="136"/>
      <c r="C1537" s="47">
        <f t="shared" si="426"/>
        <v>0</v>
      </c>
      <c r="D1537" s="47">
        <f t="shared" si="427"/>
        <v>1</v>
      </c>
      <c r="E1537" s="47">
        <f t="shared" si="428"/>
        <v>1900</v>
      </c>
      <c r="F1537" s="47" t="str">
        <f t="shared" si="424"/>
        <v>сб</v>
      </c>
      <c r="G1537" s="92"/>
      <c r="H1537" s="71"/>
      <c r="I1537" s="70"/>
      <c r="J1537" s="94"/>
      <c r="K1537" s="94"/>
      <c r="L1537" s="48"/>
      <c r="M1537" s="71"/>
      <c r="N1537" s="64"/>
      <c r="O1537" s="65"/>
      <c r="P1537" s="65"/>
      <c r="Q1537" s="65"/>
      <c r="R1537" s="105"/>
      <c r="S1537" s="66">
        <f t="shared" si="417"/>
        <v>100854.89999999998</v>
      </c>
      <c r="T1537" s="67">
        <f t="shared" si="412"/>
        <v>0</v>
      </c>
      <c r="U1537" s="53">
        <f t="shared" si="419"/>
        <v>0</v>
      </c>
      <c r="V1537" s="54">
        <f t="shared" si="420"/>
        <v>0</v>
      </c>
      <c r="W1537" s="67">
        <f t="shared" si="413"/>
        <v>0</v>
      </c>
      <c r="X1537" s="53">
        <f t="shared" si="421"/>
        <v>0</v>
      </c>
      <c r="Y1537" s="54">
        <f t="shared" si="422"/>
        <v>0</v>
      </c>
      <c r="Z1537" s="68" t="str">
        <f t="shared" si="425"/>
        <v>0</v>
      </c>
      <c r="AA1537" s="56">
        <f t="shared" si="423"/>
        <v>1</v>
      </c>
      <c r="AB1537" s="124">
        <f t="shared" si="414"/>
        <v>1</v>
      </c>
      <c r="AC1537" s="69">
        <f t="shared" si="415"/>
        <v>0</v>
      </c>
      <c r="AD1537" s="54">
        <f t="shared" si="418"/>
        <v>0</v>
      </c>
      <c r="AE1537" s="59">
        <f t="shared" si="416"/>
        <v>0</v>
      </c>
      <c r="AF1537" s="149"/>
      <c r="AG1537" s="60"/>
      <c r="AH1537" s="61"/>
      <c r="AI1537" s="126"/>
      <c r="AJ1537" s="212"/>
      <c r="AK1537" s="215"/>
    </row>
    <row r="1538" spans="2:37">
      <c r="B1538" s="136"/>
      <c r="C1538" s="47">
        <f t="shared" si="426"/>
        <v>0</v>
      </c>
      <c r="D1538" s="47">
        <f t="shared" si="427"/>
        <v>1</v>
      </c>
      <c r="E1538" s="47">
        <f t="shared" si="428"/>
        <v>1900</v>
      </c>
      <c r="F1538" s="47" t="str">
        <f t="shared" si="424"/>
        <v>сб</v>
      </c>
      <c r="G1538" s="92"/>
      <c r="H1538" s="71"/>
      <c r="I1538" s="70"/>
      <c r="J1538" s="94"/>
      <c r="K1538" s="94"/>
      <c r="L1538" s="48"/>
      <c r="M1538" s="71"/>
      <c r="N1538" s="64"/>
      <c r="O1538" s="65"/>
      <c r="P1538" s="65"/>
      <c r="Q1538" s="65"/>
      <c r="R1538" s="105"/>
      <c r="S1538" s="66">
        <f t="shared" si="417"/>
        <v>100854.89999999998</v>
      </c>
      <c r="T1538" s="67">
        <f t="shared" si="412"/>
        <v>0</v>
      </c>
      <c r="U1538" s="53">
        <f t="shared" si="419"/>
        <v>0</v>
      </c>
      <c r="V1538" s="54">
        <f t="shared" si="420"/>
        <v>0</v>
      </c>
      <c r="W1538" s="67">
        <f t="shared" si="413"/>
        <v>0</v>
      </c>
      <c r="X1538" s="53">
        <f t="shared" si="421"/>
        <v>0</v>
      </c>
      <c r="Y1538" s="54">
        <f t="shared" si="422"/>
        <v>0</v>
      </c>
      <c r="Z1538" s="68" t="str">
        <f t="shared" si="425"/>
        <v>0</v>
      </c>
      <c r="AA1538" s="56">
        <f t="shared" si="423"/>
        <v>1</v>
      </c>
      <c r="AB1538" s="124">
        <f t="shared" si="414"/>
        <v>1</v>
      </c>
      <c r="AC1538" s="69">
        <f t="shared" si="415"/>
        <v>0</v>
      </c>
      <c r="AD1538" s="54">
        <f t="shared" si="418"/>
        <v>0</v>
      </c>
      <c r="AE1538" s="59">
        <f t="shared" si="416"/>
        <v>0</v>
      </c>
      <c r="AF1538" s="149"/>
      <c r="AG1538" s="60"/>
      <c r="AH1538" s="61"/>
      <c r="AI1538" s="126"/>
      <c r="AJ1538" s="212"/>
      <c r="AK1538" s="215"/>
    </row>
    <row r="1539" spans="2:37">
      <c r="B1539" s="136"/>
      <c r="C1539" s="47">
        <f t="shared" si="426"/>
        <v>0</v>
      </c>
      <c r="D1539" s="47">
        <f t="shared" si="427"/>
        <v>1</v>
      </c>
      <c r="E1539" s="47">
        <f t="shared" si="428"/>
        <v>1900</v>
      </c>
      <c r="F1539" s="47" t="str">
        <f t="shared" si="424"/>
        <v>сб</v>
      </c>
      <c r="G1539" s="92"/>
      <c r="H1539" s="71"/>
      <c r="I1539" s="70"/>
      <c r="J1539" s="94"/>
      <c r="K1539" s="94"/>
      <c r="L1539" s="48"/>
      <c r="M1539" s="71"/>
      <c r="N1539" s="64"/>
      <c r="O1539" s="65"/>
      <c r="P1539" s="65"/>
      <c r="Q1539" s="65"/>
      <c r="R1539" s="105"/>
      <c r="S1539" s="66">
        <f t="shared" si="417"/>
        <v>100854.89999999998</v>
      </c>
      <c r="T1539" s="67">
        <f t="shared" si="412"/>
        <v>0</v>
      </c>
      <c r="U1539" s="53">
        <f t="shared" si="419"/>
        <v>0</v>
      </c>
      <c r="V1539" s="54">
        <f t="shared" si="420"/>
        <v>0</v>
      </c>
      <c r="W1539" s="67">
        <f t="shared" si="413"/>
        <v>0</v>
      </c>
      <c r="X1539" s="53">
        <f t="shared" si="421"/>
        <v>0</v>
      </c>
      <c r="Y1539" s="54">
        <f t="shared" si="422"/>
        <v>0</v>
      </c>
      <c r="Z1539" s="68" t="str">
        <f t="shared" si="425"/>
        <v>0</v>
      </c>
      <c r="AA1539" s="56">
        <f t="shared" si="423"/>
        <v>1</v>
      </c>
      <c r="AB1539" s="124">
        <f t="shared" si="414"/>
        <v>1</v>
      </c>
      <c r="AC1539" s="69">
        <f t="shared" si="415"/>
        <v>0</v>
      </c>
      <c r="AD1539" s="54">
        <f t="shared" si="418"/>
        <v>0</v>
      </c>
      <c r="AE1539" s="59">
        <f t="shared" si="416"/>
        <v>0</v>
      </c>
      <c r="AF1539" s="149"/>
      <c r="AG1539" s="60"/>
      <c r="AH1539" s="61"/>
      <c r="AI1539" s="126"/>
      <c r="AJ1539" s="212"/>
      <c r="AK1539" s="215"/>
    </row>
    <row r="1540" spans="2:37">
      <c r="B1540" s="136"/>
      <c r="C1540" s="47">
        <f t="shared" si="426"/>
        <v>0</v>
      </c>
      <c r="D1540" s="47">
        <f t="shared" si="427"/>
        <v>1</v>
      </c>
      <c r="E1540" s="47">
        <f t="shared" si="428"/>
        <v>1900</v>
      </c>
      <c r="F1540" s="47" t="str">
        <f t="shared" si="424"/>
        <v>сб</v>
      </c>
      <c r="G1540" s="92"/>
      <c r="H1540" s="71"/>
      <c r="I1540" s="70"/>
      <c r="J1540" s="94"/>
      <c r="K1540" s="94"/>
      <c r="L1540" s="48"/>
      <c r="M1540" s="71"/>
      <c r="N1540" s="64"/>
      <c r="O1540" s="65"/>
      <c r="P1540" s="65"/>
      <c r="Q1540" s="65"/>
      <c r="R1540" s="105"/>
      <c r="S1540" s="66">
        <f t="shared" si="417"/>
        <v>100854.89999999998</v>
      </c>
      <c r="T1540" s="67">
        <f t="shared" si="412"/>
        <v>0</v>
      </c>
      <c r="U1540" s="53">
        <f t="shared" si="419"/>
        <v>0</v>
      </c>
      <c r="V1540" s="54">
        <f t="shared" si="420"/>
        <v>0</v>
      </c>
      <c r="W1540" s="67">
        <f t="shared" si="413"/>
        <v>0</v>
      </c>
      <c r="X1540" s="53">
        <f t="shared" si="421"/>
        <v>0</v>
      </c>
      <c r="Y1540" s="54">
        <f t="shared" si="422"/>
        <v>0</v>
      </c>
      <c r="Z1540" s="68" t="str">
        <f t="shared" si="425"/>
        <v>0</v>
      </c>
      <c r="AA1540" s="56">
        <f t="shared" si="423"/>
        <v>1</v>
      </c>
      <c r="AB1540" s="124">
        <f t="shared" si="414"/>
        <v>1</v>
      </c>
      <c r="AC1540" s="69">
        <f t="shared" si="415"/>
        <v>0</v>
      </c>
      <c r="AD1540" s="54">
        <f t="shared" si="418"/>
        <v>0</v>
      </c>
      <c r="AE1540" s="59">
        <f t="shared" si="416"/>
        <v>0</v>
      </c>
      <c r="AF1540" s="149"/>
      <c r="AG1540" s="60"/>
      <c r="AH1540" s="61"/>
      <c r="AI1540" s="126"/>
      <c r="AJ1540" s="212"/>
      <c r="AK1540" s="215"/>
    </row>
    <row r="1541" spans="2:37">
      <c r="B1541" s="136"/>
      <c r="C1541" s="47">
        <f t="shared" si="426"/>
        <v>0</v>
      </c>
      <c r="D1541" s="47">
        <f t="shared" si="427"/>
        <v>1</v>
      </c>
      <c r="E1541" s="47">
        <f t="shared" si="428"/>
        <v>1900</v>
      </c>
      <c r="F1541" s="47" t="str">
        <f t="shared" si="424"/>
        <v>сб</v>
      </c>
      <c r="G1541" s="92"/>
      <c r="H1541" s="71"/>
      <c r="I1541" s="70"/>
      <c r="J1541" s="94"/>
      <c r="K1541" s="94"/>
      <c r="L1541" s="48"/>
      <c r="M1541" s="71"/>
      <c r="N1541" s="64"/>
      <c r="O1541" s="65"/>
      <c r="P1541" s="65"/>
      <c r="Q1541" s="65"/>
      <c r="R1541" s="105"/>
      <c r="S1541" s="66">
        <f t="shared" si="417"/>
        <v>100854.89999999998</v>
      </c>
      <c r="T1541" s="67">
        <f t="shared" si="412"/>
        <v>0</v>
      </c>
      <c r="U1541" s="53">
        <f t="shared" si="419"/>
        <v>0</v>
      </c>
      <c r="V1541" s="54">
        <f t="shared" si="420"/>
        <v>0</v>
      </c>
      <c r="W1541" s="67">
        <f t="shared" si="413"/>
        <v>0</v>
      </c>
      <c r="X1541" s="53">
        <f t="shared" si="421"/>
        <v>0</v>
      </c>
      <c r="Y1541" s="54">
        <f t="shared" si="422"/>
        <v>0</v>
      </c>
      <c r="Z1541" s="68" t="str">
        <f t="shared" si="425"/>
        <v>0</v>
      </c>
      <c r="AA1541" s="56">
        <f t="shared" si="423"/>
        <v>1</v>
      </c>
      <c r="AB1541" s="124">
        <f t="shared" si="414"/>
        <v>1</v>
      </c>
      <c r="AC1541" s="69">
        <f t="shared" si="415"/>
        <v>0</v>
      </c>
      <c r="AD1541" s="54">
        <f t="shared" si="418"/>
        <v>0</v>
      </c>
      <c r="AE1541" s="59">
        <f t="shared" si="416"/>
        <v>0</v>
      </c>
      <c r="AF1541" s="149"/>
      <c r="AG1541" s="60"/>
      <c r="AH1541" s="61"/>
      <c r="AI1541" s="126"/>
      <c r="AJ1541" s="212"/>
      <c r="AK1541" s="215"/>
    </row>
    <row r="1542" spans="2:37">
      <c r="B1542" s="136"/>
      <c r="C1542" s="47">
        <f t="shared" si="426"/>
        <v>0</v>
      </c>
      <c r="D1542" s="47">
        <f t="shared" si="427"/>
        <v>1</v>
      </c>
      <c r="E1542" s="47">
        <f t="shared" si="428"/>
        <v>1900</v>
      </c>
      <c r="F1542" s="47" t="str">
        <f t="shared" si="424"/>
        <v>сб</v>
      </c>
      <c r="G1542" s="92"/>
      <c r="H1542" s="71"/>
      <c r="I1542" s="70"/>
      <c r="J1542" s="94"/>
      <c r="K1542" s="94"/>
      <c r="L1542" s="48"/>
      <c r="M1542" s="71"/>
      <c r="N1542" s="64"/>
      <c r="O1542" s="65"/>
      <c r="P1542" s="65"/>
      <c r="Q1542" s="65"/>
      <c r="R1542" s="105"/>
      <c r="S1542" s="66">
        <f t="shared" si="417"/>
        <v>100854.89999999998</v>
      </c>
      <c r="T1542" s="67">
        <f t="shared" si="412"/>
        <v>0</v>
      </c>
      <c r="U1542" s="53">
        <f t="shared" si="419"/>
        <v>0</v>
      </c>
      <c r="V1542" s="54">
        <f t="shared" si="420"/>
        <v>0</v>
      </c>
      <c r="W1542" s="67">
        <f t="shared" si="413"/>
        <v>0</v>
      </c>
      <c r="X1542" s="53">
        <f t="shared" si="421"/>
        <v>0</v>
      </c>
      <c r="Y1542" s="54">
        <f t="shared" si="422"/>
        <v>0</v>
      </c>
      <c r="Z1542" s="68" t="str">
        <f t="shared" si="425"/>
        <v>0</v>
      </c>
      <c r="AA1542" s="56">
        <f t="shared" si="423"/>
        <v>1</v>
      </c>
      <c r="AB1542" s="124">
        <f t="shared" si="414"/>
        <v>1</v>
      </c>
      <c r="AC1542" s="69">
        <f t="shared" si="415"/>
        <v>0</v>
      </c>
      <c r="AD1542" s="54">
        <f t="shared" si="418"/>
        <v>0</v>
      </c>
      <c r="AE1542" s="59">
        <f t="shared" si="416"/>
        <v>0</v>
      </c>
      <c r="AF1542" s="149"/>
      <c r="AG1542" s="60"/>
      <c r="AH1542" s="61"/>
      <c r="AI1542" s="126"/>
      <c r="AJ1542" s="212"/>
      <c r="AK1542" s="215"/>
    </row>
    <row r="1543" spans="2:37">
      <c r="B1543" s="136"/>
      <c r="C1543" s="47">
        <f t="shared" si="426"/>
        <v>0</v>
      </c>
      <c r="D1543" s="47">
        <f t="shared" si="427"/>
        <v>1</v>
      </c>
      <c r="E1543" s="47">
        <f t="shared" si="428"/>
        <v>1900</v>
      </c>
      <c r="F1543" s="47" t="str">
        <f t="shared" si="424"/>
        <v>сб</v>
      </c>
      <c r="G1543" s="92"/>
      <c r="H1543" s="71"/>
      <c r="I1543" s="70"/>
      <c r="J1543" s="94"/>
      <c r="K1543" s="94"/>
      <c r="L1543" s="48"/>
      <c r="M1543" s="71"/>
      <c r="N1543" s="64"/>
      <c r="O1543" s="65"/>
      <c r="P1543" s="65"/>
      <c r="Q1543" s="65"/>
      <c r="R1543" s="105"/>
      <c r="S1543" s="66">
        <f t="shared" si="417"/>
        <v>100854.89999999998</v>
      </c>
      <c r="T1543" s="67">
        <f t="shared" si="412"/>
        <v>0</v>
      </c>
      <c r="U1543" s="53">
        <f t="shared" si="419"/>
        <v>0</v>
      </c>
      <c r="V1543" s="54">
        <f t="shared" si="420"/>
        <v>0</v>
      </c>
      <c r="W1543" s="67">
        <f t="shared" si="413"/>
        <v>0</v>
      </c>
      <c r="X1543" s="53">
        <f t="shared" si="421"/>
        <v>0</v>
      </c>
      <c r="Y1543" s="54">
        <f t="shared" si="422"/>
        <v>0</v>
      </c>
      <c r="Z1543" s="68" t="str">
        <f t="shared" si="425"/>
        <v>0</v>
      </c>
      <c r="AA1543" s="56">
        <f t="shared" si="423"/>
        <v>1</v>
      </c>
      <c r="AB1543" s="124">
        <f t="shared" si="414"/>
        <v>1</v>
      </c>
      <c r="AC1543" s="69">
        <f t="shared" si="415"/>
        <v>0</v>
      </c>
      <c r="AD1543" s="54">
        <f t="shared" si="418"/>
        <v>0</v>
      </c>
      <c r="AE1543" s="59">
        <f t="shared" si="416"/>
        <v>0</v>
      </c>
      <c r="AF1543" s="149"/>
      <c r="AG1543" s="60"/>
      <c r="AH1543" s="61"/>
      <c r="AI1543" s="126"/>
      <c r="AJ1543" s="212"/>
      <c r="AK1543" s="215"/>
    </row>
    <row r="1544" spans="2:37">
      <c r="B1544" s="136"/>
      <c r="C1544" s="47">
        <f t="shared" si="426"/>
        <v>0</v>
      </c>
      <c r="D1544" s="47">
        <f t="shared" si="427"/>
        <v>1</v>
      </c>
      <c r="E1544" s="47">
        <f t="shared" si="428"/>
        <v>1900</v>
      </c>
      <c r="F1544" s="47" t="str">
        <f t="shared" si="424"/>
        <v>сб</v>
      </c>
      <c r="G1544" s="92"/>
      <c r="H1544" s="71"/>
      <c r="I1544" s="70"/>
      <c r="J1544" s="94"/>
      <c r="K1544" s="94"/>
      <c r="L1544" s="48"/>
      <c r="M1544" s="71"/>
      <c r="N1544" s="64"/>
      <c r="O1544" s="65"/>
      <c r="P1544" s="65"/>
      <c r="Q1544" s="65"/>
      <c r="R1544" s="105"/>
      <c r="S1544" s="66">
        <f t="shared" si="417"/>
        <v>100854.89999999998</v>
      </c>
      <c r="T1544" s="67">
        <f t="shared" si="412"/>
        <v>0</v>
      </c>
      <c r="U1544" s="53">
        <f t="shared" si="419"/>
        <v>0</v>
      </c>
      <c r="V1544" s="54">
        <f t="shared" si="420"/>
        <v>0</v>
      </c>
      <c r="W1544" s="67">
        <f t="shared" si="413"/>
        <v>0</v>
      </c>
      <c r="X1544" s="53">
        <f t="shared" si="421"/>
        <v>0</v>
      </c>
      <c r="Y1544" s="54">
        <f t="shared" si="422"/>
        <v>0</v>
      </c>
      <c r="Z1544" s="68" t="str">
        <f t="shared" si="425"/>
        <v>0</v>
      </c>
      <c r="AA1544" s="56">
        <f t="shared" si="423"/>
        <v>1</v>
      </c>
      <c r="AB1544" s="124">
        <f t="shared" si="414"/>
        <v>1</v>
      </c>
      <c r="AC1544" s="69">
        <f t="shared" si="415"/>
        <v>0</v>
      </c>
      <c r="AD1544" s="54">
        <f t="shared" si="418"/>
        <v>0</v>
      </c>
      <c r="AE1544" s="59">
        <f t="shared" si="416"/>
        <v>0</v>
      </c>
      <c r="AF1544" s="149"/>
      <c r="AG1544" s="60"/>
      <c r="AH1544" s="61"/>
      <c r="AI1544" s="126"/>
      <c r="AJ1544" s="212"/>
      <c r="AK1544" s="215"/>
    </row>
    <row r="1545" spans="2:37">
      <c r="B1545" s="136"/>
      <c r="C1545" s="47">
        <f t="shared" si="426"/>
        <v>0</v>
      </c>
      <c r="D1545" s="47">
        <f t="shared" si="427"/>
        <v>1</v>
      </c>
      <c r="E1545" s="47">
        <f t="shared" si="428"/>
        <v>1900</v>
      </c>
      <c r="F1545" s="47" t="str">
        <f t="shared" si="424"/>
        <v>сб</v>
      </c>
      <c r="G1545" s="92"/>
      <c r="H1545" s="71"/>
      <c r="I1545" s="70"/>
      <c r="J1545" s="94"/>
      <c r="K1545" s="94"/>
      <c r="L1545" s="48"/>
      <c r="M1545" s="71"/>
      <c r="N1545" s="64"/>
      <c r="O1545" s="65"/>
      <c r="P1545" s="65"/>
      <c r="Q1545" s="65"/>
      <c r="R1545" s="105"/>
      <c r="S1545" s="66">
        <f t="shared" si="417"/>
        <v>100854.89999999998</v>
      </c>
      <c r="T1545" s="67">
        <f t="shared" si="412"/>
        <v>0</v>
      </c>
      <c r="U1545" s="53">
        <f t="shared" si="419"/>
        <v>0</v>
      </c>
      <c r="V1545" s="54">
        <f t="shared" si="420"/>
        <v>0</v>
      </c>
      <c r="W1545" s="67">
        <f t="shared" si="413"/>
        <v>0</v>
      </c>
      <c r="X1545" s="53">
        <f t="shared" si="421"/>
        <v>0</v>
      </c>
      <c r="Y1545" s="54">
        <f t="shared" si="422"/>
        <v>0</v>
      </c>
      <c r="Z1545" s="68" t="str">
        <f t="shared" si="425"/>
        <v>0</v>
      </c>
      <c r="AA1545" s="56">
        <f t="shared" si="423"/>
        <v>1</v>
      </c>
      <c r="AB1545" s="124">
        <f t="shared" si="414"/>
        <v>1</v>
      </c>
      <c r="AC1545" s="69">
        <f t="shared" si="415"/>
        <v>0</v>
      </c>
      <c r="AD1545" s="54">
        <f t="shared" si="418"/>
        <v>0</v>
      </c>
      <c r="AE1545" s="59">
        <f t="shared" si="416"/>
        <v>0</v>
      </c>
      <c r="AF1545" s="149"/>
      <c r="AG1545" s="60"/>
      <c r="AH1545" s="61"/>
      <c r="AI1545" s="126"/>
      <c r="AJ1545" s="212"/>
      <c r="AK1545" s="215"/>
    </row>
    <row r="1546" spans="2:37">
      <c r="B1546" s="136"/>
      <c r="C1546" s="47">
        <f t="shared" si="426"/>
        <v>0</v>
      </c>
      <c r="D1546" s="47">
        <f t="shared" si="427"/>
        <v>1</v>
      </c>
      <c r="E1546" s="47">
        <f t="shared" si="428"/>
        <v>1900</v>
      </c>
      <c r="F1546" s="47" t="str">
        <f t="shared" si="424"/>
        <v>сб</v>
      </c>
      <c r="G1546" s="92"/>
      <c r="H1546" s="71"/>
      <c r="I1546" s="70"/>
      <c r="J1546" s="94"/>
      <c r="K1546" s="94"/>
      <c r="L1546" s="48"/>
      <c r="M1546" s="71"/>
      <c r="N1546" s="64"/>
      <c r="O1546" s="65"/>
      <c r="P1546" s="65"/>
      <c r="Q1546" s="65"/>
      <c r="R1546" s="105"/>
      <c r="S1546" s="66">
        <f t="shared" si="417"/>
        <v>100854.89999999998</v>
      </c>
      <c r="T1546" s="67">
        <f t="shared" ref="T1546:T1609" si="429">IF(Q1546&lt;&gt;0,IF(K1546="Long",(Q1546-N1546)*100000*AB1546,((Q1546-N1546)*-100000*AB1546)),0)</f>
        <v>0</v>
      </c>
      <c r="U1546" s="53">
        <f t="shared" si="419"/>
        <v>0</v>
      </c>
      <c r="V1546" s="54">
        <f t="shared" si="420"/>
        <v>0</v>
      </c>
      <c r="W1546" s="67">
        <f t="shared" ref="W1546:W1609" si="430">IF(P1546&lt;&gt;0,IF(K1546="Long",(N1546-P1546)*100000*AB1546,((N1546-P1546)*-100000*AB1546)),0)</f>
        <v>0</v>
      </c>
      <c r="X1546" s="53">
        <f t="shared" si="421"/>
        <v>0</v>
      </c>
      <c r="Y1546" s="54">
        <f t="shared" si="422"/>
        <v>0</v>
      </c>
      <c r="Z1546" s="68" t="str">
        <f t="shared" si="425"/>
        <v>0</v>
      </c>
      <c r="AA1546" s="56">
        <f t="shared" si="423"/>
        <v>1</v>
      </c>
      <c r="AB1546" s="124">
        <f t="shared" ref="AB1546:AB1609" si="431">IF(TRUNC(N1546/10,0)=0,1,IF(AND(TRUNC(N1546/10,0)&gt;0,TRUNC(N1546/10,0)&lt;10),0.1,IF(AND(TRUNC(N1546/10,0)&gt;=10,TRUNC(N1546/10,0)&lt;100),0.01,IF(AND(TRUNC(N1546/10,0)&gt;=100,TRUNC(N1546/10,0)&lt;1000),0.001,IF(AND(TRUNC(N1546/10,0)&gt;=1000,TRUNC(N1546/10,0)&lt;10000),0.0001,IF(AND(TRUNC(N1546/10,0)&gt;=10000,TRUNC(N1546/10,0)&lt;100000),0.00001))))))</f>
        <v>1</v>
      </c>
      <c r="AC1546" s="69">
        <f t="shared" ref="AC1546:AC1609" si="432">IF(O1546&lt;&gt;0, IF(K1546="Long",(O1546-N1546)*100000*AB1546,((O1546-N1546)*-100000*AB1546)),0)</f>
        <v>0</v>
      </c>
      <c r="AD1546" s="54">
        <f t="shared" si="418"/>
        <v>0</v>
      </c>
      <c r="AE1546" s="59">
        <f t="shared" ref="AE1546:AE1609" si="433">(AA1546*AC1546*M1546)+R1546</f>
        <v>0</v>
      </c>
      <c r="AF1546" s="149"/>
      <c r="AG1546" s="60"/>
      <c r="AH1546" s="61"/>
      <c r="AI1546" s="126"/>
      <c r="AJ1546" s="212"/>
      <c r="AK1546" s="215"/>
    </row>
    <row r="1547" spans="2:37">
      <c r="B1547" s="136"/>
      <c r="C1547" s="47">
        <f t="shared" si="426"/>
        <v>0</v>
      </c>
      <c r="D1547" s="47">
        <f t="shared" si="427"/>
        <v>1</v>
      </c>
      <c r="E1547" s="47">
        <f t="shared" si="428"/>
        <v>1900</v>
      </c>
      <c r="F1547" s="47" t="str">
        <f t="shared" si="424"/>
        <v>сб</v>
      </c>
      <c r="G1547" s="92"/>
      <c r="H1547" s="71"/>
      <c r="I1547" s="70"/>
      <c r="J1547" s="94"/>
      <c r="K1547" s="94"/>
      <c r="L1547" s="48"/>
      <c r="M1547" s="71"/>
      <c r="N1547" s="64"/>
      <c r="O1547" s="65"/>
      <c r="P1547" s="65"/>
      <c r="Q1547" s="65"/>
      <c r="R1547" s="105"/>
      <c r="S1547" s="66">
        <f t="shared" ref="S1547:S1610" si="434">IF(AE1547="","",S1546+AE1547)</f>
        <v>100854.89999999998</v>
      </c>
      <c r="T1547" s="67">
        <f t="shared" si="429"/>
        <v>0</v>
      </c>
      <c r="U1547" s="53">
        <f t="shared" si="419"/>
        <v>0</v>
      </c>
      <c r="V1547" s="54">
        <f t="shared" si="420"/>
        <v>0</v>
      </c>
      <c r="W1547" s="67">
        <f t="shared" si="430"/>
        <v>0</v>
      </c>
      <c r="X1547" s="53">
        <f t="shared" si="421"/>
        <v>0</v>
      </c>
      <c r="Y1547" s="54">
        <f t="shared" si="422"/>
        <v>0</v>
      </c>
      <c r="Z1547" s="68" t="str">
        <f t="shared" si="425"/>
        <v>0</v>
      </c>
      <c r="AA1547" s="56">
        <f t="shared" si="423"/>
        <v>1</v>
      </c>
      <c r="AB1547" s="124">
        <f t="shared" si="431"/>
        <v>1</v>
      </c>
      <c r="AC1547" s="69">
        <f t="shared" si="432"/>
        <v>0</v>
      </c>
      <c r="AD1547" s="54">
        <f t="shared" ref="AD1547:AD1610" si="435">IF(S1546=0,"0.00%",AE1547/S1546)</f>
        <v>0</v>
      </c>
      <c r="AE1547" s="59">
        <f t="shared" si="433"/>
        <v>0</v>
      </c>
      <c r="AF1547" s="149"/>
      <c r="AG1547" s="60"/>
      <c r="AH1547" s="61"/>
      <c r="AI1547" s="126"/>
      <c r="AJ1547" s="212"/>
      <c r="AK1547" s="215"/>
    </row>
    <row r="1548" spans="2:37">
      <c r="B1548" s="136"/>
      <c r="C1548" s="47">
        <f t="shared" si="426"/>
        <v>0</v>
      </c>
      <c r="D1548" s="47">
        <f t="shared" si="427"/>
        <v>1</v>
      </c>
      <c r="E1548" s="47">
        <f t="shared" si="428"/>
        <v>1900</v>
      </c>
      <c r="F1548" s="47" t="str">
        <f t="shared" si="424"/>
        <v>сб</v>
      </c>
      <c r="G1548" s="92"/>
      <c r="H1548" s="71"/>
      <c r="I1548" s="70"/>
      <c r="J1548" s="94"/>
      <c r="K1548" s="94"/>
      <c r="L1548" s="48"/>
      <c r="M1548" s="71"/>
      <c r="N1548" s="64"/>
      <c r="O1548" s="65"/>
      <c r="P1548" s="65"/>
      <c r="Q1548" s="65"/>
      <c r="R1548" s="105"/>
      <c r="S1548" s="66">
        <f t="shared" si="434"/>
        <v>100854.89999999998</v>
      </c>
      <c r="T1548" s="67">
        <f t="shared" si="429"/>
        <v>0</v>
      </c>
      <c r="U1548" s="53">
        <f t="shared" si="419"/>
        <v>0</v>
      </c>
      <c r="V1548" s="54">
        <f t="shared" si="420"/>
        <v>0</v>
      </c>
      <c r="W1548" s="67">
        <f t="shared" si="430"/>
        <v>0</v>
      </c>
      <c r="X1548" s="53">
        <f t="shared" si="421"/>
        <v>0</v>
      </c>
      <c r="Y1548" s="54">
        <f t="shared" si="422"/>
        <v>0</v>
      </c>
      <c r="Z1548" s="68" t="str">
        <f t="shared" si="425"/>
        <v>0</v>
      </c>
      <c r="AA1548" s="56">
        <f t="shared" si="423"/>
        <v>1</v>
      </c>
      <c r="AB1548" s="124">
        <f t="shared" si="431"/>
        <v>1</v>
      </c>
      <c r="AC1548" s="69">
        <f t="shared" si="432"/>
        <v>0</v>
      </c>
      <c r="AD1548" s="54">
        <f t="shared" si="435"/>
        <v>0</v>
      </c>
      <c r="AE1548" s="59">
        <f t="shared" si="433"/>
        <v>0</v>
      </c>
      <c r="AF1548" s="149"/>
      <c r="AG1548" s="60"/>
      <c r="AH1548" s="61"/>
      <c r="AI1548" s="126"/>
      <c r="AJ1548" s="212"/>
      <c r="AK1548" s="215"/>
    </row>
    <row r="1549" spans="2:37">
      <c r="B1549" s="136"/>
      <c r="C1549" s="47">
        <f t="shared" si="426"/>
        <v>0</v>
      </c>
      <c r="D1549" s="47">
        <f t="shared" si="427"/>
        <v>1</v>
      </c>
      <c r="E1549" s="47">
        <f t="shared" si="428"/>
        <v>1900</v>
      </c>
      <c r="F1549" s="47" t="str">
        <f t="shared" si="424"/>
        <v>сб</v>
      </c>
      <c r="G1549" s="92"/>
      <c r="H1549" s="71"/>
      <c r="I1549" s="70"/>
      <c r="J1549" s="94"/>
      <c r="K1549" s="94"/>
      <c r="L1549" s="48"/>
      <c r="M1549" s="71"/>
      <c r="N1549" s="64"/>
      <c r="O1549" s="65"/>
      <c r="P1549" s="65"/>
      <c r="Q1549" s="65"/>
      <c r="R1549" s="105"/>
      <c r="S1549" s="66">
        <f t="shared" si="434"/>
        <v>100854.89999999998</v>
      </c>
      <c r="T1549" s="67">
        <f t="shared" si="429"/>
        <v>0</v>
      </c>
      <c r="U1549" s="53">
        <f t="shared" si="419"/>
        <v>0</v>
      </c>
      <c r="V1549" s="54">
        <f t="shared" si="420"/>
        <v>0</v>
      </c>
      <c r="W1549" s="67">
        <f t="shared" si="430"/>
        <v>0</v>
      </c>
      <c r="X1549" s="53">
        <f t="shared" si="421"/>
        <v>0</v>
      </c>
      <c r="Y1549" s="54">
        <f t="shared" si="422"/>
        <v>0</v>
      </c>
      <c r="Z1549" s="68" t="str">
        <f t="shared" si="425"/>
        <v>0</v>
      </c>
      <c r="AA1549" s="56">
        <f t="shared" si="423"/>
        <v>1</v>
      </c>
      <c r="AB1549" s="124">
        <f t="shared" si="431"/>
        <v>1</v>
      </c>
      <c r="AC1549" s="69">
        <f t="shared" si="432"/>
        <v>0</v>
      </c>
      <c r="AD1549" s="54">
        <f t="shared" si="435"/>
        <v>0</v>
      </c>
      <c r="AE1549" s="59">
        <f t="shared" si="433"/>
        <v>0</v>
      </c>
      <c r="AF1549" s="149"/>
      <c r="AG1549" s="60"/>
      <c r="AH1549" s="61"/>
      <c r="AI1549" s="126"/>
      <c r="AJ1549" s="212"/>
      <c r="AK1549" s="215"/>
    </row>
    <row r="1550" spans="2:37">
      <c r="B1550" s="136"/>
      <c r="C1550" s="47">
        <f t="shared" si="426"/>
        <v>0</v>
      </c>
      <c r="D1550" s="47">
        <f t="shared" si="427"/>
        <v>1</v>
      </c>
      <c r="E1550" s="47">
        <f t="shared" si="428"/>
        <v>1900</v>
      </c>
      <c r="F1550" s="47" t="str">
        <f t="shared" si="424"/>
        <v>сб</v>
      </c>
      <c r="G1550" s="92"/>
      <c r="H1550" s="71"/>
      <c r="I1550" s="70"/>
      <c r="J1550" s="94"/>
      <c r="K1550" s="94"/>
      <c r="L1550" s="48"/>
      <c r="M1550" s="71"/>
      <c r="N1550" s="64"/>
      <c r="O1550" s="65"/>
      <c r="P1550" s="65"/>
      <c r="Q1550" s="65"/>
      <c r="R1550" s="105"/>
      <c r="S1550" s="66">
        <f t="shared" si="434"/>
        <v>100854.89999999998</v>
      </c>
      <c r="T1550" s="67">
        <f t="shared" si="429"/>
        <v>0</v>
      </c>
      <c r="U1550" s="53">
        <f t="shared" si="419"/>
        <v>0</v>
      </c>
      <c r="V1550" s="54">
        <f t="shared" si="420"/>
        <v>0</v>
      </c>
      <c r="W1550" s="67">
        <f t="shared" si="430"/>
        <v>0</v>
      </c>
      <c r="X1550" s="53">
        <f t="shared" si="421"/>
        <v>0</v>
      </c>
      <c r="Y1550" s="54">
        <f t="shared" si="422"/>
        <v>0</v>
      </c>
      <c r="Z1550" s="68" t="str">
        <f t="shared" si="425"/>
        <v>0</v>
      </c>
      <c r="AA1550" s="56">
        <f t="shared" si="423"/>
        <v>1</v>
      </c>
      <c r="AB1550" s="124">
        <f t="shared" si="431"/>
        <v>1</v>
      </c>
      <c r="AC1550" s="69">
        <f t="shared" si="432"/>
        <v>0</v>
      </c>
      <c r="AD1550" s="54">
        <f t="shared" si="435"/>
        <v>0</v>
      </c>
      <c r="AE1550" s="59">
        <f t="shared" si="433"/>
        <v>0</v>
      </c>
      <c r="AF1550" s="149"/>
      <c r="AG1550" s="60"/>
      <c r="AH1550" s="61"/>
      <c r="AI1550" s="126"/>
      <c r="AJ1550" s="212"/>
      <c r="AK1550" s="215"/>
    </row>
    <row r="1551" spans="2:37">
      <c r="B1551" s="136"/>
      <c r="C1551" s="47">
        <f t="shared" si="426"/>
        <v>0</v>
      </c>
      <c r="D1551" s="47">
        <f t="shared" si="427"/>
        <v>1</v>
      </c>
      <c r="E1551" s="47">
        <f t="shared" si="428"/>
        <v>1900</v>
      </c>
      <c r="F1551" s="47" t="str">
        <f t="shared" si="424"/>
        <v>сб</v>
      </c>
      <c r="G1551" s="92"/>
      <c r="H1551" s="71"/>
      <c r="I1551" s="70"/>
      <c r="J1551" s="94"/>
      <c r="K1551" s="94"/>
      <c r="L1551" s="48"/>
      <c r="M1551" s="71"/>
      <c r="N1551" s="64"/>
      <c r="O1551" s="65"/>
      <c r="P1551" s="65"/>
      <c r="Q1551" s="65"/>
      <c r="R1551" s="105"/>
      <c r="S1551" s="66">
        <f t="shared" si="434"/>
        <v>100854.89999999998</v>
      </c>
      <c r="T1551" s="67">
        <f t="shared" si="429"/>
        <v>0</v>
      </c>
      <c r="U1551" s="53">
        <f t="shared" si="419"/>
        <v>0</v>
      </c>
      <c r="V1551" s="54">
        <f t="shared" si="420"/>
        <v>0</v>
      </c>
      <c r="W1551" s="67">
        <f t="shared" si="430"/>
        <v>0</v>
      </c>
      <c r="X1551" s="53">
        <f t="shared" si="421"/>
        <v>0</v>
      </c>
      <c r="Y1551" s="54">
        <f t="shared" si="422"/>
        <v>0</v>
      </c>
      <c r="Z1551" s="68" t="str">
        <f t="shared" si="425"/>
        <v>0</v>
      </c>
      <c r="AA1551" s="56">
        <f t="shared" si="423"/>
        <v>1</v>
      </c>
      <c r="AB1551" s="124">
        <f t="shared" si="431"/>
        <v>1</v>
      </c>
      <c r="AC1551" s="69">
        <f t="shared" si="432"/>
        <v>0</v>
      </c>
      <c r="AD1551" s="54">
        <f t="shared" si="435"/>
        <v>0</v>
      </c>
      <c r="AE1551" s="59">
        <f t="shared" si="433"/>
        <v>0</v>
      </c>
      <c r="AF1551" s="149"/>
      <c r="AG1551" s="60"/>
      <c r="AH1551" s="61"/>
      <c r="AI1551" s="126"/>
      <c r="AJ1551" s="212"/>
      <c r="AK1551" s="215"/>
    </row>
    <row r="1552" spans="2:37">
      <c r="B1552" s="136"/>
      <c r="C1552" s="47">
        <f t="shared" si="426"/>
        <v>0</v>
      </c>
      <c r="D1552" s="47">
        <f t="shared" si="427"/>
        <v>1</v>
      </c>
      <c r="E1552" s="47">
        <f t="shared" si="428"/>
        <v>1900</v>
      </c>
      <c r="F1552" s="47" t="str">
        <f t="shared" si="424"/>
        <v>сб</v>
      </c>
      <c r="G1552" s="92"/>
      <c r="H1552" s="71"/>
      <c r="I1552" s="70"/>
      <c r="J1552" s="94"/>
      <c r="K1552" s="94"/>
      <c r="L1552" s="48"/>
      <c r="M1552" s="71"/>
      <c r="N1552" s="64"/>
      <c r="O1552" s="65"/>
      <c r="P1552" s="65"/>
      <c r="Q1552" s="65"/>
      <c r="R1552" s="105"/>
      <c r="S1552" s="66">
        <f t="shared" si="434"/>
        <v>100854.89999999998</v>
      </c>
      <c r="T1552" s="67">
        <f t="shared" si="429"/>
        <v>0</v>
      </c>
      <c r="U1552" s="53">
        <f t="shared" si="419"/>
        <v>0</v>
      </c>
      <c r="V1552" s="54">
        <f t="shared" si="420"/>
        <v>0</v>
      </c>
      <c r="W1552" s="67">
        <f t="shared" si="430"/>
        <v>0</v>
      </c>
      <c r="X1552" s="53">
        <f t="shared" si="421"/>
        <v>0</v>
      </c>
      <c r="Y1552" s="54">
        <f t="shared" si="422"/>
        <v>0</v>
      </c>
      <c r="Z1552" s="68" t="str">
        <f t="shared" si="425"/>
        <v>0</v>
      </c>
      <c r="AA1552" s="56">
        <f t="shared" si="423"/>
        <v>1</v>
      </c>
      <c r="AB1552" s="124">
        <f t="shared" si="431"/>
        <v>1</v>
      </c>
      <c r="AC1552" s="69">
        <f t="shared" si="432"/>
        <v>0</v>
      </c>
      <c r="AD1552" s="54">
        <f t="shared" si="435"/>
        <v>0</v>
      </c>
      <c r="AE1552" s="59">
        <f t="shared" si="433"/>
        <v>0</v>
      </c>
      <c r="AF1552" s="149"/>
      <c r="AG1552" s="60"/>
      <c r="AH1552" s="61"/>
      <c r="AI1552" s="126"/>
      <c r="AJ1552" s="212"/>
      <c r="AK1552" s="215"/>
    </row>
    <row r="1553" spans="2:37">
      <c r="B1553" s="136"/>
      <c r="C1553" s="47">
        <f t="shared" si="426"/>
        <v>0</v>
      </c>
      <c r="D1553" s="47">
        <f t="shared" si="427"/>
        <v>1</v>
      </c>
      <c r="E1553" s="47">
        <f t="shared" si="428"/>
        <v>1900</v>
      </c>
      <c r="F1553" s="47" t="str">
        <f t="shared" si="424"/>
        <v>сб</v>
      </c>
      <c r="G1553" s="92"/>
      <c r="H1553" s="71"/>
      <c r="I1553" s="70"/>
      <c r="J1553" s="94"/>
      <c r="K1553" s="94"/>
      <c r="L1553" s="48"/>
      <c r="M1553" s="71"/>
      <c r="N1553" s="64"/>
      <c r="O1553" s="65"/>
      <c r="P1553" s="65"/>
      <c r="Q1553" s="65"/>
      <c r="R1553" s="105"/>
      <c r="S1553" s="66">
        <f t="shared" si="434"/>
        <v>100854.89999999998</v>
      </c>
      <c r="T1553" s="67">
        <f t="shared" si="429"/>
        <v>0</v>
      </c>
      <c r="U1553" s="53">
        <f t="shared" si="419"/>
        <v>0</v>
      </c>
      <c r="V1553" s="54">
        <f t="shared" si="420"/>
        <v>0</v>
      </c>
      <c r="W1553" s="67">
        <f t="shared" si="430"/>
        <v>0</v>
      </c>
      <c r="X1553" s="53">
        <f t="shared" si="421"/>
        <v>0</v>
      </c>
      <c r="Y1553" s="54">
        <f t="shared" si="422"/>
        <v>0</v>
      </c>
      <c r="Z1553" s="68" t="str">
        <f t="shared" si="425"/>
        <v>0</v>
      </c>
      <c r="AA1553" s="56">
        <f t="shared" si="423"/>
        <v>1</v>
      </c>
      <c r="AB1553" s="124">
        <f t="shared" si="431"/>
        <v>1</v>
      </c>
      <c r="AC1553" s="69">
        <f t="shared" si="432"/>
        <v>0</v>
      </c>
      <c r="AD1553" s="54">
        <f t="shared" si="435"/>
        <v>0</v>
      </c>
      <c r="AE1553" s="59">
        <f t="shared" si="433"/>
        <v>0</v>
      </c>
      <c r="AF1553" s="149"/>
      <c r="AG1553" s="60"/>
      <c r="AH1553" s="61"/>
      <c r="AI1553" s="126"/>
      <c r="AJ1553" s="212"/>
      <c r="AK1553" s="215"/>
    </row>
    <row r="1554" spans="2:37">
      <c r="B1554" s="136"/>
      <c r="C1554" s="47">
        <f t="shared" si="426"/>
        <v>0</v>
      </c>
      <c r="D1554" s="47">
        <f t="shared" si="427"/>
        <v>1</v>
      </c>
      <c r="E1554" s="47">
        <f t="shared" si="428"/>
        <v>1900</v>
      </c>
      <c r="F1554" s="47" t="str">
        <f t="shared" si="424"/>
        <v>сб</v>
      </c>
      <c r="G1554" s="92"/>
      <c r="H1554" s="71"/>
      <c r="I1554" s="70"/>
      <c r="J1554" s="94"/>
      <c r="K1554" s="94"/>
      <c r="L1554" s="48"/>
      <c r="M1554" s="71"/>
      <c r="N1554" s="64"/>
      <c r="O1554" s="65"/>
      <c r="P1554" s="65"/>
      <c r="Q1554" s="65"/>
      <c r="R1554" s="105"/>
      <c r="S1554" s="66">
        <f t="shared" si="434"/>
        <v>100854.89999999998</v>
      </c>
      <c r="T1554" s="67">
        <f t="shared" si="429"/>
        <v>0</v>
      </c>
      <c r="U1554" s="53">
        <f t="shared" si="419"/>
        <v>0</v>
      </c>
      <c r="V1554" s="54">
        <f t="shared" si="420"/>
        <v>0</v>
      </c>
      <c r="W1554" s="67">
        <f t="shared" si="430"/>
        <v>0</v>
      </c>
      <c r="X1554" s="53">
        <f t="shared" si="421"/>
        <v>0</v>
      </c>
      <c r="Y1554" s="54">
        <f t="shared" si="422"/>
        <v>0</v>
      </c>
      <c r="Z1554" s="68" t="str">
        <f t="shared" si="425"/>
        <v>0</v>
      </c>
      <c r="AA1554" s="56">
        <f t="shared" si="423"/>
        <v>1</v>
      </c>
      <c r="AB1554" s="124">
        <f t="shared" si="431"/>
        <v>1</v>
      </c>
      <c r="AC1554" s="69">
        <f t="shared" si="432"/>
        <v>0</v>
      </c>
      <c r="AD1554" s="54">
        <f t="shared" si="435"/>
        <v>0</v>
      </c>
      <c r="AE1554" s="59">
        <f t="shared" si="433"/>
        <v>0</v>
      </c>
      <c r="AF1554" s="149"/>
      <c r="AG1554" s="60"/>
      <c r="AH1554" s="61"/>
      <c r="AI1554" s="126"/>
      <c r="AJ1554" s="212"/>
      <c r="AK1554" s="215"/>
    </row>
    <row r="1555" spans="2:37">
      <c r="B1555" s="136"/>
      <c r="C1555" s="47">
        <f t="shared" si="426"/>
        <v>0</v>
      </c>
      <c r="D1555" s="47">
        <f t="shared" si="427"/>
        <v>1</v>
      </c>
      <c r="E1555" s="47">
        <f t="shared" si="428"/>
        <v>1900</v>
      </c>
      <c r="F1555" s="47" t="str">
        <f t="shared" si="424"/>
        <v>сб</v>
      </c>
      <c r="G1555" s="92"/>
      <c r="H1555" s="71"/>
      <c r="I1555" s="70"/>
      <c r="J1555" s="94"/>
      <c r="K1555" s="94"/>
      <c r="L1555" s="48"/>
      <c r="M1555" s="71"/>
      <c r="N1555" s="64"/>
      <c r="O1555" s="65"/>
      <c r="P1555" s="65"/>
      <c r="Q1555" s="65"/>
      <c r="R1555" s="105"/>
      <c r="S1555" s="66">
        <f t="shared" si="434"/>
        <v>100854.89999999998</v>
      </c>
      <c r="T1555" s="67">
        <f t="shared" si="429"/>
        <v>0</v>
      </c>
      <c r="U1555" s="53">
        <f t="shared" si="419"/>
        <v>0</v>
      </c>
      <c r="V1555" s="54">
        <f t="shared" si="420"/>
        <v>0</v>
      </c>
      <c r="W1555" s="67">
        <f t="shared" si="430"/>
        <v>0</v>
      </c>
      <c r="X1555" s="53">
        <f t="shared" si="421"/>
        <v>0</v>
      </c>
      <c r="Y1555" s="54">
        <f t="shared" si="422"/>
        <v>0</v>
      </c>
      <c r="Z1555" s="68" t="str">
        <f t="shared" si="425"/>
        <v>0</v>
      </c>
      <c r="AA1555" s="56">
        <f t="shared" si="423"/>
        <v>1</v>
      </c>
      <c r="AB1555" s="124">
        <f t="shared" si="431"/>
        <v>1</v>
      </c>
      <c r="AC1555" s="69">
        <f t="shared" si="432"/>
        <v>0</v>
      </c>
      <c r="AD1555" s="54">
        <f t="shared" si="435"/>
        <v>0</v>
      </c>
      <c r="AE1555" s="59">
        <f t="shared" si="433"/>
        <v>0</v>
      </c>
      <c r="AF1555" s="149"/>
      <c r="AG1555" s="60"/>
      <c r="AH1555" s="61"/>
      <c r="AI1555" s="126"/>
      <c r="AJ1555" s="212"/>
      <c r="AK1555" s="215"/>
    </row>
    <row r="1556" spans="2:37">
      <c r="B1556" s="136"/>
      <c r="C1556" s="47">
        <f t="shared" si="426"/>
        <v>0</v>
      </c>
      <c r="D1556" s="47">
        <f t="shared" si="427"/>
        <v>1</v>
      </c>
      <c r="E1556" s="47">
        <f t="shared" si="428"/>
        <v>1900</v>
      </c>
      <c r="F1556" s="47" t="str">
        <f t="shared" si="424"/>
        <v>сб</v>
      </c>
      <c r="G1556" s="92"/>
      <c r="H1556" s="71"/>
      <c r="I1556" s="70"/>
      <c r="J1556" s="94"/>
      <c r="K1556" s="94"/>
      <c r="L1556" s="48"/>
      <c r="M1556" s="71"/>
      <c r="N1556" s="64"/>
      <c r="O1556" s="65"/>
      <c r="P1556" s="65"/>
      <c r="Q1556" s="65"/>
      <c r="R1556" s="105"/>
      <c r="S1556" s="66">
        <f t="shared" si="434"/>
        <v>100854.89999999998</v>
      </c>
      <c r="T1556" s="67">
        <f t="shared" si="429"/>
        <v>0</v>
      </c>
      <c r="U1556" s="53">
        <f t="shared" si="419"/>
        <v>0</v>
      </c>
      <c r="V1556" s="54">
        <f t="shared" si="420"/>
        <v>0</v>
      </c>
      <c r="W1556" s="67">
        <f t="shared" si="430"/>
        <v>0</v>
      </c>
      <c r="X1556" s="53">
        <f t="shared" si="421"/>
        <v>0</v>
      </c>
      <c r="Y1556" s="54">
        <f t="shared" si="422"/>
        <v>0</v>
      </c>
      <c r="Z1556" s="68" t="str">
        <f t="shared" si="425"/>
        <v>0</v>
      </c>
      <c r="AA1556" s="56">
        <f t="shared" si="423"/>
        <v>1</v>
      </c>
      <c r="AB1556" s="124">
        <f t="shared" si="431"/>
        <v>1</v>
      </c>
      <c r="AC1556" s="69">
        <f t="shared" si="432"/>
        <v>0</v>
      </c>
      <c r="AD1556" s="54">
        <f t="shared" si="435"/>
        <v>0</v>
      </c>
      <c r="AE1556" s="59">
        <f t="shared" si="433"/>
        <v>0</v>
      </c>
      <c r="AF1556" s="149"/>
      <c r="AG1556" s="60"/>
      <c r="AH1556" s="61"/>
      <c r="AI1556" s="126"/>
      <c r="AJ1556" s="212"/>
      <c r="AK1556" s="215"/>
    </row>
    <row r="1557" spans="2:37">
      <c r="B1557" s="136"/>
      <c r="C1557" s="47">
        <f t="shared" si="426"/>
        <v>0</v>
      </c>
      <c r="D1557" s="47">
        <f t="shared" si="427"/>
        <v>1</v>
      </c>
      <c r="E1557" s="47">
        <f t="shared" si="428"/>
        <v>1900</v>
      </c>
      <c r="F1557" s="47" t="str">
        <f t="shared" si="424"/>
        <v>сб</v>
      </c>
      <c r="G1557" s="92"/>
      <c r="H1557" s="71"/>
      <c r="I1557" s="70"/>
      <c r="J1557" s="94"/>
      <c r="K1557" s="94"/>
      <c r="L1557" s="48"/>
      <c r="M1557" s="71"/>
      <c r="N1557" s="64"/>
      <c r="O1557" s="65"/>
      <c r="P1557" s="65"/>
      <c r="Q1557" s="65"/>
      <c r="R1557" s="105"/>
      <c r="S1557" s="66">
        <f t="shared" si="434"/>
        <v>100854.89999999998</v>
      </c>
      <c r="T1557" s="67">
        <f t="shared" si="429"/>
        <v>0</v>
      </c>
      <c r="U1557" s="53">
        <f t="shared" si="419"/>
        <v>0</v>
      </c>
      <c r="V1557" s="54">
        <f t="shared" si="420"/>
        <v>0</v>
      </c>
      <c r="W1557" s="67">
        <f t="shared" si="430"/>
        <v>0</v>
      </c>
      <c r="X1557" s="53">
        <f t="shared" si="421"/>
        <v>0</v>
      </c>
      <c r="Y1557" s="54">
        <f t="shared" si="422"/>
        <v>0</v>
      </c>
      <c r="Z1557" s="68" t="str">
        <f t="shared" si="425"/>
        <v>0</v>
      </c>
      <c r="AA1557" s="56">
        <f t="shared" si="423"/>
        <v>1</v>
      </c>
      <c r="AB1557" s="124">
        <f t="shared" si="431"/>
        <v>1</v>
      </c>
      <c r="AC1557" s="69">
        <f t="shared" si="432"/>
        <v>0</v>
      </c>
      <c r="AD1557" s="54">
        <f t="shared" si="435"/>
        <v>0</v>
      </c>
      <c r="AE1557" s="59">
        <f t="shared" si="433"/>
        <v>0</v>
      </c>
      <c r="AF1557" s="149"/>
      <c r="AG1557" s="60"/>
      <c r="AH1557" s="61"/>
      <c r="AI1557" s="126"/>
      <c r="AJ1557" s="212"/>
      <c r="AK1557" s="215"/>
    </row>
    <row r="1558" spans="2:37">
      <c r="B1558" s="136"/>
      <c r="C1558" s="47">
        <f t="shared" si="426"/>
        <v>0</v>
      </c>
      <c r="D1558" s="47">
        <f t="shared" si="427"/>
        <v>1</v>
      </c>
      <c r="E1558" s="47">
        <f t="shared" si="428"/>
        <v>1900</v>
      </c>
      <c r="F1558" s="47" t="str">
        <f t="shared" si="424"/>
        <v>сб</v>
      </c>
      <c r="G1558" s="92"/>
      <c r="H1558" s="71"/>
      <c r="I1558" s="70"/>
      <c r="J1558" s="94"/>
      <c r="K1558" s="94"/>
      <c r="L1558" s="48"/>
      <c r="M1558" s="71"/>
      <c r="N1558" s="64"/>
      <c r="O1558" s="65"/>
      <c r="P1558" s="65"/>
      <c r="Q1558" s="65"/>
      <c r="R1558" s="105"/>
      <c r="S1558" s="66">
        <f t="shared" si="434"/>
        <v>100854.89999999998</v>
      </c>
      <c r="T1558" s="67">
        <f t="shared" si="429"/>
        <v>0</v>
      </c>
      <c r="U1558" s="53">
        <f t="shared" si="419"/>
        <v>0</v>
      </c>
      <c r="V1558" s="54">
        <f t="shared" si="420"/>
        <v>0</v>
      </c>
      <c r="W1558" s="67">
        <f t="shared" si="430"/>
        <v>0</v>
      </c>
      <c r="X1558" s="53">
        <f t="shared" si="421"/>
        <v>0</v>
      </c>
      <c r="Y1558" s="54">
        <f t="shared" si="422"/>
        <v>0</v>
      </c>
      <c r="Z1558" s="68" t="str">
        <f t="shared" si="425"/>
        <v>0</v>
      </c>
      <c r="AA1558" s="56">
        <f t="shared" si="423"/>
        <v>1</v>
      </c>
      <c r="AB1558" s="124">
        <f t="shared" si="431"/>
        <v>1</v>
      </c>
      <c r="AC1558" s="69">
        <f t="shared" si="432"/>
        <v>0</v>
      </c>
      <c r="AD1558" s="54">
        <f t="shared" si="435"/>
        <v>0</v>
      </c>
      <c r="AE1558" s="59">
        <f t="shared" si="433"/>
        <v>0</v>
      </c>
      <c r="AF1558" s="149"/>
      <c r="AG1558" s="60"/>
      <c r="AH1558" s="61"/>
      <c r="AI1558" s="126"/>
      <c r="AJ1558" s="212"/>
      <c r="AK1558" s="215"/>
    </row>
    <row r="1559" spans="2:37">
      <c r="B1559" s="136"/>
      <c r="C1559" s="47">
        <f t="shared" si="426"/>
        <v>0</v>
      </c>
      <c r="D1559" s="47">
        <f t="shared" si="427"/>
        <v>1</v>
      </c>
      <c r="E1559" s="47">
        <f t="shared" si="428"/>
        <v>1900</v>
      </c>
      <c r="F1559" s="47" t="str">
        <f t="shared" si="424"/>
        <v>сб</v>
      </c>
      <c r="G1559" s="92"/>
      <c r="H1559" s="71"/>
      <c r="I1559" s="70"/>
      <c r="J1559" s="94"/>
      <c r="K1559" s="94"/>
      <c r="L1559" s="48"/>
      <c r="M1559" s="71"/>
      <c r="N1559" s="64"/>
      <c r="O1559" s="65"/>
      <c r="P1559" s="65"/>
      <c r="Q1559" s="65"/>
      <c r="R1559" s="105"/>
      <c r="S1559" s="66">
        <f t="shared" si="434"/>
        <v>100854.89999999998</v>
      </c>
      <c r="T1559" s="67">
        <f t="shared" si="429"/>
        <v>0</v>
      </c>
      <c r="U1559" s="53">
        <f t="shared" si="419"/>
        <v>0</v>
      </c>
      <c r="V1559" s="54">
        <f t="shared" si="420"/>
        <v>0</v>
      </c>
      <c r="W1559" s="67">
        <f t="shared" si="430"/>
        <v>0</v>
      </c>
      <c r="X1559" s="53">
        <f t="shared" si="421"/>
        <v>0</v>
      </c>
      <c r="Y1559" s="54">
        <f t="shared" si="422"/>
        <v>0</v>
      </c>
      <c r="Z1559" s="68" t="str">
        <f t="shared" si="425"/>
        <v>0</v>
      </c>
      <c r="AA1559" s="56">
        <f t="shared" si="423"/>
        <v>1</v>
      </c>
      <c r="AB1559" s="124">
        <f t="shared" si="431"/>
        <v>1</v>
      </c>
      <c r="AC1559" s="69">
        <f t="shared" si="432"/>
        <v>0</v>
      </c>
      <c r="AD1559" s="54">
        <f t="shared" si="435"/>
        <v>0</v>
      </c>
      <c r="AE1559" s="59">
        <f t="shared" si="433"/>
        <v>0</v>
      </c>
      <c r="AF1559" s="149"/>
      <c r="AG1559" s="60"/>
      <c r="AH1559" s="61"/>
      <c r="AI1559" s="126"/>
      <c r="AJ1559" s="212"/>
      <c r="AK1559" s="215"/>
    </row>
    <row r="1560" spans="2:37">
      <c r="B1560" s="136"/>
      <c r="C1560" s="47">
        <f t="shared" si="426"/>
        <v>0</v>
      </c>
      <c r="D1560" s="47">
        <f t="shared" si="427"/>
        <v>1</v>
      </c>
      <c r="E1560" s="47">
        <f t="shared" si="428"/>
        <v>1900</v>
      </c>
      <c r="F1560" s="47" t="str">
        <f t="shared" si="424"/>
        <v>сб</v>
      </c>
      <c r="G1560" s="92"/>
      <c r="H1560" s="71"/>
      <c r="I1560" s="70"/>
      <c r="J1560" s="94"/>
      <c r="K1560" s="94"/>
      <c r="L1560" s="48"/>
      <c r="M1560" s="71"/>
      <c r="N1560" s="64"/>
      <c r="O1560" s="65"/>
      <c r="P1560" s="65"/>
      <c r="Q1560" s="65"/>
      <c r="R1560" s="105"/>
      <c r="S1560" s="66">
        <f t="shared" si="434"/>
        <v>100854.89999999998</v>
      </c>
      <c r="T1560" s="67">
        <f t="shared" si="429"/>
        <v>0</v>
      </c>
      <c r="U1560" s="53">
        <f t="shared" si="419"/>
        <v>0</v>
      </c>
      <c r="V1560" s="54">
        <f t="shared" si="420"/>
        <v>0</v>
      </c>
      <c r="W1560" s="67">
        <f t="shared" si="430"/>
        <v>0</v>
      </c>
      <c r="X1560" s="53">
        <f t="shared" si="421"/>
        <v>0</v>
      </c>
      <c r="Y1560" s="54">
        <f t="shared" si="422"/>
        <v>0</v>
      </c>
      <c r="Z1560" s="68" t="str">
        <f t="shared" si="425"/>
        <v>0</v>
      </c>
      <c r="AA1560" s="56">
        <f t="shared" si="423"/>
        <v>1</v>
      </c>
      <c r="AB1560" s="124">
        <f t="shared" si="431"/>
        <v>1</v>
      </c>
      <c r="AC1560" s="69">
        <f t="shared" si="432"/>
        <v>0</v>
      </c>
      <c r="AD1560" s="54">
        <f t="shared" si="435"/>
        <v>0</v>
      </c>
      <c r="AE1560" s="59">
        <f t="shared" si="433"/>
        <v>0</v>
      </c>
      <c r="AF1560" s="149"/>
      <c r="AG1560" s="60"/>
      <c r="AH1560" s="61"/>
      <c r="AI1560" s="126"/>
      <c r="AJ1560" s="212"/>
      <c r="AK1560" s="215"/>
    </row>
    <row r="1561" spans="2:37">
      <c r="B1561" s="136"/>
      <c r="C1561" s="47">
        <f t="shared" si="426"/>
        <v>0</v>
      </c>
      <c r="D1561" s="47">
        <f t="shared" si="427"/>
        <v>1</v>
      </c>
      <c r="E1561" s="47">
        <f t="shared" si="428"/>
        <v>1900</v>
      </c>
      <c r="F1561" s="47" t="str">
        <f t="shared" si="424"/>
        <v>сб</v>
      </c>
      <c r="G1561" s="92"/>
      <c r="H1561" s="71"/>
      <c r="I1561" s="70"/>
      <c r="J1561" s="94"/>
      <c r="K1561" s="94"/>
      <c r="L1561" s="48"/>
      <c r="M1561" s="71"/>
      <c r="N1561" s="64"/>
      <c r="O1561" s="65"/>
      <c r="P1561" s="65"/>
      <c r="Q1561" s="65"/>
      <c r="R1561" s="105"/>
      <c r="S1561" s="66">
        <f t="shared" si="434"/>
        <v>100854.89999999998</v>
      </c>
      <c r="T1561" s="67">
        <f t="shared" si="429"/>
        <v>0</v>
      </c>
      <c r="U1561" s="53">
        <f t="shared" si="419"/>
        <v>0</v>
      </c>
      <c r="V1561" s="54">
        <f t="shared" si="420"/>
        <v>0</v>
      </c>
      <c r="W1561" s="67">
        <f t="shared" si="430"/>
        <v>0</v>
      </c>
      <c r="X1561" s="53">
        <f t="shared" si="421"/>
        <v>0</v>
      </c>
      <c r="Y1561" s="54">
        <f t="shared" si="422"/>
        <v>0</v>
      </c>
      <c r="Z1561" s="68" t="str">
        <f t="shared" si="425"/>
        <v>0</v>
      </c>
      <c r="AA1561" s="56">
        <f t="shared" si="423"/>
        <v>1</v>
      </c>
      <c r="AB1561" s="124">
        <f t="shared" si="431"/>
        <v>1</v>
      </c>
      <c r="AC1561" s="69">
        <f t="shared" si="432"/>
        <v>0</v>
      </c>
      <c r="AD1561" s="54">
        <f t="shared" si="435"/>
        <v>0</v>
      </c>
      <c r="AE1561" s="59">
        <f t="shared" si="433"/>
        <v>0</v>
      </c>
      <c r="AF1561" s="149"/>
      <c r="AG1561" s="60"/>
      <c r="AH1561" s="61"/>
      <c r="AI1561" s="126"/>
      <c r="AJ1561" s="212"/>
      <c r="AK1561" s="215"/>
    </row>
    <row r="1562" spans="2:37">
      <c r="B1562" s="136"/>
      <c r="C1562" s="47">
        <f t="shared" si="426"/>
        <v>0</v>
      </c>
      <c r="D1562" s="47">
        <f t="shared" si="427"/>
        <v>1</v>
      </c>
      <c r="E1562" s="47">
        <f t="shared" si="428"/>
        <v>1900</v>
      </c>
      <c r="F1562" s="47" t="str">
        <f t="shared" si="424"/>
        <v>сб</v>
      </c>
      <c r="G1562" s="92"/>
      <c r="H1562" s="71"/>
      <c r="I1562" s="70"/>
      <c r="J1562" s="94"/>
      <c r="K1562" s="94"/>
      <c r="L1562" s="48"/>
      <c r="M1562" s="71"/>
      <c r="N1562" s="64"/>
      <c r="O1562" s="65"/>
      <c r="P1562" s="65"/>
      <c r="Q1562" s="65"/>
      <c r="R1562" s="105"/>
      <c r="S1562" s="66">
        <f t="shared" si="434"/>
        <v>100854.89999999998</v>
      </c>
      <c r="T1562" s="67">
        <f t="shared" si="429"/>
        <v>0</v>
      </c>
      <c r="U1562" s="53">
        <f t="shared" si="419"/>
        <v>0</v>
      </c>
      <c r="V1562" s="54">
        <f t="shared" si="420"/>
        <v>0</v>
      </c>
      <c r="W1562" s="67">
        <f t="shared" si="430"/>
        <v>0</v>
      </c>
      <c r="X1562" s="53">
        <f t="shared" si="421"/>
        <v>0</v>
      </c>
      <c r="Y1562" s="54">
        <f t="shared" si="422"/>
        <v>0</v>
      </c>
      <c r="Z1562" s="68" t="str">
        <f t="shared" si="425"/>
        <v>0</v>
      </c>
      <c r="AA1562" s="56">
        <f t="shared" si="423"/>
        <v>1</v>
      </c>
      <c r="AB1562" s="124">
        <f t="shared" si="431"/>
        <v>1</v>
      </c>
      <c r="AC1562" s="69">
        <f t="shared" si="432"/>
        <v>0</v>
      </c>
      <c r="AD1562" s="54">
        <f t="shared" si="435"/>
        <v>0</v>
      </c>
      <c r="AE1562" s="59">
        <f t="shared" si="433"/>
        <v>0</v>
      </c>
      <c r="AF1562" s="149"/>
      <c r="AG1562" s="60"/>
      <c r="AH1562" s="61"/>
      <c r="AI1562" s="126"/>
      <c r="AJ1562" s="212"/>
      <c r="AK1562" s="215"/>
    </row>
    <row r="1563" spans="2:37">
      <c r="B1563" s="136"/>
      <c r="C1563" s="47">
        <f t="shared" si="426"/>
        <v>0</v>
      </c>
      <c r="D1563" s="47">
        <f t="shared" si="427"/>
        <v>1</v>
      </c>
      <c r="E1563" s="47">
        <f t="shared" si="428"/>
        <v>1900</v>
      </c>
      <c r="F1563" s="47" t="str">
        <f t="shared" si="424"/>
        <v>сб</v>
      </c>
      <c r="G1563" s="92"/>
      <c r="H1563" s="71"/>
      <c r="I1563" s="70"/>
      <c r="J1563" s="94"/>
      <c r="K1563" s="94"/>
      <c r="L1563" s="48"/>
      <c r="M1563" s="71"/>
      <c r="N1563" s="64"/>
      <c r="O1563" s="65"/>
      <c r="P1563" s="65"/>
      <c r="Q1563" s="65"/>
      <c r="R1563" s="105"/>
      <c r="S1563" s="66">
        <f t="shared" si="434"/>
        <v>100854.89999999998</v>
      </c>
      <c r="T1563" s="67">
        <f t="shared" si="429"/>
        <v>0</v>
      </c>
      <c r="U1563" s="53">
        <f t="shared" si="419"/>
        <v>0</v>
      </c>
      <c r="V1563" s="54">
        <f t="shared" si="420"/>
        <v>0</v>
      </c>
      <c r="W1563" s="67">
        <f t="shared" si="430"/>
        <v>0</v>
      </c>
      <c r="X1563" s="53">
        <f t="shared" si="421"/>
        <v>0</v>
      </c>
      <c r="Y1563" s="54">
        <f t="shared" si="422"/>
        <v>0</v>
      </c>
      <c r="Z1563" s="68" t="str">
        <f t="shared" si="425"/>
        <v>0</v>
      </c>
      <c r="AA1563" s="56">
        <f t="shared" si="423"/>
        <v>1</v>
      </c>
      <c r="AB1563" s="124">
        <f t="shared" si="431"/>
        <v>1</v>
      </c>
      <c r="AC1563" s="69">
        <f t="shared" si="432"/>
        <v>0</v>
      </c>
      <c r="AD1563" s="54">
        <f t="shared" si="435"/>
        <v>0</v>
      </c>
      <c r="AE1563" s="59">
        <f t="shared" si="433"/>
        <v>0</v>
      </c>
      <c r="AF1563" s="149"/>
      <c r="AG1563" s="60"/>
      <c r="AH1563" s="61"/>
      <c r="AI1563" s="126"/>
      <c r="AJ1563" s="212"/>
      <c r="AK1563" s="215"/>
    </row>
    <row r="1564" spans="2:37">
      <c r="B1564" s="136"/>
      <c r="C1564" s="47">
        <f t="shared" si="426"/>
        <v>0</v>
      </c>
      <c r="D1564" s="47">
        <f t="shared" si="427"/>
        <v>1</v>
      </c>
      <c r="E1564" s="47">
        <f t="shared" si="428"/>
        <v>1900</v>
      </c>
      <c r="F1564" s="47" t="str">
        <f t="shared" si="424"/>
        <v>сб</v>
      </c>
      <c r="G1564" s="92"/>
      <c r="H1564" s="71"/>
      <c r="I1564" s="70"/>
      <c r="J1564" s="94"/>
      <c r="K1564" s="94"/>
      <c r="L1564" s="48"/>
      <c r="M1564" s="71"/>
      <c r="N1564" s="64"/>
      <c r="O1564" s="65"/>
      <c r="P1564" s="65"/>
      <c r="Q1564" s="65"/>
      <c r="R1564" s="105"/>
      <c r="S1564" s="66">
        <f t="shared" si="434"/>
        <v>100854.89999999998</v>
      </c>
      <c r="T1564" s="67">
        <f t="shared" si="429"/>
        <v>0</v>
      </c>
      <c r="U1564" s="53">
        <f t="shared" si="419"/>
        <v>0</v>
      </c>
      <c r="V1564" s="54">
        <f t="shared" si="420"/>
        <v>0</v>
      </c>
      <c r="W1564" s="67">
        <f t="shared" si="430"/>
        <v>0</v>
      </c>
      <c r="X1564" s="53">
        <f t="shared" si="421"/>
        <v>0</v>
      </c>
      <c r="Y1564" s="54">
        <f t="shared" si="422"/>
        <v>0</v>
      </c>
      <c r="Z1564" s="68" t="str">
        <f t="shared" si="425"/>
        <v>0</v>
      </c>
      <c r="AA1564" s="56">
        <f t="shared" si="423"/>
        <v>1</v>
      </c>
      <c r="AB1564" s="124">
        <f t="shared" si="431"/>
        <v>1</v>
      </c>
      <c r="AC1564" s="69">
        <f t="shared" si="432"/>
        <v>0</v>
      </c>
      <c r="AD1564" s="54">
        <f t="shared" si="435"/>
        <v>0</v>
      </c>
      <c r="AE1564" s="59">
        <f t="shared" si="433"/>
        <v>0</v>
      </c>
      <c r="AF1564" s="149"/>
      <c r="AG1564" s="60"/>
      <c r="AH1564" s="61"/>
      <c r="AI1564" s="126"/>
      <c r="AJ1564" s="212"/>
      <c r="AK1564" s="215"/>
    </row>
    <row r="1565" spans="2:37">
      <c r="B1565" s="136"/>
      <c r="C1565" s="47">
        <f t="shared" si="426"/>
        <v>0</v>
      </c>
      <c r="D1565" s="47">
        <f t="shared" si="427"/>
        <v>1</v>
      </c>
      <c r="E1565" s="47">
        <f t="shared" si="428"/>
        <v>1900</v>
      </c>
      <c r="F1565" s="47" t="str">
        <f t="shared" si="424"/>
        <v>сб</v>
      </c>
      <c r="G1565" s="92"/>
      <c r="H1565" s="71"/>
      <c r="I1565" s="70"/>
      <c r="J1565" s="94"/>
      <c r="K1565" s="94"/>
      <c r="L1565" s="48"/>
      <c r="M1565" s="71"/>
      <c r="N1565" s="64"/>
      <c r="O1565" s="65"/>
      <c r="P1565" s="65"/>
      <c r="Q1565" s="65"/>
      <c r="R1565" s="105"/>
      <c r="S1565" s="66">
        <f t="shared" si="434"/>
        <v>100854.89999999998</v>
      </c>
      <c r="T1565" s="67">
        <f t="shared" si="429"/>
        <v>0</v>
      </c>
      <c r="U1565" s="53">
        <f t="shared" si="419"/>
        <v>0</v>
      </c>
      <c r="V1565" s="54">
        <f t="shared" si="420"/>
        <v>0</v>
      </c>
      <c r="W1565" s="67">
        <f t="shared" si="430"/>
        <v>0</v>
      </c>
      <c r="X1565" s="53">
        <f t="shared" si="421"/>
        <v>0</v>
      </c>
      <c r="Y1565" s="54">
        <f t="shared" si="422"/>
        <v>0</v>
      </c>
      <c r="Z1565" s="68" t="str">
        <f t="shared" si="425"/>
        <v>0</v>
      </c>
      <c r="AA1565" s="56">
        <f t="shared" si="423"/>
        <v>1</v>
      </c>
      <c r="AB1565" s="124">
        <f t="shared" si="431"/>
        <v>1</v>
      </c>
      <c r="AC1565" s="69">
        <f t="shared" si="432"/>
        <v>0</v>
      </c>
      <c r="AD1565" s="54">
        <f t="shared" si="435"/>
        <v>0</v>
      </c>
      <c r="AE1565" s="59">
        <f t="shared" si="433"/>
        <v>0</v>
      </c>
      <c r="AF1565" s="149"/>
      <c r="AG1565" s="60"/>
      <c r="AH1565" s="61"/>
      <c r="AI1565" s="126"/>
      <c r="AJ1565" s="212"/>
      <c r="AK1565" s="215"/>
    </row>
    <row r="1566" spans="2:37">
      <c r="B1566" s="136"/>
      <c r="C1566" s="47">
        <f t="shared" si="426"/>
        <v>0</v>
      </c>
      <c r="D1566" s="47">
        <f t="shared" si="427"/>
        <v>1</v>
      </c>
      <c r="E1566" s="47">
        <f t="shared" si="428"/>
        <v>1900</v>
      </c>
      <c r="F1566" s="47" t="str">
        <f t="shared" si="424"/>
        <v>сб</v>
      </c>
      <c r="G1566" s="92"/>
      <c r="H1566" s="71"/>
      <c r="I1566" s="70"/>
      <c r="J1566" s="94"/>
      <c r="K1566" s="94"/>
      <c r="L1566" s="48"/>
      <c r="M1566" s="71"/>
      <c r="N1566" s="64"/>
      <c r="O1566" s="65"/>
      <c r="P1566" s="65"/>
      <c r="Q1566" s="65"/>
      <c r="R1566" s="105"/>
      <c r="S1566" s="66">
        <f t="shared" si="434"/>
        <v>100854.89999999998</v>
      </c>
      <c r="T1566" s="67">
        <f t="shared" si="429"/>
        <v>0</v>
      </c>
      <c r="U1566" s="53">
        <f t="shared" si="419"/>
        <v>0</v>
      </c>
      <c r="V1566" s="54">
        <f t="shared" si="420"/>
        <v>0</v>
      </c>
      <c r="W1566" s="67">
        <f t="shared" si="430"/>
        <v>0</v>
      </c>
      <c r="X1566" s="53">
        <f t="shared" si="421"/>
        <v>0</v>
      </c>
      <c r="Y1566" s="54">
        <f t="shared" si="422"/>
        <v>0</v>
      </c>
      <c r="Z1566" s="68" t="str">
        <f t="shared" si="425"/>
        <v>0</v>
      </c>
      <c r="AA1566" s="56">
        <f t="shared" si="423"/>
        <v>1</v>
      </c>
      <c r="AB1566" s="124">
        <f t="shared" si="431"/>
        <v>1</v>
      </c>
      <c r="AC1566" s="69">
        <f t="shared" si="432"/>
        <v>0</v>
      </c>
      <c r="AD1566" s="54">
        <f t="shared" si="435"/>
        <v>0</v>
      </c>
      <c r="AE1566" s="59">
        <f t="shared" si="433"/>
        <v>0</v>
      </c>
      <c r="AF1566" s="149"/>
      <c r="AG1566" s="60"/>
      <c r="AH1566" s="61"/>
      <c r="AI1566" s="126"/>
      <c r="AJ1566" s="212"/>
      <c r="AK1566" s="215"/>
    </row>
    <row r="1567" spans="2:37">
      <c r="B1567" s="136"/>
      <c r="C1567" s="47">
        <f t="shared" si="426"/>
        <v>0</v>
      </c>
      <c r="D1567" s="47">
        <f t="shared" si="427"/>
        <v>1</v>
      </c>
      <c r="E1567" s="47">
        <f t="shared" si="428"/>
        <v>1900</v>
      </c>
      <c r="F1567" s="47" t="str">
        <f t="shared" si="424"/>
        <v>сб</v>
      </c>
      <c r="G1567" s="92"/>
      <c r="H1567" s="71"/>
      <c r="I1567" s="70"/>
      <c r="J1567" s="94"/>
      <c r="K1567" s="94"/>
      <c r="L1567" s="48"/>
      <c r="M1567" s="71"/>
      <c r="N1567" s="64"/>
      <c r="O1567" s="65"/>
      <c r="P1567" s="65"/>
      <c r="Q1567" s="65"/>
      <c r="R1567" s="105"/>
      <c r="S1567" s="66">
        <f t="shared" si="434"/>
        <v>100854.89999999998</v>
      </c>
      <c r="T1567" s="67">
        <f t="shared" si="429"/>
        <v>0</v>
      </c>
      <c r="U1567" s="53">
        <f t="shared" si="419"/>
        <v>0</v>
      </c>
      <c r="V1567" s="54">
        <f t="shared" si="420"/>
        <v>0</v>
      </c>
      <c r="W1567" s="67">
        <f t="shared" si="430"/>
        <v>0</v>
      </c>
      <c r="X1567" s="53">
        <f t="shared" si="421"/>
        <v>0</v>
      </c>
      <c r="Y1567" s="54">
        <f t="shared" si="422"/>
        <v>0</v>
      </c>
      <c r="Z1567" s="68" t="str">
        <f t="shared" si="425"/>
        <v>0</v>
      </c>
      <c r="AA1567" s="56">
        <f t="shared" si="423"/>
        <v>1</v>
      </c>
      <c r="AB1567" s="124">
        <f t="shared" si="431"/>
        <v>1</v>
      </c>
      <c r="AC1567" s="69">
        <f t="shared" si="432"/>
        <v>0</v>
      </c>
      <c r="AD1567" s="54">
        <f t="shared" si="435"/>
        <v>0</v>
      </c>
      <c r="AE1567" s="59">
        <f t="shared" si="433"/>
        <v>0</v>
      </c>
      <c r="AF1567" s="149"/>
      <c r="AG1567" s="60"/>
      <c r="AH1567" s="61"/>
      <c r="AI1567" s="126"/>
      <c r="AJ1567" s="212"/>
      <c r="AK1567" s="215"/>
    </row>
    <row r="1568" spans="2:37">
      <c r="B1568" s="136"/>
      <c r="C1568" s="47">
        <f t="shared" si="426"/>
        <v>0</v>
      </c>
      <c r="D1568" s="47">
        <f t="shared" si="427"/>
        <v>1</v>
      </c>
      <c r="E1568" s="47">
        <f t="shared" si="428"/>
        <v>1900</v>
      </c>
      <c r="F1568" s="47" t="str">
        <f t="shared" si="424"/>
        <v>сб</v>
      </c>
      <c r="G1568" s="92"/>
      <c r="H1568" s="71"/>
      <c r="I1568" s="70"/>
      <c r="J1568" s="94"/>
      <c r="K1568" s="94"/>
      <c r="L1568" s="48"/>
      <c r="M1568" s="71"/>
      <c r="N1568" s="64"/>
      <c r="O1568" s="65"/>
      <c r="P1568" s="65"/>
      <c r="Q1568" s="65"/>
      <c r="R1568" s="105"/>
      <c r="S1568" s="66">
        <f t="shared" si="434"/>
        <v>100854.89999999998</v>
      </c>
      <c r="T1568" s="67">
        <f t="shared" si="429"/>
        <v>0</v>
      </c>
      <c r="U1568" s="53">
        <f t="shared" si="419"/>
        <v>0</v>
      </c>
      <c r="V1568" s="54">
        <f t="shared" si="420"/>
        <v>0</v>
      </c>
      <c r="W1568" s="67">
        <f t="shared" si="430"/>
        <v>0</v>
      </c>
      <c r="X1568" s="53">
        <f t="shared" si="421"/>
        <v>0</v>
      </c>
      <c r="Y1568" s="54">
        <f t="shared" si="422"/>
        <v>0</v>
      </c>
      <c r="Z1568" s="68" t="str">
        <f t="shared" si="425"/>
        <v>0</v>
      </c>
      <c r="AA1568" s="56">
        <f t="shared" si="423"/>
        <v>1</v>
      </c>
      <c r="AB1568" s="124">
        <f t="shared" si="431"/>
        <v>1</v>
      </c>
      <c r="AC1568" s="69">
        <f t="shared" si="432"/>
        <v>0</v>
      </c>
      <c r="AD1568" s="54">
        <f t="shared" si="435"/>
        <v>0</v>
      </c>
      <c r="AE1568" s="59">
        <f t="shared" si="433"/>
        <v>0</v>
      </c>
      <c r="AF1568" s="149"/>
      <c r="AG1568" s="60"/>
      <c r="AH1568" s="61"/>
      <c r="AI1568" s="126"/>
      <c r="AJ1568" s="212"/>
      <c r="AK1568" s="215"/>
    </row>
    <row r="1569" spans="2:37">
      <c r="B1569" s="136"/>
      <c r="C1569" s="47">
        <f t="shared" si="426"/>
        <v>0</v>
      </c>
      <c r="D1569" s="47">
        <f t="shared" si="427"/>
        <v>1</v>
      </c>
      <c r="E1569" s="47">
        <f t="shared" si="428"/>
        <v>1900</v>
      </c>
      <c r="F1569" s="47" t="str">
        <f t="shared" si="424"/>
        <v>сб</v>
      </c>
      <c r="G1569" s="92"/>
      <c r="H1569" s="71"/>
      <c r="I1569" s="70"/>
      <c r="J1569" s="94"/>
      <c r="K1569" s="94"/>
      <c r="L1569" s="48"/>
      <c r="M1569" s="71"/>
      <c r="N1569" s="64"/>
      <c r="O1569" s="65"/>
      <c r="P1569" s="65"/>
      <c r="Q1569" s="65"/>
      <c r="R1569" s="105"/>
      <c r="S1569" s="66">
        <f t="shared" si="434"/>
        <v>100854.89999999998</v>
      </c>
      <c r="T1569" s="67">
        <f t="shared" si="429"/>
        <v>0</v>
      </c>
      <c r="U1569" s="53">
        <f t="shared" ref="U1569:U1632" si="436">T1569*M1569*AA1569</f>
        <v>0</v>
      </c>
      <c r="V1569" s="54">
        <f t="shared" ref="V1569:V1632" si="437">T1569*M1569*AA1569/S1569</f>
        <v>0</v>
      </c>
      <c r="W1569" s="67">
        <f t="shared" si="430"/>
        <v>0</v>
      </c>
      <c r="X1569" s="53">
        <f t="shared" ref="X1569:X1632" si="438">W1569*M1569*AA1569</f>
        <v>0</v>
      </c>
      <c r="Y1569" s="54">
        <f t="shared" ref="Y1569:Y1632" si="439">W1569*M1569*AA1569/S1569</f>
        <v>0</v>
      </c>
      <c r="Z1569" s="68" t="str">
        <f t="shared" si="425"/>
        <v>0</v>
      </c>
      <c r="AA1569" s="56">
        <f t="shared" ref="AA1569:AA1632" si="440">IF(I1569=0,1,I1569)</f>
        <v>1</v>
      </c>
      <c r="AB1569" s="124">
        <f t="shared" si="431"/>
        <v>1</v>
      </c>
      <c r="AC1569" s="69">
        <f t="shared" si="432"/>
        <v>0</v>
      </c>
      <c r="AD1569" s="54">
        <f t="shared" si="435"/>
        <v>0</v>
      </c>
      <c r="AE1569" s="59">
        <f t="shared" si="433"/>
        <v>0</v>
      </c>
      <c r="AF1569" s="149"/>
      <c r="AG1569" s="60"/>
      <c r="AH1569" s="61"/>
      <c r="AI1569" s="126"/>
      <c r="AJ1569" s="212"/>
      <c r="AK1569" s="215"/>
    </row>
    <row r="1570" spans="2:37">
      <c r="B1570" s="136"/>
      <c r="C1570" s="47">
        <f t="shared" si="426"/>
        <v>0</v>
      </c>
      <c r="D1570" s="47">
        <f t="shared" si="427"/>
        <v>1</v>
      </c>
      <c r="E1570" s="47">
        <f t="shared" si="428"/>
        <v>1900</v>
      </c>
      <c r="F1570" s="47" t="str">
        <f t="shared" si="424"/>
        <v>сб</v>
      </c>
      <c r="G1570" s="92"/>
      <c r="H1570" s="71"/>
      <c r="I1570" s="70"/>
      <c r="J1570" s="94"/>
      <c r="K1570" s="94"/>
      <c r="L1570" s="48"/>
      <c r="M1570" s="71"/>
      <c r="N1570" s="64"/>
      <c r="O1570" s="65"/>
      <c r="P1570" s="65"/>
      <c r="Q1570" s="65"/>
      <c r="R1570" s="105"/>
      <c r="S1570" s="66">
        <f t="shared" si="434"/>
        <v>100854.89999999998</v>
      </c>
      <c r="T1570" s="67">
        <f t="shared" si="429"/>
        <v>0</v>
      </c>
      <c r="U1570" s="53">
        <f t="shared" si="436"/>
        <v>0</v>
      </c>
      <c r="V1570" s="54">
        <f t="shared" si="437"/>
        <v>0</v>
      </c>
      <c r="W1570" s="67">
        <f t="shared" si="430"/>
        <v>0</v>
      </c>
      <c r="X1570" s="53">
        <f t="shared" si="438"/>
        <v>0</v>
      </c>
      <c r="Y1570" s="54">
        <f t="shared" si="439"/>
        <v>0</v>
      </c>
      <c r="Z1570" s="68" t="str">
        <f t="shared" si="425"/>
        <v>0</v>
      </c>
      <c r="AA1570" s="56">
        <f t="shared" si="440"/>
        <v>1</v>
      </c>
      <c r="AB1570" s="124">
        <f t="shared" si="431"/>
        <v>1</v>
      </c>
      <c r="AC1570" s="69">
        <f t="shared" si="432"/>
        <v>0</v>
      </c>
      <c r="AD1570" s="54">
        <f t="shared" si="435"/>
        <v>0</v>
      </c>
      <c r="AE1570" s="59">
        <f t="shared" si="433"/>
        <v>0</v>
      </c>
      <c r="AF1570" s="149"/>
      <c r="AG1570" s="60"/>
      <c r="AH1570" s="61"/>
      <c r="AI1570" s="126"/>
      <c r="AJ1570" s="212"/>
      <c r="AK1570" s="215"/>
    </row>
    <row r="1571" spans="2:37">
      <c r="B1571" s="136"/>
      <c r="C1571" s="47">
        <f t="shared" si="426"/>
        <v>0</v>
      </c>
      <c r="D1571" s="47">
        <f t="shared" si="427"/>
        <v>1</v>
      </c>
      <c r="E1571" s="47">
        <f t="shared" si="428"/>
        <v>1900</v>
      </c>
      <c r="F1571" s="47" t="str">
        <f t="shared" si="424"/>
        <v>сб</v>
      </c>
      <c r="G1571" s="92"/>
      <c r="H1571" s="71"/>
      <c r="I1571" s="70"/>
      <c r="J1571" s="94"/>
      <c r="K1571" s="94"/>
      <c r="L1571" s="48"/>
      <c r="M1571" s="71"/>
      <c r="N1571" s="64"/>
      <c r="O1571" s="65"/>
      <c r="P1571" s="65"/>
      <c r="Q1571" s="65"/>
      <c r="R1571" s="105"/>
      <c r="S1571" s="66">
        <f t="shared" si="434"/>
        <v>100854.89999999998</v>
      </c>
      <c r="T1571" s="67">
        <f t="shared" si="429"/>
        <v>0</v>
      </c>
      <c r="U1571" s="53">
        <f t="shared" si="436"/>
        <v>0</v>
      </c>
      <c r="V1571" s="54">
        <f t="shared" si="437"/>
        <v>0</v>
      </c>
      <c r="W1571" s="67">
        <f t="shared" si="430"/>
        <v>0</v>
      </c>
      <c r="X1571" s="53">
        <f t="shared" si="438"/>
        <v>0</v>
      </c>
      <c r="Y1571" s="54">
        <f t="shared" si="439"/>
        <v>0</v>
      </c>
      <c r="Z1571" s="68" t="str">
        <f t="shared" si="425"/>
        <v>0</v>
      </c>
      <c r="AA1571" s="56">
        <f t="shared" si="440"/>
        <v>1</v>
      </c>
      <c r="AB1571" s="124">
        <f t="shared" si="431"/>
        <v>1</v>
      </c>
      <c r="AC1571" s="69">
        <f t="shared" si="432"/>
        <v>0</v>
      </c>
      <c r="AD1571" s="54">
        <f t="shared" si="435"/>
        <v>0</v>
      </c>
      <c r="AE1571" s="59">
        <f t="shared" si="433"/>
        <v>0</v>
      </c>
      <c r="AF1571" s="149"/>
      <c r="AG1571" s="60"/>
      <c r="AH1571" s="61"/>
      <c r="AI1571" s="126"/>
      <c r="AJ1571" s="212"/>
      <c r="AK1571" s="215"/>
    </row>
    <row r="1572" spans="2:37">
      <c r="B1572" s="136"/>
      <c r="C1572" s="47">
        <f t="shared" si="426"/>
        <v>0</v>
      </c>
      <c r="D1572" s="47">
        <f t="shared" si="427"/>
        <v>1</v>
      </c>
      <c r="E1572" s="47">
        <f t="shared" si="428"/>
        <v>1900</v>
      </c>
      <c r="F1572" s="47" t="str">
        <f t="shared" ref="F1572:F1635" si="441">CHOOSE(WEEKDAY(B1572,2),"пн","вт","ср","чт","пт","сб","вс")</f>
        <v>сб</v>
      </c>
      <c r="G1572" s="92"/>
      <c r="H1572" s="71"/>
      <c r="I1572" s="70"/>
      <c r="J1572" s="94"/>
      <c r="K1572" s="94"/>
      <c r="L1572" s="48"/>
      <c r="M1572" s="71"/>
      <c r="N1572" s="64"/>
      <c r="O1572" s="65"/>
      <c r="P1572" s="65"/>
      <c r="Q1572" s="65"/>
      <c r="R1572" s="105"/>
      <c r="S1572" s="66">
        <f t="shared" si="434"/>
        <v>100854.89999999998</v>
      </c>
      <c r="T1572" s="67">
        <f t="shared" si="429"/>
        <v>0</v>
      </c>
      <c r="U1572" s="53">
        <f t="shared" si="436"/>
        <v>0</v>
      </c>
      <c r="V1572" s="54">
        <f t="shared" si="437"/>
        <v>0</v>
      </c>
      <c r="W1572" s="67">
        <f t="shared" si="430"/>
        <v>0</v>
      </c>
      <c r="X1572" s="53">
        <f t="shared" si="438"/>
        <v>0</v>
      </c>
      <c r="Y1572" s="54">
        <f t="shared" si="439"/>
        <v>0</v>
      </c>
      <c r="Z1572" s="68" t="str">
        <f t="shared" ref="Z1572:Z1635" si="442">IF(W1572=0,"0",T1572/W1572)</f>
        <v>0</v>
      </c>
      <c r="AA1572" s="56">
        <f t="shared" si="440"/>
        <v>1</v>
      </c>
      <c r="AB1572" s="124">
        <f t="shared" si="431"/>
        <v>1</v>
      </c>
      <c r="AC1572" s="69">
        <f t="shared" si="432"/>
        <v>0</v>
      </c>
      <c r="AD1572" s="54">
        <f t="shared" si="435"/>
        <v>0</v>
      </c>
      <c r="AE1572" s="59">
        <f t="shared" si="433"/>
        <v>0</v>
      </c>
      <c r="AF1572" s="149"/>
      <c r="AG1572" s="60"/>
      <c r="AH1572" s="61"/>
      <c r="AI1572" s="126"/>
      <c r="AJ1572" s="212"/>
      <c r="AK1572" s="215"/>
    </row>
    <row r="1573" spans="2:37">
      <c r="B1573" s="136"/>
      <c r="C1573" s="47">
        <f t="shared" ref="C1573:C1636" si="443">WEEKNUM(B1573)</f>
        <v>0</v>
      </c>
      <c r="D1573" s="47">
        <f t="shared" ref="D1573:D1636" si="444">MONTH(B1573)</f>
        <v>1</v>
      </c>
      <c r="E1573" s="47">
        <f t="shared" ref="E1573:E1636" si="445">YEAR(B1573)</f>
        <v>1900</v>
      </c>
      <c r="F1573" s="47" t="str">
        <f t="shared" si="441"/>
        <v>сб</v>
      </c>
      <c r="G1573" s="92"/>
      <c r="H1573" s="71"/>
      <c r="I1573" s="70"/>
      <c r="J1573" s="94"/>
      <c r="K1573" s="94"/>
      <c r="L1573" s="48"/>
      <c r="M1573" s="71"/>
      <c r="N1573" s="64"/>
      <c r="O1573" s="65"/>
      <c r="P1573" s="65"/>
      <c r="Q1573" s="65"/>
      <c r="R1573" s="105"/>
      <c r="S1573" s="66">
        <f t="shared" si="434"/>
        <v>100854.89999999998</v>
      </c>
      <c r="T1573" s="67">
        <f t="shared" si="429"/>
        <v>0</v>
      </c>
      <c r="U1573" s="53">
        <f t="shared" si="436"/>
        <v>0</v>
      </c>
      <c r="V1573" s="54">
        <f t="shared" si="437"/>
        <v>0</v>
      </c>
      <c r="W1573" s="67">
        <f t="shared" si="430"/>
        <v>0</v>
      </c>
      <c r="X1573" s="53">
        <f t="shared" si="438"/>
        <v>0</v>
      </c>
      <c r="Y1573" s="54">
        <f t="shared" si="439"/>
        <v>0</v>
      </c>
      <c r="Z1573" s="68" t="str">
        <f t="shared" si="442"/>
        <v>0</v>
      </c>
      <c r="AA1573" s="56">
        <f t="shared" si="440"/>
        <v>1</v>
      </c>
      <c r="AB1573" s="124">
        <f t="shared" si="431"/>
        <v>1</v>
      </c>
      <c r="AC1573" s="69">
        <f t="shared" si="432"/>
        <v>0</v>
      </c>
      <c r="AD1573" s="54">
        <f t="shared" si="435"/>
        <v>0</v>
      </c>
      <c r="AE1573" s="59">
        <f t="shared" si="433"/>
        <v>0</v>
      </c>
      <c r="AF1573" s="149"/>
      <c r="AG1573" s="60"/>
      <c r="AH1573" s="61"/>
      <c r="AI1573" s="126"/>
      <c r="AJ1573" s="212"/>
      <c r="AK1573" s="215"/>
    </row>
    <row r="1574" spans="2:37">
      <c r="B1574" s="136"/>
      <c r="C1574" s="47">
        <f t="shared" si="443"/>
        <v>0</v>
      </c>
      <c r="D1574" s="47">
        <f t="shared" si="444"/>
        <v>1</v>
      </c>
      <c r="E1574" s="47">
        <f t="shared" si="445"/>
        <v>1900</v>
      </c>
      <c r="F1574" s="47" t="str">
        <f t="shared" si="441"/>
        <v>сб</v>
      </c>
      <c r="G1574" s="92"/>
      <c r="H1574" s="71"/>
      <c r="I1574" s="70"/>
      <c r="J1574" s="94"/>
      <c r="K1574" s="94"/>
      <c r="L1574" s="48"/>
      <c r="M1574" s="71"/>
      <c r="N1574" s="64"/>
      <c r="O1574" s="65"/>
      <c r="P1574" s="65"/>
      <c r="Q1574" s="65"/>
      <c r="R1574" s="105"/>
      <c r="S1574" s="66">
        <f t="shared" si="434"/>
        <v>100854.89999999998</v>
      </c>
      <c r="T1574" s="67">
        <f t="shared" si="429"/>
        <v>0</v>
      </c>
      <c r="U1574" s="53">
        <f t="shared" si="436"/>
        <v>0</v>
      </c>
      <c r="V1574" s="54">
        <f t="shared" si="437"/>
        <v>0</v>
      </c>
      <c r="W1574" s="67">
        <f t="shared" si="430"/>
        <v>0</v>
      </c>
      <c r="X1574" s="53">
        <f t="shared" si="438"/>
        <v>0</v>
      </c>
      <c r="Y1574" s="54">
        <f t="shared" si="439"/>
        <v>0</v>
      </c>
      <c r="Z1574" s="68" t="str">
        <f t="shared" si="442"/>
        <v>0</v>
      </c>
      <c r="AA1574" s="56">
        <f t="shared" si="440"/>
        <v>1</v>
      </c>
      <c r="AB1574" s="124">
        <f t="shared" si="431"/>
        <v>1</v>
      </c>
      <c r="AC1574" s="69">
        <f t="shared" si="432"/>
        <v>0</v>
      </c>
      <c r="AD1574" s="54">
        <f t="shared" si="435"/>
        <v>0</v>
      </c>
      <c r="AE1574" s="59">
        <f t="shared" si="433"/>
        <v>0</v>
      </c>
      <c r="AF1574" s="149"/>
      <c r="AG1574" s="60"/>
      <c r="AH1574" s="61"/>
      <c r="AI1574" s="126"/>
      <c r="AJ1574" s="212"/>
      <c r="AK1574" s="215"/>
    </row>
    <row r="1575" spans="2:37">
      <c r="B1575" s="136"/>
      <c r="C1575" s="47">
        <f t="shared" si="443"/>
        <v>0</v>
      </c>
      <c r="D1575" s="47">
        <f t="shared" si="444"/>
        <v>1</v>
      </c>
      <c r="E1575" s="47">
        <f t="shared" si="445"/>
        <v>1900</v>
      </c>
      <c r="F1575" s="47" t="str">
        <f t="shared" si="441"/>
        <v>сб</v>
      </c>
      <c r="G1575" s="92"/>
      <c r="H1575" s="71"/>
      <c r="I1575" s="70"/>
      <c r="J1575" s="94"/>
      <c r="K1575" s="94"/>
      <c r="L1575" s="48"/>
      <c r="M1575" s="71"/>
      <c r="N1575" s="64"/>
      <c r="O1575" s="65"/>
      <c r="P1575" s="65"/>
      <c r="Q1575" s="65"/>
      <c r="R1575" s="105"/>
      <c r="S1575" s="66">
        <f t="shared" si="434"/>
        <v>100854.89999999998</v>
      </c>
      <c r="T1575" s="67">
        <f t="shared" si="429"/>
        <v>0</v>
      </c>
      <c r="U1575" s="53">
        <f t="shared" si="436"/>
        <v>0</v>
      </c>
      <c r="V1575" s="54">
        <f t="shared" si="437"/>
        <v>0</v>
      </c>
      <c r="W1575" s="67">
        <f t="shared" si="430"/>
        <v>0</v>
      </c>
      <c r="X1575" s="53">
        <f t="shared" si="438"/>
        <v>0</v>
      </c>
      <c r="Y1575" s="54">
        <f t="shared" si="439"/>
        <v>0</v>
      </c>
      <c r="Z1575" s="68" t="str">
        <f t="shared" si="442"/>
        <v>0</v>
      </c>
      <c r="AA1575" s="56">
        <f t="shared" si="440"/>
        <v>1</v>
      </c>
      <c r="AB1575" s="124">
        <f t="shared" si="431"/>
        <v>1</v>
      </c>
      <c r="AC1575" s="69">
        <f t="shared" si="432"/>
        <v>0</v>
      </c>
      <c r="AD1575" s="54">
        <f t="shared" si="435"/>
        <v>0</v>
      </c>
      <c r="AE1575" s="59">
        <f t="shared" si="433"/>
        <v>0</v>
      </c>
      <c r="AF1575" s="149"/>
      <c r="AG1575" s="60"/>
      <c r="AH1575" s="61"/>
      <c r="AI1575" s="126"/>
      <c r="AJ1575" s="212"/>
      <c r="AK1575" s="215"/>
    </row>
    <row r="1576" spans="2:37">
      <c r="B1576" s="136"/>
      <c r="C1576" s="47">
        <f t="shared" si="443"/>
        <v>0</v>
      </c>
      <c r="D1576" s="47">
        <f t="shared" si="444"/>
        <v>1</v>
      </c>
      <c r="E1576" s="47">
        <f t="shared" si="445"/>
        <v>1900</v>
      </c>
      <c r="F1576" s="47" t="str">
        <f t="shared" si="441"/>
        <v>сб</v>
      </c>
      <c r="G1576" s="92"/>
      <c r="H1576" s="71"/>
      <c r="I1576" s="70"/>
      <c r="J1576" s="94"/>
      <c r="K1576" s="94"/>
      <c r="L1576" s="48"/>
      <c r="M1576" s="71"/>
      <c r="N1576" s="64"/>
      <c r="O1576" s="65"/>
      <c r="P1576" s="65"/>
      <c r="Q1576" s="65"/>
      <c r="R1576" s="105"/>
      <c r="S1576" s="66">
        <f t="shared" si="434"/>
        <v>100854.89999999998</v>
      </c>
      <c r="T1576" s="67">
        <f t="shared" si="429"/>
        <v>0</v>
      </c>
      <c r="U1576" s="53">
        <f t="shared" si="436"/>
        <v>0</v>
      </c>
      <c r="V1576" s="54">
        <f t="shared" si="437"/>
        <v>0</v>
      </c>
      <c r="W1576" s="67">
        <f t="shared" si="430"/>
        <v>0</v>
      </c>
      <c r="X1576" s="53">
        <f t="shared" si="438"/>
        <v>0</v>
      </c>
      <c r="Y1576" s="54">
        <f t="shared" si="439"/>
        <v>0</v>
      </c>
      <c r="Z1576" s="68" t="str">
        <f t="shared" si="442"/>
        <v>0</v>
      </c>
      <c r="AA1576" s="56">
        <f t="shared" si="440"/>
        <v>1</v>
      </c>
      <c r="AB1576" s="124">
        <f t="shared" si="431"/>
        <v>1</v>
      </c>
      <c r="AC1576" s="69">
        <f t="shared" si="432"/>
        <v>0</v>
      </c>
      <c r="AD1576" s="54">
        <f t="shared" si="435"/>
        <v>0</v>
      </c>
      <c r="AE1576" s="59">
        <f t="shared" si="433"/>
        <v>0</v>
      </c>
      <c r="AF1576" s="149"/>
      <c r="AG1576" s="60"/>
      <c r="AH1576" s="61"/>
      <c r="AI1576" s="126"/>
      <c r="AJ1576" s="212"/>
      <c r="AK1576" s="215"/>
    </row>
    <row r="1577" spans="2:37">
      <c r="B1577" s="136"/>
      <c r="C1577" s="47">
        <f t="shared" si="443"/>
        <v>0</v>
      </c>
      <c r="D1577" s="47">
        <f t="shared" si="444"/>
        <v>1</v>
      </c>
      <c r="E1577" s="47">
        <f t="shared" si="445"/>
        <v>1900</v>
      </c>
      <c r="F1577" s="47" t="str">
        <f t="shared" si="441"/>
        <v>сб</v>
      </c>
      <c r="G1577" s="92"/>
      <c r="H1577" s="71"/>
      <c r="I1577" s="70"/>
      <c r="J1577" s="94"/>
      <c r="K1577" s="94"/>
      <c r="L1577" s="48"/>
      <c r="M1577" s="71"/>
      <c r="N1577" s="64"/>
      <c r="O1577" s="65"/>
      <c r="P1577" s="65"/>
      <c r="Q1577" s="65"/>
      <c r="R1577" s="105"/>
      <c r="S1577" s="66">
        <f t="shared" si="434"/>
        <v>100854.89999999998</v>
      </c>
      <c r="T1577" s="67">
        <f t="shared" si="429"/>
        <v>0</v>
      </c>
      <c r="U1577" s="53">
        <f t="shared" si="436"/>
        <v>0</v>
      </c>
      <c r="V1577" s="54">
        <f t="shared" si="437"/>
        <v>0</v>
      </c>
      <c r="W1577" s="67">
        <f t="shared" si="430"/>
        <v>0</v>
      </c>
      <c r="X1577" s="53">
        <f t="shared" si="438"/>
        <v>0</v>
      </c>
      <c r="Y1577" s="54">
        <f t="shared" si="439"/>
        <v>0</v>
      </c>
      <c r="Z1577" s="68" t="str">
        <f t="shared" si="442"/>
        <v>0</v>
      </c>
      <c r="AA1577" s="56">
        <f t="shared" si="440"/>
        <v>1</v>
      </c>
      <c r="AB1577" s="124">
        <f t="shared" si="431"/>
        <v>1</v>
      </c>
      <c r="AC1577" s="69">
        <f t="shared" si="432"/>
        <v>0</v>
      </c>
      <c r="AD1577" s="54">
        <f t="shared" si="435"/>
        <v>0</v>
      </c>
      <c r="AE1577" s="59">
        <f t="shared" si="433"/>
        <v>0</v>
      </c>
      <c r="AF1577" s="149"/>
      <c r="AG1577" s="60"/>
      <c r="AH1577" s="61"/>
      <c r="AI1577" s="126"/>
      <c r="AJ1577" s="212"/>
      <c r="AK1577" s="215"/>
    </row>
    <row r="1578" spans="2:37">
      <c r="B1578" s="136"/>
      <c r="C1578" s="47">
        <f t="shared" si="443"/>
        <v>0</v>
      </c>
      <c r="D1578" s="47">
        <f t="shared" si="444"/>
        <v>1</v>
      </c>
      <c r="E1578" s="47">
        <f t="shared" si="445"/>
        <v>1900</v>
      </c>
      <c r="F1578" s="47" t="str">
        <f t="shared" si="441"/>
        <v>сб</v>
      </c>
      <c r="G1578" s="92"/>
      <c r="H1578" s="71"/>
      <c r="I1578" s="70"/>
      <c r="J1578" s="94"/>
      <c r="K1578" s="94"/>
      <c r="L1578" s="48"/>
      <c r="M1578" s="71"/>
      <c r="N1578" s="64"/>
      <c r="O1578" s="65"/>
      <c r="P1578" s="65"/>
      <c r="Q1578" s="65"/>
      <c r="R1578" s="105"/>
      <c r="S1578" s="66">
        <f t="shared" si="434"/>
        <v>100854.89999999998</v>
      </c>
      <c r="T1578" s="67">
        <f t="shared" si="429"/>
        <v>0</v>
      </c>
      <c r="U1578" s="53">
        <f t="shared" si="436"/>
        <v>0</v>
      </c>
      <c r="V1578" s="54">
        <f t="shared" si="437"/>
        <v>0</v>
      </c>
      <c r="W1578" s="67">
        <f t="shared" si="430"/>
        <v>0</v>
      </c>
      <c r="X1578" s="53">
        <f t="shared" si="438"/>
        <v>0</v>
      </c>
      <c r="Y1578" s="54">
        <f t="shared" si="439"/>
        <v>0</v>
      </c>
      <c r="Z1578" s="68" t="str">
        <f t="shared" si="442"/>
        <v>0</v>
      </c>
      <c r="AA1578" s="56">
        <f t="shared" si="440"/>
        <v>1</v>
      </c>
      <c r="AB1578" s="124">
        <f t="shared" si="431"/>
        <v>1</v>
      </c>
      <c r="AC1578" s="69">
        <f t="shared" si="432"/>
        <v>0</v>
      </c>
      <c r="AD1578" s="54">
        <f t="shared" si="435"/>
        <v>0</v>
      </c>
      <c r="AE1578" s="59">
        <f t="shared" si="433"/>
        <v>0</v>
      </c>
      <c r="AF1578" s="149"/>
      <c r="AG1578" s="60"/>
      <c r="AH1578" s="61"/>
      <c r="AI1578" s="126"/>
      <c r="AJ1578" s="212"/>
      <c r="AK1578" s="215"/>
    </row>
    <row r="1579" spans="2:37">
      <c r="B1579" s="136"/>
      <c r="C1579" s="47">
        <f t="shared" si="443"/>
        <v>0</v>
      </c>
      <c r="D1579" s="47">
        <f t="shared" si="444"/>
        <v>1</v>
      </c>
      <c r="E1579" s="47">
        <f t="shared" si="445"/>
        <v>1900</v>
      </c>
      <c r="F1579" s="47" t="str">
        <f t="shared" si="441"/>
        <v>сб</v>
      </c>
      <c r="G1579" s="92"/>
      <c r="H1579" s="71"/>
      <c r="I1579" s="70"/>
      <c r="J1579" s="94"/>
      <c r="K1579" s="94"/>
      <c r="L1579" s="48"/>
      <c r="M1579" s="71"/>
      <c r="N1579" s="64"/>
      <c r="O1579" s="65"/>
      <c r="P1579" s="65"/>
      <c r="Q1579" s="65"/>
      <c r="R1579" s="105"/>
      <c r="S1579" s="66">
        <f t="shared" si="434"/>
        <v>100854.89999999998</v>
      </c>
      <c r="T1579" s="67">
        <f t="shared" si="429"/>
        <v>0</v>
      </c>
      <c r="U1579" s="53">
        <f t="shared" si="436"/>
        <v>0</v>
      </c>
      <c r="V1579" s="54">
        <f t="shared" si="437"/>
        <v>0</v>
      </c>
      <c r="W1579" s="67">
        <f t="shared" si="430"/>
        <v>0</v>
      </c>
      <c r="X1579" s="53">
        <f t="shared" si="438"/>
        <v>0</v>
      </c>
      <c r="Y1579" s="54">
        <f t="shared" si="439"/>
        <v>0</v>
      </c>
      <c r="Z1579" s="68" t="str">
        <f t="shared" si="442"/>
        <v>0</v>
      </c>
      <c r="AA1579" s="56">
        <f t="shared" si="440"/>
        <v>1</v>
      </c>
      <c r="AB1579" s="124">
        <f t="shared" si="431"/>
        <v>1</v>
      </c>
      <c r="AC1579" s="69">
        <f t="shared" si="432"/>
        <v>0</v>
      </c>
      <c r="AD1579" s="54">
        <f t="shared" si="435"/>
        <v>0</v>
      </c>
      <c r="AE1579" s="59">
        <f t="shared" si="433"/>
        <v>0</v>
      </c>
      <c r="AF1579" s="149"/>
      <c r="AG1579" s="60"/>
      <c r="AH1579" s="61"/>
      <c r="AI1579" s="126"/>
      <c r="AJ1579" s="212"/>
      <c r="AK1579" s="215"/>
    </row>
    <row r="1580" spans="2:37">
      <c r="B1580" s="136"/>
      <c r="C1580" s="47">
        <f t="shared" si="443"/>
        <v>0</v>
      </c>
      <c r="D1580" s="47">
        <f t="shared" si="444"/>
        <v>1</v>
      </c>
      <c r="E1580" s="47">
        <f t="shared" si="445"/>
        <v>1900</v>
      </c>
      <c r="F1580" s="47" t="str">
        <f t="shared" si="441"/>
        <v>сб</v>
      </c>
      <c r="G1580" s="92"/>
      <c r="H1580" s="71"/>
      <c r="I1580" s="70"/>
      <c r="J1580" s="94"/>
      <c r="K1580" s="94"/>
      <c r="L1580" s="48"/>
      <c r="M1580" s="71"/>
      <c r="N1580" s="64"/>
      <c r="O1580" s="65"/>
      <c r="P1580" s="65"/>
      <c r="Q1580" s="65"/>
      <c r="R1580" s="105"/>
      <c r="S1580" s="66">
        <f t="shared" si="434"/>
        <v>100854.89999999998</v>
      </c>
      <c r="T1580" s="67">
        <f t="shared" si="429"/>
        <v>0</v>
      </c>
      <c r="U1580" s="53">
        <f t="shared" si="436"/>
        <v>0</v>
      </c>
      <c r="V1580" s="54">
        <f t="shared" si="437"/>
        <v>0</v>
      </c>
      <c r="W1580" s="67">
        <f t="shared" si="430"/>
        <v>0</v>
      </c>
      <c r="X1580" s="53">
        <f t="shared" si="438"/>
        <v>0</v>
      </c>
      <c r="Y1580" s="54">
        <f t="shared" si="439"/>
        <v>0</v>
      </c>
      <c r="Z1580" s="68" t="str">
        <f t="shared" si="442"/>
        <v>0</v>
      </c>
      <c r="AA1580" s="56">
        <f t="shared" si="440"/>
        <v>1</v>
      </c>
      <c r="AB1580" s="124">
        <f t="shared" si="431"/>
        <v>1</v>
      </c>
      <c r="AC1580" s="69">
        <f t="shared" si="432"/>
        <v>0</v>
      </c>
      <c r="AD1580" s="54">
        <f t="shared" si="435"/>
        <v>0</v>
      </c>
      <c r="AE1580" s="59">
        <f t="shared" si="433"/>
        <v>0</v>
      </c>
      <c r="AF1580" s="149"/>
      <c r="AG1580" s="60"/>
      <c r="AH1580" s="61"/>
      <c r="AI1580" s="126"/>
      <c r="AJ1580" s="212"/>
      <c r="AK1580" s="215"/>
    </row>
    <row r="1581" spans="2:37">
      <c r="B1581" s="136"/>
      <c r="C1581" s="47">
        <f t="shared" si="443"/>
        <v>0</v>
      </c>
      <c r="D1581" s="47">
        <f t="shared" si="444"/>
        <v>1</v>
      </c>
      <c r="E1581" s="47">
        <f t="shared" si="445"/>
        <v>1900</v>
      </c>
      <c r="F1581" s="47" t="str">
        <f t="shared" si="441"/>
        <v>сб</v>
      </c>
      <c r="G1581" s="92"/>
      <c r="H1581" s="71"/>
      <c r="I1581" s="70"/>
      <c r="J1581" s="94"/>
      <c r="K1581" s="94"/>
      <c r="L1581" s="48"/>
      <c r="M1581" s="71"/>
      <c r="N1581" s="64"/>
      <c r="O1581" s="65"/>
      <c r="P1581" s="65"/>
      <c r="Q1581" s="65"/>
      <c r="R1581" s="105"/>
      <c r="S1581" s="66">
        <f t="shared" si="434"/>
        <v>100854.89999999998</v>
      </c>
      <c r="T1581" s="67">
        <f t="shared" si="429"/>
        <v>0</v>
      </c>
      <c r="U1581" s="53">
        <f t="shared" si="436"/>
        <v>0</v>
      </c>
      <c r="V1581" s="54">
        <f t="shared" si="437"/>
        <v>0</v>
      </c>
      <c r="W1581" s="67">
        <f t="shared" si="430"/>
        <v>0</v>
      </c>
      <c r="X1581" s="53">
        <f t="shared" si="438"/>
        <v>0</v>
      </c>
      <c r="Y1581" s="54">
        <f t="shared" si="439"/>
        <v>0</v>
      </c>
      <c r="Z1581" s="68" t="str">
        <f t="shared" si="442"/>
        <v>0</v>
      </c>
      <c r="AA1581" s="56">
        <f t="shared" si="440"/>
        <v>1</v>
      </c>
      <c r="AB1581" s="124">
        <f t="shared" si="431"/>
        <v>1</v>
      </c>
      <c r="AC1581" s="69">
        <f t="shared" si="432"/>
        <v>0</v>
      </c>
      <c r="AD1581" s="54">
        <f t="shared" si="435"/>
        <v>0</v>
      </c>
      <c r="AE1581" s="59">
        <f t="shared" si="433"/>
        <v>0</v>
      </c>
      <c r="AF1581" s="149"/>
      <c r="AG1581" s="60"/>
      <c r="AH1581" s="61"/>
      <c r="AI1581" s="126"/>
      <c r="AJ1581" s="212"/>
      <c r="AK1581" s="215"/>
    </row>
    <row r="1582" spans="2:37">
      <c r="B1582" s="136"/>
      <c r="C1582" s="47">
        <f t="shared" si="443"/>
        <v>0</v>
      </c>
      <c r="D1582" s="47">
        <f t="shared" si="444"/>
        <v>1</v>
      </c>
      <c r="E1582" s="47">
        <f t="shared" si="445"/>
        <v>1900</v>
      </c>
      <c r="F1582" s="47" t="str">
        <f t="shared" si="441"/>
        <v>сб</v>
      </c>
      <c r="G1582" s="92"/>
      <c r="H1582" s="71"/>
      <c r="I1582" s="70"/>
      <c r="J1582" s="94"/>
      <c r="K1582" s="94"/>
      <c r="L1582" s="48"/>
      <c r="M1582" s="71"/>
      <c r="N1582" s="64"/>
      <c r="O1582" s="65"/>
      <c r="P1582" s="65"/>
      <c r="Q1582" s="65"/>
      <c r="R1582" s="105"/>
      <c r="S1582" s="66">
        <f t="shared" si="434"/>
        <v>100854.89999999998</v>
      </c>
      <c r="T1582" s="67">
        <f t="shared" si="429"/>
        <v>0</v>
      </c>
      <c r="U1582" s="53">
        <f t="shared" si="436"/>
        <v>0</v>
      </c>
      <c r="V1582" s="54">
        <f t="shared" si="437"/>
        <v>0</v>
      </c>
      <c r="W1582" s="67">
        <f t="shared" si="430"/>
        <v>0</v>
      </c>
      <c r="X1582" s="53">
        <f t="shared" si="438"/>
        <v>0</v>
      </c>
      <c r="Y1582" s="54">
        <f t="shared" si="439"/>
        <v>0</v>
      </c>
      <c r="Z1582" s="68" t="str">
        <f t="shared" si="442"/>
        <v>0</v>
      </c>
      <c r="AA1582" s="56">
        <f t="shared" si="440"/>
        <v>1</v>
      </c>
      <c r="AB1582" s="124">
        <f t="shared" si="431"/>
        <v>1</v>
      </c>
      <c r="AC1582" s="69">
        <f t="shared" si="432"/>
        <v>0</v>
      </c>
      <c r="AD1582" s="54">
        <f t="shared" si="435"/>
        <v>0</v>
      </c>
      <c r="AE1582" s="59">
        <f t="shared" si="433"/>
        <v>0</v>
      </c>
      <c r="AF1582" s="149"/>
      <c r="AG1582" s="60"/>
      <c r="AH1582" s="61"/>
      <c r="AI1582" s="126"/>
      <c r="AJ1582" s="212"/>
      <c r="AK1582" s="215"/>
    </row>
    <row r="1583" spans="2:37">
      <c r="B1583" s="136"/>
      <c r="C1583" s="47">
        <f t="shared" si="443"/>
        <v>0</v>
      </c>
      <c r="D1583" s="47">
        <f t="shared" si="444"/>
        <v>1</v>
      </c>
      <c r="E1583" s="47">
        <f t="shared" si="445"/>
        <v>1900</v>
      </c>
      <c r="F1583" s="47" t="str">
        <f t="shared" si="441"/>
        <v>сб</v>
      </c>
      <c r="G1583" s="92"/>
      <c r="H1583" s="71"/>
      <c r="I1583" s="70"/>
      <c r="J1583" s="94"/>
      <c r="K1583" s="94"/>
      <c r="L1583" s="48"/>
      <c r="M1583" s="71"/>
      <c r="N1583" s="64"/>
      <c r="O1583" s="65"/>
      <c r="P1583" s="65"/>
      <c r="Q1583" s="65"/>
      <c r="R1583" s="105"/>
      <c r="S1583" s="66">
        <f t="shared" si="434"/>
        <v>100854.89999999998</v>
      </c>
      <c r="T1583" s="67">
        <f t="shared" si="429"/>
        <v>0</v>
      </c>
      <c r="U1583" s="53">
        <f t="shared" si="436"/>
        <v>0</v>
      </c>
      <c r="V1583" s="54">
        <f t="shared" si="437"/>
        <v>0</v>
      </c>
      <c r="W1583" s="67">
        <f t="shared" si="430"/>
        <v>0</v>
      </c>
      <c r="X1583" s="53">
        <f t="shared" si="438"/>
        <v>0</v>
      </c>
      <c r="Y1583" s="54">
        <f t="shared" si="439"/>
        <v>0</v>
      </c>
      <c r="Z1583" s="68" t="str">
        <f t="shared" si="442"/>
        <v>0</v>
      </c>
      <c r="AA1583" s="56">
        <f t="shared" si="440"/>
        <v>1</v>
      </c>
      <c r="AB1583" s="124">
        <f t="shared" si="431"/>
        <v>1</v>
      </c>
      <c r="AC1583" s="69">
        <f t="shared" si="432"/>
        <v>0</v>
      </c>
      <c r="AD1583" s="54">
        <f t="shared" si="435"/>
        <v>0</v>
      </c>
      <c r="AE1583" s="59">
        <f t="shared" si="433"/>
        <v>0</v>
      </c>
      <c r="AF1583" s="149"/>
      <c r="AG1583" s="60"/>
      <c r="AH1583" s="61"/>
      <c r="AI1583" s="126"/>
      <c r="AJ1583" s="212"/>
      <c r="AK1583" s="215"/>
    </row>
    <row r="1584" spans="2:37">
      <c r="B1584" s="136"/>
      <c r="C1584" s="47">
        <f t="shared" si="443"/>
        <v>0</v>
      </c>
      <c r="D1584" s="47">
        <f t="shared" si="444"/>
        <v>1</v>
      </c>
      <c r="E1584" s="47">
        <f t="shared" si="445"/>
        <v>1900</v>
      </c>
      <c r="F1584" s="47" t="str">
        <f t="shared" si="441"/>
        <v>сб</v>
      </c>
      <c r="G1584" s="92"/>
      <c r="H1584" s="71"/>
      <c r="I1584" s="70"/>
      <c r="J1584" s="94"/>
      <c r="K1584" s="94"/>
      <c r="L1584" s="48"/>
      <c r="M1584" s="71"/>
      <c r="N1584" s="64"/>
      <c r="O1584" s="65"/>
      <c r="P1584" s="65"/>
      <c r="Q1584" s="65"/>
      <c r="R1584" s="105"/>
      <c r="S1584" s="66">
        <f t="shared" si="434"/>
        <v>100854.89999999998</v>
      </c>
      <c r="T1584" s="67">
        <f t="shared" si="429"/>
        <v>0</v>
      </c>
      <c r="U1584" s="53">
        <f t="shared" si="436"/>
        <v>0</v>
      </c>
      <c r="V1584" s="54">
        <f t="shared" si="437"/>
        <v>0</v>
      </c>
      <c r="W1584" s="67">
        <f t="shared" si="430"/>
        <v>0</v>
      </c>
      <c r="X1584" s="53">
        <f t="shared" si="438"/>
        <v>0</v>
      </c>
      <c r="Y1584" s="54">
        <f t="shared" si="439"/>
        <v>0</v>
      </c>
      <c r="Z1584" s="68" t="str">
        <f t="shared" si="442"/>
        <v>0</v>
      </c>
      <c r="AA1584" s="56">
        <f t="shared" si="440"/>
        <v>1</v>
      </c>
      <c r="AB1584" s="124">
        <f t="shared" si="431"/>
        <v>1</v>
      </c>
      <c r="AC1584" s="69">
        <f t="shared" si="432"/>
        <v>0</v>
      </c>
      <c r="AD1584" s="54">
        <f t="shared" si="435"/>
        <v>0</v>
      </c>
      <c r="AE1584" s="59">
        <f t="shared" si="433"/>
        <v>0</v>
      </c>
      <c r="AF1584" s="149"/>
      <c r="AG1584" s="60"/>
      <c r="AH1584" s="61"/>
      <c r="AI1584" s="126"/>
      <c r="AJ1584" s="212"/>
      <c r="AK1584" s="215"/>
    </row>
    <row r="1585" spans="2:37">
      <c r="B1585" s="136"/>
      <c r="C1585" s="47">
        <f t="shared" si="443"/>
        <v>0</v>
      </c>
      <c r="D1585" s="47">
        <f t="shared" si="444"/>
        <v>1</v>
      </c>
      <c r="E1585" s="47">
        <f t="shared" si="445"/>
        <v>1900</v>
      </c>
      <c r="F1585" s="47" t="str">
        <f t="shared" si="441"/>
        <v>сб</v>
      </c>
      <c r="G1585" s="92"/>
      <c r="H1585" s="71"/>
      <c r="I1585" s="70"/>
      <c r="J1585" s="94"/>
      <c r="K1585" s="94"/>
      <c r="L1585" s="48"/>
      <c r="M1585" s="71"/>
      <c r="N1585" s="64"/>
      <c r="O1585" s="65"/>
      <c r="P1585" s="65"/>
      <c r="Q1585" s="65"/>
      <c r="R1585" s="105"/>
      <c r="S1585" s="66">
        <f t="shared" si="434"/>
        <v>100854.89999999998</v>
      </c>
      <c r="T1585" s="67">
        <f t="shared" si="429"/>
        <v>0</v>
      </c>
      <c r="U1585" s="53">
        <f t="shared" si="436"/>
        <v>0</v>
      </c>
      <c r="V1585" s="54">
        <f t="shared" si="437"/>
        <v>0</v>
      </c>
      <c r="W1585" s="67">
        <f t="shared" si="430"/>
        <v>0</v>
      </c>
      <c r="X1585" s="53">
        <f t="shared" si="438"/>
        <v>0</v>
      </c>
      <c r="Y1585" s="54">
        <f t="shared" si="439"/>
        <v>0</v>
      </c>
      <c r="Z1585" s="68" t="str">
        <f t="shared" si="442"/>
        <v>0</v>
      </c>
      <c r="AA1585" s="56">
        <f t="shared" si="440"/>
        <v>1</v>
      </c>
      <c r="AB1585" s="124">
        <f t="shared" si="431"/>
        <v>1</v>
      </c>
      <c r="AC1585" s="69">
        <f t="shared" si="432"/>
        <v>0</v>
      </c>
      <c r="AD1585" s="54">
        <f t="shared" si="435"/>
        <v>0</v>
      </c>
      <c r="AE1585" s="59">
        <f t="shared" si="433"/>
        <v>0</v>
      </c>
      <c r="AF1585" s="149"/>
      <c r="AG1585" s="60"/>
      <c r="AH1585" s="61"/>
      <c r="AI1585" s="126"/>
      <c r="AJ1585" s="212"/>
      <c r="AK1585" s="215"/>
    </row>
    <row r="1586" spans="2:37">
      <c r="B1586" s="136"/>
      <c r="C1586" s="47">
        <f t="shared" si="443"/>
        <v>0</v>
      </c>
      <c r="D1586" s="47">
        <f t="shared" si="444"/>
        <v>1</v>
      </c>
      <c r="E1586" s="47">
        <f t="shared" si="445"/>
        <v>1900</v>
      </c>
      <c r="F1586" s="47" t="str">
        <f t="shared" si="441"/>
        <v>сб</v>
      </c>
      <c r="G1586" s="92"/>
      <c r="H1586" s="71"/>
      <c r="I1586" s="70"/>
      <c r="J1586" s="94"/>
      <c r="K1586" s="94"/>
      <c r="L1586" s="48"/>
      <c r="M1586" s="71"/>
      <c r="N1586" s="64"/>
      <c r="O1586" s="65"/>
      <c r="P1586" s="65"/>
      <c r="Q1586" s="65"/>
      <c r="R1586" s="105"/>
      <c r="S1586" s="66">
        <f t="shared" si="434"/>
        <v>100854.89999999998</v>
      </c>
      <c r="T1586" s="67">
        <f t="shared" si="429"/>
        <v>0</v>
      </c>
      <c r="U1586" s="53">
        <f t="shared" si="436"/>
        <v>0</v>
      </c>
      <c r="V1586" s="54">
        <f t="shared" si="437"/>
        <v>0</v>
      </c>
      <c r="W1586" s="67">
        <f t="shared" si="430"/>
        <v>0</v>
      </c>
      <c r="X1586" s="53">
        <f t="shared" si="438"/>
        <v>0</v>
      </c>
      <c r="Y1586" s="54">
        <f t="shared" si="439"/>
        <v>0</v>
      </c>
      <c r="Z1586" s="68" t="str">
        <f t="shared" si="442"/>
        <v>0</v>
      </c>
      <c r="AA1586" s="56">
        <f t="shared" si="440"/>
        <v>1</v>
      </c>
      <c r="AB1586" s="124">
        <f t="shared" si="431"/>
        <v>1</v>
      </c>
      <c r="AC1586" s="69">
        <f t="shared" si="432"/>
        <v>0</v>
      </c>
      <c r="AD1586" s="54">
        <f t="shared" si="435"/>
        <v>0</v>
      </c>
      <c r="AE1586" s="59">
        <f t="shared" si="433"/>
        <v>0</v>
      </c>
      <c r="AF1586" s="149"/>
      <c r="AG1586" s="60"/>
      <c r="AH1586" s="61"/>
      <c r="AI1586" s="126"/>
      <c r="AJ1586" s="212"/>
      <c r="AK1586" s="215"/>
    </row>
    <row r="1587" spans="2:37">
      <c r="B1587" s="136"/>
      <c r="C1587" s="47">
        <f t="shared" si="443"/>
        <v>0</v>
      </c>
      <c r="D1587" s="47">
        <f t="shared" si="444"/>
        <v>1</v>
      </c>
      <c r="E1587" s="47">
        <f t="shared" si="445"/>
        <v>1900</v>
      </c>
      <c r="F1587" s="47" t="str">
        <f t="shared" si="441"/>
        <v>сб</v>
      </c>
      <c r="G1587" s="92"/>
      <c r="H1587" s="71"/>
      <c r="I1587" s="70"/>
      <c r="J1587" s="94"/>
      <c r="K1587" s="94"/>
      <c r="L1587" s="48"/>
      <c r="M1587" s="71"/>
      <c r="N1587" s="64"/>
      <c r="O1587" s="65"/>
      <c r="P1587" s="65"/>
      <c r="Q1587" s="65"/>
      <c r="R1587" s="105"/>
      <c r="S1587" s="66">
        <f t="shared" si="434"/>
        <v>100854.89999999998</v>
      </c>
      <c r="T1587" s="67">
        <f t="shared" si="429"/>
        <v>0</v>
      </c>
      <c r="U1587" s="53">
        <f t="shared" si="436"/>
        <v>0</v>
      </c>
      <c r="V1587" s="54">
        <f t="shared" si="437"/>
        <v>0</v>
      </c>
      <c r="W1587" s="67">
        <f t="shared" si="430"/>
        <v>0</v>
      </c>
      <c r="X1587" s="53">
        <f t="shared" si="438"/>
        <v>0</v>
      </c>
      <c r="Y1587" s="54">
        <f t="shared" si="439"/>
        <v>0</v>
      </c>
      <c r="Z1587" s="68" t="str">
        <f t="shared" si="442"/>
        <v>0</v>
      </c>
      <c r="AA1587" s="56">
        <f t="shared" si="440"/>
        <v>1</v>
      </c>
      <c r="AB1587" s="124">
        <f t="shared" si="431"/>
        <v>1</v>
      </c>
      <c r="AC1587" s="69">
        <f t="shared" si="432"/>
        <v>0</v>
      </c>
      <c r="AD1587" s="54">
        <f t="shared" si="435"/>
        <v>0</v>
      </c>
      <c r="AE1587" s="59">
        <f t="shared" si="433"/>
        <v>0</v>
      </c>
      <c r="AF1587" s="149"/>
      <c r="AG1587" s="60"/>
      <c r="AH1587" s="61"/>
      <c r="AI1587" s="126"/>
      <c r="AJ1587" s="212"/>
      <c r="AK1587" s="215"/>
    </row>
    <row r="1588" spans="2:37">
      <c r="B1588" s="136"/>
      <c r="C1588" s="47">
        <f t="shared" si="443"/>
        <v>0</v>
      </c>
      <c r="D1588" s="47">
        <f t="shared" si="444"/>
        <v>1</v>
      </c>
      <c r="E1588" s="47">
        <f t="shared" si="445"/>
        <v>1900</v>
      </c>
      <c r="F1588" s="47" t="str">
        <f t="shared" si="441"/>
        <v>сб</v>
      </c>
      <c r="G1588" s="92"/>
      <c r="H1588" s="71"/>
      <c r="I1588" s="70"/>
      <c r="J1588" s="94"/>
      <c r="K1588" s="94"/>
      <c r="L1588" s="48"/>
      <c r="M1588" s="71"/>
      <c r="N1588" s="64"/>
      <c r="O1588" s="65"/>
      <c r="P1588" s="65"/>
      <c r="Q1588" s="65"/>
      <c r="R1588" s="105"/>
      <c r="S1588" s="66">
        <f t="shared" si="434"/>
        <v>100854.89999999998</v>
      </c>
      <c r="T1588" s="67">
        <f t="shared" si="429"/>
        <v>0</v>
      </c>
      <c r="U1588" s="53">
        <f t="shared" si="436"/>
        <v>0</v>
      </c>
      <c r="V1588" s="54">
        <f t="shared" si="437"/>
        <v>0</v>
      </c>
      <c r="W1588" s="67">
        <f t="shared" si="430"/>
        <v>0</v>
      </c>
      <c r="X1588" s="53">
        <f t="shared" si="438"/>
        <v>0</v>
      </c>
      <c r="Y1588" s="54">
        <f t="shared" si="439"/>
        <v>0</v>
      </c>
      <c r="Z1588" s="68" t="str">
        <f t="shared" si="442"/>
        <v>0</v>
      </c>
      <c r="AA1588" s="56">
        <f t="shared" si="440"/>
        <v>1</v>
      </c>
      <c r="AB1588" s="124">
        <f t="shared" si="431"/>
        <v>1</v>
      </c>
      <c r="AC1588" s="69">
        <f t="shared" si="432"/>
        <v>0</v>
      </c>
      <c r="AD1588" s="54">
        <f t="shared" si="435"/>
        <v>0</v>
      </c>
      <c r="AE1588" s="59">
        <f t="shared" si="433"/>
        <v>0</v>
      </c>
      <c r="AF1588" s="149"/>
      <c r="AG1588" s="60"/>
      <c r="AH1588" s="61"/>
      <c r="AI1588" s="126"/>
      <c r="AJ1588" s="212"/>
      <c r="AK1588" s="215"/>
    </row>
    <row r="1589" spans="2:37">
      <c r="B1589" s="136"/>
      <c r="C1589" s="47">
        <f t="shared" si="443"/>
        <v>0</v>
      </c>
      <c r="D1589" s="47">
        <f t="shared" si="444"/>
        <v>1</v>
      </c>
      <c r="E1589" s="47">
        <f t="shared" si="445"/>
        <v>1900</v>
      </c>
      <c r="F1589" s="47" t="str">
        <f t="shared" si="441"/>
        <v>сб</v>
      </c>
      <c r="G1589" s="92"/>
      <c r="H1589" s="71"/>
      <c r="I1589" s="70"/>
      <c r="J1589" s="94"/>
      <c r="K1589" s="94"/>
      <c r="L1589" s="48"/>
      <c r="M1589" s="71"/>
      <c r="N1589" s="64"/>
      <c r="O1589" s="65"/>
      <c r="P1589" s="65"/>
      <c r="Q1589" s="65"/>
      <c r="R1589" s="105"/>
      <c r="S1589" s="66">
        <f t="shared" si="434"/>
        <v>100854.89999999998</v>
      </c>
      <c r="T1589" s="67">
        <f t="shared" si="429"/>
        <v>0</v>
      </c>
      <c r="U1589" s="53">
        <f t="shared" si="436"/>
        <v>0</v>
      </c>
      <c r="V1589" s="54">
        <f t="shared" si="437"/>
        <v>0</v>
      </c>
      <c r="W1589" s="67">
        <f t="shared" si="430"/>
        <v>0</v>
      </c>
      <c r="X1589" s="53">
        <f t="shared" si="438"/>
        <v>0</v>
      </c>
      <c r="Y1589" s="54">
        <f t="shared" si="439"/>
        <v>0</v>
      </c>
      <c r="Z1589" s="68" t="str">
        <f t="shared" si="442"/>
        <v>0</v>
      </c>
      <c r="AA1589" s="56">
        <f t="shared" si="440"/>
        <v>1</v>
      </c>
      <c r="AB1589" s="124">
        <f t="shared" si="431"/>
        <v>1</v>
      </c>
      <c r="AC1589" s="69">
        <f t="shared" si="432"/>
        <v>0</v>
      </c>
      <c r="AD1589" s="54">
        <f t="shared" si="435"/>
        <v>0</v>
      </c>
      <c r="AE1589" s="59">
        <f t="shared" si="433"/>
        <v>0</v>
      </c>
      <c r="AF1589" s="149"/>
      <c r="AG1589" s="60"/>
      <c r="AH1589" s="61"/>
      <c r="AI1589" s="126"/>
      <c r="AJ1589" s="212"/>
      <c r="AK1589" s="215"/>
    </row>
    <row r="1590" spans="2:37">
      <c r="B1590" s="136"/>
      <c r="C1590" s="47">
        <f t="shared" si="443"/>
        <v>0</v>
      </c>
      <c r="D1590" s="47">
        <f t="shared" si="444"/>
        <v>1</v>
      </c>
      <c r="E1590" s="47">
        <f t="shared" si="445"/>
        <v>1900</v>
      </c>
      <c r="F1590" s="47" t="str">
        <f t="shared" si="441"/>
        <v>сб</v>
      </c>
      <c r="G1590" s="92"/>
      <c r="H1590" s="71"/>
      <c r="I1590" s="70"/>
      <c r="J1590" s="94"/>
      <c r="K1590" s="94"/>
      <c r="L1590" s="48"/>
      <c r="M1590" s="71"/>
      <c r="N1590" s="64"/>
      <c r="O1590" s="65"/>
      <c r="P1590" s="65"/>
      <c r="Q1590" s="65"/>
      <c r="R1590" s="105"/>
      <c r="S1590" s="66">
        <f t="shared" si="434"/>
        <v>100854.89999999998</v>
      </c>
      <c r="T1590" s="67">
        <f t="shared" si="429"/>
        <v>0</v>
      </c>
      <c r="U1590" s="53">
        <f t="shared" si="436"/>
        <v>0</v>
      </c>
      <c r="V1590" s="54">
        <f t="shared" si="437"/>
        <v>0</v>
      </c>
      <c r="W1590" s="67">
        <f t="shared" si="430"/>
        <v>0</v>
      </c>
      <c r="X1590" s="53">
        <f t="shared" si="438"/>
        <v>0</v>
      </c>
      <c r="Y1590" s="54">
        <f t="shared" si="439"/>
        <v>0</v>
      </c>
      <c r="Z1590" s="68" t="str">
        <f t="shared" si="442"/>
        <v>0</v>
      </c>
      <c r="AA1590" s="56">
        <f t="shared" si="440"/>
        <v>1</v>
      </c>
      <c r="AB1590" s="124">
        <f t="shared" si="431"/>
        <v>1</v>
      </c>
      <c r="AC1590" s="69">
        <f t="shared" si="432"/>
        <v>0</v>
      </c>
      <c r="AD1590" s="54">
        <f t="shared" si="435"/>
        <v>0</v>
      </c>
      <c r="AE1590" s="59">
        <f t="shared" si="433"/>
        <v>0</v>
      </c>
      <c r="AF1590" s="149"/>
      <c r="AG1590" s="60"/>
      <c r="AH1590" s="61"/>
      <c r="AI1590" s="126"/>
      <c r="AJ1590" s="212"/>
      <c r="AK1590" s="215"/>
    </row>
    <row r="1591" spans="2:37">
      <c r="B1591" s="136"/>
      <c r="C1591" s="47">
        <f t="shared" si="443"/>
        <v>0</v>
      </c>
      <c r="D1591" s="47">
        <f t="shared" si="444"/>
        <v>1</v>
      </c>
      <c r="E1591" s="47">
        <f t="shared" si="445"/>
        <v>1900</v>
      </c>
      <c r="F1591" s="47" t="str">
        <f t="shared" si="441"/>
        <v>сб</v>
      </c>
      <c r="G1591" s="92"/>
      <c r="H1591" s="71"/>
      <c r="I1591" s="70"/>
      <c r="J1591" s="94"/>
      <c r="K1591" s="94"/>
      <c r="L1591" s="48"/>
      <c r="M1591" s="71"/>
      <c r="N1591" s="64"/>
      <c r="O1591" s="65"/>
      <c r="P1591" s="65"/>
      <c r="Q1591" s="65"/>
      <c r="R1591" s="105"/>
      <c r="S1591" s="66">
        <f t="shared" si="434"/>
        <v>100854.89999999998</v>
      </c>
      <c r="T1591" s="67">
        <f t="shared" si="429"/>
        <v>0</v>
      </c>
      <c r="U1591" s="53">
        <f t="shared" si="436"/>
        <v>0</v>
      </c>
      <c r="V1591" s="54">
        <f t="shared" si="437"/>
        <v>0</v>
      </c>
      <c r="W1591" s="67">
        <f t="shared" si="430"/>
        <v>0</v>
      </c>
      <c r="X1591" s="53">
        <f t="shared" si="438"/>
        <v>0</v>
      </c>
      <c r="Y1591" s="54">
        <f t="shared" si="439"/>
        <v>0</v>
      </c>
      <c r="Z1591" s="68" t="str">
        <f t="shared" si="442"/>
        <v>0</v>
      </c>
      <c r="AA1591" s="56">
        <f t="shared" si="440"/>
        <v>1</v>
      </c>
      <c r="AB1591" s="124">
        <f t="shared" si="431"/>
        <v>1</v>
      </c>
      <c r="AC1591" s="69">
        <f t="shared" si="432"/>
        <v>0</v>
      </c>
      <c r="AD1591" s="54">
        <f t="shared" si="435"/>
        <v>0</v>
      </c>
      <c r="AE1591" s="59">
        <f t="shared" si="433"/>
        <v>0</v>
      </c>
      <c r="AF1591" s="149"/>
      <c r="AG1591" s="60"/>
      <c r="AH1591" s="61"/>
      <c r="AI1591" s="126"/>
      <c r="AJ1591" s="212"/>
      <c r="AK1591" s="215"/>
    </row>
    <row r="1592" spans="2:37">
      <c r="B1592" s="136"/>
      <c r="C1592" s="47">
        <f t="shared" si="443"/>
        <v>0</v>
      </c>
      <c r="D1592" s="47">
        <f t="shared" si="444"/>
        <v>1</v>
      </c>
      <c r="E1592" s="47">
        <f t="shared" si="445"/>
        <v>1900</v>
      </c>
      <c r="F1592" s="47" t="str">
        <f t="shared" si="441"/>
        <v>сб</v>
      </c>
      <c r="G1592" s="92"/>
      <c r="H1592" s="71"/>
      <c r="I1592" s="70"/>
      <c r="J1592" s="94"/>
      <c r="K1592" s="94"/>
      <c r="L1592" s="48"/>
      <c r="M1592" s="71"/>
      <c r="N1592" s="64"/>
      <c r="O1592" s="65"/>
      <c r="P1592" s="65"/>
      <c r="Q1592" s="65"/>
      <c r="R1592" s="105"/>
      <c r="S1592" s="66">
        <f t="shared" si="434"/>
        <v>100854.89999999998</v>
      </c>
      <c r="T1592" s="67">
        <f t="shared" si="429"/>
        <v>0</v>
      </c>
      <c r="U1592" s="53">
        <f t="shared" si="436"/>
        <v>0</v>
      </c>
      <c r="V1592" s="54">
        <f t="shared" si="437"/>
        <v>0</v>
      </c>
      <c r="W1592" s="67">
        <f t="shared" si="430"/>
        <v>0</v>
      </c>
      <c r="X1592" s="53">
        <f t="shared" si="438"/>
        <v>0</v>
      </c>
      <c r="Y1592" s="54">
        <f t="shared" si="439"/>
        <v>0</v>
      </c>
      <c r="Z1592" s="68" t="str">
        <f t="shared" si="442"/>
        <v>0</v>
      </c>
      <c r="AA1592" s="56">
        <f t="shared" si="440"/>
        <v>1</v>
      </c>
      <c r="AB1592" s="124">
        <f t="shared" si="431"/>
        <v>1</v>
      </c>
      <c r="AC1592" s="69">
        <f t="shared" si="432"/>
        <v>0</v>
      </c>
      <c r="AD1592" s="54">
        <f t="shared" si="435"/>
        <v>0</v>
      </c>
      <c r="AE1592" s="59">
        <f t="shared" si="433"/>
        <v>0</v>
      </c>
      <c r="AF1592" s="149"/>
      <c r="AG1592" s="60"/>
      <c r="AH1592" s="61"/>
      <c r="AI1592" s="126"/>
      <c r="AJ1592" s="212"/>
      <c r="AK1592" s="215"/>
    </row>
    <row r="1593" spans="2:37">
      <c r="B1593" s="136"/>
      <c r="C1593" s="47">
        <f t="shared" si="443"/>
        <v>0</v>
      </c>
      <c r="D1593" s="47">
        <f t="shared" si="444"/>
        <v>1</v>
      </c>
      <c r="E1593" s="47">
        <f t="shared" si="445"/>
        <v>1900</v>
      </c>
      <c r="F1593" s="47" t="str">
        <f t="shared" si="441"/>
        <v>сб</v>
      </c>
      <c r="G1593" s="92"/>
      <c r="H1593" s="71"/>
      <c r="I1593" s="70"/>
      <c r="J1593" s="94"/>
      <c r="K1593" s="94"/>
      <c r="L1593" s="48"/>
      <c r="M1593" s="71"/>
      <c r="N1593" s="64"/>
      <c r="O1593" s="65"/>
      <c r="P1593" s="65"/>
      <c r="Q1593" s="65"/>
      <c r="R1593" s="105"/>
      <c r="S1593" s="66">
        <f t="shared" si="434"/>
        <v>100854.89999999998</v>
      </c>
      <c r="T1593" s="67">
        <f t="shared" si="429"/>
        <v>0</v>
      </c>
      <c r="U1593" s="53">
        <f t="shared" si="436"/>
        <v>0</v>
      </c>
      <c r="V1593" s="54">
        <f t="shared" si="437"/>
        <v>0</v>
      </c>
      <c r="W1593" s="67">
        <f t="shared" si="430"/>
        <v>0</v>
      </c>
      <c r="X1593" s="53">
        <f t="shared" si="438"/>
        <v>0</v>
      </c>
      <c r="Y1593" s="54">
        <f t="shared" si="439"/>
        <v>0</v>
      </c>
      <c r="Z1593" s="68" t="str">
        <f t="shared" si="442"/>
        <v>0</v>
      </c>
      <c r="AA1593" s="56">
        <f t="shared" si="440"/>
        <v>1</v>
      </c>
      <c r="AB1593" s="124">
        <f t="shared" si="431"/>
        <v>1</v>
      </c>
      <c r="AC1593" s="69">
        <f t="shared" si="432"/>
        <v>0</v>
      </c>
      <c r="AD1593" s="54">
        <f t="shared" si="435"/>
        <v>0</v>
      </c>
      <c r="AE1593" s="59">
        <f t="shared" si="433"/>
        <v>0</v>
      </c>
      <c r="AF1593" s="149"/>
      <c r="AG1593" s="60"/>
      <c r="AH1593" s="61"/>
      <c r="AI1593" s="126"/>
      <c r="AJ1593" s="212"/>
      <c r="AK1593" s="215"/>
    </row>
    <row r="1594" spans="2:37">
      <c r="B1594" s="136"/>
      <c r="C1594" s="47">
        <f t="shared" si="443"/>
        <v>0</v>
      </c>
      <c r="D1594" s="47">
        <f t="shared" si="444"/>
        <v>1</v>
      </c>
      <c r="E1594" s="47">
        <f t="shared" si="445"/>
        <v>1900</v>
      </c>
      <c r="F1594" s="47" t="str">
        <f t="shared" si="441"/>
        <v>сб</v>
      </c>
      <c r="G1594" s="92"/>
      <c r="H1594" s="71"/>
      <c r="I1594" s="70"/>
      <c r="J1594" s="94"/>
      <c r="K1594" s="94"/>
      <c r="L1594" s="48"/>
      <c r="M1594" s="71"/>
      <c r="N1594" s="64"/>
      <c r="O1594" s="65"/>
      <c r="P1594" s="65"/>
      <c r="Q1594" s="65"/>
      <c r="R1594" s="105"/>
      <c r="S1594" s="66">
        <f t="shared" si="434"/>
        <v>100854.89999999998</v>
      </c>
      <c r="T1594" s="67">
        <f t="shared" si="429"/>
        <v>0</v>
      </c>
      <c r="U1594" s="53">
        <f t="shared" si="436"/>
        <v>0</v>
      </c>
      <c r="V1594" s="54">
        <f t="shared" si="437"/>
        <v>0</v>
      </c>
      <c r="W1594" s="67">
        <f t="shared" si="430"/>
        <v>0</v>
      </c>
      <c r="X1594" s="53">
        <f t="shared" si="438"/>
        <v>0</v>
      </c>
      <c r="Y1594" s="54">
        <f t="shared" si="439"/>
        <v>0</v>
      </c>
      <c r="Z1594" s="68" t="str">
        <f t="shared" si="442"/>
        <v>0</v>
      </c>
      <c r="AA1594" s="56">
        <f t="shared" si="440"/>
        <v>1</v>
      </c>
      <c r="AB1594" s="124">
        <f t="shared" si="431"/>
        <v>1</v>
      </c>
      <c r="AC1594" s="69">
        <f t="shared" si="432"/>
        <v>0</v>
      </c>
      <c r="AD1594" s="54">
        <f t="shared" si="435"/>
        <v>0</v>
      </c>
      <c r="AE1594" s="59">
        <f t="shared" si="433"/>
        <v>0</v>
      </c>
      <c r="AF1594" s="149"/>
      <c r="AG1594" s="60"/>
      <c r="AH1594" s="61"/>
      <c r="AI1594" s="126"/>
      <c r="AJ1594" s="212"/>
      <c r="AK1594" s="215"/>
    </row>
    <row r="1595" spans="2:37">
      <c r="B1595" s="136"/>
      <c r="C1595" s="47">
        <f t="shared" si="443"/>
        <v>0</v>
      </c>
      <c r="D1595" s="47">
        <f t="shared" si="444"/>
        <v>1</v>
      </c>
      <c r="E1595" s="47">
        <f t="shared" si="445"/>
        <v>1900</v>
      </c>
      <c r="F1595" s="47" t="str">
        <f t="shared" si="441"/>
        <v>сб</v>
      </c>
      <c r="G1595" s="92"/>
      <c r="H1595" s="71"/>
      <c r="I1595" s="70"/>
      <c r="J1595" s="94"/>
      <c r="K1595" s="94"/>
      <c r="L1595" s="48"/>
      <c r="M1595" s="71"/>
      <c r="N1595" s="64"/>
      <c r="O1595" s="65"/>
      <c r="P1595" s="65"/>
      <c r="Q1595" s="65"/>
      <c r="R1595" s="105"/>
      <c r="S1595" s="66">
        <f t="shared" si="434"/>
        <v>100854.89999999998</v>
      </c>
      <c r="T1595" s="67">
        <f t="shared" si="429"/>
        <v>0</v>
      </c>
      <c r="U1595" s="53">
        <f t="shared" si="436"/>
        <v>0</v>
      </c>
      <c r="V1595" s="54">
        <f t="shared" si="437"/>
        <v>0</v>
      </c>
      <c r="W1595" s="67">
        <f t="shared" si="430"/>
        <v>0</v>
      </c>
      <c r="X1595" s="53">
        <f t="shared" si="438"/>
        <v>0</v>
      </c>
      <c r="Y1595" s="54">
        <f t="shared" si="439"/>
        <v>0</v>
      </c>
      <c r="Z1595" s="68" t="str">
        <f t="shared" si="442"/>
        <v>0</v>
      </c>
      <c r="AA1595" s="56">
        <f t="shared" si="440"/>
        <v>1</v>
      </c>
      <c r="AB1595" s="124">
        <f t="shared" si="431"/>
        <v>1</v>
      </c>
      <c r="AC1595" s="69">
        <f t="shared" si="432"/>
        <v>0</v>
      </c>
      <c r="AD1595" s="54">
        <f t="shared" si="435"/>
        <v>0</v>
      </c>
      <c r="AE1595" s="59">
        <f t="shared" si="433"/>
        <v>0</v>
      </c>
      <c r="AF1595" s="149"/>
      <c r="AG1595" s="60"/>
      <c r="AH1595" s="61"/>
      <c r="AI1595" s="126"/>
      <c r="AJ1595" s="212"/>
      <c r="AK1595" s="215"/>
    </row>
    <row r="1596" spans="2:37">
      <c r="B1596" s="136"/>
      <c r="C1596" s="47">
        <f t="shared" si="443"/>
        <v>0</v>
      </c>
      <c r="D1596" s="47">
        <f t="shared" si="444"/>
        <v>1</v>
      </c>
      <c r="E1596" s="47">
        <f t="shared" si="445"/>
        <v>1900</v>
      </c>
      <c r="F1596" s="47" t="str">
        <f t="shared" si="441"/>
        <v>сб</v>
      </c>
      <c r="G1596" s="92"/>
      <c r="H1596" s="71"/>
      <c r="I1596" s="70"/>
      <c r="J1596" s="94"/>
      <c r="K1596" s="94"/>
      <c r="L1596" s="48"/>
      <c r="M1596" s="71"/>
      <c r="N1596" s="64"/>
      <c r="O1596" s="65"/>
      <c r="P1596" s="65"/>
      <c r="Q1596" s="65"/>
      <c r="R1596" s="105"/>
      <c r="S1596" s="66">
        <f t="shared" si="434"/>
        <v>100854.89999999998</v>
      </c>
      <c r="T1596" s="67">
        <f t="shared" si="429"/>
        <v>0</v>
      </c>
      <c r="U1596" s="53">
        <f t="shared" si="436"/>
        <v>0</v>
      </c>
      <c r="V1596" s="54">
        <f t="shared" si="437"/>
        <v>0</v>
      </c>
      <c r="W1596" s="67">
        <f t="shared" si="430"/>
        <v>0</v>
      </c>
      <c r="X1596" s="53">
        <f t="shared" si="438"/>
        <v>0</v>
      </c>
      <c r="Y1596" s="54">
        <f t="shared" si="439"/>
        <v>0</v>
      </c>
      <c r="Z1596" s="68" t="str">
        <f t="shared" si="442"/>
        <v>0</v>
      </c>
      <c r="AA1596" s="56">
        <f t="shared" si="440"/>
        <v>1</v>
      </c>
      <c r="AB1596" s="124">
        <f t="shared" si="431"/>
        <v>1</v>
      </c>
      <c r="AC1596" s="69">
        <f t="shared" si="432"/>
        <v>0</v>
      </c>
      <c r="AD1596" s="54">
        <f t="shared" si="435"/>
        <v>0</v>
      </c>
      <c r="AE1596" s="59">
        <f t="shared" si="433"/>
        <v>0</v>
      </c>
      <c r="AF1596" s="149"/>
      <c r="AG1596" s="60"/>
      <c r="AH1596" s="61"/>
      <c r="AI1596" s="126"/>
      <c r="AJ1596" s="212"/>
      <c r="AK1596" s="215"/>
    </row>
    <row r="1597" spans="2:37">
      <c r="B1597" s="136"/>
      <c r="C1597" s="47">
        <f t="shared" si="443"/>
        <v>0</v>
      </c>
      <c r="D1597" s="47">
        <f t="shared" si="444"/>
        <v>1</v>
      </c>
      <c r="E1597" s="47">
        <f t="shared" si="445"/>
        <v>1900</v>
      </c>
      <c r="F1597" s="47" t="str">
        <f t="shared" si="441"/>
        <v>сб</v>
      </c>
      <c r="G1597" s="92"/>
      <c r="H1597" s="71"/>
      <c r="I1597" s="70"/>
      <c r="J1597" s="94"/>
      <c r="K1597" s="94"/>
      <c r="L1597" s="48"/>
      <c r="M1597" s="71"/>
      <c r="N1597" s="64"/>
      <c r="O1597" s="65"/>
      <c r="P1597" s="65"/>
      <c r="Q1597" s="65"/>
      <c r="R1597" s="105"/>
      <c r="S1597" s="66">
        <f t="shared" si="434"/>
        <v>100854.89999999998</v>
      </c>
      <c r="T1597" s="67">
        <f t="shared" si="429"/>
        <v>0</v>
      </c>
      <c r="U1597" s="53">
        <f t="shared" si="436"/>
        <v>0</v>
      </c>
      <c r="V1597" s="54">
        <f t="shared" si="437"/>
        <v>0</v>
      </c>
      <c r="W1597" s="67">
        <f t="shared" si="430"/>
        <v>0</v>
      </c>
      <c r="X1597" s="53">
        <f t="shared" si="438"/>
        <v>0</v>
      </c>
      <c r="Y1597" s="54">
        <f t="shared" si="439"/>
        <v>0</v>
      </c>
      <c r="Z1597" s="68" t="str">
        <f t="shared" si="442"/>
        <v>0</v>
      </c>
      <c r="AA1597" s="56">
        <f t="shared" si="440"/>
        <v>1</v>
      </c>
      <c r="AB1597" s="124">
        <f t="shared" si="431"/>
        <v>1</v>
      </c>
      <c r="AC1597" s="69">
        <f t="shared" si="432"/>
        <v>0</v>
      </c>
      <c r="AD1597" s="54">
        <f t="shared" si="435"/>
        <v>0</v>
      </c>
      <c r="AE1597" s="59">
        <f t="shared" si="433"/>
        <v>0</v>
      </c>
      <c r="AF1597" s="149"/>
      <c r="AG1597" s="60"/>
      <c r="AH1597" s="61"/>
      <c r="AI1597" s="126"/>
      <c r="AJ1597" s="212"/>
      <c r="AK1597" s="215"/>
    </row>
    <row r="1598" spans="2:37">
      <c r="B1598" s="136"/>
      <c r="C1598" s="47">
        <f t="shared" si="443"/>
        <v>0</v>
      </c>
      <c r="D1598" s="47">
        <f t="shared" si="444"/>
        <v>1</v>
      </c>
      <c r="E1598" s="47">
        <f t="shared" si="445"/>
        <v>1900</v>
      </c>
      <c r="F1598" s="47" t="str">
        <f t="shared" si="441"/>
        <v>сб</v>
      </c>
      <c r="G1598" s="92"/>
      <c r="H1598" s="71"/>
      <c r="I1598" s="70"/>
      <c r="J1598" s="94"/>
      <c r="K1598" s="94"/>
      <c r="L1598" s="48"/>
      <c r="M1598" s="71"/>
      <c r="N1598" s="64"/>
      <c r="O1598" s="65"/>
      <c r="P1598" s="65"/>
      <c r="Q1598" s="65"/>
      <c r="R1598" s="105"/>
      <c r="S1598" s="66">
        <f t="shared" si="434"/>
        <v>100854.89999999998</v>
      </c>
      <c r="T1598" s="67">
        <f t="shared" si="429"/>
        <v>0</v>
      </c>
      <c r="U1598" s="53">
        <f t="shared" si="436"/>
        <v>0</v>
      </c>
      <c r="V1598" s="54">
        <f t="shared" si="437"/>
        <v>0</v>
      </c>
      <c r="W1598" s="67">
        <f t="shared" si="430"/>
        <v>0</v>
      </c>
      <c r="X1598" s="53">
        <f t="shared" si="438"/>
        <v>0</v>
      </c>
      <c r="Y1598" s="54">
        <f t="shared" si="439"/>
        <v>0</v>
      </c>
      <c r="Z1598" s="68" t="str">
        <f t="shared" si="442"/>
        <v>0</v>
      </c>
      <c r="AA1598" s="56">
        <f t="shared" si="440"/>
        <v>1</v>
      </c>
      <c r="AB1598" s="124">
        <f t="shared" si="431"/>
        <v>1</v>
      </c>
      <c r="AC1598" s="69">
        <f t="shared" si="432"/>
        <v>0</v>
      </c>
      <c r="AD1598" s="54">
        <f t="shared" si="435"/>
        <v>0</v>
      </c>
      <c r="AE1598" s="59">
        <f t="shared" si="433"/>
        <v>0</v>
      </c>
      <c r="AF1598" s="149"/>
      <c r="AG1598" s="60"/>
      <c r="AH1598" s="61"/>
      <c r="AI1598" s="126"/>
      <c r="AJ1598" s="212"/>
      <c r="AK1598" s="215"/>
    </row>
    <row r="1599" spans="2:37">
      <c r="B1599" s="136"/>
      <c r="C1599" s="47">
        <f t="shared" si="443"/>
        <v>0</v>
      </c>
      <c r="D1599" s="47">
        <f t="shared" si="444"/>
        <v>1</v>
      </c>
      <c r="E1599" s="47">
        <f t="shared" si="445"/>
        <v>1900</v>
      </c>
      <c r="F1599" s="47" t="str">
        <f t="shared" si="441"/>
        <v>сб</v>
      </c>
      <c r="G1599" s="92"/>
      <c r="H1599" s="71"/>
      <c r="I1599" s="70"/>
      <c r="J1599" s="94"/>
      <c r="K1599" s="94"/>
      <c r="L1599" s="48"/>
      <c r="M1599" s="71"/>
      <c r="N1599" s="64"/>
      <c r="O1599" s="65"/>
      <c r="P1599" s="65"/>
      <c r="Q1599" s="65"/>
      <c r="R1599" s="105"/>
      <c r="S1599" s="66">
        <f t="shared" si="434"/>
        <v>100854.89999999998</v>
      </c>
      <c r="T1599" s="67">
        <f t="shared" si="429"/>
        <v>0</v>
      </c>
      <c r="U1599" s="53">
        <f t="shared" si="436"/>
        <v>0</v>
      </c>
      <c r="V1599" s="54">
        <f t="shared" si="437"/>
        <v>0</v>
      </c>
      <c r="W1599" s="67">
        <f t="shared" si="430"/>
        <v>0</v>
      </c>
      <c r="X1599" s="53">
        <f t="shared" si="438"/>
        <v>0</v>
      </c>
      <c r="Y1599" s="54">
        <f t="shared" si="439"/>
        <v>0</v>
      </c>
      <c r="Z1599" s="68" t="str">
        <f t="shared" si="442"/>
        <v>0</v>
      </c>
      <c r="AA1599" s="56">
        <f t="shared" si="440"/>
        <v>1</v>
      </c>
      <c r="AB1599" s="124">
        <f t="shared" si="431"/>
        <v>1</v>
      </c>
      <c r="AC1599" s="69">
        <f t="shared" si="432"/>
        <v>0</v>
      </c>
      <c r="AD1599" s="54">
        <f t="shared" si="435"/>
        <v>0</v>
      </c>
      <c r="AE1599" s="59">
        <f t="shared" si="433"/>
        <v>0</v>
      </c>
      <c r="AF1599" s="149"/>
      <c r="AG1599" s="60"/>
      <c r="AH1599" s="61"/>
      <c r="AI1599" s="126"/>
      <c r="AJ1599" s="212"/>
      <c r="AK1599" s="215"/>
    </row>
    <row r="1600" spans="2:37">
      <c r="B1600" s="136"/>
      <c r="C1600" s="47">
        <f t="shared" si="443"/>
        <v>0</v>
      </c>
      <c r="D1600" s="47">
        <f t="shared" si="444"/>
        <v>1</v>
      </c>
      <c r="E1600" s="47">
        <f t="shared" si="445"/>
        <v>1900</v>
      </c>
      <c r="F1600" s="47" t="str">
        <f t="shared" si="441"/>
        <v>сб</v>
      </c>
      <c r="G1600" s="92"/>
      <c r="H1600" s="71"/>
      <c r="I1600" s="70"/>
      <c r="J1600" s="94"/>
      <c r="K1600" s="94"/>
      <c r="L1600" s="48"/>
      <c r="M1600" s="71"/>
      <c r="N1600" s="64"/>
      <c r="O1600" s="65"/>
      <c r="P1600" s="65"/>
      <c r="Q1600" s="65"/>
      <c r="R1600" s="105"/>
      <c r="S1600" s="66">
        <f t="shared" si="434"/>
        <v>100854.89999999998</v>
      </c>
      <c r="T1600" s="67">
        <f t="shared" si="429"/>
        <v>0</v>
      </c>
      <c r="U1600" s="53">
        <f t="shared" si="436"/>
        <v>0</v>
      </c>
      <c r="V1600" s="54">
        <f t="shared" si="437"/>
        <v>0</v>
      </c>
      <c r="W1600" s="67">
        <f t="shared" si="430"/>
        <v>0</v>
      </c>
      <c r="X1600" s="53">
        <f t="shared" si="438"/>
        <v>0</v>
      </c>
      <c r="Y1600" s="54">
        <f t="shared" si="439"/>
        <v>0</v>
      </c>
      <c r="Z1600" s="68" t="str">
        <f t="shared" si="442"/>
        <v>0</v>
      </c>
      <c r="AA1600" s="56">
        <f t="shared" si="440"/>
        <v>1</v>
      </c>
      <c r="AB1600" s="124">
        <f t="shared" si="431"/>
        <v>1</v>
      </c>
      <c r="AC1600" s="69">
        <f t="shared" si="432"/>
        <v>0</v>
      </c>
      <c r="AD1600" s="54">
        <f t="shared" si="435"/>
        <v>0</v>
      </c>
      <c r="AE1600" s="59">
        <f t="shared" si="433"/>
        <v>0</v>
      </c>
      <c r="AF1600" s="149"/>
      <c r="AG1600" s="60"/>
      <c r="AH1600" s="61"/>
      <c r="AI1600" s="126"/>
      <c r="AJ1600" s="212"/>
      <c r="AK1600" s="215"/>
    </row>
    <row r="1601" spans="2:37">
      <c r="B1601" s="136"/>
      <c r="C1601" s="47">
        <f t="shared" si="443"/>
        <v>0</v>
      </c>
      <c r="D1601" s="47">
        <f t="shared" si="444"/>
        <v>1</v>
      </c>
      <c r="E1601" s="47">
        <f t="shared" si="445"/>
        <v>1900</v>
      </c>
      <c r="F1601" s="47" t="str">
        <f t="shared" si="441"/>
        <v>сб</v>
      </c>
      <c r="G1601" s="92"/>
      <c r="H1601" s="71"/>
      <c r="I1601" s="70"/>
      <c r="J1601" s="94"/>
      <c r="K1601" s="94"/>
      <c r="L1601" s="48"/>
      <c r="M1601" s="71"/>
      <c r="N1601" s="64"/>
      <c r="O1601" s="65"/>
      <c r="P1601" s="65"/>
      <c r="Q1601" s="65"/>
      <c r="R1601" s="105"/>
      <c r="S1601" s="66">
        <f t="shared" si="434"/>
        <v>100854.89999999998</v>
      </c>
      <c r="T1601" s="67">
        <f t="shared" si="429"/>
        <v>0</v>
      </c>
      <c r="U1601" s="53">
        <f t="shared" si="436"/>
        <v>0</v>
      </c>
      <c r="V1601" s="54">
        <f t="shared" si="437"/>
        <v>0</v>
      </c>
      <c r="W1601" s="67">
        <f t="shared" si="430"/>
        <v>0</v>
      </c>
      <c r="X1601" s="53">
        <f t="shared" si="438"/>
        <v>0</v>
      </c>
      <c r="Y1601" s="54">
        <f t="shared" si="439"/>
        <v>0</v>
      </c>
      <c r="Z1601" s="68" t="str">
        <f t="shared" si="442"/>
        <v>0</v>
      </c>
      <c r="AA1601" s="56">
        <f t="shared" si="440"/>
        <v>1</v>
      </c>
      <c r="AB1601" s="124">
        <f t="shared" si="431"/>
        <v>1</v>
      </c>
      <c r="AC1601" s="69">
        <f t="shared" si="432"/>
        <v>0</v>
      </c>
      <c r="AD1601" s="54">
        <f t="shared" si="435"/>
        <v>0</v>
      </c>
      <c r="AE1601" s="59">
        <f t="shared" si="433"/>
        <v>0</v>
      </c>
      <c r="AF1601" s="149"/>
      <c r="AG1601" s="60"/>
      <c r="AH1601" s="61"/>
      <c r="AI1601" s="126"/>
      <c r="AJ1601" s="212"/>
      <c r="AK1601" s="215"/>
    </row>
    <row r="1602" spans="2:37">
      <c r="B1602" s="136"/>
      <c r="C1602" s="47">
        <f t="shared" si="443"/>
        <v>0</v>
      </c>
      <c r="D1602" s="47">
        <f t="shared" si="444"/>
        <v>1</v>
      </c>
      <c r="E1602" s="47">
        <f t="shared" si="445"/>
        <v>1900</v>
      </c>
      <c r="F1602" s="47" t="str">
        <f t="shared" si="441"/>
        <v>сб</v>
      </c>
      <c r="G1602" s="92"/>
      <c r="H1602" s="71"/>
      <c r="I1602" s="70"/>
      <c r="J1602" s="94"/>
      <c r="K1602" s="94"/>
      <c r="L1602" s="48"/>
      <c r="M1602" s="71"/>
      <c r="N1602" s="64"/>
      <c r="O1602" s="65"/>
      <c r="P1602" s="65"/>
      <c r="Q1602" s="65"/>
      <c r="R1602" s="105"/>
      <c r="S1602" s="66">
        <f t="shared" si="434"/>
        <v>100854.89999999998</v>
      </c>
      <c r="T1602" s="67">
        <f t="shared" si="429"/>
        <v>0</v>
      </c>
      <c r="U1602" s="53">
        <f t="shared" si="436"/>
        <v>0</v>
      </c>
      <c r="V1602" s="54">
        <f t="shared" si="437"/>
        <v>0</v>
      </c>
      <c r="W1602" s="67">
        <f t="shared" si="430"/>
        <v>0</v>
      </c>
      <c r="X1602" s="53">
        <f t="shared" si="438"/>
        <v>0</v>
      </c>
      <c r="Y1602" s="54">
        <f t="shared" si="439"/>
        <v>0</v>
      </c>
      <c r="Z1602" s="68" t="str">
        <f t="shared" si="442"/>
        <v>0</v>
      </c>
      <c r="AA1602" s="56">
        <f t="shared" si="440"/>
        <v>1</v>
      </c>
      <c r="AB1602" s="124">
        <f t="shared" si="431"/>
        <v>1</v>
      </c>
      <c r="AC1602" s="69">
        <f t="shared" si="432"/>
        <v>0</v>
      </c>
      <c r="AD1602" s="54">
        <f t="shared" si="435"/>
        <v>0</v>
      </c>
      <c r="AE1602" s="59">
        <f t="shared" si="433"/>
        <v>0</v>
      </c>
      <c r="AF1602" s="149"/>
      <c r="AG1602" s="60"/>
      <c r="AH1602" s="61"/>
      <c r="AI1602" s="126"/>
      <c r="AJ1602" s="212"/>
      <c r="AK1602" s="215"/>
    </row>
    <row r="1603" spans="2:37">
      <c r="B1603" s="136"/>
      <c r="C1603" s="47">
        <f t="shared" si="443"/>
        <v>0</v>
      </c>
      <c r="D1603" s="47">
        <f t="shared" si="444"/>
        <v>1</v>
      </c>
      <c r="E1603" s="47">
        <f t="shared" si="445"/>
        <v>1900</v>
      </c>
      <c r="F1603" s="47" t="str">
        <f t="shared" si="441"/>
        <v>сб</v>
      </c>
      <c r="G1603" s="92"/>
      <c r="H1603" s="71"/>
      <c r="I1603" s="70"/>
      <c r="J1603" s="94"/>
      <c r="K1603" s="94"/>
      <c r="L1603" s="48"/>
      <c r="M1603" s="71"/>
      <c r="N1603" s="64"/>
      <c r="O1603" s="65"/>
      <c r="P1603" s="65"/>
      <c r="Q1603" s="65"/>
      <c r="R1603" s="105"/>
      <c r="S1603" s="66">
        <f t="shared" si="434"/>
        <v>100854.89999999998</v>
      </c>
      <c r="T1603" s="67">
        <f t="shared" si="429"/>
        <v>0</v>
      </c>
      <c r="U1603" s="53">
        <f t="shared" si="436"/>
        <v>0</v>
      </c>
      <c r="V1603" s="54">
        <f t="shared" si="437"/>
        <v>0</v>
      </c>
      <c r="W1603" s="67">
        <f t="shared" si="430"/>
        <v>0</v>
      </c>
      <c r="X1603" s="53">
        <f t="shared" si="438"/>
        <v>0</v>
      </c>
      <c r="Y1603" s="54">
        <f t="shared" si="439"/>
        <v>0</v>
      </c>
      <c r="Z1603" s="68" t="str">
        <f t="shared" si="442"/>
        <v>0</v>
      </c>
      <c r="AA1603" s="56">
        <f t="shared" si="440"/>
        <v>1</v>
      </c>
      <c r="AB1603" s="124">
        <f t="shared" si="431"/>
        <v>1</v>
      </c>
      <c r="AC1603" s="69">
        <f t="shared" si="432"/>
        <v>0</v>
      </c>
      <c r="AD1603" s="54">
        <f t="shared" si="435"/>
        <v>0</v>
      </c>
      <c r="AE1603" s="59">
        <f t="shared" si="433"/>
        <v>0</v>
      </c>
      <c r="AF1603" s="149"/>
      <c r="AG1603" s="60"/>
      <c r="AH1603" s="61"/>
      <c r="AI1603" s="126"/>
      <c r="AJ1603" s="212"/>
      <c r="AK1603" s="215"/>
    </row>
    <row r="1604" spans="2:37">
      <c r="B1604" s="136"/>
      <c r="C1604" s="47">
        <f t="shared" si="443"/>
        <v>0</v>
      </c>
      <c r="D1604" s="47">
        <f t="shared" si="444"/>
        <v>1</v>
      </c>
      <c r="E1604" s="47">
        <f t="shared" si="445"/>
        <v>1900</v>
      </c>
      <c r="F1604" s="47" t="str">
        <f t="shared" si="441"/>
        <v>сб</v>
      </c>
      <c r="G1604" s="92"/>
      <c r="H1604" s="71"/>
      <c r="I1604" s="70"/>
      <c r="J1604" s="94"/>
      <c r="K1604" s="94"/>
      <c r="L1604" s="48"/>
      <c r="M1604" s="71"/>
      <c r="N1604" s="64"/>
      <c r="O1604" s="65"/>
      <c r="P1604" s="65"/>
      <c r="Q1604" s="65"/>
      <c r="R1604" s="105"/>
      <c r="S1604" s="66">
        <f t="shared" si="434"/>
        <v>100854.89999999998</v>
      </c>
      <c r="T1604" s="67">
        <f t="shared" si="429"/>
        <v>0</v>
      </c>
      <c r="U1604" s="53">
        <f t="shared" si="436"/>
        <v>0</v>
      </c>
      <c r="V1604" s="54">
        <f t="shared" si="437"/>
        <v>0</v>
      </c>
      <c r="W1604" s="67">
        <f t="shared" si="430"/>
        <v>0</v>
      </c>
      <c r="X1604" s="53">
        <f t="shared" si="438"/>
        <v>0</v>
      </c>
      <c r="Y1604" s="54">
        <f t="shared" si="439"/>
        <v>0</v>
      </c>
      <c r="Z1604" s="68" t="str">
        <f t="shared" si="442"/>
        <v>0</v>
      </c>
      <c r="AA1604" s="56">
        <f t="shared" si="440"/>
        <v>1</v>
      </c>
      <c r="AB1604" s="124">
        <f t="shared" si="431"/>
        <v>1</v>
      </c>
      <c r="AC1604" s="69">
        <f t="shared" si="432"/>
        <v>0</v>
      </c>
      <c r="AD1604" s="54">
        <f t="shared" si="435"/>
        <v>0</v>
      </c>
      <c r="AE1604" s="59">
        <f t="shared" si="433"/>
        <v>0</v>
      </c>
      <c r="AF1604" s="149"/>
      <c r="AG1604" s="60"/>
      <c r="AH1604" s="61"/>
      <c r="AI1604" s="126"/>
      <c r="AJ1604" s="212"/>
      <c r="AK1604" s="215"/>
    </row>
    <row r="1605" spans="2:37">
      <c r="B1605" s="136"/>
      <c r="C1605" s="47">
        <f t="shared" si="443"/>
        <v>0</v>
      </c>
      <c r="D1605" s="47">
        <f t="shared" si="444"/>
        <v>1</v>
      </c>
      <c r="E1605" s="47">
        <f t="shared" si="445"/>
        <v>1900</v>
      </c>
      <c r="F1605" s="47" t="str">
        <f t="shared" si="441"/>
        <v>сб</v>
      </c>
      <c r="G1605" s="92"/>
      <c r="H1605" s="71"/>
      <c r="I1605" s="70"/>
      <c r="J1605" s="94"/>
      <c r="K1605" s="94"/>
      <c r="L1605" s="48"/>
      <c r="M1605" s="71"/>
      <c r="N1605" s="64"/>
      <c r="O1605" s="65"/>
      <c r="P1605" s="65"/>
      <c r="Q1605" s="65"/>
      <c r="R1605" s="105"/>
      <c r="S1605" s="66">
        <f t="shared" si="434"/>
        <v>100854.89999999998</v>
      </c>
      <c r="T1605" s="67">
        <f t="shared" si="429"/>
        <v>0</v>
      </c>
      <c r="U1605" s="53">
        <f t="shared" si="436"/>
        <v>0</v>
      </c>
      <c r="V1605" s="54">
        <f t="shared" si="437"/>
        <v>0</v>
      </c>
      <c r="W1605" s="67">
        <f t="shared" si="430"/>
        <v>0</v>
      </c>
      <c r="X1605" s="53">
        <f t="shared" si="438"/>
        <v>0</v>
      </c>
      <c r="Y1605" s="54">
        <f t="shared" si="439"/>
        <v>0</v>
      </c>
      <c r="Z1605" s="68" t="str">
        <f t="shared" si="442"/>
        <v>0</v>
      </c>
      <c r="AA1605" s="56">
        <f t="shared" si="440"/>
        <v>1</v>
      </c>
      <c r="AB1605" s="124">
        <f t="shared" si="431"/>
        <v>1</v>
      </c>
      <c r="AC1605" s="69">
        <f t="shared" si="432"/>
        <v>0</v>
      </c>
      <c r="AD1605" s="54">
        <f t="shared" si="435"/>
        <v>0</v>
      </c>
      <c r="AE1605" s="59">
        <f t="shared" si="433"/>
        <v>0</v>
      </c>
      <c r="AF1605" s="149"/>
      <c r="AG1605" s="60"/>
      <c r="AH1605" s="61"/>
      <c r="AI1605" s="126"/>
      <c r="AJ1605" s="212"/>
      <c r="AK1605" s="215"/>
    </row>
    <row r="1606" spans="2:37">
      <c r="B1606" s="136"/>
      <c r="C1606" s="47">
        <f t="shared" si="443"/>
        <v>0</v>
      </c>
      <c r="D1606" s="47">
        <f t="shared" si="444"/>
        <v>1</v>
      </c>
      <c r="E1606" s="47">
        <f t="shared" si="445"/>
        <v>1900</v>
      </c>
      <c r="F1606" s="47" t="str">
        <f t="shared" si="441"/>
        <v>сб</v>
      </c>
      <c r="G1606" s="92"/>
      <c r="H1606" s="71"/>
      <c r="I1606" s="70"/>
      <c r="J1606" s="94"/>
      <c r="K1606" s="94"/>
      <c r="L1606" s="48"/>
      <c r="M1606" s="71"/>
      <c r="N1606" s="64"/>
      <c r="O1606" s="65"/>
      <c r="P1606" s="65"/>
      <c r="Q1606" s="65"/>
      <c r="R1606" s="105"/>
      <c r="S1606" s="66">
        <f t="shared" si="434"/>
        <v>100854.89999999998</v>
      </c>
      <c r="T1606" s="67">
        <f t="shared" si="429"/>
        <v>0</v>
      </c>
      <c r="U1606" s="53">
        <f t="shared" si="436"/>
        <v>0</v>
      </c>
      <c r="V1606" s="54">
        <f t="shared" si="437"/>
        <v>0</v>
      </c>
      <c r="W1606" s="67">
        <f t="shared" si="430"/>
        <v>0</v>
      </c>
      <c r="X1606" s="53">
        <f t="shared" si="438"/>
        <v>0</v>
      </c>
      <c r="Y1606" s="54">
        <f t="shared" si="439"/>
        <v>0</v>
      </c>
      <c r="Z1606" s="68" t="str">
        <f t="shared" si="442"/>
        <v>0</v>
      </c>
      <c r="AA1606" s="56">
        <f t="shared" si="440"/>
        <v>1</v>
      </c>
      <c r="AB1606" s="124">
        <f t="shared" si="431"/>
        <v>1</v>
      </c>
      <c r="AC1606" s="69">
        <f t="shared" si="432"/>
        <v>0</v>
      </c>
      <c r="AD1606" s="54">
        <f t="shared" si="435"/>
        <v>0</v>
      </c>
      <c r="AE1606" s="59">
        <f t="shared" si="433"/>
        <v>0</v>
      </c>
      <c r="AF1606" s="149"/>
      <c r="AG1606" s="60"/>
      <c r="AH1606" s="61"/>
      <c r="AI1606" s="126"/>
      <c r="AJ1606" s="212"/>
      <c r="AK1606" s="215"/>
    </row>
    <row r="1607" spans="2:37">
      <c r="B1607" s="136"/>
      <c r="C1607" s="47">
        <f t="shared" si="443"/>
        <v>0</v>
      </c>
      <c r="D1607" s="47">
        <f t="shared" si="444"/>
        <v>1</v>
      </c>
      <c r="E1607" s="47">
        <f t="shared" si="445"/>
        <v>1900</v>
      </c>
      <c r="F1607" s="47" t="str">
        <f t="shared" si="441"/>
        <v>сб</v>
      </c>
      <c r="G1607" s="92"/>
      <c r="H1607" s="71"/>
      <c r="I1607" s="70"/>
      <c r="J1607" s="94"/>
      <c r="K1607" s="94"/>
      <c r="L1607" s="48"/>
      <c r="M1607" s="71"/>
      <c r="N1607" s="64"/>
      <c r="O1607" s="65"/>
      <c r="P1607" s="65"/>
      <c r="Q1607" s="65"/>
      <c r="R1607" s="105"/>
      <c r="S1607" s="66">
        <f t="shared" si="434"/>
        <v>100854.89999999998</v>
      </c>
      <c r="T1607" s="67">
        <f t="shared" si="429"/>
        <v>0</v>
      </c>
      <c r="U1607" s="53">
        <f t="shared" si="436"/>
        <v>0</v>
      </c>
      <c r="V1607" s="54">
        <f t="shared" si="437"/>
        <v>0</v>
      </c>
      <c r="W1607" s="67">
        <f t="shared" si="430"/>
        <v>0</v>
      </c>
      <c r="X1607" s="53">
        <f t="shared" si="438"/>
        <v>0</v>
      </c>
      <c r="Y1607" s="54">
        <f t="shared" si="439"/>
        <v>0</v>
      </c>
      <c r="Z1607" s="68" t="str">
        <f t="shared" si="442"/>
        <v>0</v>
      </c>
      <c r="AA1607" s="56">
        <f t="shared" si="440"/>
        <v>1</v>
      </c>
      <c r="AB1607" s="124">
        <f t="shared" si="431"/>
        <v>1</v>
      </c>
      <c r="AC1607" s="69">
        <f t="shared" si="432"/>
        <v>0</v>
      </c>
      <c r="AD1607" s="54">
        <f t="shared" si="435"/>
        <v>0</v>
      </c>
      <c r="AE1607" s="59">
        <f t="shared" si="433"/>
        <v>0</v>
      </c>
      <c r="AF1607" s="149"/>
      <c r="AG1607" s="60"/>
      <c r="AH1607" s="61"/>
      <c r="AI1607" s="126"/>
      <c r="AJ1607" s="212"/>
      <c r="AK1607" s="215"/>
    </row>
    <row r="1608" spans="2:37">
      <c r="B1608" s="136"/>
      <c r="C1608" s="47">
        <f t="shared" si="443"/>
        <v>0</v>
      </c>
      <c r="D1608" s="47">
        <f t="shared" si="444"/>
        <v>1</v>
      </c>
      <c r="E1608" s="47">
        <f t="shared" si="445"/>
        <v>1900</v>
      </c>
      <c r="F1608" s="47" t="str">
        <f t="shared" si="441"/>
        <v>сб</v>
      </c>
      <c r="G1608" s="92"/>
      <c r="H1608" s="71"/>
      <c r="I1608" s="70"/>
      <c r="J1608" s="94"/>
      <c r="K1608" s="94"/>
      <c r="L1608" s="48"/>
      <c r="M1608" s="71"/>
      <c r="N1608" s="64"/>
      <c r="O1608" s="65"/>
      <c r="P1608" s="65"/>
      <c r="Q1608" s="65"/>
      <c r="R1608" s="105"/>
      <c r="S1608" s="66">
        <f t="shared" si="434"/>
        <v>100854.89999999998</v>
      </c>
      <c r="T1608" s="67">
        <f t="shared" si="429"/>
        <v>0</v>
      </c>
      <c r="U1608" s="53">
        <f t="shared" si="436"/>
        <v>0</v>
      </c>
      <c r="V1608" s="54">
        <f t="shared" si="437"/>
        <v>0</v>
      </c>
      <c r="W1608" s="67">
        <f t="shared" si="430"/>
        <v>0</v>
      </c>
      <c r="X1608" s="53">
        <f t="shared" si="438"/>
        <v>0</v>
      </c>
      <c r="Y1608" s="54">
        <f t="shared" si="439"/>
        <v>0</v>
      </c>
      <c r="Z1608" s="68" t="str">
        <f t="shared" si="442"/>
        <v>0</v>
      </c>
      <c r="AA1608" s="56">
        <f t="shared" si="440"/>
        <v>1</v>
      </c>
      <c r="AB1608" s="124">
        <f t="shared" si="431"/>
        <v>1</v>
      </c>
      <c r="AC1608" s="69">
        <f t="shared" si="432"/>
        <v>0</v>
      </c>
      <c r="AD1608" s="54">
        <f t="shared" si="435"/>
        <v>0</v>
      </c>
      <c r="AE1608" s="59">
        <f t="shared" si="433"/>
        <v>0</v>
      </c>
      <c r="AF1608" s="149"/>
      <c r="AG1608" s="60"/>
      <c r="AH1608" s="61"/>
      <c r="AI1608" s="126"/>
      <c r="AJ1608" s="212"/>
      <c r="AK1608" s="215"/>
    </row>
    <row r="1609" spans="2:37">
      <c r="B1609" s="136"/>
      <c r="C1609" s="47">
        <f t="shared" si="443"/>
        <v>0</v>
      </c>
      <c r="D1609" s="47">
        <f t="shared" si="444"/>
        <v>1</v>
      </c>
      <c r="E1609" s="47">
        <f t="shared" si="445"/>
        <v>1900</v>
      </c>
      <c r="F1609" s="47" t="str">
        <f t="shared" si="441"/>
        <v>сб</v>
      </c>
      <c r="G1609" s="92"/>
      <c r="H1609" s="71"/>
      <c r="I1609" s="70"/>
      <c r="J1609" s="94"/>
      <c r="K1609" s="94"/>
      <c r="L1609" s="48"/>
      <c r="M1609" s="71"/>
      <c r="N1609" s="64"/>
      <c r="O1609" s="65"/>
      <c r="P1609" s="65"/>
      <c r="Q1609" s="65"/>
      <c r="R1609" s="105"/>
      <c r="S1609" s="66">
        <f t="shared" si="434"/>
        <v>100854.89999999998</v>
      </c>
      <c r="T1609" s="67">
        <f t="shared" si="429"/>
        <v>0</v>
      </c>
      <c r="U1609" s="53">
        <f t="shared" si="436"/>
        <v>0</v>
      </c>
      <c r="V1609" s="54">
        <f t="shared" si="437"/>
        <v>0</v>
      </c>
      <c r="W1609" s="67">
        <f t="shared" si="430"/>
        <v>0</v>
      </c>
      <c r="X1609" s="53">
        <f t="shared" si="438"/>
        <v>0</v>
      </c>
      <c r="Y1609" s="54">
        <f t="shared" si="439"/>
        <v>0</v>
      </c>
      <c r="Z1609" s="68" t="str">
        <f t="shared" si="442"/>
        <v>0</v>
      </c>
      <c r="AA1609" s="56">
        <f t="shared" si="440"/>
        <v>1</v>
      </c>
      <c r="AB1609" s="124">
        <f t="shared" si="431"/>
        <v>1</v>
      </c>
      <c r="AC1609" s="69">
        <f t="shared" si="432"/>
        <v>0</v>
      </c>
      <c r="AD1609" s="54">
        <f t="shared" si="435"/>
        <v>0</v>
      </c>
      <c r="AE1609" s="59">
        <f t="shared" si="433"/>
        <v>0</v>
      </c>
      <c r="AF1609" s="149"/>
      <c r="AG1609" s="60"/>
      <c r="AH1609" s="61"/>
      <c r="AI1609" s="126"/>
      <c r="AJ1609" s="212"/>
      <c r="AK1609" s="215"/>
    </row>
    <row r="1610" spans="2:37">
      <c r="B1610" s="136"/>
      <c r="C1610" s="47">
        <f t="shared" si="443"/>
        <v>0</v>
      </c>
      <c r="D1610" s="47">
        <f t="shared" si="444"/>
        <v>1</v>
      </c>
      <c r="E1610" s="47">
        <f t="shared" si="445"/>
        <v>1900</v>
      </c>
      <c r="F1610" s="47" t="str">
        <f t="shared" si="441"/>
        <v>сб</v>
      </c>
      <c r="G1610" s="92"/>
      <c r="H1610" s="71"/>
      <c r="I1610" s="70"/>
      <c r="J1610" s="94"/>
      <c r="K1610" s="94"/>
      <c r="L1610" s="48"/>
      <c r="M1610" s="71"/>
      <c r="N1610" s="64"/>
      <c r="O1610" s="65"/>
      <c r="P1610" s="65"/>
      <c r="Q1610" s="65"/>
      <c r="R1610" s="105"/>
      <c r="S1610" s="66">
        <f t="shared" si="434"/>
        <v>100854.89999999998</v>
      </c>
      <c r="T1610" s="67">
        <f t="shared" ref="T1610:T1673" si="446">IF(Q1610&lt;&gt;0,IF(K1610="Long",(Q1610-N1610)*100000*AB1610,((Q1610-N1610)*-100000*AB1610)),0)</f>
        <v>0</v>
      </c>
      <c r="U1610" s="53">
        <f t="shared" si="436"/>
        <v>0</v>
      </c>
      <c r="V1610" s="54">
        <f t="shared" si="437"/>
        <v>0</v>
      </c>
      <c r="W1610" s="67">
        <f t="shared" ref="W1610:W1673" si="447">IF(P1610&lt;&gt;0,IF(K1610="Long",(N1610-P1610)*100000*AB1610,((N1610-P1610)*-100000*AB1610)),0)</f>
        <v>0</v>
      </c>
      <c r="X1610" s="53">
        <f t="shared" si="438"/>
        <v>0</v>
      </c>
      <c r="Y1610" s="54">
        <f t="shared" si="439"/>
        <v>0</v>
      </c>
      <c r="Z1610" s="68" t="str">
        <f t="shared" si="442"/>
        <v>0</v>
      </c>
      <c r="AA1610" s="56">
        <f t="shared" si="440"/>
        <v>1</v>
      </c>
      <c r="AB1610" s="124">
        <f t="shared" ref="AB1610:AB1673" si="448">IF(TRUNC(N1610/10,0)=0,1,IF(AND(TRUNC(N1610/10,0)&gt;0,TRUNC(N1610/10,0)&lt;10),0.1,IF(AND(TRUNC(N1610/10,0)&gt;=10,TRUNC(N1610/10,0)&lt;100),0.01,IF(AND(TRUNC(N1610/10,0)&gt;=100,TRUNC(N1610/10,0)&lt;1000),0.001,IF(AND(TRUNC(N1610/10,0)&gt;=1000,TRUNC(N1610/10,0)&lt;10000),0.0001,IF(AND(TRUNC(N1610/10,0)&gt;=10000,TRUNC(N1610/10,0)&lt;100000),0.00001))))))</f>
        <v>1</v>
      </c>
      <c r="AC1610" s="69">
        <f t="shared" ref="AC1610:AC1673" si="449">IF(O1610&lt;&gt;0, IF(K1610="Long",(O1610-N1610)*100000*AB1610,((O1610-N1610)*-100000*AB1610)),0)</f>
        <v>0</v>
      </c>
      <c r="AD1610" s="54">
        <f t="shared" si="435"/>
        <v>0</v>
      </c>
      <c r="AE1610" s="59">
        <f t="shared" ref="AE1610:AE1673" si="450">(AA1610*AC1610*M1610)+R1610</f>
        <v>0</v>
      </c>
      <c r="AF1610" s="149"/>
      <c r="AG1610" s="60"/>
      <c r="AH1610" s="61"/>
      <c r="AI1610" s="126"/>
      <c r="AJ1610" s="212"/>
      <c r="AK1610" s="215"/>
    </row>
    <row r="1611" spans="2:37">
      <c r="B1611" s="136"/>
      <c r="C1611" s="47">
        <f t="shared" si="443"/>
        <v>0</v>
      </c>
      <c r="D1611" s="47">
        <f t="shared" si="444"/>
        <v>1</v>
      </c>
      <c r="E1611" s="47">
        <f t="shared" si="445"/>
        <v>1900</v>
      </c>
      <c r="F1611" s="47" t="str">
        <f t="shared" si="441"/>
        <v>сб</v>
      </c>
      <c r="G1611" s="92"/>
      <c r="H1611" s="71"/>
      <c r="I1611" s="70"/>
      <c r="J1611" s="94"/>
      <c r="K1611" s="94"/>
      <c r="L1611" s="48"/>
      <c r="M1611" s="71"/>
      <c r="N1611" s="64"/>
      <c r="O1611" s="65"/>
      <c r="P1611" s="65"/>
      <c r="Q1611" s="65"/>
      <c r="R1611" s="105"/>
      <c r="S1611" s="66">
        <f t="shared" ref="S1611:S1674" si="451">IF(AE1611="","",S1610+AE1611)</f>
        <v>100854.89999999998</v>
      </c>
      <c r="T1611" s="67">
        <f t="shared" si="446"/>
        <v>0</v>
      </c>
      <c r="U1611" s="53">
        <f t="shared" si="436"/>
        <v>0</v>
      </c>
      <c r="V1611" s="54">
        <f t="shared" si="437"/>
        <v>0</v>
      </c>
      <c r="W1611" s="67">
        <f t="shared" si="447"/>
        <v>0</v>
      </c>
      <c r="X1611" s="53">
        <f t="shared" si="438"/>
        <v>0</v>
      </c>
      <c r="Y1611" s="54">
        <f t="shared" si="439"/>
        <v>0</v>
      </c>
      <c r="Z1611" s="68" t="str">
        <f t="shared" si="442"/>
        <v>0</v>
      </c>
      <c r="AA1611" s="56">
        <f t="shared" si="440"/>
        <v>1</v>
      </c>
      <c r="AB1611" s="124">
        <f t="shared" si="448"/>
        <v>1</v>
      </c>
      <c r="AC1611" s="69">
        <f t="shared" si="449"/>
        <v>0</v>
      </c>
      <c r="AD1611" s="54">
        <f t="shared" ref="AD1611:AD1674" si="452">IF(S1610=0,"0.00%",AE1611/S1610)</f>
        <v>0</v>
      </c>
      <c r="AE1611" s="59">
        <f t="shared" si="450"/>
        <v>0</v>
      </c>
      <c r="AF1611" s="149"/>
      <c r="AG1611" s="60"/>
      <c r="AH1611" s="61"/>
      <c r="AI1611" s="126"/>
      <c r="AJ1611" s="212"/>
      <c r="AK1611" s="215"/>
    </row>
    <row r="1612" spans="2:37">
      <c r="B1612" s="136"/>
      <c r="C1612" s="47">
        <f t="shared" si="443"/>
        <v>0</v>
      </c>
      <c r="D1612" s="47">
        <f t="shared" si="444"/>
        <v>1</v>
      </c>
      <c r="E1612" s="47">
        <f t="shared" si="445"/>
        <v>1900</v>
      </c>
      <c r="F1612" s="47" t="str">
        <f t="shared" si="441"/>
        <v>сб</v>
      </c>
      <c r="G1612" s="92"/>
      <c r="H1612" s="71"/>
      <c r="I1612" s="70"/>
      <c r="J1612" s="94"/>
      <c r="K1612" s="94"/>
      <c r="L1612" s="48"/>
      <c r="M1612" s="71"/>
      <c r="N1612" s="64"/>
      <c r="O1612" s="65"/>
      <c r="P1612" s="65"/>
      <c r="Q1612" s="65"/>
      <c r="R1612" s="105"/>
      <c r="S1612" s="66">
        <f t="shared" si="451"/>
        <v>100854.89999999998</v>
      </c>
      <c r="T1612" s="67">
        <f t="shared" si="446"/>
        <v>0</v>
      </c>
      <c r="U1612" s="53">
        <f t="shared" si="436"/>
        <v>0</v>
      </c>
      <c r="V1612" s="54">
        <f t="shared" si="437"/>
        <v>0</v>
      </c>
      <c r="W1612" s="67">
        <f t="shared" si="447"/>
        <v>0</v>
      </c>
      <c r="X1612" s="53">
        <f t="shared" si="438"/>
        <v>0</v>
      </c>
      <c r="Y1612" s="54">
        <f t="shared" si="439"/>
        <v>0</v>
      </c>
      <c r="Z1612" s="68" t="str">
        <f t="shared" si="442"/>
        <v>0</v>
      </c>
      <c r="AA1612" s="56">
        <f t="shared" si="440"/>
        <v>1</v>
      </c>
      <c r="AB1612" s="124">
        <f t="shared" si="448"/>
        <v>1</v>
      </c>
      <c r="AC1612" s="69">
        <f t="shared" si="449"/>
        <v>0</v>
      </c>
      <c r="AD1612" s="54">
        <f t="shared" si="452"/>
        <v>0</v>
      </c>
      <c r="AE1612" s="59">
        <f t="shared" si="450"/>
        <v>0</v>
      </c>
      <c r="AF1612" s="149"/>
      <c r="AG1612" s="60"/>
      <c r="AH1612" s="61"/>
      <c r="AI1612" s="126"/>
      <c r="AJ1612" s="212"/>
      <c r="AK1612" s="215"/>
    </row>
    <row r="1613" spans="2:37">
      <c r="B1613" s="136"/>
      <c r="C1613" s="47">
        <f t="shared" si="443"/>
        <v>0</v>
      </c>
      <c r="D1613" s="47">
        <f t="shared" si="444"/>
        <v>1</v>
      </c>
      <c r="E1613" s="47">
        <f t="shared" si="445"/>
        <v>1900</v>
      </c>
      <c r="F1613" s="47" t="str">
        <f t="shared" si="441"/>
        <v>сб</v>
      </c>
      <c r="G1613" s="92"/>
      <c r="H1613" s="71"/>
      <c r="I1613" s="70"/>
      <c r="J1613" s="94"/>
      <c r="K1613" s="94"/>
      <c r="L1613" s="48"/>
      <c r="M1613" s="71"/>
      <c r="N1613" s="64"/>
      <c r="O1613" s="65"/>
      <c r="P1613" s="65"/>
      <c r="Q1613" s="65"/>
      <c r="R1613" s="105"/>
      <c r="S1613" s="66">
        <f t="shared" si="451"/>
        <v>100854.89999999998</v>
      </c>
      <c r="T1613" s="67">
        <f t="shared" si="446"/>
        <v>0</v>
      </c>
      <c r="U1613" s="53">
        <f t="shared" si="436"/>
        <v>0</v>
      </c>
      <c r="V1613" s="54">
        <f t="shared" si="437"/>
        <v>0</v>
      </c>
      <c r="W1613" s="67">
        <f t="shared" si="447"/>
        <v>0</v>
      </c>
      <c r="X1613" s="53">
        <f t="shared" si="438"/>
        <v>0</v>
      </c>
      <c r="Y1613" s="54">
        <f t="shared" si="439"/>
        <v>0</v>
      </c>
      <c r="Z1613" s="68" t="str">
        <f t="shared" si="442"/>
        <v>0</v>
      </c>
      <c r="AA1613" s="56">
        <f t="shared" si="440"/>
        <v>1</v>
      </c>
      <c r="AB1613" s="124">
        <f t="shared" si="448"/>
        <v>1</v>
      </c>
      <c r="AC1613" s="69">
        <f t="shared" si="449"/>
        <v>0</v>
      </c>
      <c r="AD1613" s="54">
        <f t="shared" si="452"/>
        <v>0</v>
      </c>
      <c r="AE1613" s="59">
        <f t="shared" si="450"/>
        <v>0</v>
      </c>
      <c r="AF1613" s="149"/>
      <c r="AG1613" s="60"/>
      <c r="AH1613" s="61"/>
      <c r="AI1613" s="126"/>
      <c r="AJ1613" s="212"/>
      <c r="AK1613" s="215"/>
    </row>
    <row r="1614" spans="2:37">
      <c r="B1614" s="136"/>
      <c r="C1614" s="47">
        <f t="shared" si="443"/>
        <v>0</v>
      </c>
      <c r="D1614" s="47">
        <f t="shared" si="444"/>
        <v>1</v>
      </c>
      <c r="E1614" s="47">
        <f t="shared" si="445"/>
        <v>1900</v>
      </c>
      <c r="F1614" s="47" t="str">
        <f t="shared" si="441"/>
        <v>сб</v>
      </c>
      <c r="G1614" s="92"/>
      <c r="H1614" s="71"/>
      <c r="I1614" s="70"/>
      <c r="J1614" s="94"/>
      <c r="K1614" s="94"/>
      <c r="L1614" s="48"/>
      <c r="M1614" s="71"/>
      <c r="N1614" s="64"/>
      <c r="O1614" s="65"/>
      <c r="P1614" s="65"/>
      <c r="Q1614" s="65"/>
      <c r="R1614" s="105"/>
      <c r="S1614" s="66">
        <f t="shared" si="451"/>
        <v>100854.89999999998</v>
      </c>
      <c r="T1614" s="67">
        <f t="shared" si="446"/>
        <v>0</v>
      </c>
      <c r="U1614" s="53">
        <f t="shared" si="436"/>
        <v>0</v>
      </c>
      <c r="V1614" s="54">
        <f t="shared" si="437"/>
        <v>0</v>
      </c>
      <c r="W1614" s="67">
        <f t="shared" si="447"/>
        <v>0</v>
      </c>
      <c r="X1614" s="53">
        <f t="shared" si="438"/>
        <v>0</v>
      </c>
      <c r="Y1614" s="54">
        <f t="shared" si="439"/>
        <v>0</v>
      </c>
      <c r="Z1614" s="68" t="str">
        <f t="shared" si="442"/>
        <v>0</v>
      </c>
      <c r="AA1614" s="56">
        <f t="shared" si="440"/>
        <v>1</v>
      </c>
      <c r="AB1614" s="124">
        <f t="shared" si="448"/>
        <v>1</v>
      </c>
      <c r="AC1614" s="69">
        <f t="shared" si="449"/>
        <v>0</v>
      </c>
      <c r="AD1614" s="54">
        <f t="shared" si="452"/>
        <v>0</v>
      </c>
      <c r="AE1614" s="59">
        <f t="shared" si="450"/>
        <v>0</v>
      </c>
      <c r="AF1614" s="149"/>
      <c r="AG1614" s="60"/>
      <c r="AH1614" s="61"/>
      <c r="AI1614" s="126"/>
      <c r="AJ1614" s="212"/>
      <c r="AK1614" s="215"/>
    </row>
    <row r="1615" spans="2:37">
      <c r="B1615" s="136"/>
      <c r="C1615" s="47">
        <f t="shared" si="443"/>
        <v>0</v>
      </c>
      <c r="D1615" s="47">
        <f t="shared" si="444"/>
        <v>1</v>
      </c>
      <c r="E1615" s="47">
        <f t="shared" si="445"/>
        <v>1900</v>
      </c>
      <c r="F1615" s="47" t="str">
        <f t="shared" si="441"/>
        <v>сб</v>
      </c>
      <c r="G1615" s="92"/>
      <c r="H1615" s="71"/>
      <c r="I1615" s="70"/>
      <c r="J1615" s="94"/>
      <c r="K1615" s="94"/>
      <c r="L1615" s="48"/>
      <c r="M1615" s="71"/>
      <c r="N1615" s="64"/>
      <c r="O1615" s="65"/>
      <c r="P1615" s="65"/>
      <c r="Q1615" s="65"/>
      <c r="R1615" s="105"/>
      <c r="S1615" s="66">
        <f t="shared" si="451"/>
        <v>100854.89999999998</v>
      </c>
      <c r="T1615" s="67">
        <f t="shared" si="446"/>
        <v>0</v>
      </c>
      <c r="U1615" s="53">
        <f t="shared" si="436"/>
        <v>0</v>
      </c>
      <c r="V1615" s="54">
        <f t="shared" si="437"/>
        <v>0</v>
      </c>
      <c r="W1615" s="67">
        <f t="shared" si="447"/>
        <v>0</v>
      </c>
      <c r="X1615" s="53">
        <f t="shared" si="438"/>
        <v>0</v>
      </c>
      <c r="Y1615" s="54">
        <f t="shared" si="439"/>
        <v>0</v>
      </c>
      <c r="Z1615" s="68" t="str">
        <f t="shared" si="442"/>
        <v>0</v>
      </c>
      <c r="AA1615" s="56">
        <f t="shared" si="440"/>
        <v>1</v>
      </c>
      <c r="AB1615" s="124">
        <f t="shared" si="448"/>
        <v>1</v>
      </c>
      <c r="AC1615" s="69">
        <f t="shared" si="449"/>
        <v>0</v>
      </c>
      <c r="AD1615" s="54">
        <f t="shared" si="452"/>
        <v>0</v>
      </c>
      <c r="AE1615" s="59">
        <f t="shared" si="450"/>
        <v>0</v>
      </c>
      <c r="AF1615" s="149"/>
      <c r="AG1615" s="60"/>
      <c r="AH1615" s="61"/>
      <c r="AI1615" s="126"/>
      <c r="AJ1615" s="212"/>
      <c r="AK1615" s="215"/>
    </row>
    <row r="1616" spans="2:37">
      <c r="B1616" s="136"/>
      <c r="C1616" s="47">
        <f t="shared" si="443"/>
        <v>0</v>
      </c>
      <c r="D1616" s="47">
        <f t="shared" si="444"/>
        <v>1</v>
      </c>
      <c r="E1616" s="47">
        <f t="shared" si="445"/>
        <v>1900</v>
      </c>
      <c r="F1616" s="47" t="str">
        <f t="shared" si="441"/>
        <v>сб</v>
      </c>
      <c r="G1616" s="92"/>
      <c r="H1616" s="71"/>
      <c r="I1616" s="70"/>
      <c r="J1616" s="94"/>
      <c r="K1616" s="94"/>
      <c r="L1616" s="48"/>
      <c r="M1616" s="71"/>
      <c r="N1616" s="64"/>
      <c r="O1616" s="65"/>
      <c r="P1616" s="65"/>
      <c r="Q1616" s="65"/>
      <c r="R1616" s="105"/>
      <c r="S1616" s="66">
        <f t="shared" si="451"/>
        <v>100854.89999999998</v>
      </c>
      <c r="T1616" s="67">
        <f t="shared" si="446"/>
        <v>0</v>
      </c>
      <c r="U1616" s="53">
        <f t="shared" si="436"/>
        <v>0</v>
      </c>
      <c r="V1616" s="54">
        <f t="shared" si="437"/>
        <v>0</v>
      </c>
      <c r="W1616" s="67">
        <f t="shared" si="447"/>
        <v>0</v>
      </c>
      <c r="X1616" s="53">
        <f t="shared" si="438"/>
        <v>0</v>
      </c>
      <c r="Y1616" s="54">
        <f t="shared" si="439"/>
        <v>0</v>
      </c>
      <c r="Z1616" s="68" t="str">
        <f t="shared" si="442"/>
        <v>0</v>
      </c>
      <c r="AA1616" s="56">
        <f t="shared" si="440"/>
        <v>1</v>
      </c>
      <c r="AB1616" s="124">
        <f t="shared" si="448"/>
        <v>1</v>
      </c>
      <c r="AC1616" s="69">
        <f t="shared" si="449"/>
        <v>0</v>
      </c>
      <c r="AD1616" s="54">
        <f t="shared" si="452"/>
        <v>0</v>
      </c>
      <c r="AE1616" s="59">
        <f t="shared" si="450"/>
        <v>0</v>
      </c>
      <c r="AF1616" s="149"/>
      <c r="AG1616" s="60"/>
      <c r="AH1616" s="61"/>
      <c r="AI1616" s="126"/>
      <c r="AJ1616" s="212"/>
      <c r="AK1616" s="215"/>
    </row>
    <row r="1617" spans="2:37">
      <c r="B1617" s="136"/>
      <c r="C1617" s="47">
        <f t="shared" si="443"/>
        <v>0</v>
      </c>
      <c r="D1617" s="47">
        <f t="shared" si="444"/>
        <v>1</v>
      </c>
      <c r="E1617" s="47">
        <f t="shared" si="445"/>
        <v>1900</v>
      </c>
      <c r="F1617" s="47" t="str">
        <f t="shared" si="441"/>
        <v>сб</v>
      </c>
      <c r="G1617" s="92"/>
      <c r="H1617" s="71"/>
      <c r="I1617" s="70"/>
      <c r="J1617" s="94"/>
      <c r="K1617" s="94"/>
      <c r="L1617" s="48"/>
      <c r="M1617" s="71"/>
      <c r="N1617" s="64"/>
      <c r="O1617" s="65"/>
      <c r="P1617" s="65"/>
      <c r="Q1617" s="65"/>
      <c r="R1617" s="105"/>
      <c r="S1617" s="66">
        <f t="shared" si="451"/>
        <v>100854.89999999998</v>
      </c>
      <c r="T1617" s="67">
        <f t="shared" si="446"/>
        <v>0</v>
      </c>
      <c r="U1617" s="53">
        <f t="shared" si="436"/>
        <v>0</v>
      </c>
      <c r="V1617" s="54">
        <f t="shared" si="437"/>
        <v>0</v>
      </c>
      <c r="W1617" s="67">
        <f t="shared" si="447"/>
        <v>0</v>
      </c>
      <c r="X1617" s="53">
        <f t="shared" si="438"/>
        <v>0</v>
      </c>
      <c r="Y1617" s="54">
        <f t="shared" si="439"/>
        <v>0</v>
      </c>
      <c r="Z1617" s="68" t="str">
        <f t="shared" si="442"/>
        <v>0</v>
      </c>
      <c r="AA1617" s="56">
        <f t="shared" si="440"/>
        <v>1</v>
      </c>
      <c r="AB1617" s="124">
        <f t="shared" si="448"/>
        <v>1</v>
      </c>
      <c r="AC1617" s="69">
        <f t="shared" si="449"/>
        <v>0</v>
      </c>
      <c r="AD1617" s="54">
        <f t="shared" si="452"/>
        <v>0</v>
      </c>
      <c r="AE1617" s="59">
        <f t="shared" si="450"/>
        <v>0</v>
      </c>
      <c r="AF1617" s="149"/>
      <c r="AG1617" s="60"/>
      <c r="AH1617" s="61"/>
      <c r="AI1617" s="126"/>
      <c r="AJ1617" s="212"/>
      <c r="AK1617" s="215"/>
    </row>
    <row r="1618" spans="2:37">
      <c r="B1618" s="136"/>
      <c r="C1618" s="47">
        <f t="shared" si="443"/>
        <v>0</v>
      </c>
      <c r="D1618" s="47">
        <f t="shared" si="444"/>
        <v>1</v>
      </c>
      <c r="E1618" s="47">
        <f t="shared" si="445"/>
        <v>1900</v>
      </c>
      <c r="F1618" s="47" t="str">
        <f t="shared" si="441"/>
        <v>сб</v>
      </c>
      <c r="G1618" s="92"/>
      <c r="H1618" s="71"/>
      <c r="I1618" s="70"/>
      <c r="J1618" s="94"/>
      <c r="K1618" s="94"/>
      <c r="L1618" s="48"/>
      <c r="M1618" s="71"/>
      <c r="N1618" s="64"/>
      <c r="O1618" s="65"/>
      <c r="P1618" s="65"/>
      <c r="Q1618" s="65"/>
      <c r="R1618" s="105"/>
      <c r="S1618" s="66">
        <f t="shared" si="451"/>
        <v>100854.89999999998</v>
      </c>
      <c r="T1618" s="67">
        <f t="shared" si="446"/>
        <v>0</v>
      </c>
      <c r="U1618" s="53">
        <f t="shared" si="436"/>
        <v>0</v>
      </c>
      <c r="V1618" s="54">
        <f t="shared" si="437"/>
        <v>0</v>
      </c>
      <c r="W1618" s="67">
        <f t="shared" si="447"/>
        <v>0</v>
      </c>
      <c r="X1618" s="53">
        <f t="shared" si="438"/>
        <v>0</v>
      </c>
      <c r="Y1618" s="54">
        <f t="shared" si="439"/>
        <v>0</v>
      </c>
      <c r="Z1618" s="68" t="str">
        <f t="shared" si="442"/>
        <v>0</v>
      </c>
      <c r="AA1618" s="56">
        <f t="shared" si="440"/>
        <v>1</v>
      </c>
      <c r="AB1618" s="124">
        <f t="shared" si="448"/>
        <v>1</v>
      </c>
      <c r="AC1618" s="69">
        <f t="shared" si="449"/>
        <v>0</v>
      </c>
      <c r="AD1618" s="54">
        <f t="shared" si="452"/>
        <v>0</v>
      </c>
      <c r="AE1618" s="59">
        <f t="shared" si="450"/>
        <v>0</v>
      </c>
      <c r="AF1618" s="149"/>
      <c r="AG1618" s="60"/>
      <c r="AH1618" s="61"/>
      <c r="AI1618" s="126"/>
      <c r="AJ1618" s="212"/>
      <c r="AK1618" s="215"/>
    </row>
    <row r="1619" spans="2:37">
      <c r="B1619" s="136"/>
      <c r="C1619" s="47">
        <f t="shared" si="443"/>
        <v>0</v>
      </c>
      <c r="D1619" s="47">
        <f t="shared" si="444"/>
        <v>1</v>
      </c>
      <c r="E1619" s="47">
        <f t="shared" si="445"/>
        <v>1900</v>
      </c>
      <c r="F1619" s="47" t="str">
        <f t="shared" si="441"/>
        <v>сб</v>
      </c>
      <c r="G1619" s="92"/>
      <c r="H1619" s="71"/>
      <c r="I1619" s="70"/>
      <c r="J1619" s="94"/>
      <c r="K1619" s="94"/>
      <c r="L1619" s="48"/>
      <c r="M1619" s="71"/>
      <c r="N1619" s="64"/>
      <c r="O1619" s="65"/>
      <c r="P1619" s="65"/>
      <c r="Q1619" s="65"/>
      <c r="R1619" s="105"/>
      <c r="S1619" s="66">
        <f t="shared" si="451"/>
        <v>100854.89999999998</v>
      </c>
      <c r="T1619" s="67">
        <f t="shared" si="446"/>
        <v>0</v>
      </c>
      <c r="U1619" s="53">
        <f t="shared" si="436"/>
        <v>0</v>
      </c>
      <c r="V1619" s="54">
        <f t="shared" si="437"/>
        <v>0</v>
      </c>
      <c r="W1619" s="67">
        <f t="shared" si="447"/>
        <v>0</v>
      </c>
      <c r="X1619" s="53">
        <f t="shared" si="438"/>
        <v>0</v>
      </c>
      <c r="Y1619" s="54">
        <f t="shared" si="439"/>
        <v>0</v>
      </c>
      <c r="Z1619" s="68" t="str">
        <f t="shared" si="442"/>
        <v>0</v>
      </c>
      <c r="AA1619" s="56">
        <f t="shared" si="440"/>
        <v>1</v>
      </c>
      <c r="AB1619" s="124">
        <f t="shared" si="448"/>
        <v>1</v>
      </c>
      <c r="AC1619" s="69">
        <f t="shared" si="449"/>
        <v>0</v>
      </c>
      <c r="AD1619" s="54">
        <f t="shared" si="452"/>
        <v>0</v>
      </c>
      <c r="AE1619" s="59">
        <f t="shared" si="450"/>
        <v>0</v>
      </c>
      <c r="AF1619" s="149"/>
      <c r="AG1619" s="60"/>
      <c r="AH1619" s="61"/>
      <c r="AI1619" s="126"/>
      <c r="AJ1619" s="212"/>
      <c r="AK1619" s="215"/>
    </row>
    <row r="1620" spans="2:37">
      <c r="B1620" s="136"/>
      <c r="C1620" s="47">
        <f t="shared" si="443"/>
        <v>0</v>
      </c>
      <c r="D1620" s="47">
        <f t="shared" si="444"/>
        <v>1</v>
      </c>
      <c r="E1620" s="47">
        <f t="shared" si="445"/>
        <v>1900</v>
      </c>
      <c r="F1620" s="47" t="str">
        <f t="shared" si="441"/>
        <v>сб</v>
      </c>
      <c r="G1620" s="92"/>
      <c r="H1620" s="71"/>
      <c r="I1620" s="70"/>
      <c r="J1620" s="94"/>
      <c r="K1620" s="94"/>
      <c r="L1620" s="48"/>
      <c r="M1620" s="71"/>
      <c r="N1620" s="64"/>
      <c r="O1620" s="65"/>
      <c r="P1620" s="65"/>
      <c r="Q1620" s="65"/>
      <c r="R1620" s="105"/>
      <c r="S1620" s="66">
        <f t="shared" si="451"/>
        <v>100854.89999999998</v>
      </c>
      <c r="T1620" s="67">
        <f t="shared" si="446"/>
        <v>0</v>
      </c>
      <c r="U1620" s="53">
        <f t="shared" si="436"/>
        <v>0</v>
      </c>
      <c r="V1620" s="54">
        <f t="shared" si="437"/>
        <v>0</v>
      </c>
      <c r="W1620" s="67">
        <f t="shared" si="447"/>
        <v>0</v>
      </c>
      <c r="X1620" s="53">
        <f t="shared" si="438"/>
        <v>0</v>
      </c>
      <c r="Y1620" s="54">
        <f t="shared" si="439"/>
        <v>0</v>
      </c>
      <c r="Z1620" s="68" t="str">
        <f t="shared" si="442"/>
        <v>0</v>
      </c>
      <c r="AA1620" s="56">
        <f t="shared" si="440"/>
        <v>1</v>
      </c>
      <c r="AB1620" s="124">
        <f t="shared" si="448"/>
        <v>1</v>
      </c>
      <c r="AC1620" s="69">
        <f t="shared" si="449"/>
        <v>0</v>
      </c>
      <c r="AD1620" s="54">
        <f t="shared" si="452"/>
        <v>0</v>
      </c>
      <c r="AE1620" s="59">
        <f t="shared" si="450"/>
        <v>0</v>
      </c>
      <c r="AF1620" s="149"/>
      <c r="AG1620" s="60"/>
      <c r="AH1620" s="61"/>
      <c r="AI1620" s="126"/>
      <c r="AJ1620" s="212"/>
      <c r="AK1620" s="215"/>
    </row>
    <row r="1621" spans="2:37">
      <c r="B1621" s="136"/>
      <c r="C1621" s="47">
        <f t="shared" si="443"/>
        <v>0</v>
      </c>
      <c r="D1621" s="47">
        <f t="shared" si="444"/>
        <v>1</v>
      </c>
      <c r="E1621" s="47">
        <f t="shared" si="445"/>
        <v>1900</v>
      </c>
      <c r="F1621" s="47" t="str">
        <f t="shared" si="441"/>
        <v>сб</v>
      </c>
      <c r="G1621" s="92"/>
      <c r="H1621" s="71"/>
      <c r="I1621" s="70"/>
      <c r="J1621" s="94"/>
      <c r="K1621" s="94"/>
      <c r="L1621" s="48"/>
      <c r="M1621" s="71"/>
      <c r="N1621" s="64"/>
      <c r="O1621" s="65"/>
      <c r="P1621" s="65"/>
      <c r="Q1621" s="65"/>
      <c r="R1621" s="105"/>
      <c r="S1621" s="66">
        <f t="shared" si="451"/>
        <v>100854.89999999998</v>
      </c>
      <c r="T1621" s="67">
        <f t="shared" si="446"/>
        <v>0</v>
      </c>
      <c r="U1621" s="53">
        <f t="shared" si="436"/>
        <v>0</v>
      </c>
      <c r="V1621" s="54">
        <f t="shared" si="437"/>
        <v>0</v>
      </c>
      <c r="W1621" s="67">
        <f t="shared" si="447"/>
        <v>0</v>
      </c>
      <c r="X1621" s="53">
        <f t="shared" si="438"/>
        <v>0</v>
      </c>
      <c r="Y1621" s="54">
        <f t="shared" si="439"/>
        <v>0</v>
      </c>
      <c r="Z1621" s="68" t="str">
        <f t="shared" si="442"/>
        <v>0</v>
      </c>
      <c r="AA1621" s="56">
        <f t="shared" si="440"/>
        <v>1</v>
      </c>
      <c r="AB1621" s="124">
        <f t="shared" si="448"/>
        <v>1</v>
      </c>
      <c r="AC1621" s="69">
        <f t="shared" si="449"/>
        <v>0</v>
      </c>
      <c r="AD1621" s="54">
        <f t="shared" si="452"/>
        <v>0</v>
      </c>
      <c r="AE1621" s="59">
        <f t="shared" si="450"/>
        <v>0</v>
      </c>
      <c r="AF1621" s="149"/>
      <c r="AG1621" s="60"/>
      <c r="AH1621" s="61"/>
      <c r="AI1621" s="126"/>
      <c r="AJ1621" s="212"/>
      <c r="AK1621" s="215"/>
    </row>
    <row r="1622" spans="2:37">
      <c r="B1622" s="136"/>
      <c r="C1622" s="47">
        <f t="shared" si="443"/>
        <v>0</v>
      </c>
      <c r="D1622" s="47">
        <f t="shared" si="444"/>
        <v>1</v>
      </c>
      <c r="E1622" s="47">
        <f t="shared" si="445"/>
        <v>1900</v>
      </c>
      <c r="F1622" s="47" t="str">
        <f t="shared" si="441"/>
        <v>сб</v>
      </c>
      <c r="G1622" s="92"/>
      <c r="H1622" s="71"/>
      <c r="I1622" s="70"/>
      <c r="J1622" s="94"/>
      <c r="K1622" s="94"/>
      <c r="L1622" s="48"/>
      <c r="M1622" s="71"/>
      <c r="N1622" s="64"/>
      <c r="O1622" s="65"/>
      <c r="P1622" s="65"/>
      <c r="Q1622" s="65"/>
      <c r="R1622" s="105"/>
      <c r="S1622" s="66">
        <f t="shared" si="451"/>
        <v>100854.89999999998</v>
      </c>
      <c r="T1622" s="67">
        <f t="shared" si="446"/>
        <v>0</v>
      </c>
      <c r="U1622" s="53">
        <f t="shared" si="436"/>
        <v>0</v>
      </c>
      <c r="V1622" s="54">
        <f t="shared" si="437"/>
        <v>0</v>
      </c>
      <c r="W1622" s="67">
        <f t="shared" si="447"/>
        <v>0</v>
      </c>
      <c r="X1622" s="53">
        <f t="shared" si="438"/>
        <v>0</v>
      </c>
      <c r="Y1622" s="54">
        <f t="shared" si="439"/>
        <v>0</v>
      </c>
      <c r="Z1622" s="68" t="str">
        <f t="shared" si="442"/>
        <v>0</v>
      </c>
      <c r="AA1622" s="56">
        <f t="shared" si="440"/>
        <v>1</v>
      </c>
      <c r="AB1622" s="124">
        <f t="shared" si="448"/>
        <v>1</v>
      </c>
      <c r="AC1622" s="69">
        <f t="shared" si="449"/>
        <v>0</v>
      </c>
      <c r="AD1622" s="54">
        <f t="shared" si="452"/>
        <v>0</v>
      </c>
      <c r="AE1622" s="59">
        <f t="shared" si="450"/>
        <v>0</v>
      </c>
      <c r="AF1622" s="149"/>
      <c r="AG1622" s="60"/>
      <c r="AH1622" s="61"/>
      <c r="AI1622" s="126"/>
      <c r="AJ1622" s="212"/>
      <c r="AK1622" s="215"/>
    </row>
    <row r="1623" spans="2:37">
      <c r="B1623" s="136"/>
      <c r="C1623" s="47">
        <f t="shared" si="443"/>
        <v>0</v>
      </c>
      <c r="D1623" s="47">
        <f t="shared" si="444"/>
        <v>1</v>
      </c>
      <c r="E1623" s="47">
        <f t="shared" si="445"/>
        <v>1900</v>
      </c>
      <c r="F1623" s="47" t="str">
        <f t="shared" si="441"/>
        <v>сб</v>
      </c>
      <c r="G1623" s="92"/>
      <c r="H1623" s="71"/>
      <c r="I1623" s="70"/>
      <c r="J1623" s="94"/>
      <c r="K1623" s="94"/>
      <c r="L1623" s="48"/>
      <c r="M1623" s="71"/>
      <c r="N1623" s="64"/>
      <c r="O1623" s="65"/>
      <c r="P1623" s="65"/>
      <c r="Q1623" s="65"/>
      <c r="R1623" s="105"/>
      <c r="S1623" s="66">
        <f t="shared" si="451"/>
        <v>100854.89999999998</v>
      </c>
      <c r="T1623" s="67">
        <f t="shared" si="446"/>
        <v>0</v>
      </c>
      <c r="U1623" s="53">
        <f t="shared" si="436"/>
        <v>0</v>
      </c>
      <c r="V1623" s="54">
        <f t="shared" si="437"/>
        <v>0</v>
      </c>
      <c r="W1623" s="67">
        <f t="shared" si="447"/>
        <v>0</v>
      </c>
      <c r="X1623" s="53">
        <f t="shared" si="438"/>
        <v>0</v>
      </c>
      <c r="Y1623" s="54">
        <f t="shared" si="439"/>
        <v>0</v>
      </c>
      <c r="Z1623" s="68" t="str">
        <f t="shared" si="442"/>
        <v>0</v>
      </c>
      <c r="AA1623" s="56">
        <f t="shared" si="440"/>
        <v>1</v>
      </c>
      <c r="AB1623" s="124">
        <f t="shared" si="448"/>
        <v>1</v>
      </c>
      <c r="AC1623" s="69">
        <f t="shared" si="449"/>
        <v>0</v>
      </c>
      <c r="AD1623" s="54">
        <f t="shared" si="452"/>
        <v>0</v>
      </c>
      <c r="AE1623" s="59">
        <f t="shared" si="450"/>
        <v>0</v>
      </c>
      <c r="AF1623" s="149"/>
      <c r="AG1623" s="60"/>
      <c r="AH1623" s="61"/>
      <c r="AI1623" s="126"/>
      <c r="AJ1623" s="212"/>
      <c r="AK1623" s="215"/>
    </row>
    <row r="1624" spans="2:37">
      <c r="B1624" s="136"/>
      <c r="C1624" s="47">
        <f t="shared" si="443"/>
        <v>0</v>
      </c>
      <c r="D1624" s="47">
        <f t="shared" si="444"/>
        <v>1</v>
      </c>
      <c r="E1624" s="47">
        <f t="shared" si="445"/>
        <v>1900</v>
      </c>
      <c r="F1624" s="47" t="str">
        <f t="shared" si="441"/>
        <v>сб</v>
      </c>
      <c r="G1624" s="92"/>
      <c r="H1624" s="71"/>
      <c r="I1624" s="70"/>
      <c r="J1624" s="94"/>
      <c r="K1624" s="94"/>
      <c r="L1624" s="48"/>
      <c r="M1624" s="71"/>
      <c r="N1624" s="64"/>
      <c r="O1624" s="65"/>
      <c r="P1624" s="65"/>
      <c r="Q1624" s="65"/>
      <c r="R1624" s="105"/>
      <c r="S1624" s="66">
        <f t="shared" si="451"/>
        <v>100854.89999999998</v>
      </c>
      <c r="T1624" s="67">
        <f t="shared" si="446"/>
        <v>0</v>
      </c>
      <c r="U1624" s="53">
        <f t="shared" si="436"/>
        <v>0</v>
      </c>
      <c r="V1624" s="54">
        <f t="shared" si="437"/>
        <v>0</v>
      </c>
      <c r="W1624" s="67">
        <f t="shared" si="447"/>
        <v>0</v>
      </c>
      <c r="X1624" s="53">
        <f t="shared" si="438"/>
        <v>0</v>
      </c>
      <c r="Y1624" s="54">
        <f t="shared" si="439"/>
        <v>0</v>
      </c>
      <c r="Z1624" s="68" t="str">
        <f t="shared" si="442"/>
        <v>0</v>
      </c>
      <c r="AA1624" s="56">
        <f t="shared" si="440"/>
        <v>1</v>
      </c>
      <c r="AB1624" s="124">
        <f t="shared" si="448"/>
        <v>1</v>
      </c>
      <c r="AC1624" s="69">
        <f t="shared" si="449"/>
        <v>0</v>
      </c>
      <c r="AD1624" s="54">
        <f t="shared" si="452"/>
        <v>0</v>
      </c>
      <c r="AE1624" s="59">
        <f t="shared" si="450"/>
        <v>0</v>
      </c>
      <c r="AF1624" s="149"/>
      <c r="AG1624" s="60"/>
      <c r="AH1624" s="61"/>
      <c r="AI1624" s="126"/>
      <c r="AJ1624" s="212"/>
      <c r="AK1624" s="215"/>
    </row>
    <row r="1625" spans="2:37">
      <c r="B1625" s="136"/>
      <c r="C1625" s="47">
        <f t="shared" si="443"/>
        <v>0</v>
      </c>
      <c r="D1625" s="47">
        <f t="shared" si="444"/>
        <v>1</v>
      </c>
      <c r="E1625" s="47">
        <f t="shared" si="445"/>
        <v>1900</v>
      </c>
      <c r="F1625" s="47" t="str">
        <f t="shared" si="441"/>
        <v>сб</v>
      </c>
      <c r="G1625" s="92"/>
      <c r="H1625" s="71"/>
      <c r="I1625" s="70"/>
      <c r="J1625" s="94"/>
      <c r="K1625" s="94"/>
      <c r="L1625" s="48"/>
      <c r="M1625" s="71"/>
      <c r="N1625" s="64"/>
      <c r="O1625" s="65"/>
      <c r="P1625" s="65"/>
      <c r="Q1625" s="65"/>
      <c r="R1625" s="105"/>
      <c r="S1625" s="66">
        <f t="shared" si="451"/>
        <v>100854.89999999998</v>
      </c>
      <c r="T1625" s="67">
        <f t="shared" si="446"/>
        <v>0</v>
      </c>
      <c r="U1625" s="53">
        <f t="shared" si="436"/>
        <v>0</v>
      </c>
      <c r="V1625" s="54">
        <f t="shared" si="437"/>
        <v>0</v>
      </c>
      <c r="W1625" s="67">
        <f t="shared" si="447"/>
        <v>0</v>
      </c>
      <c r="X1625" s="53">
        <f t="shared" si="438"/>
        <v>0</v>
      </c>
      <c r="Y1625" s="54">
        <f t="shared" si="439"/>
        <v>0</v>
      </c>
      <c r="Z1625" s="68" t="str">
        <f t="shared" si="442"/>
        <v>0</v>
      </c>
      <c r="AA1625" s="56">
        <f t="shared" si="440"/>
        <v>1</v>
      </c>
      <c r="AB1625" s="124">
        <f t="shared" si="448"/>
        <v>1</v>
      </c>
      <c r="AC1625" s="69">
        <f t="shared" si="449"/>
        <v>0</v>
      </c>
      <c r="AD1625" s="54">
        <f t="shared" si="452"/>
        <v>0</v>
      </c>
      <c r="AE1625" s="59">
        <f t="shared" si="450"/>
        <v>0</v>
      </c>
      <c r="AF1625" s="149"/>
      <c r="AG1625" s="60"/>
      <c r="AH1625" s="61"/>
      <c r="AI1625" s="126"/>
      <c r="AJ1625" s="212"/>
      <c r="AK1625" s="215"/>
    </row>
    <row r="1626" spans="2:37">
      <c r="B1626" s="136"/>
      <c r="C1626" s="47">
        <f t="shared" si="443"/>
        <v>0</v>
      </c>
      <c r="D1626" s="47">
        <f t="shared" si="444"/>
        <v>1</v>
      </c>
      <c r="E1626" s="47">
        <f t="shared" si="445"/>
        <v>1900</v>
      </c>
      <c r="F1626" s="47" t="str">
        <f t="shared" si="441"/>
        <v>сб</v>
      </c>
      <c r="G1626" s="92"/>
      <c r="H1626" s="71"/>
      <c r="I1626" s="70"/>
      <c r="J1626" s="94"/>
      <c r="K1626" s="94"/>
      <c r="L1626" s="48"/>
      <c r="M1626" s="71"/>
      <c r="N1626" s="64"/>
      <c r="O1626" s="65"/>
      <c r="P1626" s="65"/>
      <c r="Q1626" s="65"/>
      <c r="R1626" s="105"/>
      <c r="S1626" s="66">
        <f t="shared" si="451"/>
        <v>100854.89999999998</v>
      </c>
      <c r="T1626" s="67">
        <f t="shared" si="446"/>
        <v>0</v>
      </c>
      <c r="U1626" s="53">
        <f t="shared" si="436"/>
        <v>0</v>
      </c>
      <c r="V1626" s="54">
        <f t="shared" si="437"/>
        <v>0</v>
      </c>
      <c r="W1626" s="67">
        <f t="shared" si="447"/>
        <v>0</v>
      </c>
      <c r="X1626" s="53">
        <f t="shared" si="438"/>
        <v>0</v>
      </c>
      <c r="Y1626" s="54">
        <f t="shared" si="439"/>
        <v>0</v>
      </c>
      <c r="Z1626" s="68" t="str">
        <f t="shared" si="442"/>
        <v>0</v>
      </c>
      <c r="AA1626" s="56">
        <f t="shared" si="440"/>
        <v>1</v>
      </c>
      <c r="AB1626" s="124">
        <f t="shared" si="448"/>
        <v>1</v>
      </c>
      <c r="AC1626" s="69">
        <f t="shared" si="449"/>
        <v>0</v>
      </c>
      <c r="AD1626" s="54">
        <f t="shared" si="452"/>
        <v>0</v>
      </c>
      <c r="AE1626" s="59">
        <f t="shared" si="450"/>
        <v>0</v>
      </c>
      <c r="AF1626" s="149"/>
      <c r="AG1626" s="60"/>
      <c r="AH1626" s="61"/>
      <c r="AI1626" s="126"/>
      <c r="AJ1626" s="212"/>
      <c r="AK1626" s="215"/>
    </row>
    <row r="1627" spans="2:37">
      <c r="B1627" s="136"/>
      <c r="C1627" s="47">
        <f t="shared" si="443"/>
        <v>0</v>
      </c>
      <c r="D1627" s="47">
        <f t="shared" si="444"/>
        <v>1</v>
      </c>
      <c r="E1627" s="47">
        <f t="shared" si="445"/>
        <v>1900</v>
      </c>
      <c r="F1627" s="47" t="str">
        <f t="shared" si="441"/>
        <v>сб</v>
      </c>
      <c r="G1627" s="92"/>
      <c r="H1627" s="71"/>
      <c r="I1627" s="70"/>
      <c r="J1627" s="94"/>
      <c r="K1627" s="94"/>
      <c r="L1627" s="48"/>
      <c r="M1627" s="71"/>
      <c r="N1627" s="64"/>
      <c r="O1627" s="65"/>
      <c r="P1627" s="65"/>
      <c r="Q1627" s="65"/>
      <c r="R1627" s="105"/>
      <c r="S1627" s="66">
        <f t="shared" si="451"/>
        <v>100854.89999999998</v>
      </c>
      <c r="T1627" s="67">
        <f t="shared" si="446"/>
        <v>0</v>
      </c>
      <c r="U1627" s="53">
        <f t="shared" si="436"/>
        <v>0</v>
      </c>
      <c r="V1627" s="54">
        <f t="shared" si="437"/>
        <v>0</v>
      </c>
      <c r="W1627" s="67">
        <f t="shared" si="447"/>
        <v>0</v>
      </c>
      <c r="X1627" s="53">
        <f t="shared" si="438"/>
        <v>0</v>
      </c>
      <c r="Y1627" s="54">
        <f t="shared" si="439"/>
        <v>0</v>
      </c>
      <c r="Z1627" s="68" t="str">
        <f t="shared" si="442"/>
        <v>0</v>
      </c>
      <c r="AA1627" s="56">
        <f t="shared" si="440"/>
        <v>1</v>
      </c>
      <c r="AB1627" s="124">
        <f t="shared" si="448"/>
        <v>1</v>
      </c>
      <c r="AC1627" s="69">
        <f t="shared" si="449"/>
        <v>0</v>
      </c>
      <c r="AD1627" s="54">
        <f t="shared" si="452"/>
        <v>0</v>
      </c>
      <c r="AE1627" s="59">
        <f t="shared" si="450"/>
        <v>0</v>
      </c>
      <c r="AF1627" s="149"/>
      <c r="AG1627" s="60"/>
      <c r="AH1627" s="61"/>
      <c r="AI1627" s="126"/>
      <c r="AJ1627" s="212"/>
      <c r="AK1627" s="215"/>
    </row>
    <row r="1628" spans="2:37">
      <c r="B1628" s="136"/>
      <c r="C1628" s="47">
        <f t="shared" si="443"/>
        <v>0</v>
      </c>
      <c r="D1628" s="47">
        <f t="shared" si="444"/>
        <v>1</v>
      </c>
      <c r="E1628" s="47">
        <f t="shared" si="445"/>
        <v>1900</v>
      </c>
      <c r="F1628" s="47" t="str">
        <f t="shared" si="441"/>
        <v>сб</v>
      </c>
      <c r="G1628" s="92"/>
      <c r="H1628" s="71"/>
      <c r="I1628" s="70"/>
      <c r="J1628" s="94"/>
      <c r="K1628" s="94"/>
      <c r="L1628" s="48"/>
      <c r="M1628" s="71"/>
      <c r="N1628" s="64"/>
      <c r="O1628" s="65"/>
      <c r="P1628" s="65"/>
      <c r="Q1628" s="65"/>
      <c r="R1628" s="105"/>
      <c r="S1628" s="66">
        <f t="shared" si="451"/>
        <v>100854.89999999998</v>
      </c>
      <c r="T1628" s="67">
        <f t="shared" si="446"/>
        <v>0</v>
      </c>
      <c r="U1628" s="53">
        <f t="shared" si="436"/>
        <v>0</v>
      </c>
      <c r="V1628" s="54">
        <f t="shared" si="437"/>
        <v>0</v>
      </c>
      <c r="W1628" s="67">
        <f t="shared" si="447"/>
        <v>0</v>
      </c>
      <c r="X1628" s="53">
        <f t="shared" si="438"/>
        <v>0</v>
      </c>
      <c r="Y1628" s="54">
        <f t="shared" si="439"/>
        <v>0</v>
      </c>
      <c r="Z1628" s="68" t="str">
        <f t="shared" si="442"/>
        <v>0</v>
      </c>
      <c r="AA1628" s="56">
        <f t="shared" si="440"/>
        <v>1</v>
      </c>
      <c r="AB1628" s="124">
        <f t="shared" si="448"/>
        <v>1</v>
      </c>
      <c r="AC1628" s="69">
        <f t="shared" si="449"/>
        <v>0</v>
      </c>
      <c r="AD1628" s="54">
        <f t="shared" si="452"/>
        <v>0</v>
      </c>
      <c r="AE1628" s="59">
        <f t="shared" si="450"/>
        <v>0</v>
      </c>
      <c r="AF1628" s="149"/>
      <c r="AG1628" s="60"/>
      <c r="AH1628" s="61"/>
      <c r="AI1628" s="126"/>
      <c r="AJ1628" s="212"/>
      <c r="AK1628" s="215"/>
    </row>
    <row r="1629" spans="2:37">
      <c r="B1629" s="136"/>
      <c r="C1629" s="47">
        <f t="shared" si="443"/>
        <v>0</v>
      </c>
      <c r="D1629" s="47">
        <f t="shared" si="444"/>
        <v>1</v>
      </c>
      <c r="E1629" s="47">
        <f t="shared" si="445"/>
        <v>1900</v>
      </c>
      <c r="F1629" s="47" t="str">
        <f t="shared" si="441"/>
        <v>сб</v>
      </c>
      <c r="G1629" s="92"/>
      <c r="H1629" s="71"/>
      <c r="I1629" s="70"/>
      <c r="J1629" s="94"/>
      <c r="K1629" s="94"/>
      <c r="L1629" s="48"/>
      <c r="M1629" s="71"/>
      <c r="N1629" s="64"/>
      <c r="O1629" s="65"/>
      <c r="P1629" s="65"/>
      <c r="Q1629" s="65"/>
      <c r="R1629" s="105"/>
      <c r="S1629" s="66">
        <f t="shared" si="451"/>
        <v>100854.89999999998</v>
      </c>
      <c r="T1629" s="67">
        <f t="shared" si="446"/>
        <v>0</v>
      </c>
      <c r="U1629" s="53">
        <f t="shared" si="436"/>
        <v>0</v>
      </c>
      <c r="V1629" s="54">
        <f t="shared" si="437"/>
        <v>0</v>
      </c>
      <c r="W1629" s="67">
        <f t="shared" si="447"/>
        <v>0</v>
      </c>
      <c r="X1629" s="53">
        <f t="shared" si="438"/>
        <v>0</v>
      </c>
      <c r="Y1629" s="54">
        <f t="shared" si="439"/>
        <v>0</v>
      </c>
      <c r="Z1629" s="68" t="str">
        <f t="shared" si="442"/>
        <v>0</v>
      </c>
      <c r="AA1629" s="56">
        <f t="shared" si="440"/>
        <v>1</v>
      </c>
      <c r="AB1629" s="124">
        <f t="shared" si="448"/>
        <v>1</v>
      </c>
      <c r="AC1629" s="69">
        <f t="shared" si="449"/>
        <v>0</v>
      </c>
      <c r="AD1629" s="54">
        <f t="shared" si="452"/>
        <v>0</v>
      </c>
      <c r="AE1629" s="59">
        <f t="shared" si="450"/>
        <v>0</v>
      </c>
      <c r="AF1629" s="149"/>
      <c r="AG1629" s="60"/>
      <c r="AH1629" s="61"/>
      <c r="AI1629" s="126"/>
      <c r="AJ1629" s="212"/>
      <c r="AK1629" s="215"/>
    </row>
    <row r="1630" spans="2:37">
      <c r="B1630" s="136"/>
      <c r="C1630" s="47">
        <f t="shared" si="443"/>
        <v>0</v>
      </c>
      <c r="D1630" s="47">
        <f t="shared" si="444"/>
        <v>1</v>
      </c>
      <c r="E1630" s="47">
        <f t="shared" si="445"/>
        <v>1900</v>
      </c>
      <c r="F1630" s="47" t="str">
        <f t="shared" si="441"/>
        <v>сб</v>
      </c>
      <c r="G1630" s="92"/>
      <c r="H1630" s="71"/>
      <c r="I1630" s="70"/>
      <c r="J1630" s="94"/>
      <c r="K1630" s="94"/>
      <c r="L1630" s="48"/>
      <c r="M1630" s="71"/>
      <c r="N1630" s="64"/>
      <c r="O1630" s="65"/>
      <c r="P1630" s="65"/>
      <c r="Q1630" s="65"/>
      <c r="R1630" s="105"/>
      <c r="S1630" s="66">
        <f t="shared" si="451"/>
        <v>100854.89999999998</v>
      </c>
      <c r="T1630" s="67">
        <f t="shared" si="446"/>
        <v>0</v>
      </c>
      <c r="U1630" s="53">
        <f t="shared" si="436"/>
        <v>0</v>
      </c>
      <c r="V1630" s="54">
        <f t="shared" si="437"/>
        <v>0</v>
      </c>
      <c r="W1630" s="67">
        <f t="shared" si="447"/>
        <v>0</v>
      </c>
      <c r="X1630" s="53">
        <f t="shared" si="438"/>
        <v>0</v>
      </c>
      <c r="Y1630" s="54">
        <f t="shared" si="439"/>
        <v>0</v>
      </c>
      <c r="Z1630" s="68" t="str">
        <f t="shared" si="442"/>
        <v>0</v>
      </c>
      <c r="AA1630" s="56">
        <f t="shared" si="440"/>
        <v>1</v>
      </c>
      <c r="AB1630" s="124">
        <f t="shared" si="448"/>
        <v>1</v>
      </c>
      <c r="AC1630" s="69">
        <f t="shared" si="449"/>
        <v>0</v>
      </c>
      <c r="AD1630" s="54">
        <f t="shared" si="452"/>
        <v>0</v>
      </c>
      <c r="AE1630" s="59">
        <f t="shared" si="450"/>
        <v>0</v>
      </c>
      <c r="AF1630" s="149"/>
      <c r="AG1630" s="60"/>
      <c r="AH1630" s="61"/>
      <c r="AI1630" s="126"/>
      <c r="AJ1630" s="212"/>
      <c r="AK1630" s="215"/>
    </row>
    <row r="1631" spans="2:37">
      <c r="B1631" s="136"/>
      <c r="C1631" s="47">
        <f t="shared" si="443"/>
        <v>0</v>
      </c>
      <c r="D1631" s="47">
        <f t="shared" si="444"/>
        <v>1</v>
      </c>
      <c r="E1631" s="47">
        <f t="shared" si="445"/>
        <v>1900</v>
      </c>
      <c r="F1631" s="47" t="str">
        <f t="shared" si="441"/>
        <v>сб</v>
      </c>
      <c r="G1631" s="92"/>
      <c r="H1631" s="71"/>
      <c r="I1631" s="70"/>
      <c r="J1631" s="94"/>
      <c r="K1631" s="94"/>
      <c r="L1631" s="48"/>
      <c r="M1631" s="71"/>
      <c r="N1631" s="64"/>
      <c r="O1631" s="65"/>
      <c r="P1631" s="65"/>
      <c r="Q1631" s="65"/>
      <c r="R1631" s="105"/>
      <c r="S1631" s="66">
        <f t="shared" si="451"/>
        <v>100854.89999999998</v>
      </c>
      <c r="T1631" s="67">
        <f t="shared" si="446"/>
        <v>0</v>
      </c>
      <c r="U1631" s="53">
        <f t="shared" si="436"/>
        <v>0</v>
      </c>
      <c r="V1631" s="54">
        <f t="shared" si="437"/>
        <v>0</v>
      </c>
      <c r="W1631" s="67">
        <f t="shared" si="447"/>
        <v>0</v>
      </c>
      <c r="X1631" s="53">
        <f t="shared" si="438"/>
        <v>0</v>
      </c>
      <c r="Y1631" s="54">
        <f t="shared" si="439"/>
        <v>0</v>
      </c>
      <c r="Z1631" s="68" t="str">
        <f t="shared" si="442"/>
        <v>0</v>
      </c>
      <c r="AA1631" s="56">
        <f t="shared" si="440"/>
        <v>1</v>
      </c>
      <c r="AB1631" s="124">
        <f t="shared" si="448"/>
        <v>1</v>
      </c>
      <c r="AC1631" s="69">
        <f t="shared" si="449"/>
        <v>0</v>
      </c>
      <c r="AD1631" s="54">
        <f t="shared" si="452"/>
        <v>0</v>
      </c>
      <c r="AE1631" s="59">
        <f t="shared" si="450"/>
        <v>0</v>
      </c>
      <c r="AF1631" s="149"/>
      <c r="AG1631" s="60"/>
      <c r="AH1631" s="61"/>
      <c r="AI1631" s="126"/>
      <c r="AJ1631" s="212"/>
      <c r="AK1631" s="215"/>
    </row>
    <row r="1632" spans="2:37">
      <c r="B1632" s="136"/>
      <c r="C1632" s="47">
        <f t="shared" si="443"/>
        <v>0</v>
      </c>
      <c r="D1632" s="47">
        <f t="shared" si="444"/>
        <v>1</v>
      </c>
      <c r="E1632" s="47">
        <f t="shared" si="445"/>
        <v>1900</v>
      </c>
      <c r="F1632" s="47" t="str">
        <f t="shared" si="441"/>
        <v>сб</v>
      </c>
      <c r="G1632" s="92"/>
      <c r="H1632" s="71"/>
      <c r="I1632" s="70"/>
      <c r="J1632" s="94"/>
      <c r="K1632" s="94"/>
      <c r="L1632" s="48"/>
      <c r="M1632" s="71"/>
      <c r="N1632" s="64"/>
      <c r="O1632" s="65"/>
      <c r="P1632" s="65"/>
      <c r="Q1632" s="65"/>
      <c r="R1632" s="105"/>
      <c r="S1632" s="66">
        <f t="shared" si="451"/>
        <v>100854.89999999998</v>
      </c>
      <c r="T1632" s="67">
        <f t="shared" si="446"/>
        <v>0</v>
      </c>
      <c r="U1632" s="53">
        <f t="shared" si="436"/>
        <v>0</v>
      </c>
      <c r="V1632" s="54">
        <f t="shared" si="437"/>
        <v>0</v>
      </c>
      <c r="W1632" s="67">
        <f t="shared" si="447"/>
        <v>0</v>
      </c>
      <c r="X1632" s="53">
        <f t="shared" si="438"/>
        <v>0</v>
      </c>
      <c r="Y1632" s="54">
        <f t="shared" si="439"/>
        <v>0</v>
      </c>
      <c r="Z1632" s="68" t="str">
        <f t="shared" si="442"/>
        <v>0</v>
      </c>
      <c r="AA1632" s="56">
        <f t="shared" si="440"/>
        <v>1</v>
      </c>
      <c r="AB1632" s="124">
        <f t="shared" si="448"/>
        <v>1</v>
      </c>
      <c r="AC1632" s="69">
        <f t="shared" si="449"/>
        <v>0</v>
      </c>
      <c r="AD1632" s="54">
        <f t="shared" si="452"/>
        <v>0</v>
      </c>
      <c r="AE1632" s="59">
        <f t="shared" si="450"/>
        <v>0</v>
      </c>
      <c r="AF1632" s="149"/>
      <c r="AG1632" s="60"/>
      <c r="AH1632" s="61"/>
      <c r="AI1632" s="126"/>
      <c r="AJ1632" s="212"/>
      <c r="AK1632" s="215"/>
    </row>
    <row r="1633" spans="2:37">
      <c r="B1633" s="136"/>
      <c r="C1633" s="47">
        <f t="shared" si="443"/>
        <v>0</v>
      </c>
      <c r="D1633" s="47">
        <f t="shared" si="444"/>
        <v>1</v>
      </c>
      <c r="E1633" s="47">
        <f t="shared" si="445"/>
        <v>1900</v>
      </c>
      <c r="F1633" s="47" t="str">
        <f t="shared" si="441"/>
        <v>сб</v>
      </c>
      <c r="G1633" s="92"/>
      <c r="H1633" s="71"/>
      <c r="I1633" s="70"/>
      <c r="J1633" s="94"/>
      <c r="K1633" s="94"/>
      <c r="L1633" s="48"/>
      <c r="M1633" s="71"/>
      <c r="N1633" s="64"/>
      <c r="O1633" s="65"/>
      <c r="P1633" s="65"/>
      <c r="Q1633" s="65"/>
      <c r="R1633" s="105"/>
      <c r="S1633" s="66">
        <f t="shared" si="451"/>
        <v>100854.89999999998</v>
      </c>
      <c r="T1633" s="67">
        <f t="shared" si="446"/>
        <v>0</v>
      </c>
      <c r="U1633" s="53">
        <f t="shared" ref="U1633:U1696" si="453">T1633*M1633*AA1633</f>
        <v>0</v>
      </c>
      <c r="V1633" s="54">
        <f t="shared" ref="V1633:V1696" si="454">T1633*M1633*AA1633/S1633</f>
        <v>0</v>
      </c>
      <c r="W1633" s="67">
        <f t="shared" si="447"/>
        <v>0</v>
      </c>
      <c r="X1633" s="53">
        <f t="shared" ref="X1633:X1696" si="455">W1633*M1633*AA1633</f>
        <v>0</v>
      </c>
      <c r="Y1633" s="54">
        <f t="shared" ref="Y1633:Y1696" si="456">W1633*M1633*AA1633/S1633</f>
        <v>0</v>
      </c>
      <c r="Z1633" s="68" t="str">
        <f t="shared" si="442"/>
        <v>0</v>
      </c>
      <c r="AA1633" s="56">
        <f t="shared" ref="AA1633:AA1696" si="457">IF(I1633=0,1,I1633)</f>
        <v>1</v>
      </c>
      <c r="AB1633" s="124">
        <f t="shared" si="448"/>
        <v>1</v>
      </c>
      <c r="AC1633" s="69">
        <f t="shared" si="449"/>
        <v>0</v>
      </c>
      <c r="AD1633" s="54">
        <f t="shared" si="452"/>
        <v>0</v>
      </c>
      <c r="AE1633" s="59">
        <f t="shared" si="450"/>
        <v>0</v>
      </c>
      <c r="AF1633" s="149"/>
      <c r="AG1633" s="60"/>
      <c r="AH1633" s="61"/>
      <c r="AI1633" s="126"/>
      <c r="AJ1633" s="212"/>
      <c r="AK1633" s="215"/>
    </row>
    <row r="1634" spans="2:37">
      <c r="B1634" s="136"/>
      <c r="C1634" s="47">
        <f t="shared" si="443"/>
        <v>0</v>
      </c>
      <c r="D1634" s="47">
        <f t="shared" si="444"/>
        <v>1</v>
      </c>
      <c r="E1634" s="47">
        <f t="shared" si="445"/>
        <v>1900</v>
      </c>
      <c r="F1634" s="47" t="str">
        <f t="shared" si="441"/>
        <v>сб</v>
      </c>
      <c r="G1634" s="92"/>
      <c r="H1634" s="71"/>
      <c r="I1634" s="70"/>
      <c r="J1634" s="94"/>
      <c r="K1634" s="94"/>
      <c r="L1634" s="48"/>
      <c r="M1634" s="71"/>
      <c r="N1634" s="64"/>
      <c r="O1634" s="65"/>
      <c r="P1634" s="65"/>
      <c r="Q1634" s="65"/>
      <c r="R1634" s="105"/>
      <c r="S1634" s="66">
        <f t="shared" si="451"/>
        <v>100854.89999999998</v>
      </c>
      <c r="T1634" s="67">
        <f t="shared" si="446"/>
        <v>0</v>
      </c>
      <c r="U1634" s="53">
        <f t="shared" si="453"/>
        <v>0</v>
      </c>
      <c r="V1634" s="54">
        <f t="shared" si="454"/>
        <v>0</v>
      </c>
      <c r="W1634" s="67">
        <f t="shared" si="447"/>
        <v>0</v>
      </c>
      <c r="X1634" s="53">
        <f t="shared" si="455"/>
        <v>0</v>
      </c>
      <c r="Y1634" s="54">
        <f t="shared" si="456"/>
        <v>0</v>
      </c>
      <c r="Z1634" s="68" t="str">
        <f t="shared" si="442"/>
        <v>0</v>
      </c>
      <c r="AA1634" s="56">
        <f t="shared" si="457"/>
        <v>1</v>
      </c>
      <c r="AB1634" s="124">
        <f t="shared" si="448"/>
        <v>1</v>
      </c>
      <c r="AC1634" s="69">
        <f t="shared" si="449"/>
        <v>0</v>
      </c>
      <c r="AD1634" s="54">
        <f t="shared" si="452"/>
        <v>0</v>
      </c>
      <c r="AE1634" s="59">
        <f t="shared" si="450"/>
        <v>0</v>
      </c>
      <c r="AF1634" s="149"/>
      <c r="AG1634" s="60"/>
      <c r="AH1634" s="61"/>
      <c r="AI1634" s="126"/>
      <c r="AJ1634" s="212"/>
      <c r="AK1634" s="215"/>
    </row>
    <row r="1635" spans="2:37">
      <c r="B1635" s="136"/>
      <c r="C1635" s="47">
        <f t="shared" si="443"/>
        <v>0</v>
      </c>
      <c r="D1635" s="47">
        <f t="shared" si="444"/>
        <v>1</v>
      </c>
      <c r="E1635" s="47">
        <f t="shared" si="445"/>
        <v>1900</v>
      </c>
      <c r="F1635" s="47" t="str">
        <f t="shared" si="441"/>
        <v>сб</v>
      </c>
      <c r="G1635" s="92"/>
      <c r="H1635" s="71"/>
      <c r="I1635" s="70"/>
      <c r="J1635" s="94"/>
      <c r="K1635" s="94"/>
      <c r="L1635" s="48"/>
      <c r="M1635" s="71"/>
      <c r="N1635" s="64"/>
      <c r="O1635" s="65"/>
      <c r="P1635" s="65"/>
      <c r="Q1635" s="65"/>
      <c r="R1635" s="105"/>
      <c r="S1635" s="66">
        <f t="shared" si="451"/>
        <v>100854.89999999998</v>
      </c>
      <c r="T1635" s="67">
        <f t="shared" si="446"/>
        <v>0</v>
      </c>
      <c r="U1635" s="53">
        <f t="shared" si="453"/>
        <v>0</v>
      </c>
      <c r="V1635" s="54">
        <f t="shared" si="454"/>
        <v>0</v>
      </c>
      <c r="W1635" s="67">
        <f t="shared" si="447"/>
        <v>0</v>
      </c>
      <c r="X1635" s="53">
        <f t="shared" si="455"/>
        <v>0</v>
      </c>
      <c r="Y1635" s="54">
        <f t="shared" si="456"/>
        <v>0</v>
      </c>
      <c r="Z1635" s="68" t="str">
        <f t="shared" si="442"/>
        <v>0</v>
      </c>
      <c r="AA1635" s="56">
        <f t="shared" si="457"/>
        <v>1</v>
      </c>
      <c r="AB1635" s="124">
        <f t="shared" si="448"/>
        <v>1</v>
      </c>
      <c r="AC1635" s="69">
        <f t="shared" si="449"/>
        <v>0</v>
      </c>
      <c r="AD1635" s="54">
        <f t="shared" si="452"/>
        <v>0</v>
      </c>
      <c r="AE1635" s="59">
        <f t="shared" si="450"/>
        <v>0</v>
      </c>
      <c r="AF1635" s="149"/>
      <c r="AG1635" s="60"/>
      <c r="AH1635" s="61"/>
      <c r="AI1635" s="126"/>
      <c r="AJ1635" s="212"/>
      <c r="AK1635" s="215"/>
    </row>
    <row r="1636" spans="2:37">
      <c r="B1636" s="136"/>
      <c r="C1636" s="47">
        <f t="shared" si="443"/>
        <v>0</v>
      </c>
      <c r="D1636" s="47">
        <f t="shared" si="444"/>
        <v>1</v>
      </c>
      <c r="E1636" s="47">
        <f t="shared" si="445"/>
        <v>1900</v>
      </c>
      <c r="F1636" s="47" t="str">
        <f t="shared" ref="F1636:F1699" si="458">CHOOSE(WEEKDAY(B1636,2),"пн","вт","ср","чт","пт","сб","вс")</f>
        <v>сб</v>
      </c>
      <c r="G1636" s="92"/>
      <c r="H1636" s="71"/>
      <c r="I1636" s="70"/>
      <c r="J1636" s="94"/>
      <c r="K1636" s="94"/>
      <c r="L1636" s="48"/>
      <c r="M1636" s="71"/>
      <c r="N1636" s="64"/>
      <c r="O1636" s="65"/>
      <c r="P1636" s="65"/>
      <c r="Q1636" s="65"/>
      <c r="R1636" s="105"/>
      <c r="S1636" s="66">
        <f t="shared" si="451"/>
        <v>100854.89999999998</v>
      </c>
      <c r="T1636" s="67">
        <f t="shared" si="446"/>
        <v>0</v>
      </c>
      <c r="U1636" s="53">
        <f t="shared" si="453"/>
        <v>0</v>
      </c>
      <c r="V1636" s="54">
        <f t="shared" si="454"/>
        <v>0</v>
      </c>
      <c r="W1636" s="67">
        <f t="shared" si="447"/>
        <v>0</v>
      </c>
      <c r="X1636" s="53">
        <f t="shared" si="455"/>
        <v>0</v>
      </c>
      <c r="Y1636" s="54">
        <f t="shared" si="456"/>
        <v>0</v>
      </c>
      <c r="Z1636" s="68" t="str">
        <f t="shared" ref="Z1636:Z1699" si="459">IF(W1636=0,"0",T1636/W1636)</f>
        <v>0</v>
      </c>
      <c r="AA1636" s="56">
        <f t="shared" si="457"/>
        <v>1</v>
      </c>
      <c r="AB1636" s="124">
        <f t="shared" si="448"/>
        <v>1</v>
      </c>
      <c r="AC1636" s="69">
        <f t="shared" si="449"/>
        <v>0</v>
      </c>
      <c r="AD1636" s="54">
        <f t="shared" si="452"/>
        <v>0</v>
      </c>
      <c r="AE1636" s="59">
        <f t="shared" si="450"/>
        <v>0</v>
      </c>
      <c r="AF1636" s="149"/>
      <c r="AG1636" s="60"/>
      <c r="AH1636" s="61"/>
      <c r="AI1636" s="126"/>
      <c r="AJ1636" s="212"/>
      <c r="AK1636" s="215"/>
    </row>
    <row r="1637" spans="2:37">
      <c r="B1637" s="136"/>
      <c r="C1637" s="47">
        <f t="shared" ref="C1637:C1700" si="460">WEEKNUM(B1637)</f>
        <v>0</v>
      </c>
      <c r="D1637" s="47">
        <f t="shared" ref="D1637:D1700" si="461">MONTH(B1637)</f>
        <v>1</v>
      </c>
      <c r="E1637" s="47">
        <f t="shared" ref="E1637:E1700" si="462">YEAR(B1637)</f>
        <v>1900</v>
      </c>
      <c r="F1637" s="47" t="str">
        <f t="shared" si="458"/>
        <v>сб</v>
      </c>
      <c r="G1637" s="92"/>
      <c r="H1637" s="71"/>
      <c r="I1637" s="70"/>
      <c r="J1637" s="94"/>
      <c r="K1637" s="94"/>
      <c r="L1637" s="48"/>
      <c r="M1637" s="71"/>
      <c r="N1637" s="64"/>
      <c r="O1637" s="65"/>
      <c r="P1637" s="65"/>
      <c r="Q1637" s="65"/>
      <c r="R1637" s="105"/>
      <c r="S1637" s="66">
        <f t="shared" si="451"/>
        <v>100854.89999999998</v>
      </c>
      <c r="T1637" s="67">
        <f t="shared" si="446"/>
        <v>0</v>
      </c>
      <c r="U1637" s="53">
        <f t="shared" si="453"/>
        <v>0</v>
      </c>
      <c r="V1637" s="54">
        <f t="shared" si="454"/>
        <v>0</v>
      </c>
      <c r="W1637" s="67">
        <f t="shared" si="447"/>
        <v>0</v>
      </c>
      <c r="X1637" s="53">
        <f t="shared" si="455"/>
        <v>0</v>
      </c>
      <c r="Y1637" s="54">
        <f t="shared" si="456"/>
        <v>0</v>
      </c>
      <c r="Z1637" s="68" t="str">
        <f t="shared" si="459"/>
        <v>0</v>
      </c>
      <c r="AA1637" s="56">
        <f t="shared" si="457"/>
        <v>1</v>
      </c>
      <c r="AB1637" s="124">
        <f t="shared" si="448"/>
        <v>1</v>
      </c>
      <c r="AC1637" s="69">
        <f t="shared" si="449"/>
        <v>0</v>
      </c>
      <c r="AD1637" s="54">
        <f t="shared" si="452"/>
        <v>0</v>
      </c>
      <c r="AE1637" s="59">
        <f t="shared" si="450"/>
        <v>0</v>
      </c>
      <c r="AF1637" s="149"/>
      <c r="AG1637" s="60"/>
      <c r="AH1637" s="61"/>
      <c r="AI1637" s="126"/>
      <c r="AJ1637" s="212"/>
      <c r="AK1637" s="215"/>
    </row>
    <row r="1638" spans="2:37">
      <c r="B1638" s="136"/>
      <c r="C1638" s="47">
        <f t="shared" si="460"/>
        <v>0</v>
      </c>
      <c r="D1638" s="47">
        <f t="shared" si="461"/>
        <v>1</v>
      </c>
      <c r="E1638" s="47">
        <f t="shared" si="462"/>
        <v>1900</v>
      </c>
      <c r="F1638" s="47" t="str">
        <f t="shared" si="458"/>
        <v>сб</v>
      </c>
      <c r="G1638" s="92"/>
      <c r="H1638" s="71"/>
      <c r="I1638" s="70"/>
      <c r="J1638" s="94"/>
      <c r="K1638" s="94"/>
      <c r="L1638" s="48"/>
      <c r="M1638" s="71"/>
      <c r="N1638" s="64"/>
      <c r="O1638" s="65"/>
      <c r="P1638" s="65"/>
      <c r="Q1638" s="65"/>
      <c r="R1638" s="105"/>
      <c r="S1638" s="66">
        <f t="shared" si="451"/>
        <v>100854.89999999998</v>
      </c>
      <c r="T1638" s="67">
        <f t="shared" si="446"/>
        <v>0</v>
      </c>
      <c r="U1638" s="53">
        <f t="shared" si="453"/>
        <v>0</v>
      </c>
      <c r="V1638" s="54">
        <f t="shared" si="454"/>
        <v>0</v>
      </c>
      <c r="W1638" s="67">
        <f t="shared" si="447"/>
        <v>0</v>
      </c>
      <c r="X1638" s="53">
        <f t="shared" si="455"/>
        <v>0</v>
      </c>
      <c r="Y1638" s="54">
        <f t="shared" si="456"/>
        <v>0</v>
      </c>
      <c r="Z1638" s="68" t="str">
        <f t="shared" si="459"/>
        <v>0</v>
      </c>
      <c r="AA1638" s="56">
        <f t="shared" si="457"/>
        <v>1</v>
      </c>
      <c r="AB1638" s="124">
        <f t="shared" si="448"/>
        <v>1</v>
      </c>
      <c r="AC1638" s="69">
        <f t="shared" si="449"/>
        <v>0</v>
      </c>
      <c r="AD1638" s="54">
        <f t="shared" si="452"/>
        <v>0</v>
      </c>
      <c r="AE1638" s="59">
        <f t="shared" si="450"/>
        <v>0</v>
      </c>
      <c r="AF1638" s="149"/>
      <c r="AG1638" s="60"/>
      <c r="AH1638" s="61"/>
      <c r="AI1638" s="126"/>
      <c r="AJ1638" s="212"/>
      <c r="AK1638" s="215"/>
    </row>
    <row r="1639" spans="2:37">
      <c r="B1639" s="136"/>
      <c r="C1639" s="47">
        <f t="shared" si="460"/>
        <v>0</v>
      </c>
      <c r="D1639" s="47">
        <f t="shared" si="461"/>
        <v>1</v>
      </c>
      <c r="E1639" s="47">
        <f t="shared" si="462"/>
        <v>1900</v>
      </c>
      <c r="F1639" s="47" t="str">
        <f t="shared" si="458"/>
        <v>сб</v>
      </c>
      <c r="G1639" s="92"/>
      <c r="H1639" s="71"/>
      <c r="I1639" s="70"/>
      <c r="J1639" s="94"/>
      <c r="K1639" s="94"/>
      <c r="L1639" s="48"/>
      <c r="M1639" s="71"/>
      <c r="N1639" s="64"/>
      <c r="O1639" s="65"/>
      <c r="P1639" s="65"/>
      <c r="Q1639" s="65"/>
      <c r="R1639" s="105"/>
      <c r="S1639" s="66">
        <f t="shared" si="451"/>
        <v>100854.89999999998</v>
      </c>
      <c r="T1639" s="67">
        <f t="shared" si="446"/>
        <v>0</v>
      </c>
      <c r="U1639" s="53">
        <f t="shared" si="453"/>
        <v>0</v>
      </c>
      <c r="V1639" s="54">
        <f t="shared" si="454"/>
        <v>0</v>
      </c>
      <c r="W1639" s="67">
        <f t="shared" si="447"/>
        <v>0</v>
      </c>
      <c r="X1639" s="53">
        <f t="shared" si="455"/>
        <v>0</v>
      </c>
      <c r="Y1639" s="54">
        <f t="shared" si="456"/>
        <v>0</v>
      </c>
      <c r="Z1639" s="68" t="str">
        <f t="shared" si="459"/>
        <v>0</v>
      </c>
      <c r="AA1639" s="56">
        <f t="shared" si="457"/>
        <v>1</v>
      </c>
      <c r="AB1639" s="124">
        <f t="shared" si="448"/>
        <v>1</v>
      </c>
      <c r="AC1639" s="69">
        <f t="shared" si="449"/>
        <v>0</v>
      </c>
      <c r="AD1639" s="54">
        <f t="shared" si="452"/>
        <v>0</v>
      </c>
      <c r="AE1639" s="59">
        <f t="shared" si="450"/>
        <v>0</v>
      </c>
      <c r="AF1639" s="149"/>
      <c r="AG1639" s="60"/>
      <c r="AH1639" s="61"/>
      <c r="AI1639" s="126"/>
      <c r="AJ1639" s="212"/>
      <c r="AK1639" s="215"/>
    </row>
    <row r="1640" spans="2:37">
      <c r="B1640" s="136"/>
      <c r="C1640" s="47">
        <f t="shared" si="460"/>
        <v>0</v>
      </c>
      <c r="D1640" s="47">
        <f t="shared" si="461"/>
        <v>1</v>
      </c>
      <c r="E1640" s="47">
        <f t="shared" si="462"/>
        <v>1900</v>
      </c>
      <c r="F1640" s="47" t="str">
        <f t="shared" si="458"/>
        <v>сб</v>
      </c>
      <c r="G1640" s="92"/>
      <c r="H1640" s="71"/>
      <c r="I1640" s="70"/>
      <c r="J1640" s="94"/>
      <c r="K1640" s="94"/>
      <c r="L1640" s="48"/>
      <c r="M1640" s="71"/>
      <c r="N1640" s="64"/>
      <c r="O1640" s="65"/>
      <c r="P1640" s="65"/>
      <c r="Q1640" s="65"/>
      <c r="R1640" s="105"/>
      <c r="S1640" s="66">
        <f t="shared" si="451"/>
        <v>100854.89999999998</v>
      </c>
      <c r="T1640" s="67">
        <f t="shared" si="446"/>
        <v>0</v>
      </c>
      <c r="U1640" s="53">
        <f t="shared" si="453"/>
        <v>0</v>
      </c>
      <c r="V1640" s="54">
        <f t="shared" si="454"/>
        <v>0</v>
      </c>
      <c r="W1640" s="67">
        <f t="shared" si="447"/>
        <v>0</v>
      </c>
      <c r="X1640" s="53">
        <f t="shared" si="455"/>
        <v>0</v>
      </c>
      <c r="Y1640" s="54">
        <f t="shared" si="456"/>
        <v>0</v>
      </c>
      <c r="Z1640" s="68" t="str">
        <f t="shared" si="459"/>
        <v>0</v>
      </c>
      <c r="AA1640" s="56">
        <f t="shared" si="457"/>
        <v>1</v>
      </c>
      <c r="AB1640" s="124">
        <f t="shared" si="448"/>
        <v>1</v>
      </c>
      <c r="AC1640" s="69">
        <f t="shared" si="449"/>
        <v>0</v>
      </c>
      <c r="AD1640" s="54">
        <f t="shared" si="452"/>
        <v>0</v>
      </c>
      <c r="AE1640" s="59">
        <f t="shared" si="450"/>
        <v>0</v>
      </c>
      <c r="AF1640" s="149"/>
      <c r="AG1640" s="60"/>
      <c r="AH1640" s="61"/>
      <c r="AI1640" s="126"/>
      <c r="AJ1640" s="212"/>
      <c r="AK1640" s="215"/>
    </row>
    <row r="1641" spans="2:37">
      <c r="B1641" s="136"/>
      <c r="C1641" s="47">
        <f t="shared" si="460"/>
        <v>0</v>
      </c>
      <c r="D1641" s="47">
        <f t="shared" si="461"/>
        <v>1</v>
      </c>
      <c r="E1641" s="47">
        <f t="shared" si="462"/>
        <v>1900</v>
      </c>
      <c r="F1641" s="47" t="str">
        <f t="shared" si="458"/>
        <v>сб</v>
      </c>
      <c r="G1641" s="92"/>
      <c r="H1641" s="71"/>
      <c r="I1641" s="70"/>
      <c r="J1641" s="94"/>
      <c r="K1641" s="94"/>
      <c r="L1641" s="48"/>
      <c r="M1641" s="71"/>
      <c r="N1641" s="64"/>
      <c r="O1641" s="65"/>
      <c r="P1641" s="65"/>
      <c r="Q1641" s="65"/>
      <c r="R1641" s="105"/>
      <c r="S1641" s="66">
        <f t="shared" si="451"/>
        <v>100854.89999999998</v>
      </c>
      <c r="T1641" s="67">
        <f t="shared" si="446"/>
        <v>0</v>
      </c>
      <c r="U1641" s="53">
        <f t="shared" si="453"/>
        <v>0</v>
      </c>
      <c r="V1641" s="54">
        <f t="shared" si="454"/>
        <v>0</v>
      </c>
      <c r="W1641" s="67">
        <f t="shared" si="447"/>
        <v>0</v>
      </c>
      <c r="X1641" s="53">
        <f t="shared" si="455"/>
        <v>0</v>
      </c>
      <c r="Y1641" s="54">
        <f t="shared" si="456"/>
        <v>0</v>
      </c>
      <c r="Z1641" s="68" t="str">
        <f t="shared" si="459"/>
        <v>0</v>
      </c>
      <c r="AA1641" s="56">
        <f t="shared" si="457"/>
        <v>1</v>
      </c>
      <c r="AB1641" s="124">
        <f t="shared" si="448"/>
        <v>1</v>
      </c>
      <c r="AC1641" s="69">
        <f t="shared" si="449"/>
        <v>0</v>
      </c>
      <c r="AD1641" s="54">
        <f t="shared" si="452"/>
        <v>0</v>
      </c>
      <c r="AE1641" s="59">
        <f t="shared" si="450"/>
        <v>0</v>
      </c>
      <c r="AF1641" s="149"/>
      <c r="AG1641" s="60"/>
      <c r="AH1641" s="61"/>
      <c r="AI1641" s="126"/>
      <c r="AJ1641" s="212"/>
      <c r="AK1641" s="215"/>
    </row>
    <row r="1642" spans="2:37">
      <c r="B1642" s="136"/>
      <c r="C1642" s="47">
        <f t="shared" si="460"/>
        <v>0</v>
      </c>
      <c r="D1642" s="47">
        <f t="shared" si="461"/>
        <v>1</v>
      </c>
      <c r="E1642" s="47">
        <f t="shared" si="462"/>
        <v>1900</v>
      </c>
      <c r="F1642" s="47" t="str">
        <f t="shared" si="458"/>
        <v>сб</v>
      </c>
      <c r="G1642" s="92"/>
      <c r="H1642" s="71"/>
      <c r="I1642" s="70"/>
      <c r="J1642" s="94"/>
      <c r="K1642" s="94"/>
      <c r="L1642" s="48"/>
      <c r="M1642" s="71"/>
      <c r="N1642" s="64"/>
      <c r="O1642" s="65"/>
      <c r="P1642" s="65"/>
      <c r="Q1642" s="65"/>
      <c r="R1642" s="105"/>
      <c r="S1642" s="66">
        <f t="shared" si="451"/>
        <v>100854.89999999998</v>
      </c>
      <c r="T1642" s="67">
        <f t="shared" si="446"/>
        <v>0</v>
      </c>
      <c r="U1642" s="53">
        <f t="shared" si="453"/>
        <v>0</v>
      </c>
      <c r="V1642" s="54">
        <f t="shared" si="454"/>
        <v>0</v>
      </c>
      <c r="W1642" s="67">
        <f t="shared" si="447"/>
        <v>0</v>
      </c>
      <c r="X1642" s="53">
        <f t="shared" si="455"/>
        <v>0</v>
      </c>
      <c r="Y1642" s="54">
        <f t="shared" si="456"/>
        <v>0</v>
      </c>
      <c r="Z1642" s="68" t="str">
        <f t="shared" si="459"/>
        <v>0</v>
      </c>
      <c r="AA1642" s="56">
        <f t="shared" si="457"/>
        <v>1</v>
      </c>
      <c r="AB1642" s="124">
        <f t="shared" si="448"/>
        <v>1</v>
      </c>
      <c r="AC1642" s="69">
        <f t="shared" si="449"/>
        <v>0</v>
      </c>
      <c r="AD1642" s="54">
        <f t="shared" si="452"/>
        <v>0</v>
      </c>
      <c r="AE1642" s="59">
        <f t="shared" si="450"/>
        <v>0</v>
      </c>
      <c r="AF1642" s="149"/>
      <c r="AG1642" s="60"/>
      <c r="AH1642" s="61"/>
      <c r="AI1642" s="126"/>
      <c r="AJ1642" s="212"/>
      <c r="AK1642" s="215"/>
    </row>
    <row r="1643" spans="2:37">
      <c r="B1643" s="136"/>
      <c r="C1643" s="47">
        <f t="shared" si="460"/>
        <v>0</v>
      </c>
      <c r="D1643" s="47">
        <f t="shared" si="461"/>
        <v>1</v>
      </c>
      <c r="E1643" s="47">
        <f t="shared" si="462"/>
        <v>1900</v>
      </c>
      <c r="F1643" s="47" t="str">
        <f t="shared" si="458"/>
        <v>сб</v>
      </c>
      <c r="G1643" s="92"/>
      <c r="H1643" s="71"/>
      <c r="I1643" s="70"/>
      <c r="J1643" s="94"/>
      <c r="K1643" s="94"/>
      <c r="L1643" s="48"/>
      <c r="M1643" s="71"/>
      <c r="N1643" s="64"/>
      <c r="O1643" s="65"/>
      <c r="P1643" s="65"/>
      <c r="Q1643" s="65"/>
      <c r="R1643" s="105"/>
      <c r="S1643" s="66">
        <f t="shared" si="451"/>
        <v>100854.89999999998</v>
      </c>
      <c r="T1643" s="67">
        <f t="shared" si="446"/>
        <v>0</v>
      </c>
      <c r="U1643" s="53">
        <f t="shared" si="453"/>
        <v>0</v>
      </c>
      <c r="V1643" s="54">
        <f t="shared" si="454"/>
        <v>0</v>
      </c>
      <c r="W1643" s="67">
        <f t="shared" si="447"/>
        <v>0</v>
      </c>
      <c r="X1643" s="53">
        <f t="shared" si="455"/>
        <v>0</v>
      </c>
      <c r="Y1643" s="54">
        <f t="shared" si="456"/>
        <v>0</v>
      </c>
      <c r="Z1643" s="68" t="str">
        <f t="shared" si="459"/>
        <v>0</v>
      </c>
      <c r="AA1643" s="56">
        <f t="shared" si="457"/>
        <v>1</v>
      </c>
      <c r="AB1643" s="124">
        <f t="shared" si="448"/>
        <v>1</v>
      </c>
      <c r="AC1643" s="69">
        <f t="shared" si="449"/>
        <v>0</v>
      </c>
      <c r="AD1643" s="54">
        <f t="shared" si="452"/>
        <v>0</v>
      </c>
      <c r="AE1643" s="59">
        <f t="shared" si="450"/>
        <v>0</v>
      </c>
      <c r="AF1643" s="149"/>
      <c r="AG1643" s="60"/>
      <c r="AH1643" s="61"/>
      <c r="AI1643" s="126"/>
      <c r="AJ1643" s="212"/>
      <c r="AK1643" s="215"/>
    </row>
    <row r="1644" spans="2:37">
      <c r="B1644" s="136"/>
      <c r="C1644" s="47">
        <f t="shared" si="460"/>
        <v>0</v>
      </c>
      <c r="D1644" s="47">
        <f t="shared" si="461"/>
        <v>1</v>
      </c>
      <c r="E1644" s="47">
        <f t="shared" si="462"/>
        <v>1900</v>
      </c>
      <c r="F1644" s="47" t="str">
        <f t="shared" si="458"/>
        <v>сб</v>
      </c>
      <c r="G1644" s="92"/>
      <c r="H1644" s="71"/>
      <c r="I1644" s="70"/>
      <c r="J1644" s="94"/>
      <c r="K1644" s="94"/>
      <c r="L1644" s="48"/>
      <c r="M1644" s="71"/>
      <c r="N1644" s="64"/>
      <c r="O1644" s="65"/>
      <c r="P1644" s="65"/>
      <c r="Q1644" s="65"/>
      <c r="R1644" s="105"/>
      <c r="S1644" s="66">
        <f t="shared" si="451"/>
        <v>100854.89999999998</v>
      </c>
      <c r="T1644" s="67">
        <f t="shared" si="446"/>
        <v>0</v>
      </c>
      <c r="U1644" s="53">
        <f t="shared" si="453"/>
        <v>0</v>
      </c>
      <c r="V1644" s="54">
        <f t="shared" si="454"/>
        <v>0</v>
      </c>
      <c r="W1644" s="67">
        <f t="shared" si="447"/>
        <v>0</v>
      </c>
      <c r="X1644" s="53">
        <f t="shared" si="455"/>
        <v>0</v>
      </c>
      <c r="Y1644" s="54">
        <f t="shared" si="456"/>
        <v>0</v>
      </c>
      <c r="Z1644" s="68" t="str">
        <f t="shared" si="459"/>
        <v>0</v>
      </c>
      <c r="AA1644" s="56">
        <f t="shared" si="457"/>
        <v>1</v>
      </c>
      <c r="AB1644" s="124">
        <f t="shared" si="448"/>
        <v>1</v>
      </c>
      <c r="AC1644" s="69">
        <f t="shared" si="449"/>
        <v>0</v>
      </c>
      <c r="AD1644" s="54">
        <f t="shared" si="452"/>
        <v>0</v>
      </c>
      <c r="AE1644" s="59">
        <f t="shared" si="450"/>
        <v>0</v>
      </c>
      <c r="AF1644" s="149"/>
      <c r="AG1644" s="60"/>
      <c r="AH1644" s="61"/>
      <c r="AI1644" s="126"/>
      <c r="AJ1644" s="212"/>
      <c r="AK1644" s="215"/>
    </row>
    <row r="1645" spans="2:37">
      <c r="B1645" s="136"/>
      <c r="C1645" s="47">
        <f t="shared" si="460"/>
        <v>0</v>
      </c>
      <c r="D1645" s="47">
        <f t="shared" si="461"/>
        <v>1</v>
      </c>
      <c r="E1645" s="47">
        <f t="shared" si="462"/>
        <v>1900</v>
      </c>
      <c r="F1645" s="47" t="str">
        <f t="shared" si="458"/>
        <v>сб</v>
      </c>
      <c r="G1645" s="92"/>
      <c r="H1645" s="71"/>
      <c r="I1645" s="70"/>
      <c r="J1645" s="94"/>
      <c r="K1645" s="94"/>
      <c r="L1645" s="48"/>
      <c r="M1645" s="71"/>
      <c r="N1645" s="64"/>
      <c r="O1645" s="65"/>
      <c r="P1645" s="65"/>
      <c r="Q1645" s="65"/>
      <c r="R1645" s="105"/>
      <c r="S1645" s="66">
        <f t="shared" si="451"/>
        <v>100854.89999999998</v>
      </c>
      <c r="T1645" s="67">
        <f t="shared" si="446"/>
        <v>0</v>
      </c>
      <c r="U1645" s="53">
        <f t="shared" si="453"/>
        <v>0</v>
      </c>
      <c r="V1645" s="54">
        <f t="shared" si="454"/>
        <v>0</v>
      </c>
      <c r="W1645" s="67">
        <f t="shared" si="447"/>
        <v>0</v>
      </c>
      <c r="X1645" s="53">
        <f t="shared" si="455"/>
        <v>0</v>
      </c>
      <c r="Y1645" s="54">
        <f t="shared" si="456"/>
        <v>0</v>
      </c>
      <c r="Z1645" s="68" t="str">
        <f t="shared" si="459"/>
        <v>0</v>
      </c>
      <c r="AA1645" s="56">
        <f t="shared" si="457"/>
        <v>1</v>
      </c>
      <c r="AB1645" s="124">
        <f t="shared" si="448"/>
        <v>1</v>
      </c>
      <c r="AC1645" s="69">
        <f t="shared" si="449"/>
        <v>0</v>
      </c>
      <c r="AD1645" s="54">
        <f t="shared" si="452"/>
        <v>0</v>
      </c>
      <c r="AE1645" s="59">
        <f t="shared" si="450"/>
        <v>0</v>
      </c>
      <c r="AF1645" s="149"/>
      <c r="AG1645" s="60"/>
      <c r="AH1645" s="61"/>
      <c r="AI1645" s="126"/>
      <c r="AJ1645" s="212"/>
      <c r="AK1645" s="215"/>
    </row>
    <row r="1646" spans="2:37">
      <c r="B1646" s="136"/>
      <c r="C1646" s="47">
        <f t="shared" si="460"/>
        <v>0</v>
      </c>
      <c r="D1646" s="47">
        <f t="shared" si="461"/>
        <v>1</v>
      </c>
      <c r="E1646" s="47">
        <f t="shared" si="462"/>
        <v>1900</v>
      </c>
      <c r="F1646" s="47" t="str">
        <f t="shared" si="458"/>
        <v>сб</v>
      </c>
      <c r="G1646" s="92"/>
      <c r="H1646" s="71"/>
      <c r="I1646" s="70"/>
      <c r="J1646" s="94"/>
      <c r="K1646" s="94"/>
      <c r="L1646" s="48"/>
      <c r="M1646" s="71"/>
      <c r="N1646" s="64"/>
      <c r="O1646" s="65"/>
      <c r="P1646" s="65"/>
      <c r="Q1646" s="65"/>
      <c r="R1646" s="105"/>
      <c r="S1646" s="66">
        <f t="shared" si="451"/>
        <v>100854.89999999998</v>
      </c>
      <c r="T1646" s="67">
        <f t="shared" si="446"/>
        <v>0</v>
      </c>
      <c r="U1646" s="53">
        <f t="shared" si="453"/>
        <v>0</v>
      </c>
      <c r="V1646" s="54">
        <f t="shared" si="454"/>
        <v>0</v>
      </c>
      <c r="W1646" s="67">
        <f t="shared" si="447"/>
        <v>0</v>
      </c>
      <c r="X1646" s="53">
        <f t="shared" si="455"/>
        <v>0</v>
      </c>
      <c r="Y1646" s="54">
        <f t="shared" si="456"/>
        <v>0</v>
      </c>
      <c r="Z1646" s="68" t="str">
        <f t="shared" si="459"/>
        <v>0</v>
      </c>
      <c r="AA1646" s="56">
        <f t="shared" si="457"/>
        <v>1</v>
      </c>
      <c r="AB1646" s="124">
        <f t="shared" si="448"/>
        <v>1</v>
      </c>
      <c r="AC1646" s="69">
        <f t="shared" si="449"/>
        <v>0</v>
      </c>
      <c r="AD1646" s="54">
        <f t="shared" si="452"/>
        <v>0</v>
      </c>
      <c r="AE1646" s="59">
        <f t="shared" si="450"/>
        <v>0</v>
      </c>
      <c r="AF1646" s="149"/>
      <c r="AG1646" s="60"/>
      <c r="AH1646" s="61"/>
      <c r="AI1646" s="126"/>
      <c r="AJ1646" s="212"/>
      <c r="AK1646" s="215"/>
    </row>
    <row r="1647" spans="2:37">
      <c r="B1647" s="136"/>
      <c r="C1647" s="47">
        <f t="shared" si="460"/>
        <v>0</v>
      </c>
      <c r="D1647" s="47">
        <f t="shared" si="461"/>
        <v>1</v>
      </c>
      <c r="E1647" s="47">
        <f t="shared" si="462"/>
        <v>1900</v>
      </c>
      <c r="F1647" s="47" t="str">
        <f t="shared" si="458"/>
        <v>сб</v>
      </c>
      <c r="G1647" s="92"/>
      <c r="H1647" s="71"/>
      <c r="I1647" s="70"/>
      <c r="J1647" s="94"/>
      <c r="K1647" s="94"/>
      <c r="L1647" s="48"/>
      <c r="M1647" s="71"/>
      <c r="N1647" s="64"/>
      <c r="O1647" s="65"/>
      <c r="P1647" s="65"/>
      <c r="Q1647" s="65"/>
      <c r="R1647" s="105"/>
      <c r="S1647" s="66">
        <f t="shared" si="451"/>
        <v>100854.89999999998</v>
      </c>
      <c r="T1647" s="67">
        <f t="shared" si="446"/>
        <v>0</v>
      </c>
      <c r="U1647" s="53">
        <f t="shared" si="453"/>
        <v>0</v>
      </c>
      <c r="V1647" s="54">
        <f t="shared" si="454"/>
        <v>0</v>
      </c>
      <c r="W1647" s="67">
        <f t="shared" si="447"/>
        <v>0</v>
      </c>
      <c r="X1647" s="53">
        <f t="shared" si="455"/>
        <v>0</v>
      </c>
      <c r="Y1647" s="54">
        <f t="shared" si="456"/>
        <v>0</v>
      </c>
      <c r="Z1647" s="68" t="str">
        <f t="shared" si="459"/>
        <v>0</v>
      </c>
      <c r="AA1647" s="56">
        <f t="shared" si="457"/>
        <v>1</v>
      </c>
      <c r="AB1647" s="124">
        <f t="shared" si="448"/>
        <v>1</v>
      </c>
      <c r="AC1647" s="69">
        <f t="shared" si="449"/>
        <v>0</v>
      </c>
      <c r="AD1647" s="54">
        <f t="shared" si="452"/>
        <v>0</v>
      </c>
      <c r="AE1647" s="59">
        <f t="shared" si="450"/>
        <v>0</v>
      </c>
      <c r="AF1647" s="149"/>
      <c r="AG1647" s="60"/>
      <c r="AH1647" s="61"/>
      <c r="AI1647" s="126"/>
      <c r="AJ1647" s="212"/>
      <c r="AK1647" s="215"/>
    </row>
    <row r="1648" spans="2:37">
      <c r="B1648" s="136"/>
      <c r="C1648" s="47">
        <f t="shared" si="460"/>
        <v>0</v>
      </c>
      <c r="D1648" s="47">
        <f t="shared" si="461"/>
        <v>1</v>
      </c>
      <c r="E1648" s="47">
        <f t="shared" si="462"/>
        <v>1900</v>
      </c>
      <c r="F1648" s="47" t="str">
        <f t="shared" si="458"/>
        <v>сб</v>
      </c>
      <c r="G1648" s="92"/>
      <c r="H1648" s="71"/>
      <c r="I1648" s="70"/>
      <c r="J1648" s="94"/>
      <c r="K1648" s="94"/>
      <c r="L1648" s="48"/>
      <c r="M1648" s="71"/>
      <c r="N1648" s="64"/>
      <c r="O1648" s="65"/>
      <c r="P1648" s="65"/>
      <c r="Q1648" s="65"/>
      <c r="R1648" s="105"/>
      <c r="S1648" s="66">
        <f t="shared" si="451"/>
        <v>100854.89999999998</v>
      </c>
      <c r="T1648" s="67">
        <f t="shared" si="446"/>
        <v>0</v>
      </c>
      <c r="U1648" s="53">
        <f t="shared" si="453"/>
        <v>0</v>
      </c>
      <c r="V1648" s="54">
        <f t="shared" si="454"/>
        <v>0</v>
      </c>
      <c r="W1648" s="67">
        <f t="shared" si="447"/>
        <v>0</v>
      </c>
      <c r="X1648" s="53">
        <f t="shared" si="455"/>
        <v>0</v>
      </c>
      <c r="Y1648" s="54">
        <f t="shared" si="456"/>
        <v>0</v>
      </c>
      <c r="Z1648" s="68" t="str">
        <f t="shared" si="459"/>
        <v>0</v>
      </c>
      <c r="AA1648" s="56">
        <f t="shared" si="457"/>
        <v>1</v>
      </c>
      <c r="AB1648" s="124">
        <f t="shared" si="448"/>
        <v>1</v>
      </c>
      <c r="AC1648" s="69">
        <f t="shared" si="449"/>
        <v>0</v>
      </c>
      <c r="AD1648" s="54">
        <f t="shared" si="452"/>
        <v>0</v>
      </c>
      <c r="AE1648" s="59">
        <f t="shared" si="450"/>
        <v>0</v>
      </c>
      <c r="AF1648" s="149"/>
      <c r="AG1648" s="60"/>
      <c r="AH1648" s="61"/>
      <c r="AI1648" s="126"/>
      <c r="AJ1648" s="212"/>
      <c r="AK1648" s="215"/>
    </row>
    <row r="1649" spans="2:37">
      <c r="B1649" s="136"/>
      <c r="C1649" s="47">
        <f t="shared" si="460"/>
        <v>0</v>
      </c>
      <c r="D1649" s="47">
        <f t="shared" si="461"/>
        <v>1</v>
      </c>
      <c r="E1649" s="47">
        <f t="shared" si="462"/>
        <v>1900</v>
      </c>
      <c r="F1649" s="47" t="str">
        <f t="shared" si="458"/>
        <v>сб</v>
      </c>
      <c r="G1649" s="92"/>
      <c r="H1649" s="71"/>
      <c r="I1649" s="70"/>
      <c r="J1649" s="94"/>
      <c r="K1649" s="94"/>
      <c r="L1649" s="48"/>
      <c r="M1649" s="71"/>
      <c r="N1649" s="64"/>
      <c r="O1649" s="65"/>
      <c r="P1649" s="65"/>
      <c r="Q1649" s="65"/>
      <c r="R1649" s="105"/>
      <c r="S1649" s="66">
        <f t="shared" si="451"/>
        <v>100854.89999999998</v>
      </c>
      <c r="T1649" s="67">
        <f t="shared" si="446"/>
        <v>0</v>
      </c>
      <c r="U1649" s="53">
        <f t="shared" si="453"/>
        <v>0</v>
      </c>
      <c r="V1649" s="54">
        <f t="shared" si="454"/>
        <v>0</v>
      </c>
      <c r="W1649" s="67">
        <f t="shared" si="447"/>
        <v>0</v>
      </c>
      <c r="X1649" s="53">
        <f t="shared" si="455"/>
        <v>0</v>
      </c>
      <c r="Y1649" s="54">
        <f t="shared" si="456"/>
        <v>0</v>
      </c>
      <c r="Z1649" s="68" t="str">
        <f t="shared" si="459"/>
        <v>0</v>
      </c>
      <c r="AA1649" s="56">
        <f t="shared" si="457"/>
        <v>1</v>
      </c>
      <c r="AB1649" s="124">
        <f t="shared" si="448"/>
        <v>1</v>
      </c>
      <c r="AC1649" s="69">
        <f t="shared" si="449"/>
        <v>0</v>
      </c>
      <c r="AD1649" s="54">
        <f t="shared" si="452"/>
        <v>0</v>
      </c>
      <c r="AE1649" s="59">
        <f t="shared" si="450"/>
        <v>0</v>
      </c>
      <c r="AF1649" s="149"/>
      <c r="AG1649" s="60"/>
      <c r="AH1649" s="61"/>
      <c r="AI1649" s="126"/>
      <c r="AJ1649" s="212"/>
      <c r="AK1649" s="215"/>
    </row>
    <row r="1650" spans="2:37">
      <c r="B1650" s="136"/>
      <c r="C1650" s="47">
        <f t="shared" si="460"/>
        <v>0</v>
      </c>
      <c r="D1650" s="47">
        <f t="shared" si="461"/>
        <v>1</v>
      </c>
      <c r="E1650" s="47">
        <f t="shared" si="462"/>
        <v>1900</v>
      </c>
      <c r="F1650" s="47" t="str">
        <f t="shared" si="458"/>
        <v>сб</v>
      </c>
      <c r="G1650" s="92"/>
      <c r="H1650" s="71"/>
      <c r="I1650" s="70"/>
      <c r="J1650" s="94"/>
      <c r="K1650" s="94"/>
      <c r="L1650" s="48"/>
      <c r="M1650" s="71"/>
      <c r="N1650" s="64"/>
      <c r="O1650" s="65"/>
      <c r="P1650" s="65"/>
      <c r="Q1650" s="65"/>
      <c r="R1650" s="105"/>
      <c r="S1650" s="66">
        <f t="shared" si="451"/>
        <v>100854.89999999998</v>
      </c>
      <c r="T1650" s="67">
        <f t="shared" si="446"/>
        <v>0</v>
      </c>
      <c r="U1650" s="53">
        <f t="shared" si="453"/>
        <v>0</v>
      </c>
      <c r="V1650" s="54">
        <f t="shared" si="454"/>
        <v>0</v>
      </c>
      <c r="W1650" s="67">
        <f t="shared" si="447"/>
        <v>0</v>
      </c>
      <c r="X1650" s="53">
        <f t="shared" si="455"/>
        <v>0</v>
      </c>
      <c r="Y1650" s="54">
        <f t="shared" si="456"/>
        <v>0</v>
      </c>
      <c r="Z1650" s="68" t="str">
        <f t="shared" si="459"/>
        <v>0</v>
      </c>
      <c r="AA1650" s="56">
        <f t="shared" si="457"/>
        <v>1</v>
      </c>
      <c r="AB1650" s="124">
        <f t="shared" si="448"/>
        <v>1</v>
      </c>
      <c r="AC1650" s="69">
        <f t="shared" si="449"/>
        <v>0</v>
      </c>
      <c r="AD1650" s="54">
        <f t="shared" si="452"/>
        <v>0</v>
      </c>
      <c r="AE1650" s="59">
        <f t="shared" si="450"/>
        <v>0</v>
      </c>
      <c r="AF1650" s="149"/>
      <c r="AG1650" s="60"/>
      <c r="AH1650" s="61"/>
      <c r="AI1650" s="126"/>
      <c r="AJ1650" s="212"/>
      <c r="AK1650" s="215"/>
    </row>
    <row r="1651" spans="2:37">
      <c r="B1651" s="136"/>
      <c r="C1651" s="47">
        <f t="shared" si="460"/>
        <v>0</v>
      </c>
      <c r="D1651" s="47">
        <f t="shared" si="461"/>
        <v>1</v>
      </c>
      <c r="E1651" s="47">
        <f t="shared" si="462"/>
        <v>1900</v>
      </c>
      <c r="F1651" s="47" t="str">
        <f t="shared" si="458"/>
        <v>сб</v>
      </c>
      <c r="G1651" s="92"/>
      <c r="H1651" s="71"/>
      <c r="I1651" s="70"/>
      <c r="J1651" s="94"/>
      <c r="K1651" s="94"/>
      <c r="L1651" s="48"/>
      <c r="M1651" s="71"/>
      <c r="N1651" s="64"/>
      <c r="O1651" s="65"/>
      <c r="P1651" s="65"/>
      <c r="Q1651" s="65"/>
      <c r="R1651" s="105"/>
      <c r="S1651" s="66">
        <f t="shared" si="451"/>
        <v>100854.89999999998</v>
      </c>
      <c r="T1651" s="67">
        <f t="shared" si="446"/>
        <v>0</v>
      </c>
      <c r="U1651" s="53">
        <f t="shared" si="453"/>
        <v>0</v>
      </c>
      <c r="V1651" s="54">
        <f t="shared" si="454"/>
        <v>0</v>
      </c>
      <c r="W1651" s="67">
        <f t="shared" si="447"/>
        <v>0</v>
      </c>
      <c r="X1651" s="53">
        <f t="shared" si="455"/>
        <v>0</v>
      </c>
      <c r="Y1651" s="54">
        <f t="shared" si="456"/>
        <v>0</v>
      </c>
      <c r="Z1651" s="68" t="str">
        <f t="shared" si="459"/>
        <v>0</v>
      </c>
      <c r="AA1651" s="56">
        <f t="shared" si="457"/>
        <v>1</v>
      </c>
      <c r="AB1651" s="124">
        <f t="shared" si="448"/>
        <v>1</v>
      </c>
      <c r="AC1651" s="69">
        <f t="shared" si="449"/>
        <v>0</v>
      </c>
      <c r="AD1651" s="54">
        <f t="shared" si="452"/>
        <v>0</v>
      </c>
      <c r="AE1651" s="59">
        <f t="shared" si="450"/>
        <v>0</v>
      </c>
      <c r="AF1651" s="149"/>
      <c r="AG1651" s="60"/>
      <c r="AH1651" s="61"/>
      <c r="AI1651" s="126"/>
      <c r="AJ1651" s="212"/>
      <c r="AK1651" s="215"/>
    </row>
    <row r="1652" spans="2:37">
      <c r="B1652" s="136"/>
      <c r="C1652" s="47">
        <f t="shared" si="460"/>
        <v>0</v>
      </c>
      <c r="D1652" s="47">
        <f t="shared" si="461"/>
        <v>1</v>
      </c>
      <c r="E1652" s="47">
        <f t="shared" si="462"/>
        <v>1900</v>
      </c>
      <c r="F1652" s="47" t="str">
        <f t="shared" si="458"/>
        <v>сб</v>
      </c>
      <c r="G1652" s="92"/>
      <c r="H1652" s="71"/>
      <c r="I1652" s="70"/>
      <c r="J1652" s="94"/>
      <c r="K1652" s="94"/>
      <c r="L1652" s="48"/>
      <c r="M1652" s="71"/>
      <c r="N1652" s="64"/>
      <c r="O1652" s="65"/>
      <c r="P1652" s="65"/>
      <c r="Q1652" s="65"/>
      <c r="R1652" s="105"/>
      <c r="S1652" s="66">
        <f t="shared" si="451"/>
        <v>100854.89999999998</v>
      </c>
      <c r="T1652" s="67">
        <f t="shared" si="446"/>
        <v>0</v>
      </c>
      <c r="U1652" s="53">
        <f t="shared" si="453"/>
        <v>0</v>
      </c>
      <c r="V1652" s="54">
        <f t="shared" si="454"/>
        <v>0</v>
      </c>
      <c r="W1652" s="67">
        <f t="shared" si="447"/>
        <v>0</v>
      </c>
      <c r="X1652" s="53">
        <f t="shared" si="455"/>
        <v>0</v>
      </c>
      <c r="Y1652" s="54">
        <f t="shared" si="456"/>
        <v>0</v>
      </c>
      <c r="Z1652" s="68" t="str">
        <f t="shared" si="459"/>
        <v>0</v>
      </c>
      <c r="AA1652" s="56">
        <f t="shared" si="457"/>
        <v>1</v>
      </c>
      <c r="AB1652" s="124">
        <f t="shared" si="448"/>
        <v>1</v>
      </c>
      <c r="AC1652" s="69">
        <f t="shared" si="449"/>
        <v>0</v>
      </c>
      <c r="AD1652" s="54">
        <f t="shared" si="452"/>
        <v>0</v>
      </c>
      <c r="AE1652" s="59">
        <f t="shared" si="450"/>
        <v>0</v>
      </c>
      <c r="AF1652" s="149"/>
      <c r="AG1652" s="60"/>
      <c r="AH1652" s="61"/>
      <c r="AI1652" s="126"/>
      <c r="AJ1652" s="212"/>
      <c r="AK1652" s="215"/>
    </row>
    <row r="1653" spans="2:37">
      <c r="B1653" s="136"/>
      <c r="C1653" s="47">
        <f t="shared" si="460"/>
        <v>0</v>
      </c>
      <c r="D1653" s="47">
        <f t="shared" si="461"/>
        <v>1</v>
      </c>
      <c r="E1653" s="47">
        <f t="shared" si="462"/>
        <v>1900</v>
      </c>
      <c r="F1653" s="47" t="str">
        <f t="shared" si="458"/>
        <v>сб</v>
      </c>
      <c r="G1653" s="92"/>
      <c r="H1653" s="71"/>
      <c r="I1653" s="70"/>
      <c r="J1653" s="94"/>
      <c r="K1653" s="94"/>
      <c r="L1653" s="48"/>
      <c r="M1653" s="71"/>
      <c r="N1653" s="64"/>
      <c r="O1653" s="65"/>
      <c r="P1653" s="65"/>
      <c r="Q1653" s="65"/>
      <c r="R1653" s="105"/>
      <c r="S1653" s="66">
        <f t="shared" si="451"/>
        <v>100854.89999999998</v>
      </c>
      <c r="T1653" s="67">
        <f t="shared" si="446"/>
        <v>0</v>
      </c>
      <c r="U1653" s="53">
        <f t="shared" si="453"/>
        <v>0</v>
      </c>
      <c r="V1653" s="54">
        <f t="shared" si="454"/>
        <v>0</v>
      </c>
      <c r="W1653" s="67">
        <f t="shared" si="447"/>
        <v>0</v>
      </c>
      <c r="X1653" s="53">
        <f t="shared" si="455"/>
        <v>0</v>
      </c>
      <c r="Y1653" s="54">
        <f t="shared" si="456"/>
        <v>0</v>
      </c>
      <c r="Z1653" s="68" t="str">
        <f t="shared" si="459"/>
        <v>0</v>
      </c>
      <c r="AA1653" s="56">
        <f t="shared" si="457"/>
        <v>1</v>
      </c>
      <c r="AB1653" s="124">
        <f t="shared" si="448"/>
        <v>1</v>
      </c>
      <c r="AC1653" s="69">
        <f t="shared" si="449"/>
        <v>0</v>
      </c>
      <c r="AD1653" s="54">
        <f t="shared" si="452"/>
        <v>0</v>
      </c>
      <c r="AE1653" s="59">
        <f t="shared" si="450"/>
        <v>0</v>
      </c>
      <c r="AF1653" s="149"/>
      <c r="AG1653" s="60"/>
      <c r="AH1653" s="61"/>
      <c r="AI1653" s="126"/>
      <c r="AJ1653" s="212"/>
      <c r="AK1653" s="215"/>
    </row>
    <row r="1654" spans="2:37">
      <c r="B1654" s="136"/>
      <c r="C1654" s="47">
        <f t="shared" si="460"/>
        <v>0</v>
      </c>
      <c r="D1654" s="47">
        <f t="shared" si="461"/>
        <v>1</v>
      </c>
      <c r="E1654" s="47">
        <f t="shared" si="462"/>
        <v>1900</v>
      </c>
      <c r="F1654" s="47" t="str">
        <f t="shared" si="458"/>
        <v>сб</v>
      </c>
      <c r="G1654" s="92"/>
      <c r="H1654" s="71"/>
      <c r="I1654" s="70"/>
      <c r="J1654" s="94"/>
      <c r="K1654" s="94"/>
      <c r="L1654" s="48"/>
      <c r="M1654" s="71"/>
      <c r="N1654" s="64"/>
      <c r="O1654" s="65"/>
      <c r="P1654" s="65"/>
      <c r="Q1654" s="65"/>
      <c r="R1654" s="105"/>
      <c r="S1654" s="66">
        <f t="shared" si="451"/>
        <v>100854.89999999998</v>
      </c>
      <c r="T1654" s="67">
        <f t="shared" si="446"/>
        <v>0</v>
      </c>
      <c r="U1654" s="53">
        <f t="shared" si="453"/>
        <v>0</v>
      </c>
      <c r="V1654" s="54">
        <f t="shared" si="454"/>
        <v>0</v>
      </c>
      <c r="W1654" s="67">
        <f t="shared" si="447"/>
        <v>0</v>
      </c>
      <c r="X1654" s="53">
        <f t="shared" si="455"/>
        <v>0</v>
      </c>
      <c r="Y1654" s="54">
        <f t="shared" si="456"/>
        <v>0</v>
      </c>
      <c r="Z1654" s="68" t="str">
        <f t="shared" si="459"/>
        <v>0</v>
      </c>
      <c r="AA1654" s="56">
        <f t="shared" si="457"/>
        <v>1</v>
      </c>
      <c r="AB1654" s="124">
        <f t="shared" si="448"/>
        <v>1</v>
      </c>
      <c r="AC1654" s="69">
        <f t="shared" si="449"/>
        <v>0</v>
      </c>
      <c r="AD1654" s="54">
        <f t="shared" si="452"/>
        <v>0</v>
      </c>
      <c r="AE1654" s="59">
        <f t="shared" si="450"/>
        <v>0</v>
      </c>
      <c r="AF1654" s="149"/>
      <c r="AG1654" s="60"/>
      <c r="AH1654" s="61"/>
      <c r="AI1654" s="126"/>
      <c r="AJ1654" s="212"/>
      <c r="AK1654" s="215"/>
    </row>
    <row r="1655" spans="2:37">
      <c r="B1655" s="136"/>
      <c r="C1655" s="47">
        <f t="shared" si="460"/>
        <v>0</v>
      </c>
      <c r="D1655" s="47">
        <f t="shared" si="461"/>
        <v>1</v>
      </c>
      <c r="E1655" s="47">
        <f t="shared" si="462"/>
        <v>1900</v>
      </c>
      <c r="F1655" s="47" t="str">
        <f t="shared" si="458"/>
        <v>сб</v>
      </c>
      <c r="G1655" s="92"/>
      <c r="H1655" s="71"/>
      <c r="I1655" s="70"/>
      <c r="J1655" s="94"/>
      <c r="K1655" s="94"/>
      <c r="L1655" s="48"/>
      <c r="M1655" s="71"/>
      <c r="N1655" s="64"/>
      <c r="O1655" s="65"/>
      <c r="P1655" s="65"/>
      <c r="Q1655" s="65"/>
      <c r="R1655" s="105"/>
      <c r="S1655" s="66">
        <f t="shared" si="451"/>
        <v>100854.89999999998</v>
      </c>
      <c r="T1655" s="67">
        <f t="shared" si="446"/>
        <v>0</v>
      </c>
      <c r="U1655" s="53">
        <f t="shared" si="453"/>
        <v>0</v>
      </c>
      <c r="V1655" s="54">
        <f t="shared" si="454"/>
        <v>0</v>
      </c>
      <c r="W1655" s="67">
        <f t="shared" si="447"/>
        <v>0</v>
      </c>
      <c r="X1655" s="53">
        <f t="shared" si="455"/>
        <v>0</v>
      </c>
      <c r="Y1655" s="54">
        <f t="shared" si="456"/>
        <v>0</v>
      </c>
      <c r="Z1655" s="68" t="str">
        <f t="shared" si="459"/>
        <v>0</v>
      </c>
      <c r="AA1655" s="56">
        <f t="shared" si="457"/>
        <v>1</v>
      </c>
      <c r="AB1655" s="124">
        <f t="shared" si="448"/>
        <v>1</v>
      </c>
      <c r="AC1655" s="69">
        <f t="shared" si="449"/>
        <v>0</v>
      </c>
      <c r="AD1655" s="54">
        <f t="shared" si="452"/>
        <v>0</v>
      </c>
      <c r="AE1655" s="59">
        <f t="shared" si="450"/>
        <v>0</v>
      </c>
      <c r="AF1655" s="149"/>
      <c r="AG1655" s="60"/>
      <c r="AH1655" s="61"/>
      <c r="AI1655" s="126"/>
      <c r="AJ1655" s="212"/>
      <c r="AK1655" s="215"/>
    </row>
    <row r="1656" spans="2:37">
      <c r="B1656" s="136"/>
      <c r="C1656" s="47">
        <f t="shared" si="460"/>
        <v>0</v>
      </c>
      <c r="D1656" s="47">
        <f t="shared" si="461"/>
        <v>1</v>
      </c>
      <c r="E1656" s="47">
        <f t="shared" si="462"/>
        <v>1900</v>
      </c>
      <c r="F1656" s="47" t="str">
        <f t="shared" si="458"/>
        <v>сб</v>
      </c>
      <c r="G1656" s="92"/>
      <c r="H1656" s="71"/>
      <c r="I1656" s="70"/>
      <c r="J1656" s="94"/>
      <c r="K1656" s="94"/>
      <c r="L1656" s="48"/>
      <c r="M1656" s="71"/>
      <c r="N1656" s="64"/>
      <c r="O1656" s="65"/>
      <c r="P1656" s="65"/>
      <c r="Q1656" s="65"/>
      <c r="R1656" s="105"/>
      <c r="S1656" s="66">
        <f t="shared" si="451"/>
        <v>100854.89999999998</v>
      </c>
      <c r="T1656" s="67">
        <f t="shared" si="446"/>
        <v>0</v>
      </c>
      <c r="U1656" s="53">
        <f t="shared" si="453"/>
        <v>0</v>
      </c>
      <c r="V1656" s="54">
        <f t="shared" si="454"/>
        <v>0</v>
      </c>
      <c r="W1656" s="67">
        <f t="shared" si="447"/>
        <v>0</v>
      </c>
      <c r="X1656" s="53">
        <f t="shared" si="455"/>
        <v>0</v>
      </c>
      <c r="Y1656" s="54">
        <f t="shared" si="456"/>
        <v>0</v>
      </c>
      <c r="Z1656" s="68" t="str">
        <f t="shared" si="459"/>
        <v>0</v>
      </c>
      <c r="AA1656" s="56">
        <f t="shared" si="457"/>
        <v>1</v>
      </c>
      <c r="AB1656" s="124">
        <f t="shared" si="448"/>
        <v>1</v>
      </c>
      <c r="AC1656" s="69">
        <f t="shared" si="449"/>
        <v>0</v>
      </c>
      <c r="AD1656" s="54">
        <f t="shared" si="452"/>
        <v>0</v>
      </c>
      <c r="AE1656" s="59">
        <f t="shared" si="450"/>
        <v>0</v>
      </c>
      <c r="AF1656" s="149"/>
      <c r="AG1656" s="60"/>
      <c r="AH1656" s="61"/>
      <c r="AI1656" s="126"/>
      <c r="AJ1656" s="212"/>
      <c r="AK1656" s="215"/>
    </row>
    <row r="1657" spans="2:37">
      <c r="B1657" s="136"/>
      <c r="C1657" s="47">
        <f t="shared" si="460"/>
        <v>0</v>
      </c>
      <c r="D1657" s="47">
        <f t="shared" si="461"/>
        <v>1</v>
      </c>
      <c r="E1657" s="47">
        <f t="shared" si="462"/>
        <v>1900</v>
      </c>
      <c r="F1657" s="47" t="str">
        <f t="shared" si="458"/>
        <v>сб</v>
      </c>
      <c r="G1657" s="92"/>
      <c r="H1657" s="71"/>
      <c r="I1657" s="70"/>
      <c r="J1657" s="94"/>
      <c r="K1657" s="94"/>
      <c r="L1657" s="48"/>
      <c r="M1657" s="71"/>
      <c r="N1657" s="64"/>
      <c r="O1657" s="65"/>
      <c r="P1657" s="65"/>
      <c r="Q1657" s="65"/>
      <c r="R1657" s="105"/>
      <c r="S1657" s="66">
        <f t="shared" si="451"/>
        <v>100854.89999999998</v>
      </c>
      <c r="T1657" s="67">
        <f t="shared" si="446"/>
        <v>0</v>
      </c>
      <c r="U1657" s="53">
        <f t="shared" si="453"/>
        <v>0</v>
      </c>
      <c r="V1657" s="54">
        <f t="shared" si="454"/>
        <v>0</v>
      </c>
      <c r="W1657" s="67">
        <f t="shared" si="447"/>
        <v>0</v>
      </c>
      <c r="X1657" s="53">
        <f t="shared" si="455"/>
        <v>0</v>
      </c>
      <c r="Y1657" s="54">
        <f t="shared" si="456"/>
        <v>0</v>
      </c>
      <c r="Z1657" s="68" t="str">
        <f t="shared" si="459"/>
        <v>0</v>
      </c>
      <c r="AA1657" s="56">
        <f t="shared" si="457"/>
        <v>1</v>
      </c>
      <c r="AB1657" s="124">
        <f t="shared" si="448"/>
        <v>1</v>
      </c>
      <c r="AC1657" s="69">
        <f t="shared" si="449"/>
        <v>0</v>
      </c>
      <c r="AD1657" s="54">
        <f t="shared" si="452"/>
        <v>0</v>
      </c>
      <c r="AE1657" s="59">
        <f t="shared" si="450"/>
        <v>0</v>
      </c>
      <c r="AF1657" s="149"/>
      <c r="AG1657" s="60"/>
      <c r="AH1657" s="61"/>
      <c r="AI1657" s="126"/>
      <c r="AJ1657" s="212"/>
      <c r="AK1657" s="215"/>
    </row>
    <row r="1658" spans="2:37">
      <c r="B1658" s="136"/>
      <c r="C1658" s="47">
        <f t="shared" si="460"/>
        <v>0</v>
      </c>
      <c r="D1658" s="47">
        <f t="shared" si="461"/>
        <v>1</v>
      </c>
      <c r="E1658" s="47">
        <f t="shared" si="462"/>
        <v>1900</v>
      </c>
      <c r="F1658" s="47" t="str">
        <f t="shared" si="458"/>
        <v>сб</v>
      </c>
      <c r="G1658" s="92"/>
      <c r="H1658" s="71"/>
      <c r="I1658" s="70"/>
      <c r="J1658" s="94"/>
      <c r="K1658" s="94"/>
      <c r="L1658" s="48"/>
      <c r="M1658" s="71"/>
      <c r="N1658" s="64"/>
      <c r="O1658" s="65"/>
      <c r="P1658" s="65"/>
      <c r="Q1658" s="65"/>
      <c r="R1658" s="105"/>
      <c r="S1658" s="66">
        <f t="shared" si="451"/>
        <v>100854.89999999998</v>
      </c>
      <c r="T1658" s="67">
        <f t="shared" si="446"/>
        <v>0</v>
      </c>
      <c r="U1658" s="53">
        <f t="shared" si="453"/>
        <v>0</v>
      </c>
      <c r="V1658" s="54">
        <f t="shared" si="454"/>
        <v>0</v>
      </c>
      <c r="W1658" s="67">
        <f t="shared" si="447"/>
        <v>0</v>
      </c>
      <c r="X1658" s="53">
        <f t="shared" si="455"/>
        <v>0</v>
      </c>
      <c r="Y1658" s="54">
        <f t="shared" si="456"/>
        <v>0</v>
      </c>
      <c r="Z1658" s="68" t="str">
        <f t="shared" si="459"/>
        <v>0</v>
      </c>
      <c r="AA1658" s="56">
        <f t="shared" si="457"/>
        <v>1</v>
      </c>
      <c r="AB1658" s="124">
        <f t="shared" si="448"/>
        <v>1</v>
      </c>
      <c r="AC1658" s="69">
        <f t="shared" si="449"/>
        <v>0</v>
      </c>
      <c r="AD1658" s="54">
        <f t="shared" si="452"/>
        <v>0</v>
      </c>
      <c r="AE1658" s="59">
        <f t="shared" si="450"/>
        <v>0</v>
      </c>
      <c r="AF1658" s="149"/>
      <c r="AG1658" s="60"/>
      <c r="AH1658" s="61"/>
      <c r="AI1658" s="126"/>
      <c r="AJ1658" s="212"/>
      <c r="AK1658" s="215"/>
    </row>
    <row r="1659" spans="2:37">
      <c r="B1659" s="136"/>
      <c r="C1659" s="47">
        <f t="shared" si="460"/>
        <v>0</v>
      </c>
      <c r="D1659" s="47">
        <f t="shared" si="461"/>
        <v>1</v>
      </c>
      <c r="E1659" s="47">
        <f t="shared" si="462"/>
        <v>1900</v>
      </c>
      <c r="F1659" s="47" t="str">
        <f t="shared" si="458"/>
        <v>сб</v>
      </c>
      <c r="G1659" s="92"/>
      <c r="H1659" s="71"/>
      <c r="I1659" s="70"/>
      <c r="J1659" s="94"/>
      <c r="K1659" s="94"/>
      <c r="L1659" s="48"/>
      <c r="M1659" s="71"/>
      <c r="N1659" s="64"/>
      <c r="O1659" s="65"/>
      <c r="P1659" s="65"/>
      <c r="Q1659" s="65"/>
      <c r="R1659" s="105"/>
      <c r="S1659" s="66">
        <f t="shared" si="451"/>
        <v>100854.89999999998</v>
      </c>
      <c r="T1659" s="67">
        <f t="shared" si="446"/>
        <v>0</v>
      </c>
      <c r="U1659" s="53">
        <f t="shared" si="453"/>
        <v>0</v>
      </c>
      <c r="V1659" s="54">
        <f t="shared" si="454"/>
        <v>0</v>
      </c>
      <c r="W1659" s="67">
        <f t="shared" si="447"/>
        <v>0</v>
      </c>
      <c r="X1659" s="53">
        <f t="shared" si="455"/>
        <v>0</v>
      </c>
      <c r="Y1659" s="54">
        <f t="shared" si="456"/>
        <v>0</v>
      </c>
      <c r="Z1659" s="68" t="str">
        <f t="shared" si="459"/>
        <v>0</v>
      </c>
      <c r="AA1659" s="56">
        <f t="shared" si="457"/>
        <v>1</v>
      </c>
      <c r="AB1659" s="124">
        <f t="shared" si="448"/>
        <v>1</v>
      </c>
      <c r="AC1659" s="69">
        <f t="shared" si="449"/>
        <v>0</v>
      </c>
      <c r="AD1659" s="54">
        <f t="shared" si="452"/>
        <v>0</v>
      </c>
      <c r="AE1659" s="59">
        <f t="shared" si="450"/>
        <v>0</v>
      </c>
      <c r="AF1659" s="149"/>
      <c r="AG1659" s="60"/>
      <c r="AH1659" s="61"/>
      <c r="AI1659" s="126"/>
      <c r="AJ1659" s="212"/>
      <c r="AK1659" s="215"/>
    </row>
    <row r="1660" spans="2:37">
      <c r="B1660" s="136"/>
      <c r="C1660" s="47">
        <f t="shared" si="460"/>
        <v>0</v>
      </c>
      <c r="D1660" s="47">
        <f t="shared" si="461"/>
        <v>1</v>
      </c>
      <c r="E1660" s="47">
        <f t="shared" si="462"/>
        <v>1900</v>
      </c>
      <c r="F1660" s="47" t="str">
        <f t="shared" si="458"/>
        <v>сб</v>
      </c>
      <c r="G1660" s="92"/>
      <c r="H1660" s="71"/>
      <c r="I1660" s="70"/>
      <c r="J1660" s="94"/>
      <c r="K1660" s="94"/>
      <c r="L1660" s="48"/>
      <c r="M1660" s="71"/>
      <c r="N1660" s="64"/>
      <c r="O1660" s="65"/>
      <c r="P1660" s="65"/>
      <c r="Q1660" s="65"/>
      <c r="R1660" s="105"/>
      <c r="S1660" s="66">
        <f t="shared" si="451"/>
        <v>100854.89999999998</v>
      </c>
      <c r="T1660" s="67">
        <f t="shared" si="446"/>
        <v>0</v>
      </c>
      <c r="U1660" s="53">
        <f t="shared" si="453"/>
        <v>0</v>
      </c>
      <c r="V1660" s="54">
        <f t="shared" si="454"/>
        <v>0</v>
      </c>
      <c r="W1660" s="67">
        <f t="shared" si="447"/>
        <v>0</v>
      </c>
      <c r="X1660" s="53">
        <f t="shared" si="455"/>
        <v>0</v>
      </c>
      <c r="Y1660" s="54">
        <f t="shared" si="456"/>
        <v>0</v>
      </c>
      <c r="Z1660" s="68" t="str">
        <f t="shared" si="459"/>
        <v>0</v>
      </c>
      <c r="AA1660" s="56">
        <f t="shared" si="457"/>
        <v>1</v>
      </c>
      <c r="AB1660" s="124">
        <f t="shared" si="448"/>
        <v>1</v>
      </c>
      <c r="AC1660" s="69">
        <f t="shared" si="449"/>
        <v>0</v>
      </c>
      <c r="AD1660" s="54">
        <f t="shared" si="452"/>
        <v>0</v>
      </c>
      <c r="AE1660" s="59">
        <f t="shared" si="450"/>
        <v>0</v>
      </c>
      <c r="AF1660" s="149"/>
      <c r="AG1660" s="60"/>
      <c r="AH1660" s="61"/>
      <c r="AI1660" s="126"/>
      <c r="AJ1660" s="212"/>
      <c r="AK1660" s="215"/>
    </row>
    <row r="1661" spans="2:37">
      <c r="B1661" s="136"/>
      <c r="C1661" s="47">
        <f t="shared" si="460"/>
        <v>0</v>
      </c>
      <c r="D1661" s="47">
        <f t="shared" si="461"/>
        <v>1</v>
      </c>
      <c r="E1661" s="47">
        <f t="shared" si="462"/>
        <v>1900</v>
      </c>
      <c r="F1661" s="47" t="str">
        <f t="shared" si="458"/>
        <v>сб</v>
      </c>
      <c r="G1661" s="92"/>
      <c r="H1661" s="71"/>
      <c r="I1661" s="70"/>
      <c r="J1661" s="94"/>
      <c r="K1661" s="94"/>
      <c r="L1661" s="48"/>
      <c r="M1661" s="71"/>
      <c r="N1661" s="64"/>
      <c r="O1661" s="65"/>
      <c r="P1661" s="65"/>
      <c r="Q1661" s="65"/>
      <c r="R1661" s="105"/>
      <c r="S1661" s="66">
        <f t="shared" si="451"/>
        <v>100854.89999999998</v>
      </c>
      <c r="T1661" s="67">
        <f t="shared" si="446"/>
        <v>0</v>
      </c>
      <c r="U1661" s="53">
        <f t="shared" si="453"/>
        <v>0</v>
      </c>
      <c r="V1661" s="54">
        <f t="shared" si="454"/>
        <v>0</v>
      </c>
      <c r="W1661" s="67">
        <f t="shared" si="447"/>
        <v>0</v>
      </c>
      <c r="X1661" s="53">
        <f t="shared" si="455"/>
        <v>0</v>
      </c>
      <c r="Y1661" s="54">
        <f t="shared" si="456"/>
        <v>0</v>
      </c>
      <c r="Z1661" s="68" t="str">
        <f t="shared" si="459"/>
        <v>0</v>
      </c>
      <c r="AA1661" s="56">
        <f t="shared" si="457"/>
        <v>1</v>
      </c>
      <c r="AB1661" s="124">
        <f t="shared" si="448"/>
        <v>1</v>
      </c>
      <c r="AC1661" s="69">
        <f t="shared" si="449"/>
        <v>0</v>
      </c>
      <c r="AD1661" s="54">
        <f t="shared" si="452"/>
        <v>0</v>
      </c>
      <c r="AE1661" s="59">
        <f t="shared" si="450"/>
        <v>0</v>
      </c>
      <c r="AF1661" s="149"/>
      <c r="AG1661" s="60"/>
      <c r="AH1661" s="61"/>
      <c r="AI1661" s="126"/>
      <c r="AJ1661" s="212"/>
      <c r="AK1661" s="215"/>
    </row>
    <row r="1662" spans="2:37">
      <c r="B1662" s="136"/>
      <c r="C1662" s="47">
        <f t="shared" si="460"/>
        <v>0</v>
      </c>
      <c r="D1662" s="47">
        <f t="shared" si="461"/>
        <v>1</v>
      </c>
      <c r="E1662" s="47">
        <f t="shared" si="462"/>
        <v>1900</v>
      </c>
      <c r="F1662" s="47" t="str">
        <f t="shared" si="458"/>
        <v>сб</v>
      </c>
      <c r="G1662" s="92"/>
      <c r="H1662" s="71"/>
      <c r="I1662" s="70"/>
      <c r="J1662" s="94"/>
      <c r="K1662" s="94"/>
      <c r="L1662" s="48"/>
      <c r="M1662" s="71"/>
      <c r="N1662" s="64"/>
      <c r="O1662" s="65"/>
      <c r="P1662" s="65"/>
      <c r="Q1662" s="65"/>
      <c r="R1662" s="105"/>
      <c r="S1662" s="66">
        <f t="shared" si="451"/>
        <v>100854.89999999998</v>
      </c>
      <c r="T1662" s="67">
        <f t="shared" si="446"/>
        <v>0</v>
      </c>
      <c r="U1662" s="53">
        <f t="shared" si="453"/>
        <v>0</v>
      </c>
      <c r="V1662" s="54">
        <f t="shared" si="454"/>
        <v>0</v>
      </c>
      <c r="W1662" s="67">
        <f t="shared" si="447"/>
        <v>0</v>
      </c>
      <c r="X1662" s="53">
        <f t="shared" si="455"/>
        <v>0</v>
      </c>
      <c r="Y1662" s="54">
        <f t="shared" si="456"/>
        <v>0</v>
      </c>
      <c r="Z1662" s="68" t="str">
        <f t="shared" si="459"/>
        <v>0</v>
      </c>
      <c r="AA1662" s="56">
        <f t="shared" si="457"/>
        <v>1</v>
      </c>
      <c r="AB1662" s="124">
        <f t="shared" si="448"/>
        <v>1</v>
      </c>
      <c r="AC1662" s="69">
        <f t="shared" si="449"/>
        <v>0</v>
      </c>
      <c r="AD1662" s="54">
        <f t="shared" si="452"/>
        <v>0</v>
      </c>
      <c r="AE1662" s="59">
        <f t="shared" si="450"/>
        <v>0</v>
      </c>
      <c r="AF1662" s="149"/>
      <c r="AG1662" s="60"/>
      <c r="AH1662" s="61"/>
      <c r="AI1662" s="126"/>
      <c r="AJ1662" s="212"/>
      <c r="AK1662" s="215"/>
    </row>
    <row r="1663" spans="2:37">
      <c r="B1663" s="136"/>
      <c r="C1663" s="47">
        <f t="shared" si="460"/>
        <v>0</v>
      </c>
      <c r="D1663" s="47">
        <f t="shared" si="461"/>
        <v>1</v>
      </c>
      <c r="E1663" s="47">
        <f t="shared" si="462"/>
        <v>1900</v>
      </c>
      <c r="F1663" s="47" t="str">
        <f t="shared" si="458"/>
        <v>сб</v>
      </c>
      <c r="G1663" s="92"/>
      <c r="H1663" s="71"/>
      <c r="I1663" s="70"/>
      <c r="J1663" s="94"/>
      <c r="K1663" s="94"/>
      <c r="L1663" s="48"/>
      <c r="M1663" s="71"/>
      <c r="N1663" s="64"/>
      <c r="O1663" s="65"/>
      <c r="P1663" s="65"/>
      <c r="Q1663" s="65"/>
      <c r="R1663" s="105"/>
      <c r="S1663" s="66">
        <f t="shared" si="451"/>
        <v>100854.89999999998</v>
      </c>
      <c r="T1663" s="67">
        <f t="shared" si="446"/>
        <v>0</v>
      </c>
      <c r="U1663" s="53">
        <f t="shared" si="453"/>
        <v>0</v>
      </c>
      <c r="V1663" s="54">
        <f t="shared" si="454"/>
        <v>0</v>
      </c>
      <c r="W1663" s="67">
        <f t="shared" si="447"/>
        <v>0</v>
      </c>
      <c r="X1663" s="53">
        <f t="shared" si="455"/>
        <v>0</v>
      </c>
      <c r="Y1663" s="54">
        <f t="shared" si="456"/>
        <v>0</v>
      </c>
      <c r="Z1663" s="68" t="str">
        <f t="shared" si="459"/>
        <v>0</v>
      </c>
      <c r="AA1663" s="56">
        <f t="shared" si="457"/>
        <v>1</v>
      </c>
      <c r="AB1663" s="124">
        <f t="shared" si="448"/>
        <v>1</v>
      </c>
      <c r="AC1663" s="69">
        <f t="shared" si="449"/>
        <v>0</v>
      </c>
      <c r="AD1663" s="54">
        <f t="shared" si="452"/>
        <v>0</v>
      </c>
      <c r="AE1663" s="59">
        <f t="shared" si="450"/>
        <v>0</v>
      </c>
      <c r="AF1663" s="149"/>
      <c r="AG1663" s="60"/>
      <c r="AH1663" s="61"/>
      <c r="AI1663" s="126"/>
      <c r="AJ1663" s="212"/>
      <c r="AK1663" s="215"/>
    </row>
    <row r="1664" spans="2:37">
      <c r="B1664" s="136"/>
      <c r="C1664" s="47">
        <f t="shared" si="460"/>
        <v>0</v>
      </c>
      <c r="D1664" s="47">
        <f t="shared" si="461"/>
        <v>1</v>
      </c>
      <c r="E1664" s="47">
        <f t="shared" si="462"/>
        <v>1900</v>
      </c>
      <c r="F1664" s="47" t="str">
        <f t="shared" si="458"/>
        <v>сб</v>
      </c>
      <c r="G1664" s="92"/>
      <c r="H1664" s="71"/>
      <c r="I1664" s="70"/>
      <c r="J1664" s="94"/>
      <c r="K1664" s="94"/>
      <c r="L1664" s="48"/>
      <c r="M1664" s="71"/>
      <c r="N1664" s="64"/>
      <c r="O1664" s="65"/>
      <c r="P1664" s="65"/>
      <c r="Q1664" s="65"/>
      <c r="R1664" s="105"/>
      <c r="S1664" s="66">
        <f t="shared" si="451"/>
        <v>100854.89999999998</v>
      </c>
      <c r="T1664" s="67">
        <f t="shared" si="446"/>
        <v>0</v>
      </c>
      <c r="U1664" s="53">
        <f t="shared" si="453"/>
        <v>0</v>
      </c>
      <c r="V1664" s="54">
        <f t="shared" si="454"/>
        <v>0</v>
      </c>
      <c r="W1664" s="67">
        <f t="shared" si="447"/>
        <v>0</v>
      </c>
      <c r="X1664" s="53">
        <f t="shared" si="455"/>
        <v>0</v>
      </c>
      <c r="Y1664" s="54">
        <f t="shared" si="456"/>
        <v>0</v>
      </c>
      <c r="Z1664" s="68" t="str">
        <f t="shared" si="459"/>
        <v>0</v>
      </c>
      <c r="AA1664" s="56">
        <f t="shared" si="457"/>
        <v>1</v>
      </c>
      <c r="AB1664" s="124">
        <f t="shared" si="448"/>
        <v>1</v>
      </c>
      <c r="AC1664" s="69">
        <f t="shared" si="449"/>
        <v>0</v>
      </c>
      <c r="AD1664" s="54">
        <f t="shared" si="452"/>
        <v>0</v>
      </c>
      <c r="AE1664" s="59">
        <f t="shared" si="450"/>
        <v>0</v>
      </c>
      <c r="AF1664" s="149"/>
      <c r="AG1664" s="60"/>
      <c r="AH1664" s="61"/>
      <c r="AI1664" s="126"/>
      <c r="AJ1664" s="212"/>
      <c r="AK1664" s="215"/>
    </row>
    <row r="1665" spans="2:37">
      <c r="B1665" s="136"/>
      <c r="C1665" s="47">
        <f t="shared" si="460"/>
        <v>0</v>
      </c>
      <c r="D1665" s="47">
        <f t="shared" si="461"/>
        <v>1</v>
      </c>
      <c r="E1665" s="47">
        <f t="shared" si="462"/>
        <v>1900</v>
      </c>
      <c r="F1665" s="47" t="str">
        <f t="shared" si="458"/>
        <v>сб</v>
      </c>
      <c r="G1665" s="92"/>
      <c r="H1665" s="71"/>
      <c r="I1665" s="70"/>
      <c r="J1665" s="94"/>
      <c r="K1665" s="94"/>
      <c r="L1665" s="48"/>
      <c r="M1665" s="71"/>
      <c r="N1665" s="64"/>
      <c r="O1665" s="65"/>
      <c r="P1665" s="65"/>
      <c r="Q1665" s="65"/>
      <c r="R1665" s="105"/>
      <c r="S1665" s="66">
        <f t="shared" si="451"/>
        <v>100854.89999999998</v>
      </c>
      <c r="T1665" s="67">
        <f t="shared" si="446"/>
        <v>0</v>
      </c>
      <c r="U1665" s="53">
        <f t="shared" si="453"/>
        <v>0</v>
      </c>
      <c r="V1665" s="54">
        <f t="shared" si="454"/>
        <v>0</v>
      </c>
      <c r="W1665" s="67">
        <f t="shared" si="447"/>
        <v>0</v>
      </c>
      <c r="X1665" s="53">
        <f t="shared" si="455"/>
        <v>0</v>
      </c>
      <c r="Y1665" s="54">
        <f t="shared" si="456"/>
        <v>0</v>
      </c>
      <c r="Z1665" s="68" t="str">
        <f t="shared" si="459"/>
        <v>0</v>
      </c>
      <c r="AA1665" s="56">
        <f t="shared" si="457"/>
        <v>1</v>
      </c>
      <c r="AB1665" s="124">
        <f t="shared" si="448"/>
        <v>1</v>
      </c>
      <c r="AC1665" s="69">
        <f t="shared" si="449"/>
        <v>0</v>
      </c>
      <c r="AD1665" s="54">
        <f t="shared" si="452"/>
        <v>0</v>
      </c>
      <c r="AE1665" s="59">
        <f t="shared" si="450"/>
        <v>0</v>
      </c>
      <c r="AF1665" s="149"/>
      <c r="AG1665" s="60"/>
      <c r="AH1665" s="61"/>
      <c r="AI1665" s="126"/>
      <c r="AJ1665" s="212"/>
      <c r="AK1665" s="215"/>
    </row>
    <row r="1666" spans="2:37">
      <c r="B1666" s="136"/>
      <c r="C1666" s="47">
        <f t="shared" si="460"/>
        <v>0</v>
      </c>
      <c r="D1666" s="47">
        <f t="shared" si="461"/>
        <v>1</v>
      </c>
      <c r="E1666" s="47">
        <f t="shared" si="462"/>
        <v>1900</v>
      </c>
      <c r="F1666" s="47" t="str">
        <f t="shared" si="458"/>
        <v>сб</v>
      </c>
      <c r="G1666" s="92"/>
      <c r="H1666" s="71"/>
      <c r="I1666" s="70"/>
      <c r="J1666" s="94"/>
      <c r="K1666" s="94"/>
      <c r="L1666" s="48"/>
      <c r="M1666" s="71"/>
      <c r="N1666" s="64"/>
      <c r="O1666" s="65"/>
      <c r="P1666" s="65"/>
      <c r="Q1666" s="65"/>
      <c r="R1666" s="105"/>
      <c r="S1666" s="66">
        <f t="shared" si="451"/>
        <v>100854.89999999998</v>
      </c>
      <c r="T1666" s="67">
        <f t="shared" si="446"/>
        <v>0</v>
      </c>
      <c r="U1666" s="53">
        <f t="shared" si="453"/>
        <v>0</v>
      </c>
      <c r="V1666" s="54">
        <f t="shared" si="454"/>
        <v>0</v>
      </c>
      <c r="W1666" s="67">
        <f t="shared" si="447"/>
        <v>0</v>
      </c>
      <c r="X1666" s="53">
        <f t="shared" si="455"/>
        <v>0</v>
      </c>
      <c r="Y1666" s="54">
        <f t="shared" si="456"/>
        <v>0</v>
      </c>
      <c r="Z1666" s="68" t="str">
        <f t="shared" si="459"/>
        <v>0</v>
      </c>
      <c r="AA1666" s="56">
        <f t="shared" si="457"/>
        <v>1</v>
      </c>
      <c r="AB1666" s="124">
        <f t="shared" si="448"/>
        <v>1</v>
      </c>
      <c r="AC1666" s="69">
        <f t="shared" si="449"/>
        <v>0</v>
      </c>
      <c r="AD1666" s="54">
        <f t="shared" si="452"/>
        <v>0</v>
      </c>
      <c r="AE1666" s="59">
        <f t="shared" si="450"/>
        <v>0</v>
      </c>
      <c r="AF1666" s="149"/>
      <c r="AG1666" s="60"/>
      <c r="AH1666" s="61"/>
      <c r="AI1666" s="126"/>
      <c r="AJ1666" s="212"/>
      <c r="AK1666" s="215"/>
    </row>
    <row r="1667" spans="2:37">
      <c r="B1667" s="136"/>
      <c r="C1667" s="47">
        <f t="shared" si="460"/>
        <v>0</v>
      </c>
      <c r="D1667" s="47">
        <f t="shared" si="461"/>
        <v>1</v>
      </c>
      <c r="E1667" s="47">
        <f t="shared" si="462"/>
        <v>1900</v>
      </c>
      <c r="F1667" s="47" t="str">
        <f t="shared" si="458"/>
        <v>сб</v>
      </c>
      <c r="G1667" s="92"/>
      <c r="H1667" s="71"/>
      <c r="I1667" s="70"/>
      <c r="J1667" s="94"/>
      <c r="K1667" s="94"/>
      <c r="L1667" s="48"/>
      <c r="M1667" s="71"/>
      <c r="N1667" s="64"/>
      <c r="O1667" s="65"/>
      <c r="P1667" s="65"/>
      <c r="Q1667" s="65"/>
      <c r="R1667" s="105"/>
      <c r="S1667" s="66">
        <f t="shared" si="451"/>
        <v>100854.89999999998</v>
      </c>
      <c r="T1667" s="67">
        <f t="shared" si="446"/>
        <v>0</v>
      </c>
      <c r="U1667" s="53">
        <f t="shared" si="453"/>
        <v>0</v>
      </c>
      <c r="V1667" s="54">
        <f t="shared" si="454"/>
        <v>0</v>
      </c>
      <c r="W1667" s="67">
        <f t="shared" si="447"/>
        <v>0</v>
      </c>
      <c r="X1667" s="53">
        <f t="shared" si="455"/>
        <v>0</v>
      </c>
      <c r="Y1667" s="54">
        <f t="shared" si="456"/>
        <v>0</v>
      </c>
      <c r="Z1667" s="68" t="str">
        <f t="shared" si="459"/>
        <v>0</v>
      </c>
      <c r="AA1667" s="56">
        <f t="shared" si="457"/>
        <v>1</v>
      </c>
      <c r="AB1667" s="124">
        <f t="shared" si="448"/>
        <v>1</v>
      </c>
      <c r="AC1667" s="69">
        <f t="shared" si="449"/>
        <v>0</v>
      </c>
      <c r="AD1667" s="54">
        <f t="shared" si="452"/>
        <v>0</v>
      </c>
      <c r="AE1667" s="59">
        <f t="shared" si="450"/>
        <v>0</v>
      </c>
      <c r="AF1667" s="149"/>
      <c r="AG1667" s="60"/>
      <c r="AH1667" s="61"/>
      <c r="AI1667" s="126"/>
      <c r="AJ1667" s="212"/>
      <c r="AK1667" s="215"/>
    </row>
    <row r="1668" spans="2:37">
      <c r="B1668" s="136"/>
      <c r="C1668" s="47">
        <f t="shared" si="460"/>
        <v>0</v>
      </c>
      <c r="D1668" s="47">
        <f t="shared" si="461"/>
        <v>1</v>
      </c>
      <c r="E1668" s="47">
        <f t="shared" si="462"/>
        <v>1900</v>
      </c>
      <c r="F1668" s="47" t="str">
        <f t="shared" si="458"/>
        <v>сб</v>
      </c>
      <c r="G1668" s="92"/>
      <c r="H1668" s="71"/>
      <c r="I1668" s="70"/>
      <c r="J1668" s="94"/>
      <c r="K1668" s="94"/>
      <c r="L1668" s="48"/>
      <c r="M1668" s="71"/>
      <c r="N1668" s="64"/>
      <c r="O1668" s="65"/>
      <c r="P1668" s="65"/>
      <c r="Q1668" s="65"/>
      <c r="R1668" s="105"/>
      <c r="S1668" s="66">
        <f t="shared" si="451"/>
        <v>100854.89999999998</v>
      </c>
      <c r="T1668" s="67">
        <f t="shared" si="446"/>
        <v>0</v>
      </c>
      <c r="U1668" s="53">
        <f t="shared" si="453"/>
        <v>0</v>
      </c>
      <c r="V1668" s="54">
        <f t="shared" si="454"/>
        <v>0</v>
      </c>
      <c r="W1668" s="67">
        <f t="shared" si="447"/>
        <v>0</v>
      </c>
      <c r="X1668" s="53">
        <f t="shared" si="455"/>
        <v>0</v>
      </c>
      <c r="Y1668" s="54">
        <f t="shared" si="456"/>
        <v>0</v>
      </c>
      <c r="Z1668" s="68" t="str">
        <f t="shared" si="459"/>
        <v>0</v>
      </c>
      <c r="AA1668" s="56">
        <f t="shared" si="457"/>
        <v>1</v>
      </c>
      <c r="AB1668" s="124">
        <f t="shared" si="448"/>
        <v>1</v>
      </c>
      <c r="AC1668" s="69">
        <f t="shared" si="449"/>
        <v>0</v>
      </c>
      <c r="AD1668" s="54">
        <f t="shared" si="452"/>
        <v>0</v>
      </c>
      <c r="AE1668" s="59">
        <f t="shared" si="450"/>
        <v>0</v>
      </c>
      <c r="AF1668" s="149"/>
      <c r="AG1668" s="60"/>
      <c r="AH1668" s="61"/>
      <c r="AI1668" s="126"/>
      <c r="AJ1668" s="212"/>
      <c r="AK1668" s="215"/>
    </row>
    <row r="1669" spans="2:37">
      <c r="B1669" s="136"/>
      <c r="C1669" s="47">
        <f t="shared" si="460"/>
        <v>0</v>
      </c>
      <c r="D1669" s="47">
        <f t="shared" si="461"/>
        <v>1</v>
      </c>
      <c r="E1669" s="47">
        <f t="shared" si="462"/>
        <v>1900</v>
      </c>
      <c r="F1669" s="47" t="str">
        <f t="shared" si="458"/>
        <v>сб</v>
      </c>
      <c r="G1669" s="92"/>
      <c r="H1669" s="71"/>
      <c r="I1669" s="70"/>
      <c r="J1669" s="94"/>
      <c r="K1669" s="94"/>
      <c r="L1669" s="48"/>
      <c r="M1669" s="71"/>
      <c r="N1669" s="64"/>
      <c r="O1669" s="65"/>
      <c r="P1669" s="65"/>
      <c r="Q1669" s="65"/>
      <c r="R1669" s="105"/>
      <c r="S1669" s="66">
        <f t="shared" si="451"/>
        <v>100854.89999999998</v>
      </c>
      <c r="T1669" s="67">
        <f t="shared" si="446"/>
        <v>0</v>
      </c>
      <c r="U1669" s="53">
        <f t="shared" si="453"/>
        <v>0</v>
      </c>
      <c r="V1669" s="54">
        <f t="shared" si="454"/>
        <v>0</v>
      </c>
      <c r="W1669" s="67">
        <f t="shared" si="447"/>
        <v>0</v>
      </c>
      <c r="X1669" s="53">
        <f t="shared" si="455"/>
        <v>0</v>
      </c>
      <c r="Y1669" s="54">
        <f t="shared" si="456"/>
        <v>0</v>
      </c>
      <c r="Z1669" s="68" t="str">
        <f t="shared" si="459"/>
        <v>0</v>
      </c>
      <c r="AA1669" s="56">
        <f t="shared" si="457"/>
        <v>1</v>
      </c>
      <c r="AB1669" s="124">
        <f t="shared" si="448"/>
        <v>1</v>
      </c>
      <c r="AC1669" s="69">
        <f t="shared" si="449"/>
        <v>0</v>
      </c>
      <c r="AD1669" s="54">
        <f t="shared" si="452"/>
        <v>0</v>
      </c>
      <c r="AE1669" s="59">
        <f t="shared" si="450"/>
        <v>0</v>
      </c>
      <c r="AF1669" s="149"/>
      <c r="AG1669" s="60"/>
      <c r="AH1669" s="61"/>
      <c r="AI1669" s="126"/>
      <c r="AJ1669" s="212"/>
      <c r="AK1669" s="215"/>
    </row>
    <row r="1670" spans="2:37">
      <c r="B1670" s="136"/>
      <c r="C1670" s="47">
        <f t="shared" si="460"/>
        <v>0</v>
      </c>
      <c r="D1670" s="47">
        <f t="shared" si="461"/>
        <v>1</v>
      </c>
      <c r="E1670" s="47">
        <f t="shared" si="462"/>
        <v>1900</v>
      </c>
      <c r="F1670" s="47" t="str">
        <f t="shared" si="458"/>
        <v>сб</v>
      </c>
      <c r="G1670" s="92"/>
      <c r="H1670" s="71"/>
      <c r="I1670" s="70"/>
      <c r="J1670" s="94"/>
      <c r="K1670" s="94"/>
      <c r="L1670" s="48"/>
      <c r="M1670" s="71"/>
      <c r="N1670" s="64"/>
      <c r="O1670" s="65"/>
      <c r="P1670" s="65"/>
      <c r="Q1670" s="65"/>
      <c r="R1670" s="105"/>
      <c r="S1670" s="66">
        <f t="shared" si="451"/>
        <v>100854.89999999998</v>
      </c>
      <c r="T1670" s="67">
        <f t="shared" si="446"/>
        <v>0</v>
      </c>
      <c r="U1670" s="53">
        <f t="shared" si="453"/>
        <v>0</v>
      </c>
      <c r="V1670" s="54">
        <f t="shared" si="454"/>
        <v>0</v>
      </c>
      <c r="W1670" s="67">
        <f t="shared" si="447"/>
        <v>0</v>
      </c>
      <c r="X1670" s="53">
        <f t="shared" si="455"/>
        <v>0</v>
      </c>
      <c r="Y1670" s="54">
        <f t="shared" si="456"/>
        <v>0</v>
      </c>
      <c r="Z1670" s="68" t="str">
        <f t="shared" si="459"/>
        <v>0</v>
      </c>
      <c r="AA1670" s="56">
        <f t="shared" si="457"/>
        <v>1</v>
      </c>
      <c r="AB1670" s="124">
        <f t="shared" si="448"/>
        <v>1</v>
      </c>
      <c r="AC1670" s="69">
        <f t="shared" si="449"/>
        <v>0</v>
      </c>
      <c r="AD1670" s="54">
        <f t="shared" si="452"/>
        <v>0</v>
      </c>
      <c r="AE1670" s="59">
        <f t="shared" si="450"/>
        <v>0</v>
      </c>
      <c r="AF1670" s="149"/>
      <c r="AG1670" s="60"/>
      <c r="AH1670" s="61"/>
      <c r="AI1670" s="126"/>
      <c r="AJ1670" s="212"/>
      <c r="AK1670" s="215"/>
    </row>
    <row r="1671" spans="2:37">
      <c r="B1671" s="136"/>
      <c r="C1671" s="47">
        <f t="shared" si="460"/>
        <v>0</v>
      </c>
      <c r="D1671" s="47">
        <f t="shared" si="461"/>
        <v>1</v>
      </c>
      <c r="E1671" s="47">
        <f t="shared" si="462"/>
        <v>1900</v>
      </c>
      <c r="F1671" s="47" t="str">
        <f t="shared" si="458"/>
        <v>сб</v>
      </c>
      <c r="G1671" s="92"/>
      <c r="H1671" s="71"/>
      <c r="I1671" s="70"/>
      <c r="J1671" s="94"/>
      <c r="K1671" s="94"/>
      <c r="L1671" s="48"/>
      <c r="M1671" s="71"/>
      <c r="N1671" s="64"/>
      <c r="O1671" s="65"/>
      <c r="P1671" s="65"/>
      <c r="Q1671" s="65"/>
      <c r="R1671" s="105"/>
      <c r="S1671" s="66">
        <f t="shared" si="451"/>
        <v>100854.89999999998</v>
      </c>
      <c r="T1671" s="67">
        <f t="shared" si="446"/>
        <v>0</v>
      </c>
      <c r="U1671" s="53">
        <f t="shared" si="453"/>
        <v>0</v>
      </c>
      <c r="V1671" s="54">
        <f t="shared" si="454"/>
        <v>0</v>
      </c>
      <c r="W1671" s="67">
        <f t="shared" si="447"/>
        <v>0</v>
      </c>
      <c r="X1671" s="53">
        <f t="shared" si="455"/>
        <v>0</v>
      </c>
      <c r="Y1671" s="54">
        <f t="shared" si="456"/>
        <v>0</v>
      </c>
      <c r="Z1671" s="68" t="str">
        <f t="shared" si="459"/>
        <v>0</v>
      </c>
      <c r="AA1671" s="56">
        <f t="shared" si="457"/>
        <v>1</v>
      </c>
      <c r="AB1671" s="124">
        <f t="shared" si="448"/>
        <v>1</v>
      </c>
      <c r="AC1671" s="69">
        <f t="shared" si="449"/>
        <v>0</v>
      </c>
      <c r="AD1671" s="54">
        <f t="shared" si="452"/>
        <v>0</v>
      </c>
      <c r="AE1671" s="59">
        <f t="shared" si="450"/>
        <v>0</v>
      </c>
      <c r="AF1671" s="149"/>
      <c r="AG1671" s="60"/>
      <c r="AH1671" s="61"/>
      <c r="AI1671" s="126"/>
      <c r="AJ1671" s="212"/>
      <c r="AK1671" s="215"/>
    </row>
    <row r="1672" spans="2:37">
      <c r="B1672" s="136"/>
      <c r="C1672" s="47">
        <f t="shared" si="460"/>
        <v>0</v>
      </c>
      <c r="D1672" s="47">
        <f t="shared" si="461"/>
        <v>1</v>
      </c>
      <c r="E1672" s="47">
        <f t="shared" si="462"/>
        <v>1900</v>
      </c>
      <c r="F1672" s="47" t="str">
        <f t="shared" si="458"/>
        <v>сб</v>
      </c>
      <c r="G1672" s="92"/>
      <c r="H1672" s="71"/>
      <c r="I1672" s="70"/>
      <c r="J1672" s="94"/>
      <c r="K1672" s="94"/>
      <c r="L1672" s="48"/>
      <c r="M1672" s="71"/>
      <c r="N1672" s="64"/>
      <c r="O1672" s="65"/>
      <c r="P1672" s="65"/>
      <c r="Q1672" s="65"/>
      <c r="R1672" s="105"/>
      <c r="S1672" s="66">
        <f t="shared" si="451"/>
        <v>100854.89999999998</v>
      </c>
      <c r="T1672" s="67">
        <f t="shared" si="446"/>
        <v>0</v>
      </c>
      <c r="U1672" s="53">
        <f t="shared" si="453"/>
        <v>0</v>
      </c>
      <c r="V1672" s="54">
        <f t="shared" si="454"/>
        <v>0</v>
      </c>
      <c r="W1672" s="67">
        <f t="shared" si="447"/>
        <v>0</v>
      </c>
      <c r="X1672" s="53">
        <f t="shared" si="455"/>
        <v>0</v>
      </c>
      <c r="Y1672" s="54">
        <f t="shared" si="456"/>
        <v>0</v>
      </c>
      <c r="Z1672" s="68" t="str">
        <f t="shared" si="459"/>
        <v>0</v>
      </c>
      <c r="AA1672" s="56">
        <f t="shared" si="457"/>
        <v>1</v>
      </c>
      <c r="AB1672" s="124">
        <f t="shared" si="448"/>
        <v>1</v>
      </c>
      <c r="AC1672" s="69">
        <f t="shared" si="449"/>
        <v>0</v>
      </c>
      <c r="AD1672" s="54">
        <f t="shared" si="452"/>
        <v>0</v>
      </c>
      <c r="AE1672" s="59">
        <f t="shared" si="450"/>
        <v>0</v>
      </c>
      <c r="AF1672" s="149"/>
      <c r="AG1672" s="60"/>
      <c r="AH1672" s="61"/>
      <c r="AI1672" s="126"/>
      <c r="AJ1672" s="212"/>
      <c r="AK1672" s="215"/>
    </row>
    <row r="1673" spans="2:37">
      <c r="B1673" s="136"/>
      <c r="C1673" s="47">
        <f t="shared" si="460"/>
        <v>0</v>
      </c>
      <c r="D1673" s="47">
        <f t="shared" si="461"/>
        <v>1</v>
      </c>
      <c r="E1673" s="47">
        <f t="shared" si="462"/>
        <v>1900</v>
      </c>
      <c r="F1673" s="47" t="str">
        <f t="shared" si="458"/>
        <v>сб</v>
      </c>
      <c r="G1673" s="92"/>
      <c r="H1673" s="71"/>
      <c r="I1673" s="70"/>
      <c r="J1673" s="94"/>
      <c r="K1673" s="94"/>
      <c r="L1673" s="48"/>
      <c r="M1673" s="71"/>
      <c r="N1673" s="64"/>
      <c r="O1673" s="65"/>
      <c r="P1673" s="65"/>
      <c r="Q1673" s="65"/>
      <c r="R1673" s="105"/>
      <c r="S1673" s="66">
        <f t="shared" si="451"/>
        <v>100854.89999999998</v>
      </c>
      <c r="T1673" s="67">
        <f t="shared" si="446"/>
        <v>0</v>
      </c>
      <c r="U1673" s="53">
        <f t="shared" si="453"/>
        <v>0</v>
      </c>
      <c r="V1673" s="54">
        <f t="shared" si="454"/>
        <v>0</v>
      </c>
      <c r="W1673" s="67">
        <f t="shared" si="447"/>
        <v>0</v>
      </c>
      <c r="X1673" s="53">
        <f t="shared" si="455"/>
        <v>0</v>
      </c>
      <c r="Y1673" s="54">
        <f t="shared" si="456"/>
        <v>0</v>
      </c>
      <c r="Z1673" s="68" t="str">
        <f t="shared" si="459"/>
        <v>0</v>
      </c>
      <c r="AA1673" s="56">
        <f t="shared" si="457"/>
        <v>1</v>
      </c>
      <c r="AB1673" s="124">
        <f t="shared" si="448"/>
        <v>1</v>
      </c>
      <c r="AC1673" s="69">
        <f t="shared" si="449"/>
        <v>0</v>
      </c>
      <c r="AD1673" s="54">
        <f t="shared" si="452"/>
        <v>0</v>
      </c>
      <c r="AE1673" s="59">
        <f t="shared" si="450"/>
        <v>0</v>
      </c>
      <c r="AF1673" s="149"/>
      <c r="AG1673" s="60"/>
      <c r="AH1673" s="61"/>
      <c r="AI1673" s="126"/>
      <c r="AJ1673" s="212"/>
      <c r="AK1673" s="215"/>
    </row>
    <row r="1674" spans="2:37">
      <c r="B1674" s="136"/>
      <c r="C1674" s="47">
        <f t="shared" si="460"/>
        <v>0</v>
      </c>
      <c r="D1674" s="47">
        <f t="shared" si="461"/>
        <v>1</v>
      </c>
      <c r="E1674" s="47">
        <f t="shared" si="462"/>
        <v>1900</v>
      </c>
      <c r="F1674" s="47" t="str">
        <f t="shared" si="458"/>
        <v>сб</v>
      </c>
      <c r="G1674" s="92"/>
      <c r="H1674" s="71"/>
      <c r="I1674" s="70"/>
      <c r="J1674" s="94"/>
      <c r="K1674" s="94"/>
      <c r="L1674" s="48"/>
      <c r="M1674" s="71"/>
      <c r="N1674" s="64"/>
      <c r="O1674" s="65"/>
      <c r="P1674" s="65"/>
      <c r="Q1674" s="65"/>
      <c r="R1674" s="105"/>
      <c r="S1674" s="66">
        <f t="shared" si="451"/>
        <v>100854.89999999998</v>
      </c>
      <c r="T1674" s="67">
        <f t="shared" ref="T1674:T1737" si="463">IF(Q1674&lt;&gt;0,IF(K1674="Long",(Q1674-N1674)*100000*AB1674,((Q1674-N1674)*-100000*AB1674)),0)</f>
        <v>0</v>
      </c>
      <c r="U1674" s="53">
        <f t="shared" si="453"/>
        <v>0</v>
      </c>
      <c r="V1674" s="54">
        <f t="shared" si="454"/>
        <v>0</v>
      </c>
      <c r="W1674" s="67">
        <f t="shared" ref="W1674:W1737" si="464">IF(P1674&lt;&gt;0,IF(K1674="Long",(N1674-P1674)*100000*AB1674,((N1674-P1674)*-100000*AB1674)),0)</f>
        <v>0</v>
      </c>
      <c r="X1674" s="53">
        <f t="shared" si="455"/>
        <v>0</v>
      </c>
      <c r="Y1674" s="54">
        <f t="shared" si="456"/>
        <v>0</v>
      </c>
      <c r="Z1674" s="68" t="str">
        <f t="shared" si="459"/>
        <v>0</v>
      </c>
      <c r="AA1674" s="56">
        <f t="shared" si="457"/>
        <v>1</v>
      </c>
      <c r="AB1674" s="124">
        <f t="shared" ref="AB1674:AB1737" si="465">IF(TRUNC(N1674/10,0)=0,1,IF(AND(TRUNC(N1674/10,0)&gt;0,TRUNC(N1674/10,0)&lt;10),0.1,IF(AND(TRUNC(N1674/10,0)&gt;=10,TRUNC(N1674/10,0)&lt;100),0.01,IF(AND(TRUNC(N1674/10,0)&gt;=100,TRUNC(N1674/10,0)&lt;1000),0.001,IF(AND(TRUNC(N1674/10,0)&gt;=1000,TRUNC(N1674/10,0)&lt;10000),0.0001,IF(AND(TRUNC(N1674/10,0)&gt;=10000,TRUNC(N1674/10,0)&lt;100000),0.00001))))))</f>
        <v>1</v>
      </c>
      <c r="AC1674" s="69">
        <f t="shared" ref="AC1674:AC1737" si="466">IF(O1674&lt;&gt;0, IF(K1674="Long",(O1674-N1674)*100000*AB1674,((O1674-N1674)*-100000*AB1674)),0)</f>
        <v>0</v>
      </c>
      <c r="AD1674" s="54">
        <f t="shared" si="452"/>
        <v>0</v>
      </c>
      <c r="AE1674" s="59">
        <f t="shared" ref="AE1674:AE1737" si="467">(AA1674*AC1674*M1674)+R1674</f>
        <v>0</v>
      </c>
      <c r="AF1674" s="149"/>
      <c r="AG1674" s="60"/>
      <c r="AH1674" s="61"/>
      <c r="AI1674" s="126"/>
      <c r="AJ1674" s="212"/>
      <c r="AK1674" s="215"/>
    </row>
    <row r="1675" spans="2:37">
      <c r="B1675" s="136"/>
      <c r="C1675" s="47">
        <f t="shared" si="460"/>
        <v>0</v>
      </c>
      <c r="D1675" s="47">
        <f t="shared" si="461"/>
        <v>1</v>
      </c>
      <c r="E1675" s="47">
        <f t="shared" si="462"/>
        <v>1900</v>
      </c>
      <c r="F1675" s="47" t="str">
        <f t="shared" si="458"/>
        <v>сб</v>
      </c>
      <c r="G1675" s="92"/>
      <c r="H1675" s="71"/>
      <c r="I1675" s="70"/>
      <c r="J1675" s="94"/>
      <c r="K1675" s="94"/>
      <c r="L1675" s="48"/>
      <c r="M1675" s="71"/>
      <c r="N1675" s="64"/>
      <c r="O1675" s="65"/>
      <c r="P1675" s="65"/>
      <c r="Q1675" s="65"/>
      <c r="R1675" s="105"/>
      <c r="S1675" s="66">
        <f t="shared" ref="S1675:S1738" si="468">IF(AE1675="","",S1674+AE1675)</f>
        <v>100854.89999999998</v>
      </c>
      <c r="T1675" s="67">
        <f t="shared" si="463"/>
        <v>0</v>
      </c>
      <c r="U1675" s="53">
        <f t="shared" si="453"/>
        <v>0</v>
      </c>
      <c r="V1675" s="54">
        <f t="shared" si="454"/>
        <v>0</v>
      </c>
      <c r="W1675" s="67">
        <f t="shared" si="464"/>
        <v>0</v>
      </c>
      <c r="X1675" s="53">
        <f t="shared" si="455"/>
        <v>0</v>
      </c>
      <c r="Y1675" s="54">
        <f t="shared" si="456"/>
        <v>0</v>
      </c>
      <c r="Z1675" s="68" t="str">
        <f t="shared" si="459"/>
        <v>0</v>
      </c>
      <c r="AA1675" s="56">
        <f t="shared" si="457"/>
        <v>1</v>
      </c>
      <c r="AB1675" s="124">
        <f t="shared" si="465"/>
        <v>1</v>
      </c>
      <c r="AC1675" s="69">
        <f t="shared" si="466"/>
        <v>0</v>
      </c>
      <c r="AD1675" s="54">
        <f t="shared" ref="AD1675:AD1738" si="469">IF(S1674=0,"0.00%",AE1675/S1674)</f>
        <v>0</v>
      </c>
      <c r="AE1675" s="59">
        <f t="shared" si="467"/>
        <v>0</v>
      </c>
      <c r="AF1675" s="149"/>
      <c r="AG1675" s="60"/>
      <c r="AH1675" s="61"/>
      <c r="AI1675" s="126"/>
      <c r="AJ1675" s="212"/>
      <c r="AK1675" s="215"/>
    </row>
    <row r="1676" spans="2:37">
      <c r="B1676" s="136"/>
      <c r="C1676" s="47">
        <f t="shared" si="460"/>
        <v>0</v>
      </c>
      <c r="D1676" s="47">
        <f t="shared" si="461"/>
        <v>1</v>
      </c>
      <c r="E1676" s="47">
        <f t="shared" si="462"/>
        <v>1900</v>
      </c>
      <c r="F1676" s="47" t="str">
        <f t="shared" si="458"/>
        <v>сб</v>
      </c>
      <c r="G1676" s="92"/>
      <c r="H1676" s="71"/>
      <c r="I1676" s="70"/>
      <c r="J1676" s="94"/>
      <c r="K1676" s="94"/>
      <c r="L1676" s="48"/>
      <c r="M1676" s="71"/>
      <c r="N1676" s="64"/>
      <c r="O1676" s="65"/>
      <c r="P1676" s="65"/>
      <c r="Q1676" s="65"/>
      <c r="R1676" s="105"/>
      <c r="S1676" s="66">
        <f t="shared" si="468"/>
        <v>100854.89999999998</v>
      </c>
      <c r="T1676" s="67">
        <f t="shared" si="463"/>
        <v>0</v>
      </c>
      <c r="U1676" s="53">
        <f t="shared" si="453"/>
        <v>0</v>
      </c>
      <c r="V1676" s="54">
        <f t="shared" si="454"/>
        <v>0</v>
      </c>
      <c r="W1676" s="67">
        <f t="shared" si="464"/>
        <v>0</v>
      </c>
      <c r="X1676" s="53">
        <f t="shared" si="455"/>
        <v>0</v>
      </c>
      <c r="Y1676" s="54">
        <f t="shared" si="456"/>
        <v>0</v>
      </c>
      <c r="Z1676" s="68" t="str">
        <f t="shared" si="459"/>
        <v>0</v>
      </c>
      <c r="AA1676" s="56">
        <f t="shared" si="457"/>
        <v>1</v>
      </c>
      <c r="AB1676" s="124">
        <f t="shared" si="465"/>
        <v>1</v>
      </c>
      <c r="AC1676" s="69">
        <f t="shared" si="466"/>
        <v>0</v>
      </c>
      <c r="AD1676" s="54">
        <f t="shared" si="469"/>
        <v>0</v>
      </c>
      <c r="AE1676" s="59">
        <f t="shared" si="467"/>
        <v>0</v>
      </c>
      <c r="AF1676" s="149"/>
      <c r="AG1676" s="60"/>
      <c r="AH1676" s="61"/>
      <c r="AI1676" s="126"/>
      <c r="AJ1676" s="212"/>
      <c r="AK1676" s="215"/>
    </row>
    <row r="1677" spans="2:37">
      <c r="B1677" s="136"/>
      <c r="C1677" s="47">
        <f t="shared" si="460"/>
        <v>0</v>
      </c>
      <c r="D1677" s="47">
        <f t="shared" si="461"/>
        <v>1</v>
      </c>
      <c r="E1677" s="47">
        <f t="shared" si="462"/>
        <v>1900</v>
      </c>
      <c r="F1677" s="47" t="str">
        <f t="shared" si="458"/>
        <v>сб</v>
      </c>
      <c r="G1677" s="92"/>
      <c r="H1677" s="71"/>
      <c r="I1677" s="70"/>
      <c r="J1677" s="94"/>
      <c r="K1677" s="94"/>
      <c r="L1677" s="48"/>
      <c r="M1677" s="71"/>
      <c r="N1677" s="64"/>
      <c r="O1677" s="65"/>
      <c r="P1677" s="65"/>
      <c r="Q1677" s="65"/>
      <c r="R1677" s="105"/>
      <c r="S1677" s="66">
        <f t="shared" si="468"/>
        <v>100854.89999999998</v>
      </c>
      <c r="T1677" s="67">
        <f t="shared" si="463"/>
        <v>0</v>
      </c>
      <c r="U1677" s="53">
        <f t="shared" si="453"/>
        <v>0</v>
      </c>
      <c r="V1677" s="54">
        <f t="shared" si="454"/>
        <v>0</v>
      </c>
      <c r="W1677" s="67">
        <f t="shared" si="464"/>
        <v>0</v>
      </c>
      <c r="X1677" s="53">
        <f t="shared" si="455"/>
        <v>0</v>
      </c>
      <c r="Y1677" s="54">
        <f t="shared" si="456"/>
        <v>0</v>
      </c>
      <c r="Z1677" s="68" t="str">
        <f t="shared" si="459"/>
        <v>0</v>
      </c>
      <c r="AA1677" s="56">
        <f t="shared" si="457"/>
        <v>1</v>
      </c>
      <c r="AB1677" s="124">
        <f t="shared" si="465"/>
        <v>1</v>
      </c>
      <c r="AC1677" s="69">
        <f t="shared" si="466"/>
        <v>0</v>
      </c>
      <c r="AD1677" s="54">
        <f t="shared" si="469"/>
        <v>0</v>
      </c>
      <c r="AE1677" s="59">
        <f t="shared" si="467"/>
        <v>0</v>
      </c>
      <c r="AF1677" s="149"/>
      <c r="AG1677" s="60"/>
      <c r="AH1677" s="61"/>
      <c r="AI1677" s="126"/>
      <c r="AJ1677" s="212"/>
      <c r="AK1677" s="215"/>
    </row>
    <row r="1678" spans="2:37">
      <c r="B1678" s="136"/>
      <c r="C1678" s="47">
        <f t="shared" si="460"/>
        <v>0</v>
      </c>
      <c r="D1678" s="47">
        <f t="shared" si="461"/>
        <v>1</v>
      </c>
      <c r="E1678" s="47">
        <f t="shared" si="462"/>
        <v>1900</v>
      </c>
      <c r="F1678" s="47" t="str">
        <f t="shared" si="458"/>
        <v>сб</v>
      </c>
      <c r="G1678" s="92"/>
      <c r="H1678" s="71"/>
      <c r="I1678" s="70"/>
      <c r="J1678" s="94"/>
      <c r="K1678" s="94"/>
      <c r="L1678" s="48"/>
      <c r="M1678" s="71"/>
      <c r="N1678" s="64"/>
      <c r="O1678" s="65"/>
      <c r="P1678" s="65"/>
      <c r="Q1678" s="65"/>
      <c r="R1678" s="105"/>
      <c r="S1678" s="66">
        <f t="shared" si="468"/>
        <v>100854.89999999998</v>
      </c>
      <c r="T1678" s="67">
        <f t="shared" si="463"/>
        <v>0</v>
      </c>
      <c r="U1678" s="53">
        <f t="shared" si="453"/>
        <v>0</v>
      </c>
      <c r="V1678" s="54">
        <f t="shared" si="454"/>
        <v>0</v>
      </c>
      <c r="W1678" s="67">
        <f t="shared" si="464"/>
        <v>0</v>
      </c>
      <c r="X1678" s="53">
        <f t="shared" si="455"/>
        <v>0</v>
      </c>
      <c r="Y1678" s="54">
        <f t="shared" si="456"/>
        <v>0</v>
      </c>
      <c r="Z1678" s="68" t="str">
        <f t="shared" si="459"/>
        <v>0</v>
      </c>
      <c r="AA1678" s="56">
        <f t="shared" si="457"/>
        <v>1</v>
      </c>
      <c r="AB1678" s="124">
        <f t="shared" si="465"/>
        <v>1</v>
      </c>
      <c r="AC1678" s="69">
        <f t="shared" si="466"/>
        <v>0</v>
      </c>
      <c r="AD1678" s="54">
        <f t="shared" si="469"/>
        <v>0</v>
      </c>
      <c r="AE1678" s="59">
        <f t="shared" si="467"/>
        <v>0</v>
      </c>
      <c r="AF1678" s="149"/>
      <c r="AG1678" s="60"/>
      <c r="AH1678" s="61"/>
      <c r="AI1678" s="126"/>
      <c r="AJ1678" s="212"/>
      <c r="AK1678" s="215"/>
    </row>
    <row r="1679" spans="2:37">
      <c r="B1679" s="136"/>
      <c r="C1679" s="47">
        <f t="shared" si="460"/>
        <v>0</v>
      </c>
      <c r="D1679" s="47">
        <f t="shared" si="461"/>
        <v>1</v>
      </c>
      <c r="E1679" s="47">
        <f t="shared" si="462"/>
        <v>1900</v>
      </c>
      <c r="F1679" s="47" t="str">
        <f t="shared" si="458"/>
        <v>сб</v>
      </c>
      <c r="G1679" s="92"/>
      <c r="H1679" s="71"/>
      <c r="I1679" s="70"/>
      <c r="J1679" s="94"/>
      <c r="K1679" s="94"/>
      <c r="L1679" s="48"/>
      <c r="M1679" s="71"/>
      <c r="N1679" s="64"/>
      <c r="O1679" s="65"/>
      <c r="P1679" s="65"/>
      <c r="Q1679" s="65"/>
      <c r="R1679" s="105"/>
      <c r="S1679" s="66">
        <f t="shared" si="468"/>
        <v>100854.89999999998</v>
      </c>
      <c r="T1679" s="67">
        <f t="shared" si="463"/>
        <v>0</v>
      </c>
      <c r="U1679" s="53">
        <f t="shared" si="453"/>
        <v>0</v>
      </c>
      <c r="V1679" s="54">
        <f t="shared" si="454"/>
        <v>0</v>
      </c>
      <c r="W1679" s="67">
        <f t="shared" si="464"/>
        <v>0</v>
      </c>
      <c r="X1679" s="53">
        <f t="shared" si="455"/>
        <v>0</v>
      </c>
      <c r="Y1679" s="54">
        <f t="shared" si="456"/>
        <v>0</v>
      </c>
      <c r="Z1679" s="68" t="str">
        <f t="shared" si="459"/>
        <v>0</v>
      </c>
      <c r="AA1679" s="56">
        <f t="shared" si="457"/>
        <v>1</v>
      </c>
      <c r="AB1679" s="124">
        <f t="shared" si="465"/>
        <v>1</v>
      </c>
      <c r="AC1679" s="69">
        <f t="shared" si="466"/>
        <v>0</v>
      </c>
      <c r="AD1679" s="54">
        <f t="shared" si="469"/>
        <v>0</v>
      </c>
      <c r="AE1679" s="59">
        <f t="shared" si="467"/>
        <v>0</v>
      </c>
      <c r="AF1679" s="149"/>
      <c r="AG1679" s="60"/>
      <c r="AH1679" s="61"/>
      <c r="AI1679" s="126"/>
      <c r="AJ1679" s="212"/>
      <c r="AK1679" s="215"/>
    </row>
    <row r="1680" spans="2:37">
      <c r="B1680" s="136"/>
      <c r="C1680" s="47">
        <f t="shared" si="460"/>
        <v>0</v>
      </c>
      <c r="D1680" s="47">
        <f t="shared" si="461"/>
        <v>1</v>
      </c>
      <c r="E1680" s="47">
        <f t="shared" si="462"/>
        <v>1900</v>
      </c>
      <c r="F1680" s="47" t="str">
        <f t="shared" si="458"/>
        <v>сб</v>
      </c>
      <c r="G1680" s="92"/>
      <c r="H1680" s="71"/>
      <c r="I1680" s="70"/>
      <c r="J1680" s="94"/>
      <c r="K1680" s="94"/>
      <c r="L1680" s="48"/>
      <c r="M1680" s="71"/>
      <c r="N1680" s="64"/>
      <c r="O1680" s="65"/>
      <c r="P1680" s="65"/>
      <c r="Q1680" s="65"/>
      <c r="R1680" s="105"/>
      <c r="S1680" s="66">
        <f t="shared" si="468"/>
        <v>100854.89999999998</v>
      </c>
      <c r="T1680" s="67">
        <f t="shared" si="463"/>
        <v>0</v>
      </c>
      <c r="U1680" s="53">
        <f t="shared" si="453"/>
        <v>0</v>
      </c>
      <c r="V1680" s="54">
        <f t="shared" si="454"/>
        <v>0</v>
      </c>
      <c r="W1680" s="67">
        <f t="shared" si="464"/>
        <v>0</v>
      </c>
      <c r="X1680" s="53">
        <f t="shared" si="455"/>
        <v>0</v>
      </c>
      <c r="Y1680" s="54">
        <f t="shared" si="456"/>
        <v>0</v>
      </c>
      <c r="Z1680" s="68" t="str">
        <f t="shared" si="459"/>
        <v>0</v>
      </c>
      <c r="AA1680" s="56">
        <f t="shared" si="457"/>
        <v>1</v>
      </c>
      <c r="AB1680" s="124">
        <f t="shared" si="465"/>
        <v>1</v>
      </c>
      <c r="AC1680" s="69">
        <f t="shared" si="466"/>
        <v>0</v>
      </c>
      <c r="AD1680" s="54">
        <f t="shared" si="469"/>
        <v>0</v>
      </c>
      <c r="AE1680" s="59">
        <f t="shared" si="467"/>
        <v>0</v>
      </c>
      <c r="AF1680" s="149"/>
      <c r="AG1680" s="60"/>
      <c r="AH1680" s="61"/>
      <c r="AI1680" s="126"/>
      <c r="AJ1680" s="212"/>
      <c r="AK1680" s="215"/>
    </row>
    <row r="1681" spans="2:37">
      <c r="B1681" s="136"/>
      <c r="C1681" s="47">
        <f t="shared" si="460"/>
        <v>0</v>
      </c>
      <c r="D1681" s="47">
        <f t="shared" si="461"/>
        <v>1</v>
      </c>
      <c r="E1681" s="47">
        <f t="shared" si="462"/>
        <v>1900</v>
      </c>
      <c r="F1681" s="47" t="str">
        <f t="shared" si="458"/>
        <v>сб</v>
      </c>
      <c r="G1681" s="92"/>
      <c r="H1681" s="71"/>
      <c r="I1681" s="70"/>
      <c r="J1681" s="94"/>
      <c r="K1681" s="94"/>
      <c r="L1681" s="48"/>
      <c r="M1681" s="71"/>
      <c r="N1681" s="64"/>
      <c r="O1681" s="65"/>
      <c r="P1681" s="65"/>
      <c r="Q1681" s="65"/>
      <c r="R1681" s="105"/>
      <c r="S1681" s="66">
        <f t="shared" si="468"/>
        <v>100854.89999999998</v>
      </c>
      <c r="T1681" s="67">
        <f t="shared" si="463"/>
        <v>0</v>
      </c>
      <c r="U1681" s="53">
        <f t="shared" si="453"/>
        <v>0</v>
      </c>
      <c r="V1681" s="54">
        <f t="shared" si="454"/>
        <v>0</v>
      </c>
      <c r="W1681" s="67">
        <f t="shared" si="464"/>
        <v>0</v>
      </c>
      <c r="X1681" s="53">
        <f t="shared" si="455"/>
        <v>0</v>
      </c>
      <c r="Y1681" s="54">
        <f t="shared" si="456"/>
        <v>0</v>
      </c>
      <c r="Z1681" s="68" t="str">
        <f t="shared" si="459"/>
        <v>0</v>
      </c>
      <c r="AA1681" s="56">
        <f t="shared" si="457"/>
        <v>1</v>
      </c>
      <c r="AB1681" s="124">
        <f t="shared" si="465"/>
        <v>1</v>
      </c>
      <c r="AC1681" s="69">
        <f t="shared" si="466"/>
        <v>0</v>
      </c>
      <c r="AD1681" s="54">
        <f t="shared" si="469"/>
        <v>0</v>
      </c>
      <c r="AE1681" s="59">
        <f t="shared" si="467"/>
        <v>0</v>
      </c>
      <c r="AF1681" s="149"/>
      <c r="AG1681" s="60"/>
      <c r="AH1681" s="61"/>
      <c r="AI1681" s="126"/>
      <c r="AJ1681" s="212"/>
      <c r="AK1681" s="215"/>
    </row>
    <row r="1682" spans="2:37">
      <c r="B1682" s="136"/>
      <c r="C1682" s="47">
        <f t="shared" si="460"/>
        <v>0</v>
      </c>
      <c r="D1682" s="47">
        <f t="shared" si="461"/>
        <v>1</v>
      </c>
      <c r="E1682" s="47">
        <f t="shared" si="462"/>
        <v>1900</v>
      </c>
      <c r="F1682" s="47" t="str">
        <f t="shared" si="458"/>
        <v>сб</v>
      </c>
      <c r="G1682" s="92"/>
      <c r="H1682" s="71"/>
      <c r="I1682" s="70"/>
      <c r="J1682" s="94"/>
      <c r="K1682" s="94"/>
      <c r="L1682" s="48"/>
      <c r="M1682" s="71"/>
      <c r="N1682" s="64"/>
      <c r="O1682" s="65"/>
      <c r="P1682" s="65"/>
      <c r="Q1682" s="65"/>
      <c r="R1682" s="105"/>
      <c r="S1682" s="66">
        <f t="shared" si="468"/>
        <v>100854.89999999998</v>
      </c>
      <c r="T1682" s="67">
        <f t="shared" si="463"/>
        <v>0</v>
      </c>
      <c r="U1682" s="53">
        <f t="shared" si="453"/>
        <v>0</v>
      </c>
      <c r="V1682" s="54">
        <f t="shared" si="454"/>
        <v>0</v>
      </c>
      <c r="W1682" s="67">
        <f t="shared" si="464"/>
        <v>0</v>
      </c>
      <c r="X1682" s="53">
        <f t="shared" si="455"/>
        <v>0</v>
      </c>
      <c r="Y1682" s="54">
        <f t="shared" si="456"/>
        <v>0</v>
      </c>
      <c r="Z1682" s="68" t="str">
        <f t="shared" si="459"/>
        <v>0</v>
      </c>
      <c r="AA1682" s="56">
        <f t="shared" si="457"/>
        <v>1</v>
      </c>
      <c r="AB1682" s="124">
        <f t="shared" si="465"/>
        <v>1</v>
      </c>
      <c r="AC1682" s="69">
        <f t="shared" si="466"/>
        <v>0</v>
      </c>
      <c r="AD1682" s="54">
        <f t="shared" si="469"/>
        <v>0</v>
      </c>
      <c r="AE1682" s="59">
        <f t="shared" si="467"/>
        <v>0</v>
      </c>
      <c r="AF1682" s="149"/>
      <c r="AG1682" s="60"/>
      <c r="AH1682" s="61"/>
      <c r="AI1682" s="126"/>
      <c r="AJ1682" s="212"/>
      <c r="AK1682" s="215"/>
    </row>
    <row r="1683" spans="2:37">
      <c r="B1683" s="136"/>
      <c r="C1683" s="47">
        <f t="shared" si="460"/>
        <v>0</v>
      </c>
      <c r="D1683" s="47">
        <f t="shared" si="461"/>
        <v>1</v>
      </c>
      <c r="E1683" s="47">
        <f t="shared" si="462"/>
        <v>1900</v>
      </c>
      <c r="F1683" s="47" t="str">
        <f t="shared" si="458"/>
        <v>сб</v>
      </c>
      <c r="G1683" s="92"/>
      <c r="H1683" s="71"/>
      <c r="I1683" s="70"/>
      <c r="J1683" s="94"/>
      <c r="K1683" s="94"/>
      <c r="L1683" s="48"/>
      <c r="M1683" s="71"/>
      <c r="N1683" s="64"/>
      <c r="O1683" s="65"/>
      <c r="P1683" s="65"/>
      <c r="Q1683" s="65"/>
      <c r="R1683" s="105"/>
      <c r="S1683" s="66">
        <f t="shared" si="468"/>
        <v>100854.89999999998</v>
      </c>
      <c r="T1683" s="67">
        <f t="shared" si="463"/>
        <v>0</v>
      </c>
      <c r="U1683" s="53">
        <f t="shared" si="453"/>
        <v>0</v>
      </c>
      <c r="V1683" s="54">
        <f t="shared" si="454"/>
        <v>0</v>
      </c>
      <c r="W1683" s="67">
        <f t="shared" si="464"/>
        <v>0</v>
      </c>
      <c r="X1683" s="53">
        <f t="shared" si="455"/>
        <v>0</v>
      </c>
      <c r="Y1683" s="54">
        <f t="shared" si="456"/>
        <v>0</v>
      </c>
      <c r="Z1683" s="68" t="str">
        <f t="shared" si="459"/>
        <v>0</v>
      </c>
      <c r="AA1683" s="56">
        <f t="shared" si="457"/>
        <v>1</v>
      </c>
      <c r="AB1683" s="124">
        <f t="shared" si="465"/>
        <v>1</v>
      </c>
      <c r="AC1683" s="69">
        <f t="shared" si="466"/>
        <v>0</v>
      </c>
      <c r="AD1683" s="54">
        <f t="shared" si="469"/>
        <v>0</v>
      </c>
      <c r="AE1683" s="59">
        <f t="shared" si="467"/>
        <v>0</v>
      </c>
      <c r="AF1683" s="149"/>
      <c r="AG1683" s="60"/>
      <c r="AH1683" s="61"/>
      <c r="AI1683" s="126"/>
      <c r="AJ1683" s="212"/>
      <c r="AK1683" s="215"/>
    </row>
    <row r="1684" spans="2:37">
      <c r="B1684" s="136"/>
      <c r="C1684" s="47">
        <f t="shared" si="460"/>
        <v>0</v>
      </c>
      <c r="D1684" s="47">
        <f t="shared" si="461"/>
        <v>1</v>
      </c>
      <c r="E1684" s="47">
        <f t="shared" si="462"/>
        <v>1900</v>
      </c>
      <c r="F1684" s="47" t="str">
        <f t="shared" si="458"/>
        <v>сб</v>
      </c>
      <c r="G1684" s="92"/>
      <c r="H1684" s="71"/>
      <c r="I1684" s="70"/>
      <c r="J1684" s="94"/>
      <c r="K1684" s="94"/>
      <c r="L1684" s="48"/>
      <c r="M1684" s="71"/>
      <c r="N1684" s="64"/>
      <c r="O1684" s="65"/>
      <c r="P1684" s="65"/>
      <c r="Q1684" s="65"/>
      <c r="R1684" s="105"/>
      <c r="S1684" s="66">
        <f t="shared" si="468"/>
        <v>100854.89999999998</v>
      </c>
      <c r="T1684" s="67">
        <f t="shared" si="463"/>
        <v>0</v>
      </c>
      <c r="U1684" s="53">
        <f t="shared" si="453"/>
        <v>0</v>
      </c>
      <c r="V1684" s="54">
        <f t="shared" si="454"/>
        <v>0</v>
      </c>
      <c r="W1684" s="67">
        <f t="shared" si="464"/>
        <v>0</v>
      </c>
      <c r="X1684" s="53">
        <f t="shared" si="455"/>
        <v>0</v>
      </c>
      <c r="Y1684" s="54">
        <f t="shared" si="456"/>
        <v>0</v>
      </c>
      <c r="Z1684" s="68" t="str">
        <f t="shared" si="459"/>
        <v>0</v>
      </c>
      <c r="AA1684" s="56">
        <f t="shared" si="457"/>
        <v>1</v>
      </c>
      <c r="AB1684" s="124">
        <f t="shared" si="465"/>
        <v>1</v>
      </c>
      <c r="AC1684" s="69">
        <f t="shared" si="466"/>
        <v>0</v>
      </c>
      <c r="AD1684" s="54">
        <f t="shared" si="469"/>
        <v>0</v>
      </c>
      <c r="AE1684" s="59">
        <f t="shared" si="467"/>
        <v>0</v>
      </c>
      <c r="AF1684" s="149"/>
      <c r="AG1684" s="60"/>
      <c r="AH1684" s="61"/>
      <c r="AI1684" s="126"/>
      <c r="AJ1684" s="212"/>
      <c r="AK1684" s="215"/>
    </row>
    <row r="1685" spans="2:37">
      <c r="B1685" s="136"/>
      <c r="C1685" s="47">
        <f t="shared" si="460"/>
        <v>0</v>
      </c>
      <c r="D1685" s="47">
        <f t="shared" si="461"/>
        <v>1</v>
      </c>
      <c r="E1685" s="47">
        <f t="shared" si="462"/>
        <v>1900</v>
      </c>
      <c r="F1685" s="47" t="str">
        <f t="shared" si="458"/>
        <v>сб</v>
      </c>
      <c r="G1685" s="92"/>
      <c r="H1685" s="71"/>
      <c r="I1685" s="70"/>
      <c r="J1685" s="94"/>
      <c r="K1685" s="94"/>
      <c r="L1685" s="48"/>
      <c r="M1685" s="71"/>
      <c r="N1685" s="64"/>
      <c r="O1685" s="65"/>
      <c r="P1685" s="65"/>
      <c r="Q1685" s="65"/>
      <c r="R1685" s="105"/>
      <c r="S1685" s="66">
        <f t="shared" si="468"/>
        <v>100854.89999999998</v>
      </c>
      <c r="T1685" s="67">
        <f t="shared" si="463"/>
        <v>0</v>
      </c>
      <c r="U1685" s="53">
        <f t="shared" si="453"/>
        <v>0</v>
      </c>
      <c r="V1685" s="54">
        <f t="shared" si="454"/>
        <v>0</v>
      </c>
      <c r="W1685" s="67">
        <f t="shared" si="464"/>
        <v>0</v>
      </c>
      <c r="X1685" s="53">
        <f t="shared" si="455"/>
        <v>0</v>
      </c>
      <c r="Y1685" s="54">
        <f t="shared" si="456"/>
        <v>0</v>
      </c>
      <c r="Z1685" s="68" t="str">
        <f t="shared" si="459"/>
        <v>0</v>
      </c>
      <c r="AA1685" s="56">
        <f t="shared" si="457"/>
        <v>1</v>
      </c>
      <c r="AB1685" s="124">
        <f t="shared" si="465"/>
        <v>1</v>
      </c>
      <c r="AC1685" s="69">
        <f t="shared" si="466"/>
        <v>0</v>
      </c>
      <c r="AD1685" s="54">
        <f t="shared" si="469"/>
        <v>0</v>
      </c>
      <c r="AE1685" s="59">
        <f t="shared" si="467"/>
        <v>0</v>
      </c>
      <c r="AF1685" s="149"/>
      <c r="AG1685" s="60"/>
      <c r="AH1685" s="61"/>
      <c r="AI1685" s="126"/>
      <c r="AJ1685" s="212"/>
      <c r="AK1685" s="215"/>
    </row>
    <row r="1686" spans="2:37">
      <c r="B1686" s="136"/>
      <c r="C1686" s="47">
        <f t="shared" si="460"/>
        <v>0</v>
      </c>
      <c r="D1686" s="47">
        <f t="shared" si="461"/>
        <v>1</v>
      </c>
      <c r="E1686" s="47">
        <f t="shared" si="462"/>
        <v>1900</v>
      </c>
      <c r="F1686" s="47" t="str">
        <f t="shared" si="458"/>
        <v>сб</v>
      </c>
      <c r="G1686" s="92"/>
      <c r="H1686" s="71"/>
      <c r="I1686" s="70"/>
      <c r="J1686" s="94"/>
      <c r="K1686" s="94"/>
      <c r="L1686" s="48"/>
      <c r="M1686" s="71"/>
      <c r="N1686" s="64"/>
      <c r="O1686" s="65"/>
      <c r="P1686" s="65"/>
      <c r="Q1686" s="65"/>
      <c r="R1686" s="105"/>
      <c r="S1686" s="66">
        <f t="shared" si="468"/>
        <v>100854.89999999998</v>
      </c>
      <c r="T1686" s="67">
        <f t="shared" si="463"/>
        <v>0</v>
      </c>
      <c r="U1686" s="53">
        <f t="shared" si="453"/>
        <v>0</v>
      </c>
      <c r="V1686" s="54">
        <f t="shared" si="454"/>
        <v>0</v>
      </c>
      <c r="W1686" s="67">
        <f t="shared" si="464"/>
        <v>0</v>
      </c>
      <c r="X1686" s="53">
        <f t="shared" si="455"/>
        <v>0</v>
      </c>
      <c r="Y1686" s="54">
        <f t="shared" si="456"/>
        <v>0</v>
      </c>
      <c r="Z1686" s="68" t="str">
        <f t="shared" si="459"/>
        <v>0</v>
      </c>
      <c r="AA1686" s="56">
        <f t="shared" si="457"/>
        <v>1</v>
      </c>
      <c r="AB1686" s="124">
        <f t="shared" si="465"/>
        <v>1</v>
      </c>
      <c r="AC1686" s="69">
        <f t="shared" si="466"/>
        <v>0</v>
      </c>
      <c r="AD1686" s="54">
        <f t="shared" si="469"/>
        <v>0</v>
      </c>
      <c r="AE1686" s="59">
        <f t="shared" si="467"/>
        <v>0</v>
      </c>
      <c r="AF1686" s="149"/>
      <c r="AG1686" s="60"/>
      <c r="AH1686" s="61"/>
      <c r="AI1686" s="126"/>
      <c r="AJ1686" s="212"/>
      <c r="AK1686" s="215"/>
    </row>
    <row r="1687" spans="2:37">
      <c r="B1687" s="136"/>
      <c r="C1687" s="47">
        <f t="shared" si="460"/>
        <v>0</v>
      </c>
      <c r="D1687" s="47">
        <f t="shared" si="461"/>
        <v>1</v>
      </c>
      <c r="E1687" s="47">
        <f t="shared" si="462"/>
        <v>1900</v>
      </c>
      <c r="F1687" s="47" t="str">
        <f t="shared" si="458"/>
        <v>сб</v>
      </c>
      <c r="G1687" s="92"/>
      <c r="H1687" s="71"/>
      <c r="I1687" s="70"/>
      <c r="J1687" s="94"/>
      <c r="K1687" s="94"/>
      <c r="L1687" s="48"/>
      <c r="M1687" s="71"/>
      <c r="N1687" s="64"/>
      <c r="O1687" s="65"/>
      <c r="P1687" s="65"/>
      <c r="Q1687" s="65"/>
      <c r="R1687" s="105"/>
      <c r="S1687" s="66">
        <f t="shared" si="468"/>
        <v>100854.89999999998</v>
      </c>
      <c r="T1687" s="67">
        <f t="shared" si="463"/>
        <v>0</v>
      </c>
      <c r="U1687" s="53">
        <f t="shared" si="453"/>
        <v>0</v>
      </c>
      <c r="V1687" s="54">
        <f t="shared" si="454"/>
        <v>0</v>
      </c>
      <c r="W1687" s="67">
        <f t="shared" si="464"/>
        <v>0</v>
      </c>
      <c r="X1687" s="53">
        <f t="shared" si="455"/>
        <v>0</v>
      </c>
      <c r="Y1687" s="54">
        <f t="shared" si="456"/>
        <v>0</v>
      </c>
      <c r="Z1687" s="68" t="str">
        <f t="shared" si="459"/>
        <v>0</v>
      </c>
      <c r="AA1687" s="56">
        <f t="shared" si="457"/>
        <v>1</v>
      </c>
      <c r="AB1687" s="124">
        <f t="shared" si="465"/>
        <v>1</v>
      </c>
      <c r="AC1687" s="69">
        <f t="shared" si="466"/>
        <v>0</v>
      </c>
      <c r="AD1687" s="54">
        <f t="shared" si="469"/>
        <v>0</v>
      </c>
      <c r="AE1687" s="59">
        <f t="shared" si="467"/>
        <v>0</v>
      </c>
      <c r="AF1687" s="149"/>
      <c r="AG1687" s="60"/>
      <c r="AH1687" s="61"/>
      <c r="AI1687" s="126"/>
      <c r="AJ1687" s="212"/>
      <c r="AK1687" s="215"/>
    </row>
    <row r="1688" spans="2:37">
      <c r="B1688" s="136"/>
      <c r="C1688" s="47">
        <f t="shared" si="460"/>
        <v>0</v>
      </c>
      <c r="D1688" s="47">
        <f t="shared" si="461"/>
        <v>1</v>
      </c>
      <c r="E1688" s="47">
        <f t="shared" si="462"/>
        <v>1900</v>
      </c>
      <c r="F1688" s="47" t="str">
        <f t="shared" si="458"/>
        <v>сб</v>
      </c>
      <c r="G1688" s="92"/>
      <c r="H1688" s="71"/>
      <c r="I1688" s="70"/>
      <c r="J1688" s="94"/>
      <c r="K1688" s="94"/>
      <c r="L1688" s="48"/>
      <c r="M1688" s="71"/>
      <c r="N1688" s="64"/>
      <c r="O1688" s="65"/>
      <c r="P1688" s="65"/>
      <c r="Q1688" s="65"/>
      <c r="R1688" s="105"/>
      <c r="S1688" s="66">
        <f t="shared" si="468"/>
        <v>100854.89999999998</v>
      </c>
      <c r="T1688" s="67">
        <f t="shared" si="463"/>
        <v>0</v>
      </c>
      <c r="U1688" s="53">
        <f t="shared" si="453"/>
        <v>0</v>
      </c>
      <c r="V1688" s="54">
        <f t="shared" si="454"/>
        <v>0</v>
      </c>
      <c r="W1688" s="67">
        <f t="shared" si="464"/>
        <v>0</v>
      </c>
      <c r="X1688" s="53">
        <f t="shared" si="455"/>
        <v>0</v>
      </c>
      <c r="Y1688" s="54">
        <f t="shared" si="456"/>
        <v>0</v>
      </c>
      <c r="Z1688" s="68" t="str">
        <f t="shared" si="459"/>
        <v>0</v>
      </c>
      <c r="AA1688" s="56">
        <f t="shared" si="457"/>
        <v>1</v>
      </c>
      <c r="AB1688" s="124">
        <f t="shared" si="465"/>
        <v>1</v>
      </c>
      <c r="AC1688" s="69">
        <f t="shared" si="466"/>
        <v>0</v>
      </c>
      <c r="AD1688" s="54">
        <f t="shared" si="469"/>
        <v>0</v>
      </c>
      <c r="AE1688" s="59">
        <f t="shared" si="467"/>
        <v>0</v>
      </c>
      <c r="AF1688" s="149"/>
      <c r="AG1688" s="60"/>
      <c r="AH1688" s="61"/>
      <c r="AI1688" s="126"/>
      <c r="AJ1688" s="212"/>
      <c r="AK1688" s="215"/>
    </row>
    <row r="1689" spans="2:37">
      <c r="B1689" s="136"/>
      <c r="C1689" s="47">
        <f t="shared" si="460"/>
        <v>0</v>
      </c>
      <c r="D1689" s="47">
        <f t="shared" si="461"/>
        <v>1</v>
      </c>
      <c r="E1689" s="47">
        <f t="shared" si="462"/>
        <v>1900</v>
      </c>
      <c r="F1689" s="47" t="str">
        <f t="shared" si="458"/>
        <v>сб</v>
      </c>
      <c r="G1689" s="92"/>
      <c r="H1689" s="71"/>
      <c r="I1689" s="70"/>
      <c r="J1689" s="94"/>
      <c r="K1689" s="94"/>
      <c r="L1689" s="48"/>
      <c r="M1689" s="71"/>
      <c r="N1689" s="64"/>
      <c r="O1689" s="65"/>
      <c r="P1689" s="65"/>
      <c r="Q1689" s="65"/>
      <c r="R1689" s="105"/>
      <c r="S1689" s="66">
        <f t="shared" si="468"/>
        <v>100854.89999999998</v>
      </c>
      <c r="T1689" s="67">
        <f t="shared" si="463"/>
        <v>0</v>
      </c>
      <c r="U1689" s="53">
        <f t="shared" si="453"/>
        <v>0</v>
      </c>
      <c r="V1689" s="54">
        <f t="shared" si="454"/>
        <v>0</v>
      </c>
      <c r="W1689" s="67">
        <f t="shared" si="464"/>
        <v>0</v>
      </c>
      <c r="X1689" s="53">
        <f t="shared" si="455"/>
        <v>0</v>
      </c>
      <c r="Y1689" s="54">
        <f t="shared" si="456"/>
        <v>0</v>
      </c>
      <c r="Z1689" s="68" t="str">
        <f t="shared" si="459"/>
        <v>0</v>
      </c>
      <c r="AA1689" s="56">
        <f t="shared" si="457"/>
        <v>1</v>
      </c>
      <c r="AB1689" s="124">
        <f t="shared" si="465"/>
        <v>1</v>
      </c>
      <c r="AC1689" s="69">
        <f t="shared" si="466"/>
        <v>0</v>
      </c>
      <c r="AD1689" s="54">
        <f t="shared" si="469"/>
        <v>0</v>
      </c>
      <c r="AE1689" s="59">
        <f t="shared" si="467"/>
        <v>0</v>
      </c>
      <c r="AF1689" s="149"/>
      <c r="AG1689" s="60"/>
      <c r="AH1689" s="61"/>
      <c r="AI1689" s="126"/>
      <c r="AJ1689" s="212"/>
      <c r="AK1689" s="215"/>
    </row>
    <row r="1690" spans="2:37">
      <c r="B1690" s="136"/>
      <c r="C1690" s="47">
        <f t="shared" si="460"/>
        <v>0</v>
      </c>
      <c r="D1690" s="47">
        <f t="shared" si="461"/>
        <v>1</v>
      </c>
      <c r="E1690" s="47">
        <f t="shared" si="462"/>
        <v>1900</v>
      </c>
      <c r="F1690" s="47" t="str">
        <f t="shared" si="458"/>
        <v>сб</v>
      </c>
      <c r="G1690" s="92"/>
      <c r="H1690" s="71"/>
      <c r="I1690" s="70"/>
      <c r="J1690" s="94"/>
      <c r="K1690" s="94"/>
      <c r="L1690" s="48"/>
      <c r="M1690" s="71"/>
      <c r="N1690" s="64"/>
      <c r="O1690" s="65"/>
      <c r="P1690" s="65"/>
      <c r="Q1690" s="65"/>
      <c r="R1690" s="105"/>
      <c r="S1690" s="66">
        <f t="shared" si="468"/>
        <v>100854.89999999998</v>
      </c>
      <c r="T1690" s="67">
        <f t="shared" si="463"/>
        <v>0</v>
      </c>
      <c r="U1690" s="53">
        <f t="shared" si="453"/>
        <v>0</v>
      </c>
      <c r="V1690" s="54">
        <f t="shared" si="454"/>
        <v>0</v>
      </c>
      <c r="W1690" s="67">
        <f t="shared" si="464"/>
        <v>0</v>
      </c>
      <c r="X1690" s="53">
        <f t="shared" si="455"/>
        <v>0</v>
      </c>
      <c r="Y1690" s="54">
        <f t="shared" si="456"/>
        <v>0</v>
      </c>
      <c r="Z1690" s="68" t="str">
        <f t="shared" si="459"/>
        <v>0</v>
      </c>
      <c r="AA1690" s="56">
        <f t="shared" si="457"/>
        <v>1</v>
      </c>
      <c r="AB1690" s="124">
        <f t="shared" si="465"/>
        <v>1</v>
      </c>
      <c r="AC1690" s="69">
        <f t="shared" si="466"/>
        <v>0</v>
      </c>
      <c r="AD1690" s="54">
        <f t="shared" si="469"/>
        <v>0</v>
      </c>
      <c r="AE1690" s="59">
        <f t="shared" si="467"/>
        <v>0</v>
      </c>
      <c r="AF1690" s="149"/>
      <c r="AG1690" s="60"/>
      <c r="AH1690" s="61"/>
      <c r="AI1690" s="126"/>
      <c r="AJ1690" s="212"/>
      <c r="AK1690" s="215"/>
    </row>
    <row r="1691" spans="2:37">
      <c r="B1691" s="136"/>
      <c r="C1691" s="47">
        <f t="shared" si="460"/>
        <v>0</v>
      </c>
      <c r="D1691" s="47">
        <f t="shared" si="461"/>
        <v>1</v>
      </c>
      <c r="E1691" s="47">
        <f t="shared" si="462"/>
        <v>1900</v>
      </c>
      <c r="F1691" s="47" t="str">
        <f t="shared" si="458"/>
        <v>сб</v>
      </c>
      <c r="G1691" s="92"/>
      <c r="H1691" s="71"/>
      <c r="I1691" s="70"/>
      <c r="J1691" s="94"/>
      <c r="K1691" s="94"/>
      <c r="L1691" s="48"/>
      <c r="M1691" s="71"/>
      <c r="N1691" s="64"/>
      <c r="O1691" s="65"/>
      <c r="P1691" s="65"/>
      <c r="Q1691" s="65"/>
      <c r="R1691" s="105"/>
      <c r="S1691" s="66">
        <f t="shared" si="468"/>
        <v>100854.89999999998</v>
      </c>
      <c r="T1691" s="67">
        <f t="shared" si="463"/>
        <v>0</v>
      </c>
      <c r="U1691" s="53">
        <f t="shared" si="453"/>
        <v>0</v>
      </c>
      <c r="V1691" s="54">
        <f t="shared" si="454"/>
        <v>0</v>
      </c>
      <c r="W1691" s="67">
        <f t="shared" si="464"/>
        <v>0</v>
      </c>
      <c r="X1691" s="53">
        <f t="shared" si="455"/>
        <v>0</v>
      </c>
      <c r="Y1691" s="54">
        <f t="shared" si="456"/>
        <v>0</v>
      </c>
      <c r="Z1691" s="68" t="str">
        <f t="shared" si="459"/>
        <v>0</v>
      </c>
      <c r="AA1691" s="56">
        <f t="shared" si="457"/>
        <v>1</v>
      </c>
      <c r="AB1691" s="124">
        <f t="shared" si="465"/>
        <v>1</v>
      </c>
      <c r="AC1691" s="69">
        <f t="shared" si="466"/>
        <v>0</v>
      </c>
      <c r="AD1691" s="54">
        <f t="shared" si="469"/>
        <v>0</v>
      </c>
      <c r="AE1691" s="59">
        <f t="shared" si="467"/>
        <v>0</v>
      </c>
      <c r="AF1691" s="149"/>
      <c r="AG1691" s="60"/>
      <c r="AH1691" s="61"/>
      <c r="AI1691" s="126"/>
      <c r="AJ1691" s="212"/>
      <c r="AK1691" s="215"/>
    </row>
    <row r="1692" spans="2:37">
      <c r="B1692" s="136"/>
      <c r="C1692" s="47">
        <f t="shared" si="460"/>
        <v>0</v>
      </c>
      <c r="D1692" s="47">
        <f t="shared" si="461"/>
        <v>1</v>
      </c>
      <c r="E1692" s="47">
        <f t="shared" si="462"/>
        <v>1900</v>
      </c>
      <c r="F1692" s="47" t="str">
        <f t="shared" si="458"/>
        <v>сб</v>
      </c>
      <c r="G1692" s="92"/>
      <c r="H1692" s="71"/>
      <c r="I1692" s="70"/>
      <c r="J1692" s="94"/>
      <c r="K1692" s="94"/>
      <c r="L1692" s="48"/>
      <c r="M1692" s="71"/>
      <c r="N1692" s="64"/>
      <c r="O1692" s="65"/>
      <c r="P1692" s="65"/>
      <c r="Q1692" s="65"/>
      <c r="R1692" s="105"/>
      <c r="S1692" s="66">
        <f t="shared" si="468"/>
        <v>100854.89999999998</v>
      </c>
      <c r="T1692" s="67">
        <f t="shared" si="463"/>
        <v>0</v>
      </c>
      <c r="U1692" s="53">
        <f t="shared" si="453"/>
        <v>0</v>
      </c>
      <c r="V1692" s="54">
        <f t="shared" si="454"/>
        <v>0</v>
      </c>
      <c r="W1692" s="67">
        <f t="shared" si="464"/>
        <v>0</v>
      </c>
      <c r="X1692" s="53">
        <f t="shared" si="455"/>
        <v>0</v>
      </c>
      <c r="Y1692" s="54">
        <f t="shared" si="456"/>
        <v>0</v>
      </c>
      <c r="Z1692" s="68" t="str">
        <f t="shared" si="459"/>
        <v>0</v>
      </c>
      <c r="AA1692" s="56">
        <f t="shared" si="457"/>
        <v>1</v>
      </c>
      <c r="AB1692" s="124">
        <f t="shared" si="465"/>
        <v>1</v>
      </c>
      <c r="AC1692" s="69">
        <f t="shared" si="466"/>
        <v>0</v>
      </c>
      <c r="AD1692" s="54">
        <f t="shared" si="469"/>
        <v>0</v>
      </c>
      <c r="AE1692" s="59">
        <f t="shared" si="467"/>
        <v>0</v>
      </c>
      <c r="AF1692" s="149"/>
      <c r="AG1692" s="60"/>
      <c r="AH1692" s="61"/>
      <c r="AI1692" s="126"/>
      <c r="AJ1692" s="212"/>
      <c r="AK1692" s="215"/>
    </row>
    <row r="1693" spans="2:37">
      <c r="B1693" s="136"/>
      <c r="C1693" s="47">
        <f t="shared" si="460"/>
        <v>0</v>
      </c>
      <c r="D1693" s="47">
        <f t="shared" si="461"/>
        <v>1</v>
      </c>
      <c r="E1693" s="47">
        <f t="shared" si="462"/>
        <v>1900</v>
      </c>
      <c r="F1693" s="47" t="str">
        <f t="shared" si="458"/>
        <v>сб</v>
      </c>
      <c r="G1693" s="92"/>
      <c r="H1693" s="71"/>
      <c r="I1693" s="70"/>
      <c r="J1693" s="94"/>
      <c r="K1693" s="94"/>
      <c r="L1693" s="48"/>
      <c r="M1693" s="71"/>
      <c r="N1693" s="64"/>
      <c r="O1693" s="65"/>
      <c r="P1693" s="65"/>
      <c r="Q1693" s="65"/>
      <c r="R1693" s="105"/>
      <c r="S1693" s="66">
        <f t="shared" si="468"/>
        <v>100854.89999999998</v>
      </c>
      <c r="T1693" s="67">
        <f t="shared" si="463"/>
        <v>0</v>
      </c>
      <c r="U1693" s="53">
        <f t="shared" si="453"/>
        <v>0</v>
      </c>
      <c r="V1693" s="54">
        <f t="shared" si="454"/>
        <v>0</v>
      </c>
      <c r="W1693" s="67">
        <f t="shared" si="464"/>
        <v>0</v>
      </c>
      <c r="X1693" s="53">
        <f t="shared" si="455"/>
        <v>0</v>
      </c>
      <c r="Y1693" s="54">
        <f t="shared" si="456"/>
        <v>0</v>
      </c>
      <c r="Z1693" s="68" t="str">
        <f t="shared" si="459"/>
        <v>0</v>
      </c>
      <c r="AA1693" s="56">
        <f t="shared" si="457"/>
        <v>1</v>
      </c>
      <c r="AB1693" s="124">
        <f t="shared" si="465"/>
        <v>1</v>
      </c>
      <c r="AC1693" s="69">
        <f t="shared" si="466"/>
        <v>0</v>
      </c>
      <c r="AD1693" s="54">
        <f t="shared" si="469"/>
        <v>0</v>
      </c>
      <c r="AE1693" s="59">
        <f t="shared" si="467"/>
        <v>0</v>
      </c>
      <c r="AF1693" s="149"/>
      <c r="AG1693" s="60"/>
      <c r="AH1693" s="61"/>
      <c r="AI1693" s="126"/>
      <c r="AJ1693" s="212"/>
      <c r="AK1693" s="215"/>
    </row>
    <row r="1694" spans="2:37">
      <c r="B1694" s="136"/>
      <c r="C1694" s="47">
        <f t="shared" si="460"/>
        <v>0</v>
      </c>
      <c r="D1694" s="47">
        <f t="shared" si="461"/>
        <v>1</v>
      </c>
      <c r="E1694" s="47">
        <f t="shared" si="462"/>
        <v>1900</v>
      </c>
      <c r="F1694" s="47" t="str">
        <f t="shared" si="458"/>
        <v>сб</v>
      </c>
      <c r="G1694" s="92"/>
      <c r="H1694" s="71"/>
      <c r="I1694" s="70"/>
      <c r="J1694" s="94"/>
      <c r="K1694" s="94"/>
      <c r="L1694" s="48"/>
      <c r="M1694" s="71"/>
      <c r="N1694" s="64"/>
      <c r="O1694" s="65"/>
      <c r="P1694" s="65"/>
      <c r="Q1694" s="65"/>
      <c r="R1694" s="105"/>
      <c r="S1694" s="66">
        <f t="shared" si="468"/>
        <v>100854.89999999998</v>
      </c>
      <c r="T1694" s="67">
        <f t="shared" si="463"/>
        <v>0</v>
      </c>
      <c r="U1694" s="53">
        <f t="shared" si="453"/>
        <v>0</v>
      </c>
      <c r="V1694" s="54">
        <f t="shared" si="454"/>
        <v>0</v>
      </c>
      <c r="W1694" s="67">
        <f t="shared" si="464"/>
        <v>0</v>
      </c>
      <c r="X1694" s="53">
        <f t="shared" si="455"/>
        <v>0</v>
      </c>
      <c r="Y1694" s="54">
        <f t="shared" si="456"/>
        <v>0</v>
      </c>
      <c r="Z1694" s="68" t="str">
        <f t="shared" si="459"/>
        <v>0</v>
      </c>
      <c r="AA1694" s="56">
        <f t="shared" si="457"/>
        <v>1</v>
      </c>
      <c r="AB1694" s="124">
        <f t="shared" si="465"/>
        <v>1</v>
      </c>
      <c r="AC1694" s="69">
        <f t="shared" si="466"/>
        <v>0</v>
      </c>
      <c r="AD1694" s="54">
        <f t="shared" si="469"/>
        <v>0</v>
      </c>
      <c r="AE1694" s="59">
        <f t="shared" si="467"/>
        <v>0</v>
      </c>
      <c r="AF1694" s="149"/>
      <c r="AG1694" s="60"/>
      <c r="AH1694" s="61"/>
      <c r="AI1694" s="126"/>
      <c r="AJ1694" s="212"/>
      <c r="AK1694" s="215"/>
    </row>
    <row r="1695" spans="2:37">
      <c r="B1695" s="136"/>
      <c r="C1695" s="47">
        <f t="shared" si="460"/>
        <v>0</v>
      </c>
      <c r="D1695" s="47">
        <f t="shared" si="461"/>
        <v>1</v>
      </c>
      <c r="E1695" s="47">
        <f t="shared" si="462"/>
        <v>1900</v>
      </c>
      <c r="F1695" s="47" t="str">
        <f t="shared" si="458"/>
        <v>сб</v>
      </c>
      <c r="G1695" s="92"/>
      <c r="H1695" s="71"/>
      <c r="I1695" s="70"/>
      <c r="J1695" s="94"/>
      <c r="K1695" s="94"/>
      <c r="L1695" s="48"/>
      <c r="M1695" s="71"/>
      <c r="N1695" s="64"/>
      <c r="O1695" s="65"/>
      <c r="P1695" s="65"/>
      <c r="Q1695" s="65"/>
      <c r="R1695" s="105"/>
      <c r="S1695" s="66">
        <f t="shared" si="468"/>
        <v>100854.89999999998</v>
      </c>
      <c r="T1695" s="67">
        <f t="shared" si="463"/>
        <v>0</v>
      </c>
      <c r="U1695" s="53">
        <f t="shared" si="453"/>
        <v>0</v>
      </c>
      <c r="V1695" s="54">
        <f t="shared" si="454"/>
        <v>0</v>
      </c>
      <c r="W1695" s="67">
        <f t="shared" si="464"/>
        <v>0</v>
      </c>
      <c r="X1695" s="53">
        <f t="shared" si="455"/>
        <v>0</v>
      </c>
      <c r="Y1695" s="54">
        <f t="shared" si="456"/>
        <v>0</v>
      </c>
      <c r="Z1695" s="68" t="str">
        <f t="shared" si="459"/>
        <v>0</v>
      </c>
      <c r="AA1695" s="56">
        <f t="shared" si="457"/>
        <v>1</v>
      </c>
      <c r="AB1695" s="124">
        <f t="shared" si="465"/>
        <v>1</v>
      </c>
      <c r="AC1695" s="69">
        <f t="shared" si="466"/>
        <v>0</v>
      </c>
      <c r="AD1695" s="54">
        <f t="shared" si="469"/>
        <v>0</v>
      </c>
      <c r="AE1695" s="59">
        <f t="shared" si="467"/>
        <v>0</v>
      </c>
      <c r="AF1695" s="149"/>
      <c r="AG1695" s="60"/>
      <c r="AH1695" s="61"/>
      <c r="AI1695" s="126"/>
      <c r="AJ1695" s="212"/>
      <c r="AK1695" s="215"/>
    </row>
    <row r="1696" spans="2:37">
      <c r="B1696" s="136"/>
      <c r="C1696" s="47">
        <f t="shared" si="460"/>
        <v>0</v>
      </c>
      <c r="D1696" s="47">
        <f t="shared" si="461"/>
        <v>1</v>
      </c>
      <c r="E1696" s="47">
        <f t="shared" si="462"/>
        <v>1900</v>
      </c>
      <c r="F1696" s="47" t="str">
        <f t="shared" si="458"/>
        <v>сб</v>
      </c>
      <c r="G1696" s="92"/>
      <c r="H1696" s="71"/>
      <c r="I1696" s="70"/>
      <c r="J1696" s="94"/>
      <c r="K1696" s="94"/>
      <c r="L1696" s="48"/>
      <c r="M1696" s="71"/>
      <c r="N1696" s="64"/>
      <c r="O1696" s="65"/>
      <c r="P1696" s="65"/>
      <c r="Q1696" s="65"/>
      <c r="R1696" s="105"/>
      <c r="S1696" s="66">
        <f t="shared" si="468"/>
        <v>100854.89999999998</v>
      </c>
      <c r="T1696" s="67">
        <f t="shared" si="463"/>
        <v>0</v>
      </c>
      <c r="U1696" s="53">
        <f t="shared" si="453"/>
        <v>0</v>
      </c>
      <c r="V1696" s="54">
        <f t="shared" si="454"/>
        <v>0</v>
      </c>
      <c r="W1696" s="67">
        <f t="shared" si="464"/>
        <v>0</v>
      </c>
      <c r="X1696" s="53">
        <f t="shared" si="455"/>
        <v>0</v>
      </c>
      <c r="Y1696" s="54">
        <f t="shared" si="456"/>
        <v>0</v>
      </c>
      <c r="Z1696" s="68" t="str">
        <f t="shared" si="459"/>
        <v>0</v>
      </c>
      <c r="AA1696" s="56">
        <f t="shared" si="457"/>
        <v>1</v>
      </c>
      <c r="AB1696" s="124">
        <f t="shared" si="465"/>
        <v>1</v>
      </c>
      <c r="AC1696" s="69">
        <f t="shared" si="466"/>
        <v>0</v>
      </c>
      <c r="AD1696" s="54">
        <f t="shared" si="469"/>
        <v>0</v>
      </c>
      <c r="AE1696" s="59">
        <f t="shared" si="467"/>
        <v>0</v>
      </c>
      <c r="AF1696" s="149"/>
      <c r="AG1696" s="60"/>
      <c r="AH1696" s="61"/>
      <c r="AI1696" s="126"/>
      <c r="AJ1696" s="212"/>
      <c r="AK1696" s="215"/>
    </row>
    <row r="1697" spans="2:37">
      <c r="B1697" s="136"/>
      <c r="C1697" s="47">
        <f t="shared" si="460"/>
        <v>0</v>
      </c>
      <c r="D1697" s="47">
        <f t="shared" si="461"/>
        <v>1</v>
      </c>
      <c r="E1697" s="47">
        <f t="shared" si="462"/>
        <v>1900</v>
      </c>
      <c r="F1697" s="47" t="str">
        <f t="shared" si="458"/>
        <v>сб</v>
      </c>
      <c r="G1697" s="92"/>
      <c r="H1697" s="71"/>
      <c r="I1697" s="70"/>
      <c r="J1697" s="94"/>
      <c r="K1697" s="94"/>
      <c r="L1697" s="48"/>
      <c r="M1697" s="71"/>
      <c r="N1697" s="64"/>
      <c r="O1697" s="65"/>
      <c r="P1697" s="65"/>
      <c r="Q1697" s="65"/>
      <c r="R1697" s="105"/>
      <c r="S1697" s="66">
        <f t="shared" si="468"/>
        <v>100854.89999999998</v>
      </c>
      <c r="T1697" s="67">
        <f t="shared" si="463"/>
        <v>0</v>
      </c>
      <c r="U1697" s="53">
        <f t="shared" ref="U1697:U1760" si="470">T1697*M1697*AA1697</f>
        <v>0</v>
      </c>
      <c r="V1697" s="54">
        <f t="shared" ref="V1697:V1760" si="471">T1697*M1697*AA1697/S1697</f>
        <v>0</v>
      </c>
      <c r="W1697" s="67">
        <f t="shared" si="464"/>
        <v>0</v>
      </c>
      <c r="X1697" s="53">
        <f t="shared" ref="X1697:X1760" si="472">W1697*M1697*AA1697</f>
        <v>0</v>
      </c>
      <c r="Y1697" s="54">
        <f t="shared" ref="Y1697:Y1760" si="473">W1697*M1697*AA1697/S1697</f>
        <v>0</v>
      </c>
      <c r="Z1697" s="68" t="str">
        <f t="shared" si="459"/>
        <v>0</v>
      </c>
      <c r="AA1697" s="56">
        <f t="shared" ref="AA1697:AA1760" si="474">IF(I1697=0,1,I1697)</f>
        <v>1</v>
      </c>
      <c r="AB1697" s="124">
        <f t="shared" si="465"/>
        <v>1</v>
      </c>
      <c r="AC1697" s="69">
        <f t="shared" si="466"/>
        <v>0</v>
      </c>
      <c r="AD1697" s="54">
        <f t="shared" si="469"/>
        <v>0</v>
      </c>
      <c r="AE1697" s="59">
        <f t="shared" si="467"/>
        <v>0</v>
      </c>
      <c r="AF1697" s="149"/>
      <c r="AG1697" s="60"/>
      <c r="AH1697" s="61"/>
      <c r="AI1697" s="126"/>
      <c r="AJ1697" s="212"/>
      <c r="AK1697" s="215"/>
    </row>
    <row r="1698" spans="2:37">
      <c r="B1698" s="136"/>
      <c r="C1698" s="47">
        <f t="shared" si="460"/>
        <v>0</v>
      </c>
      <c r="D1698" s="47">
        <f t="shared" si="461"/>
        <v>1</v>
      </c>
      <c r="E1698" s="47">
        <f t="shared" si="462"/>
        <v>1900</v>
      </c>
      <c r="F1698" s="47" t="str">
        <f t="shared" si="458"/>
        <v>сб</v>
      </c>
      <c r="G1698" s="92"/>
      <c r="H1698" s="71"/>
      <c r="I1698" s="70"/>
      <c r="J1698" s="94"/>
      <c r="K1698" s="94"/>
      <c r="L1698" s="48"/>
      <c r="M1698" s="71"/>
      <c r="N1698" s="64"/>
      <c r="O1698" s="65"/>
      <c r="P1698" s="65"/>
      <c r="Q1698" s="65"/>
      <c r="R1698" s="105"/>
      <c r="S1698" s="66">
        <f t="shared" si="468"/>
        <v>100854.89999999998</v>
      </c>
      <c r="T1698" s="67">
        <f t="shared" si="463"/>
        <v>0</v>
      </c>
      <c r="U1698" s="53">
        <f t="shared" si="470"/>
        <v>0</v>
      </c>
      <c r="V1698" s="54">
        <f t="shared" si="471"/>
        <v>0</v>
      </c>
      <c r="W1698" s="67">
        <f t="shared" si="464"/>
        <v>0</v>
      </c>
      <c r="X1698" s="53">
        <f t="shared" si="472"/>
        <v>0</v>
      </c>
      <c r="Y1698" s="54">
        <f t="shared" si="473"/>
        <v>0</v>
      </c>
      <c r="Z1698" s="68" t="str">
        <f t="shared" si="459"/>
        <v>0</v>
      </c>
      <c r="AA1698" s="56">
        <f t="shared" si="474"/>
        <v>1</v>
      </c>
      <c r="AB1698" s="124">
        <f t="shared" si="465"/>
        <v>1</v>
      </c>
      <c r="AC1698" s="69">
        <f t="shared" si="466"/>
        <v>0</v>
      </c>
      <c r="AD1698" s="54">
        <f t="shared" si="469"/>
        <v>0</v>
      </c>
      <c r="AE1698" s="59">
        <f t="shared" si="467"/>
        <v>0</v>
      </c>
      <c r="AF1698" s="149"/>
      <c r="AG1698" s="60"/>
      <c r="AH1698" s="61"/>
      <c r="AI1698" s="126"/>
      <c r="AJ1698" s="212"/>
      <c r="AK1698" s="215"/>
    </row>
    <row r="1699" spans="2:37">
      <c r="B1699" s="136"/>
      <c r="C1699" s="47">
        <f t="shared" si="460"/>
        <v>0</v>
      </c>
      <c r="D1699" s="47">
        <f t="shared" si="461"/>
        <v>1</v>
      </c>
      <c r="E1699" s="47">
        <f t="shared" si="462"/>
        <v>1900</v>
      </c>
      <c r="F1699" s="47" t="str">
        <f t="shared" si="458"/>
        <v>сб</v>
      </c>
      <c r="G1699" s="92"/>
      <c r="H1699" s="71"/>
      <c r="I1699" s="70"/>
      <c r="J1699" s="94"/>
      <c r="K1699" s="94"/>
      <c r="L1699" s="48"/>
      <c r="M1699" s="71"/>
      <c r="N1699" s="64"/>
      <c r="O1699" s="65"/>
      <c r="P1699" s="65"/>
      <c r="Q1699" s="65"/>
      <c r="R1699" s="105"/>
      <c r="S1699" s="66">
        <f t="shared" si="468"/>
        <v>100854.89999999998</v>
      </c>
      <c r="T1699" s="67">
        <f t="shared" si="463"/>
        <v>0</v>
      </c>
      <c r="U1699" s="53">
        <f t="shared" si="470"/>
        <v>0</v>
      </c>
      <c r="V1699" s="54">
        <f t="shared" si="471"/>
        <v>0</v>
      </c>
      <c r="W1699" s="67">
        <f t="shared" si="464"/>
        <v>0</v>
      </c>
      <c r="X1699" s="53">
        <f t="shared" si="472"/>
        <v>0</v>
      </c>
      <c r="Y1699" s="54">
        <f t="shared" si="473"/>
        <v>0</v>
      </c>
      <c r="Z1699" s="68" t="str">
        <f t="shared" si="459"/>
        <v>0</v>
      </c>
      <c r="AA1699" s="56">
        <f t="shared" si="474"/>
        <v>1</v>
      </c>
      <c r="AB1699" s="124">
        <f t="shared" si="465"/>
        <v>1</v>
      </c>
      <c r="AC1699" s="69">
        <f t="shared" si="466"/>
        <v>0</v>
      </c>
      <c r="AD1699" s="54">
        <f t="shared" si="469"/>
        <v>0</v>
      </c>
      <c r="AE1699" s="59">
        <f t="shared" si="467"/>
        <v>0</v>
      </c>
      <c r="AF1699" s="149"/>
      <c r="AG1699" s="60"/>
      <c r="AH1699" s="61"/>
      <c r="AI1699" s="126"/>
      <c r="AJ1699" s="212"/>
      <c r="AK1699" s="215"/>
    </row>
    <row r="1700" spans="2:37">
      <c r="B1700" s="136"/>
      <c r="C1700" s="47">
        <f t="shared" si="460"/>
        <v>0</v>
      </c>
      <c r="D1700" s="47">
        <f t="shared" si="461"/>
        <v>1</v>
      </c>
      <c r="E1700" s="47">
        <f t="shared" si="462"/>
        <v>1900</v>
      </c>
      <c r="F1700" s="47" t="str">
        <f t="shared" ref="F1700:F1763" si="475">CHOOSE(WEEKDAY(B1700,2),"пн","вт","ср","чт","пт","сб","вс")</f>
        <v>сб</v>
      </c>
      <c r="G1700" s="92"/>
      <c r="H1700" s="71"/>
      <c r="I1700" s="70"/>
      <c r="J1700" s="94"/>
      <c r="K1700" s="94"/>
      <c r="L1700" s="48"/>
      <c r="M1700" s="71"/>
      <c r="N1700" s="64"/>
      <c r="O1700" s="65"/>
      <c r="P1700" s="65"/>
      <c r="Q1700" s="65"/>
      <c r="R1700" s="105"/>
      <c r="S1700" s="66">
        <f t="shared" si="468"/>
        <v>100854.89999999998</v>
      </c>
      <c r="T1700" s="67">
        <f t="shared" si="463"/>
        <v>0</v>
      </c>
      <c r="U1700" s="53">
        <f t="shared" si="470"/>
        <v>0</v>
      </c>
      <c r="V1700" s="54">
        <f t="shared" si="471"/>
        <v>0</v>
      </c>
      <c r="W1700" s="67">
        <f t="shared" si="464"/>
        <v>0</v>
      </c>
      <c r="X1700" s="53">
        <f t="shared" si="472"/>
        <v>0</v>
      </c>
      <c r="Y1700" s="54">
        <f t="shared" si="473"/>
        <v>0</v>
      </c>
      <c r="Z1700" s="68" t="str">
        <f t="shared" ref="Z1700:Z1763" si="476">IF(W1700=0,"0",T1700/W1700)</f>
        <v>0</v>
      </c>
      <c r="AA1700" s="56">
        <f t="shared" si="474"/>
        <v>1</v>
      </c>
      <c r="AB1700" s="124">
        <f t="shared" si="465"/>
        <v>1</v>
      </c>
      <c r="AC1700" s="69">
        <f t="shared" si="466"/>
        <v>0</v>
      </c>
      <c r="AD1700" s="54">
        <f t="shared" si="469"/>
        <v>0</v>
      </c>
      <c r="AE1700" s="59">
        <f t="shared" si="467"/>
        <v>0</v>
      </c>
      <c r="AF1700" s="149"/>
      <c r="AG1700" s="60"/>
      <c r="AH1700" s="61"/>
      <c r="AI1700" s="126"/>
      <c r="AJ1700" s="212"/>
      <c r="AK1700" s="215"/>
    </row>
    <row r="1701" spans="2:37">
      <c r="B1701" s="136"/>
      <c r="C1701" s="47">
        <f t="shared" ref="C1701:C1764" si="477">WEEKNUM(B1701)</f>
        <v>0</v>
      </c>
      <c r="D1701" s="47">
        <f t="shared" ref="D1701:D1764" si="478">MONTH(B1701)</f>
        <v>1</v>
      </c>
      <c r="E1701" s="47">
        <f t="shared" ref="E1701:E1764" si="479">YEAR(B1701)</f>
        <v>1900</v>
      </c>
      <c r="F1701" s="47" t="str">
        <f t="shared" si="475"/>
        <v>сб</v>
      </c>
      <c r="G1701" s="92"/>
      <c r="H1701" s="71"/>
      <c r="I1701" s="70"/>
      <c r="J1701" s="94"/>
      <c r="K1701" s="94"/>
      <c r="L1701" s="48"/>
      <c r="M1701" s="71"/>
      <c r="N1701" s="64"/>
      <c r="O1701" s="65"/>
      <c r="P1701" s="65"/>
      <c r="Q1701" s="65"/>
      <c r="R1701" s="105"/>
      <c r="S1701" s="66">
        <f t="shared" si="468"/>
        <v>100854.89999999998</v>
      </c>
      <c r="T1701" s="67">
        <f t="shared" si="463"/>
        <v>0</v>
      </c>
      <c r="U1701" s="53">
        <f t="shared" si="470"/>
        <v>0</v>
      </c>
      <c r="V1701" s="54">
        <f t="shared" si="471"/>
        <v>0</v>
      </c>
      <c r="W1701" s="67">
        <f t="shared" si="464"/>
        <v>0</v>
      </c>
      <c r="X1701" s="53">
        <f t="shared" si="472"/>
        <v>0</v>
      </c>
      <c r="Y1701" s="54">
        <f t="shared" si="473"/>
        <v>0</v>
      </c>
      <c r="Z1701" s="68" t="str">
        <f t="shared" si="476"/>
        <v>0</v>
      </c>
      <c r="AA1701" s="56">
        <f t="shared" si="474"/>
        <v>1</v>
      </c>
      <c r="AB1701" s="124">
        <f t="shared" si="465"/>
        <v>1</v>
      </c>
      <c r="AC1701" s="69">
        <f t="shared" si="466"/>
        <v>0</v>
      </c>
      <c r="AD1701" s="54">
        <f t="shared" si="469"/>
        <v>0</v>
      </c>
      <c r="AE1701" s="59">
        <f t="shared" si="467"/>
        <v>0</v>
      </c>
      <c r="AF1701" s="149"/>
      <c r="AG1701" s="60"/>
      <c r="AH1701" s="61"/>
      <c r="AI1701" s="126"/>
      <c r="AJ1701" s="212"/>
      <c r="AK1701" s="215"/>
    </row>
    <row r="1702" spans="2:37">
      <c r="B1702" s="136"/>
      <c r="C1702" s="47">
        <f t="shared" si="477"/>
        <v>0</v>
      </c>
      <c r="D1702" s="47">
        <f t="shared" si="478"/>
        <v>1</v>
      </c>
      <c r="E1702" s="47">
        <f t="shared" si="479"/>
        <v>1900</v>
      </c>
      <c r="F1702" s="47" t="str">
        <f t="shared" si="475"/>
        <v>сб</v>
      </c>
      <c r="G1702" s="92"/>
      <c r="H1702" s="71"/>
      <c r="I1702" s="70"/>
      <c r="J1702" s="94"/>
      <c r="K1702" s="94"/>
      <c r="L1702" s="48"/>
      <c r="M1702" s="71"/>
      <c r="N1702" s="64"/>
      <c r="O1702" s="65"/>
      <c r="P1702" s="65"/>
      <c r="Q1702" s="65"/>
      <c r="R1702" s="105"/>
      <c r="S1702" s="66">
        <f t="shared" si="468"/>
        <v>100854.89999999998</v>
      </c>
      <c r="T1702" s="67">
        <f t="shared" si="463"/>
        <v>0</v>
      </c>
      <c r="U1702" s="53">
        <f t="shared" si="470"/>
        <v>0</v>
      </c>
      <c r="V1702" s="54">
        <f t="shared" si="471"/>
        <v>0</v>
      </c>
      <c r="W1702" s="67">
        <f t="shared" si="464"/>
        <v>0</v>
      </c>
      <c r="X1702" s="53">
        <f t="shared" si="472"/>
        <v>0</v>
      </c>
      <c r="Y1702" s="54">
        <f t="shared" si="473"/>
        <v>0</v>
      </c>
      <c r="Z1702" s="68" t="str">
        <f t="shared" si="476"/>
        <v>0</v>
      </c>
      <c r="AA1702" s="56">
        <f t="shared" si="474"/>
        <v>1</v>
      </c>
      <c r="AB1702" s="124">
        <f t="shared" si="465"/>
        <v>1</v>
      </c>
      <c r="AC1702" s="69">
        <f t="shared" si="466"/>
        <v>0</v>
      </c>
      <c r="AD1702" s="54">
        <f t="shared" si="469"/>
        <v>0</v>
      </c>
      <c r="AE1702" s="59">
        <f t="shared" si="467"/>
        <v>0</v>
      </c>
      <c r="AF1702" s="149"/>
      <c r="AG1702" s="60"/>
      <c r="AH1702" s="61"/>
      <c r="AI1702" s="126"/>
      <c r="AJ1702" s="212"/>
      <c r="AK1702" s="215"/>
    </row>
    <row r="1703" spans="2:37">
      <c r="B1703" s="136"/>
      <c r="C1703" s="47">
        <f t="shared" si="477"/>
        <v>0</v>
      </c>
      <c r="D1703" s="47">
        <f t="shared" si="478"/>
        <v>1</v>
      </c>
      <c r="E1703" s="47">
        <f t="shared" si="479"/>
        <v>1900</v>
      </c>
      <c r="F1703" s="47" t="str">
        <f t="shared" si="475"/>
        <v>сб</v>
      </c>
      <c r="G1703" s="92"/>
      <c r="H1703" s="71"/>
      <c r="I1703" s="70"/>
      <c r="J1703" s="94"/>
      <c r="K1703" s="94"/>
      <c r="L1703" s="48"/>
      <c r="M1703" s="71"/>
      <c r="N1703" s="64"/>
      <c r="O1703" s="65"/>
      <c r="P1703" s="65"/>
      <c r="Q1703" s="65"/>
      <c r="R1703" s="105"/>
      <c r="S1703" s="66">
        <f t="shared" si="468"/>
        <v>100854.89999999998</v>
      </c>
      <c r="T1703" s="67">
        <f t="shared" si="463"/>
        <v>0</v>
      </c>
      <c r="U1703" s="53">
        <f t="shared" si="470"/>
        <v>0</v>
      </c>
      <c r="V1703" s="54">
        <f t="shared" si="471"/>
        <v>0</v>
      </c>
      <c r="W1703" s="67">
        <f t="shared" si="464"/>
        <v>0</v>
      </c>
      <c r="X1703" s="53">
        <f t="shared" si="472"/>
        <v>0</v>
      </c>
      <c r="Y1703" s="54">
        <f t="shared" si="473"/>
        <v>0</v>
      </c>
      <c r="Z1703" s="68" t="str">
        <f t="shared" si="476"/>
        <v>0</v>
      </c>
      <c r="AA1703" s="56">
        <f t="shared" si="474"/>
        <v>1</v>
      </c>
      <c r="AB1703" s="124">
        <f t="shared" si="465"/>
        <v>1</v>
      </c>
      <c r="AC1703" s="69">
        <f t="shared" si="466"/>
        <v>0</v>
      </c>
      <c r="AD1703" s="54">
        <f t="shared" si="469"/>
        <v>0</v>
      </c>
      <c r="AE1703" s="59">
        <f t="shared" si="467"/>
        <v>0</v>
      </c>
      <c r="AF1703" s="149"/>
      <c r="AG1703" s="60"/>
      <c r="AH1703" s="61"/>
      <c r="AI1703" s="126"/>
      <c r="AJ1703" s="212"/>
      <c r="AK1703" s="215"/>
    </row>
    <row r="1704" spans="2:37">
      <c r="B1704" s="136"/>
      <c r="C1704" s="47">
        <f t="shared" si="477"/>
        <v>0</v>
      </c>
      <c r="D1704" s="47">
        <f t="shared" si="478"/>
        <v>1</v>
      </c>
      <c r="E1704" s="47">
        <f t="shared" si="479"/>
        <v>1900</v>
      </c>
      <c r="F1704" s="47" t="str">
        <f t="shared" si="475"/>
        <v>сб</v>
      </c>
      <c r="G1704" s="92"/>
      <c r="H1704" s="71"/>
      <c r="I1704" s="70"/>
      <c r="J1704" s="94"/>
      <c r="K1704" s="94"/>
      <c r="L1704" s="48"/>
      <c r="M1704" s="71"/>
      <c r="N1704" s="64"/>
      <c r="O1704" s="65"/>
      <c r="P1704" s="65"/>
      <c r="Q1704" s="65"/>
      <c r="R1704" s="105"/>
      <c r="S1704" s="66">
        <f t="shared" si="468"/>
        <v>100854.89999999998</v>
      </c>
      <c r="T1704" s="67">
        <f t="shared" si="463"/>
        <v>0</v>
      </c>
      <c r="U1704" s="53">
        <f t="shared" si="470"/>
        <v>0</v>
      </c>
      <c r="V1704" s="54">
        <f t="shared" si="471"/>
        <v>0</v>
      </c>
      <c r="W1704" s="67">
        <f t="shared" si="464"/>
        <v>0</v>
      </c>
      <c r="X1704" s="53">
        <f t="shared" si="472"/>
        <v>0</v>
      </c>
      <c r="Y1704" s="54">
        <f t="shared" si="473"/>
        <v>0</v>
      </c>
      <c r="Z1704" s="68" t="str">
        <f t="shared" si="476"/>
        <v>0</v>
      </c>
      <c r="AA1704" s="56">
        <f t="shared" si="474"/>
        <v>1</v>
      </c>
      <c r="AB1704" s="124">
        <f t="shared" si="465"/>
        <v>1</v>
      </c>
      <c r="AC1704" s="69">
        <f t="shared" si="466"/>
        <v>0</v>
      </c>
      <c r="AD1704" s="54">
        <f t="shared" si="469"/>
        <v>0</v>
      </c>
      <c r="AE1704" s="59">
        <f t="shared" si="467"/>
        <v>0</v>
      </c>
      <c r="AF1704" s="149"/>
      <c r="AG1704" s="60"/>
      <c r="AH1704" s="61"/>
      <c r="AI1704" s="126"/>
      <c r="AJ1704" s="212"/>
      <c r="AK1704" s="215"/>
    </row>
    <row r="1705" spans="2:37">
      <c r="B1705" s="136"/>
      <c r="C1705" s="47">
        <f t="shared" si="477"/>
        <v>0</v>
      </c>
      <c r="D1705" s="47">
        <f t="shared" si="478"/>
        <v>1</v>
      </c>
      <c r="E1705" s="47">
        <f t="shared" si="479"/>
        <v>1900</v>
      </c>
      <c r="F1705" s="47" t="str">
        <f t="shared" si="475"/>
        <v>сб</v>
      </c>
      <c r="G1705" s="92"/>
      <c r="H1705" s="71"/>
      <c r="I1705" s="70"/>
      <c r="J1705" s="94"/>
      <c r="K1705" s="94"/>
      <c r="L1705" s="48"/>
      <c r="M1705" s="71"/>
      <c r="N1705" s="64"/>
      <c r="O1705" s="65"/>
      <c r="P1705" s="65"/>
      <c r="Q1705" s="65"/>
      <c r="R1705" s="105"/>
      <c r="S1705" s="66">
        <f t="shared" si="468"/>
        <v>100854.89999999998</v>
      </c>
      <c r="T1705" s="67">
        <f t="shared" si="463"/>
        <v>0</v>
      </c>
      <c r="U1705" s="53">
        <f t="shared" si="470"/>
        <v>0</v>
      </c>
      <c r="V1705" s="54">
        <f t="shared" si="471"/>
        <v>0</v>
      </c>
      <c r="W1705" s="67">
        <f t="shared" si="464"/>
        <v>0</v>
      </c>
      <c r="X1705" s="53">
        <f t="shared" si="472"/>
        <v>0</v>
      </c>
      <c r="Y1705" s="54">
        <f t="shared" si="473"/>
        <v>0</v>
      </c>
      <c r="Z1705" s="68" t="str">
        <f t="shared" si="476"/>
        <v>0</v>
      </c>
      <c r="AA1705" s="56">
        <f t="shared" si="474"/>
        <v>1</v>
      </c>
      <c r="AB1705" s="124">
        <f t="shared" si="465"/>
        <v>1</v>
      </c>
      <c r="AC1705" s="69">
        <f t="shared" si="466"/>
        <v>0</v>
      </c>
      <c r="AD1705" s="54">
        <f t="shared" si="469"/>
        <v>0</v>
      </c>
      <c r="AE1705" s="59">
        <f t="shared" si="467"/>
        <v>0</v>
      </c>
      <c r="AF1705" s="149"/>
      <c r="AG1705" s="60"/>
      <c r="AH1705" s="61"/>
      <c r="AI1705" s="126"/>
      <c r="AJ1705" s="212"/>
      <c r="AK1705" s="215"/>
    </row>
    <row r="1706" spans="2:37">
      <c r="B1706" s="136"/>
      <c r="C1706" s="47">
        <f t="shared" si="477"/>
        <v>0</v>
      </c>
      <c r="D1706" s="47">
        <f t="shared" si="478"/>
        <v>1</v>
      </c>
      <c r="E1706" s="47">
        <f t="shared" si="479"/>
        <v>1900</v>
      </c>
      <c r="F1706" s="47" t="str">
        <f t="shared" si="475"/>
        <v>сб</v>
      </c>
      <c r="G1706" s="92"/>
      <c r="H1706" s="71"/>
      <c r="I1706" s="70"/>
      <c r="J1706" s="94"/>
      <c r="K1706" s="94"/>
      <c r="L1706" s="48"/>
      <c r="M1706" s="71"/>
      <c r="N1706" s="64"/>
      <c r="O1706" s="65"/>
      <c r="P1706" s="65"/>
      <c r="Q1706" s="65"/>
      <c r="R1706" s="105"/>
      <c r="S1706" s="66">
        <f t="shared" si="468"/>
        <v>100854.89999999998</v>
      </c>
      <c r="T1706" s="67">
        <f t="shared" si="463"/>
        <v>0</v>
      </c>
      <c r="U1706" s="53">
        <f t="shared" si="470"/>
        <v>0</v>
      </c>
      <c r="V1706" s="54">
        <f t="shared" si="471"/>
        <v>0</v>
      </c>
      <c r="W1706" s="67">
        <f t="shared" si="464"/>
        <v>0</v>
      </c>
      <c r="X1706" s="53">
        <f t="shared" si="472"/>
        <v>0</v>
      </c>
      <c r="Y1706" s="54">
        <f t="shared" si="473"/>
        <v>0</v>
      </c>
      <c r="Z1706" s="68" t="str">
        <f t="shared" si="476"/>
        <v>0</v>
      </c>
      <c r="AA1706" s="56">
        <f t="shared" si="474"/>
        <v>1</v>
      </c>
      <c r="AB1706" s="124">
        <f t="shared" si="465"/>
        <v>1</v>
      </c>
      <c r="AC1706" s="69">
        <f t="shared" si="466"/>
        <v>0</v>
      </c>
      <c r="AD1706" s="54">
        <f t="shared" si="469"/>
        <v>0</v>
      </c>
      <c r="AE1706" s="59">
        <f t="shared" si="467"/>
        <v>0</v>
      </c>
      <c r="AF1706" s="149"/>
      <c r="AG1706" s="60"/>
      <c r="AH1706" s="61"/>
      <c r="AI1706" s="126"/>
      <c r="AJ1706" s="212"/>
      <c r="AK1706" s="215"/>
    </row>
    <row r="1707" spans="2:37">
      <c r="B1707" s="136"/>
      <c r="C1707" s="47">
        <f t="shared" si="477"/>
        <v>0</v>
      </c>
      <c r="D1707" s="47">
        <f t="shared" si="478"/>
        <v>1</v>
      </c>
      <c r="E1707" s="47">
        <f t="shared" si="479"/>
        <v>1900</v>
      </c>
      <c r="F1707" s="47" t="str">
        <f t="shared" si="475"/>
        <v>сб</v>
      </c>
      <c r="G1707" s="92"/>
      <c r="H1707" s="71"/>
      <c r="I1707" s="70"/>
      <c r="J1707" s="94"/>
      <c r="K1707" s="94"/>
      <c r="L1707" s="48"/>
      <c r="M1707" s="71"/>
      <c r="N1707" s="64"/>
      <c r="O1707" s="65"/>
      <c r="P1707" s="65"/>
      <c r="Q1707" s="65"/>
      <c r="R1707" s="105"/>
      <c r="S1707" s="66">
        <f t="shared" si="468"/>
        <v>100854.89999999998</v>
      </c>
      <c r="T1707" s="67">
        <f t="shared" si="463"/>
        <v>0</v>
      </c>
      <c r="U1707" s="53">
        <f t="shared" si="470"/>
        <v>0</v>
      </c>
      <c r="V1707" s="54">
        <f t="shared" si="471"/>
        <v>0</v>
      </c>
      <c r="W1707" s="67">
        <f t="shared" si="464"/>
        <v>0</v>
      </c>
      <c r="X1707" s="53">
        <f t="shared" si="472"/>
        <v>0</v>
      </c>
      <c r="Y1707" s="54">
        <f t="shared" si="473"/>
        <v>0</v>
      </c>
      <c r="Z1707" s="68" t="str">
        <f t="shared" si="476"/>
        <v>0</v>
      </c>
      <c r="AA1707" s="56">
        <f t="shared" si="474"/>
        <v>1</v>
      </c>
      <c r="AB1707" s="124">
        <f t="shared" si="465"/>
        <v>1</v>
      </c>
      <c r="AC1707" s="69">
        <f t="shared" si="466"/>
        <v>0</v>
      </c>
      <c r="AD1707" s="54">
        <f t="shared" si="469"/>
        <v>0</v>
      </c>
      <c r="AE1707" s="59">
        <f t="shared" si="467"/>
        <v>0</v>
      </c>
      <c r="AF1707" s="149"/>
      <c r="AG1707" s="60"/>
      <c r="AH1707" s="61"/>
      <c r="AI1707" s="126"/>
      <c r="AJ1707" s="212"/>
      <c r="AK1707" s="215"/>
    </row>
    <row r="1708" spans="2:37">
      <c r="B1708" s="136"/>
      <c r="C1708" s="47">
        <f t="shared" si="477"/>
        <v>0</v>
      </c>
      <c r="D1708" s="47">
        <f t="shared" si="478"/>
        <v>1</v>
      </c>
      <c r="E1708" s="47">
        <f t="shared" si="479"/>
        <v>1900</v>
      </c>
      <c r="F1708" s="47" t="str">
        <f t="shared" si="475"/>
        <v>сб</v>
      </c>
      <c r="G1708" s="92"/>
      <c r="H1708" s="71"/>
      <c r="I1708" s="70"/>
      <c r="J1708" s="94"/>
      <c r="K1708" s="94"/>
      <c r="L1708" s="48"/>
      <c r="M1708" s="71"/>
      <c r="N1708" s="64"/>
      <c r="O1708" s="65"/>
      <c r="P1708" s="65"/>
      <c r="Q1708" s="65"/>
      <c r="R1708" s="105"/>
      <c r="S1708" s="66">
        <f t="shared" si="468"/>
        <v>100854.89999999998</v>
      </c>
      <c r="T1708" s="67">
        <f t="shared" si="463"/>
        <v>0</v>
      </c>
      <c r="U1708" s="53">
        <f t="shared" si="470"/>
        <v>0</v>
      </c>
      <c r="V1708" s="54">
        <f t="shared" si="471"/>
        <v>0</v>
      </c>
      <c r="W1708" s="67">
        <f t="shared" si="464"/>
        <v>0</v>
      </c>
      <c r="X1708" s="53">
        <f t="shared" si="472"/>
        <v>0</v>
      </c>
      <c r="Y1708" s="54">
        <f t="shared" si="473"/>
        <v>0</v>
      </c>
      <c r="Z1708" s="68" t="str">
        <f t="shared" si="476"/>
        <v>0</v>
      </c>
      <c r="AA1708" s="56">
        <f t="shared" si="474"/>
        <v>1</v>
      </c>
      <c r="AB1708" s="124">
        <f t="shared" si="465"/>
        <v>1</v>
      </c>
      <c r="AC1708" s="69">
        <f t="shared" si="466"/>
        <v>0</v>
      </c>
      <c r="AD1708" s="54">
        <f t="shared" si="469"/>
        <v>0</v>
      </c>
      <c r="AE1708" s="59">
        <f t="shared" si="467"/>
        <v>0</v>
      </c>
      <c r="AF1708" s="149"/>
      <c r="AG1708" s="60"/>
      <c r="AH1708" s="61"/>
      <c r="AI1708" s="126"/>
      <c r="AJ1708" s="212"/>
      <c r="AK1708" s="215"/>
    </row>
    <row r="1709" spans="2:37">
      <c r="B1709" s="136"/>
      <c r="C1709" s="47">
        <f t="shared" si="477"/>
        <v>0</v>
      </c>
      <c r="D1709" s="47">
        <f t="shared" si="478"/>
        <v>1</v>
      </c>
      <c r="E1709" s="47">
        <f t="shared" si="479"/>
        <v>1900</v>
      </c>
      <c r="F1709" s="47" t="str">
        <f t="shared" si="475"/>
        <v>сб</v>
      </c>
      <c r="G1709" s="92"/>
      <c r="H1709" s="71"/>
      <c r="I1709" s="70"/>
      <c r="J1709" s="94"/>
      <c r="K1709" s="94"/>
      <c r="L1709" s="48"/>
      <c r="M1709" s="71"/>
      <c r="N1709" s="64"/>
      <c r="O1709" s="65"/>
      <c r="P1709" s="65"/>
      <c r="Q1709" s="65"/>
      <c r="R1709" s="105"/>
      <c r="S1709" s="66">
        <f t="shared" si="468"/>
        <v>100854.89999999998</v>
      </c>
      <c r="T1709" s="67">
        <f t="shared" si="463"/>
        <v>0</v>
      </c>
      <c r="U1709" s="53">
        <f t="shared" si="470"/>
        <v>0</v>
      </c>
      <c r="V1709" s="54">
        <f t="shared" si="471"/>
        <v>0</v>
      </c>
      <c r="W1709" s="67">
        <f t="shared" si="464"/>
        <v>0</v>
      </c>
      <c r="X1709" s="53">
        <f t="shared" si="472"/>
        <v>0</v>
      </c>
      <c r="Y1709" s="54">
        <f t="shared" si="473"/>
        <v>0</v>
      </c>
      <c r="Z1709" s="68" t="str">
        <f t="shared" si="476"/>
        <v>0</v>
      </c>
      <c r="AA1709" s="56">
        <f t="shared" si="474"/>
        <v>1</v>
      </c>
      <c r="AB1709" s="124">
        <f t="shared" si="465"/>
        <v>1</v>
      </c>
      <c r="AC1709" s="69">
        <f t="shared" si="466"/>
        <v>0</v>
      </c>
      <c r="AD1709" s="54">
        <f t="shared" si="469"/>
        <v>0</v>
      </c>
      <c r="AE1709" s="59">
        <f t="shared" si="467"/>
        <v>0</v>
      </c>
      <c r="AF1709" s="149"/>
      <c r="AG1709" s="60"/>
      <c r="AH1709" s="61"/>
      <c r="AI1709" s="126"/>
      <c r="AJ1709" s="212"/>
      <c r="AK1709" s="215"/>
    </row>
    <row r="1710" spans="2:37">
      <c r="B1710" s="136"/>
      <c r="C1710" s="47">
        <f t="shared" si="477"/>
        <v>0</v>
      </c>
      <c r="D1710" s="47">
        <f t="shared" si="478"/>
        <v>1</v>
      </c>
      <c r="E1710" s="47">
        <f t="shared" si="479"/>
        <v>1900</v>
      </c>
      <c r="F1710" s="47" t="str">
        <f t="shared" si="475"/>
        <v>сб</v>
      </c>
      <c r="G1710" s="92"/>
      <c r="H1710" s="71"/>
      <c r="I1710" s="70"/>
      <c r="J1710" s="94"/>
      <c r="K1710" s="94"/>
      <c r="L1710" s="48"/>
      <c r="M1710" s="71"/>
      <c r="N1710" s="64"/>
      <c r="O1710" s="65"/>
      <c r="P1710" s="65"/>
      <c r="Q1710" s="65"/>
      <c r="R1710" s="105"/>
      <c r="S1710" s="66">
        <f t="shared" si="468"/>
        <v>100854.89999999998</v>
      </c>
      <c r="T1710" s="67">
        <f t="shared" si="463"/>
        <v>0</v>
      </c>
      <c r="U1710" s="53">
        <f t="shared" si="470"/>
        <v>0</v>
      </c>
      <c r="V1710" s="54">
        <f t="shared" si="471"/>
        <v>0</v>
      </c>
      <c r="W1710" s="67">
        <f t="shared" si="464"/>
        <v>0</v>
      </c>
      <c r="X1710" s="53">
        <f t="shared" si="472"/>
        <v>0</v>
      </c>
      <c r="Y1710" s="54">
        <f t="shared" si="473"/>
        <v>0</v>
      </c>
      <c r="Z1710" s="68" t="str">
        <f t="shared" si="476"/>
        <v>0</v>
      </c>
      <c r="AA1710" s="56">
        <f t="shared" si="474"/>
        <v>1</v>
      </c>
      <c r="AB1710" s="124">
        <f t="shared" si="465"/>
        <v>1</v>
      </c>
      <c r="AC1710" s="69">
        <f t="shared" si="466"/>
        <v>0</v>
      </c>
      <c r="AD1710" s="54">
        <f t="shared" si="469"/>
        <v>0</v>
      </c>
      <c r="AE1710" s="59">
        <f t="shared" si="467"/>
        <v>0</v>
      </c>
      <c r="AF1710" s="149"/>
      <c r="AG1710" s="60"/>
      <c r="AH1710" s="61"/>
      <c r="AI1710" s="126"/>
      <c r="AJ1710" s="212"/>
      <c r="AK1710" s="215"/>
    </row>
    <row r="1711" spans="2:37">
      <c r="B1711" s="136"/>
      <c r="C1711" s="47">
        <f t="shared" si="477"/>
        <v>0</v>
      </c>
      <c r="D1711" s="47">
        <f t="shared" si="478"/>
        <v>1</v>
      </c>
      <c r="E1711" s="47">
        <f t="shared" si="479"/>
        <v>1900</v>
      </c>
      <c r="F1711" s="47" t="str">
        <f t="shared" si="475"/>
        <v>сб</v>
      </c>
      <c r="G1711" s="92"/>
      <c r="H1711" s="71"/>
      <c r="I1711" s="70"/>
      <c r="J1711" s="94"/>
      <c r="K1711" s="94"/>
      <c r="L1711" s="48"/>
      <c r="M1711" s="71"/>
      <c r="N1711" s="64"/>
      <c r="O1711" s="65"/>
      <c r="P1711" s="65"/>
      <c r="Q1711" s="65"/>
      <c r="R1711" s="105"/>
      <c r="S1711" s="66">
        <f t="shared" si="468"/>
        <v>100854.89999999998</v>
      </c>
      <c r="T1711" s="67">
        <f t="shared" si="463"/>
        <v>0</v>
      </c>
      <c r="U1711" s="53">
        <f t="shared" si="470"/>
        <v>0</v>
      </c>
      <c r="V1711" s="54">
        <f t="shared" si="471"/>
        <v>0</v>
      </c>
      <c r="W1711" s="67">
        <f t="shared" si="464"/>
        <v>0</v>
      </c>
      <c r="X1711" s="53">
        <f t="shared" si="472"/>
        <v>0</v>
      </c>
      <c r="Y1711" s="54">
        <f t="shared" si="473"/>
        <v>0</v>
      </c>
      <c r="Z1711" s="68" t="str">
        <f t="shared" si="476"/>
        <v>0</v>
      </c>
      <c r="AA1711" s="56">
        <f t="shared" si="474"/>
        <v>1</v>
      </c>
      <c r="AB1711" s="124">
        <f t="shared" si="465"/>
        <v>1</v>
      </c>
      <c r="AC1711" s="69">
        <f t="shared" si="466"/>
        <v>0</v>
      </c>
      <c r="AD1711" s="54">
        <f t="shared" si="469"/>
        <v>0</v>
      </c>
      <c r="AE1711" s="59">
        <f t="shared" si="467"/>
        <v>0</v>
      </c>
      <c r="AF1711" s="149"/>
      <c r="AG1711" s="60"/>
      <c r="AH1711" s="61"/>
      <c r="AI1711" s="126"/>
      <c r="AJ1711" s="212"/>
      <c r="AK1711" s="215"/>
    </row>
    <row r="1712" spans="2:37">
      <c r="B1712" s="136"/>
      <c r="C1712" s="47">
        <f t="shared" si="477"/>
        <v>0</v>
      </c>
      <c r="D1712" s="47">
        <f t="shared" si="478"/>
        <v>1</v>
      </c>
      <c r="E1712" s="47">
        <f t="shared" si="479"/>
        <v>1900</v>
      </c>
      <c r="F1712" s="47" t="str">
        <f t="shared" si="475"/>
        <v>сб</v>
      </c>
      <c r="G1712" s="92"/>
      <c r="H1712" s="71"/>
      <c r="I1712" s="70"/>
      <c r="J1712" s="94"/>
      <c r="K1712" s="94"/>
      <c r="L1712" s="48"/>
      <c r="M1712" s="71"/>
      <c r="N1712" s="64"/>
      <c r="O1712" s="65"/>
      <c r="P1712" s="65"/>
      <c r="Q1712" s="65"/>
      <c r="R1712" s="105"/>
      <c r="S1712" s="66">
        <f t="shared" si="468"/>
        <v>100854.89999999998</v>
      </c>
      <c r="T1712" s="67">
        <f t="shared" si="463"/>
        <v>0</v>
      </c>
      <c r="U1712" s="53">
        <f t="shared" si="470"/>
        <v>0</v>
      </c>
      <c r="V1712" s="54">
        <f t="shared" si="471"/>
        <v>0</v>
      </c>
      <c r="W1712" s="67">
        <f t="shared" si="464"/>
        <v>0</v>
      </c>
      <c r="X1712" s="53">
        <f t="shared" si="472"/>
        <v>0</v>
      </c>
      <c r="Y1712" s="54">
        <f t="shared" si="473"/>
        <v>0</v>
      </c>
      <c r="Z1712" s="68" t="str">
        <f t="shared" si="476"/>
        <v>0</v>
      </c>
      <c r="AA1712" s="56">
        <f t="shared" si="474"/>
        <v>1</v>
      </c>
      <c r="AB1712" s="124">
        <f t="shared" si="465"/>
        <v>1</v>
      </c>
      <c r="AC1712" s="69">
        <f t="shared" si="466"/>
        <v>0</v>
      </c>
      <c r="AD1712" s="54">
        <f t="shared" si="469"/>
        <v>0</v>
      </c>
      <c r="AE1712" s="59">
        <f t="shared" si="467"/>
        <v>0</v>
      </c>
      <c r="AF1712" s="149"/>
      <c r="AG1712" s="60"/>
      <c r="AH1712" s="61"/>
      <c r="AI1712" s="126"/>
      <c r="AJ1712" s="212"/>
      <c r="AK1712" s="215"/>
    </row>
    <row r="1713" spans="2:37">
      <c r="B1713" s="136"/>
      <c r="C1713" s="47">
        <f t="shared" si="477"/>
        <v>0</v>
      </c>
      <c r="D1713" s="47">
        <f t="shared" si="478"/>
        <v>1</v>
      </c>
      <c r="E1713" s="47">
        <f t="shared" si="479"/>
        <v>1900</v>
      </c>
      <c r="F1713" s="47" t="str">
        <f t="shared" si="475"/>
        <v>сб</v>
      </c>
      <c r="G1713" s="92"/>
      <c r="H1713" s="71"/>
      <c r="I1713" s="70"/>
      <c r="J1713" s="94"/>
      <c r="K1713" s="94"/>
      <c r="L1713" s="48"/>
      <c r="M1713" s="71"/>
      <c r="N1713" s="64"/>
      <c r="O1713" s="65"/>
      <c r="P1713" s="65"/>
      <c r="Q1713" s="65"/>
      <c r="R1713" s="105"/>
      <c r="S1713" s="66">
        <f t="shared" si="468"/>
        <v>100854.89999999998</v>
      </c>
      <c r="T1713" s="67">
        <f t="shared" si="463"/>
        <v>0</v>
      </c>
      <c r="U1713" s="53">
        <f t="shared" si="470"/>
        <v>0</v>
      </c>
      <c r="V1713" s="54">
        <f t="shared" si="471"/>
        <v>0</v>
      </c>
      <c r="W1713" s="67">
        <f t="shared" si="464"/>
        <v>0</v>
      </c>
      <c r="X1713" s="53">
        <f t="shared" si="472"/>
        <v>0</v>
      </c>
      <c r="Y1713" s="54">
        <f t="shared" si="473"/>
        <v>0</v>
      </c>
      <c r="Z1713" s="68" t="str">
        <f t="shared" si="476"/>
        <v>0</v>
      </c>
      <c r="AA1713" s="56">
        <f t="shared" si="474"/>
        <v>1</v>
      </c>
      <c r="AB1713" s="124">
        <f t="shared" si="465"/>
        <v>1</v>
      </c>
      <c r="AC1713" s="69">
        <f t="shared" si="466"/>
        <v>0</v>
      </c>
      <c r="AD1713" s="54">
        <f t="shared" si="469"/>
        <v>0</v>
      </c>
      <c r="AE1713" s="59">
        <f t="shared" si="467"/>
        <v>0</v>
      </c>
      <c r="AF1713" s="149"/>
      <c r="AG1713" s="60"/>
      <c r="AH1713" s="61"/>
      <c r="AI1713" s="126"/>
      <c r="AJ1713" s="212"/>
      <c r="AK1713" s="215"/>
    </row>
    <row r="1714" spans="2:37">
      <c r="B1714" s="136"/>
      <c r="C1714" s="47">
        <f t="shared" si="477"/>
        <v>0</v>
      </c>
      <c r="D1714" s="47">
        <f t="shared" si="478"/>
        <v>1</v>
      </c>
      <c r="E1714" s="47">
        <f t="shared" si="479"/>
        <v>1900</v>
      </c>
      <c r="F1714" s="47" t="str">
        <f t="shared" si="475"/>
        <v>сб</v>
      </c>
      <c r="G1714" s="92"/>
      <c r="H1714" s="71"/>
      <c r="I1714" s="70"/>
      <c r="J1714" s="94"/>
      <c r="K1714" s="94"/>
      <c r="L1714" s="48"/>
      <c r="M1714" s="71"/>
      <c r="N1714" s="64"/>
      <c r="O1714" s="65"/>
      <c r="P1714" s="65"/>
      <c r="Q1714" s="65"/>
      <c r="R1714" s="105"/>
      <c r="S1714" s="66">
        <f t="shared" si="468"/>
        <v>100854.89999999998</v>
      </c>
      <c r="T1714" s="67">
        <f t="shared" si="463"/>
        <v>0</v>
      </c>
      <c r="U1714" s="53">
        <f t="shared" si="470"/>
        <v>0</v>
      </c>
      <c r="V1714" s="54">
        <f t="shared" si="471"/>
        <v>0</v>
      </c>
      <c r="W1714" s="67">
        <f t="shared" si="464"/>
        <v>0</v>
      </c>
      <c r="X1714" s="53">
        <f t="shared" si="472"/>
        <v>0</v>
      </c>
      <c r="Y1714" s="54">
        <f t="shared" si="473"/>
        <v>0</v>
      </c>
      <c r="Z1714" s="68" t="str">
        <f t="shared" si="476"/>
        <v>0</v>
      </c>
      <c r="AA1714" s="56">
        <f t="shared" si="474"/>
        <v>1</v>
      </c>
      <c r="AB1714" s="124">
        <f t="shared" si="465"/>
        <v>1</v>
      </c>
      <c r="AC1714" s="69">
        <f t="shared" si="466"/>
        <v>0</v>
      </c>
      <c r="AD1714" s="54">
        <f t="shared" si="469"/>
        <v>0</v>
      </c>
      <c r="AE1714" s="59">
        <f t="shared" si="467"/>
        <v>0</v>
      </c>
      <c r="AF1714" s="149"/>
      <c r="AG1714" s="60"/>
      <c r="AH1714" s="61"/>
      <c r="AI1714" s="126"/>
      <c r="AJ1714" s="212"/>
      <c r="AK1714" s="215"/>
    </row>
    <row r="1715" spans="2:37">
      <c r="B1715" s="136"/>
      <c r="C1715" s="47">
        <f t="shared" si="477"/>
        <v>0</v>
      </c>
      <c r="D1715" s="47">
        <f t="shared" si="478"/>
        <v>1</v>
      </c>
      <c r="E1715" s="47">
        <f t="shared" si="479"/>
        <v>1900</v>
      </c>
      <c r="F1715" s="47" t="str">
        <f t="shared" si="475"/>
        <v>сб</v>
      </c>
      <c r="G1715" s="92"/>
      <c r="H1715" s="71"/>
      <c r="I1715" s="70"/>
      <c r="J1715" s="94"/>
      <c r="K1715" s="94"/>
      <c r="L1715" s="48"/>
      <c r="M1715" s="71"/>
      <c r="N1715" s="64"/>
      <c r="O1715" s="65"/>
      <c r="P1715" s="65"/>
      <c r="Q1715" s="65"/>
      <c r="R1715" s="105"/>
      <c r="S1715" s="66">
        <f t="shared" si="468"/>
        <v>100854.89999999998</v>
      </c>
      <c r="T1715" s="67">
        <f t="shared" si="463"/>
        <v>0</v>
      </c>
      <c r="U1715" s="53">
        <f t="shared" si="470"/>
        <v>0</v>
      </c>
      <c r="V1715" s="54">
        <f t="shared" si="471"/>
        <v>0</v>
      </c>
      <c r="W1715" s="67">
        <f t="shared" si="464"/>
        <v>0</v>
      </c>
      <c r="X1715" s="53">
        <f t="shared" si="472"/>
        <v>0</v>
      </c>
      <c r="Y1715" s="54">
        <f t="shared" si="473"/>
        <v>0</v>
      </c>
      <c r="Z1715" s="68" t="str">
        <f t="shared" si="476"/>
        <v>0</v>
      </c>
      <c r="AA1715" s="56">
        <f t="shared" si="474"/>
        <v>1</v>
      </c>
      <c r="AB1715" s="124">
        <f t="shared" si="465"/>
        <v>1</v>
      </c>
      <c r="AC1715" s="69">
        <f t="shared" si="466"/>
        <v>0</v>
      </c>
      <c r="AD1715" s="54">
        <f t="shared" si="469"/>
        <v>0</v>
      </c>
      <c r="AE1715" s="59">
        <f t="shared" si="467"/>
        <v>0</v>
      </c>
      <c r="AF1715" s="149"/>
      <c r="AG1715" s="60"/>
      <c r="AH1715" s="61"/>
      <c r="AI1715" s="126"/>
      <c r="AJ1715" s="212"/>
      <c r="AK1715" s="215"/>
    </row>
    <row r="1716" spans="2:37">
      <c r="B1716" s="136"/>
      <c r="C1716" s="47">
        <f t="shared" si="477"/>
        <v>0</v>
      </c>
      <c r="D1716" s="47">
        <f t="shared" si="478"/>
        <v>1</v>
      </c>
      <c r="E1716" s="47">
        <f t="shared" si="479"/>
        <v>1900</v>
      </c>
      <c r="F1716" s="47" t="str">
        <f t="shared" si="475"/>
        <v>сб</v>
      </c>
      <c r="G1716" s="92"/>
      <c r="H1716" s="71"/>
      <c r="I1716" s="70"/>
      <c r="J1716" s="94"/>
      <c r="K1716" s="94"/>
      <c r="L1716" s="48"/>
      <c r="M1716" s="71"/>
      <c r="N1716" s="64"/>
      <c r="O1716" s="65"/>
      <c r="P1716" s="65"/>
      <c r="Q1716" s="65"/>
      <c r="R1716" s="105"/>
      <c r="S1716" s="66">
        <f t="shared" si="468"/>
        <v>100854.89999999998</v>
      </c>
      <c r="T1716" s="67">
        <f t="shared" si="463"/>
        <v>0</v>
      </c>
      <c r="U1716" s="53">
        <f t="shared" si="470"/>
        <v>0</v>
      </c>
      <c r="V1716" s="54">
        <f t="shared" si="471"/>
        <v>0</v>
      </c>
      <c r="W1716" s="67">
        <f t="shared" si="464"/>
        <v>0</v>
      </c>
      <c r="X1716" s="53">
        <f t="shared" si="472"/>
        <v>0</v>
      </c>
      <c r="Y1716" s="54">
        <f t="shared" si="473"/>
        <v>0</v>
      </c>
      <c r="Z1716" s="68" t="str">
        <f t="shared" si="476"/>
        <v>0</v>
      </c>
      <c r="AA1716" s="56">
        <f t="shared" si="474"/>
        <v>1</v>
      </c>
      <c r="AB1716" s="124">
        <f t="shared" si="465"/>
        <v>1</v>
      </c>
      <c r="AC1716" s="69">
        <f t="shared" si="466"/>
        <v>0</v>
      </c>
      <c r="AD1716" s="54">
        <f t="shared" si="469"/>
        <v>0</v>
      </c>
      <c r="AE1716" s="59">
        <f t="shared" si="467"/>
        <v>0</v>
      </c>
      <c r="AF1716" s="149"/>
      <c r="AG1716" s="60"/>
      <c r="AH1716" s="61"/>
      <c r="AI1716" s="126"/>
      <c r="AJ1716" s="212"/>
      <c r="AK1716" s="215"/>
    </row>
    <row r="1717" spans="2:37">
      <c r="B1717" s="136"/>
      <c r="C1717" s="47">
        <f t="shared" si="477"/>
        <v>0</v>
      </c>
      <c r="D1717" s="47">
        <f t="shared" si="478"/>
        <v>1</v>
      </c>
      <c r="E1717" s="47">
        <f t="shared" si="479"/>
        <v>1900</v>
      </c>
      <c r="F1717" s="47" t="str">
        <f t="shared" si="475"/>
        <v>сб</v>
      </c>
      <c r="G1717" s="92"/>
      <c r="H1717" s="71"/>
      <c r="I1717" s="70"/>
      <c r="J1717" s="94"/>
      <c r="K1717" s="94"/>
      <c r="L1717" s="48"/>
      <c r="M1717" s="71"/>
      <c r="N1717" s="64"/>
      <c r="O1717" s="65"/>
      <c r="P1717" s="65"/>
      <c r="Q1717" s="65"/>
      <c r="R1717" s="105"/>
      <c r="S1717" s="66">
        <f t="shared" si="468"/>
        <v>100854.89999999998</v>
      </c>
      <c r="T1717" s="67">
        <f t="shared" si="463"/>
        <v>0</v>
      </c>
      <c r="U1717" s="53">
        <f t="shared" si="470"/>
        <v>0</v>
      </c>
      <c r="V1717" s="54">
        <f t="shared" si="471"/>
        <v>0</v>
      </c>
      <c r="W1717" s="67">
        <f t="shared" si="464"/>
        <v>0</v>
      </c>
      <c r="X1717" s="53">
        <f t="shared" si="472"/>
        <v>0</v>
      </c>
      <c r="Y1717" s="54">
        <f t="shared" si="473"/>
        <v>0</v>
      </c>
      <c r="Z1717" s="68" t="str">
        <f t="shared" si="476"/>
        <v>0</v>
      </c>
      <c r="AA1717" s="56">
        <f t="shared" si="474"/>
        <v>1</v>
      </c>
      <c r="AB1717" s="124">
        <f t="shared" si="465"/>
        <v>1</v>
      </c>
      <c r="AC1717" s="69">
        <f t="shared" si="466"/>
        <v>0</v>
      </c>
      <c r="AD1717" s="54">
        <f t="shared" si="469"/>
        <v>0</v>
      </c>
      <c r="AE1717" s="59">
        <f t="shared" si="467"/>
        <v>0</v>
      </c>
      <c r="AF1717" s="149"/>
      <c r="AG1717" s="60"/>
      <c r="AH1717" s="61"/>
      <c r="AI1717" s="126"/>
      <c r="AJ1717" s="212"/>
      <c r="AK1717" s="215"/>
    </row>
    <row r="1718" spans="2:37">
      <c r="B1718" s="136"/>
      <c r="C1718" s="47">
        <f t="shared" si="477"/>
        <v>0</v>
      </c>
      <c r="D1718" s="47">
        <f t="shared" si="478"/>
        <v>1</v>
      </c>
      <c r="E1718" s="47">
        <f t="shared" si="479"/>
        <v>1900</v>
      </c>
      <c r="F1718" s="47" t="str">
        <f t="shared" si="475"/>
        <v>сб</v>
      </c>
      <c r="G1718" s="92"/>
      <c r="H1718" s="71"/>
      <c r="I1718" s="70"/>
      <c r="J1718" s="94"/>
      <c r="K1718" s="94"/>
      <c r="L1718" s="48"/>
      <c r="M1718" s="71"/>
      <c r="N1718" s="64"/>
      <c r="O1718" s="65"/>
      <c r="P1718" s="65"/>
      <c r="Q1718" s="65"/>
      <c r="R1718" s="105"/>
      <c r="S1718" s="66">
        <f t="shared" si="468"/>
        <v>100854.89999999998</v>
      </c>
      <c r="T1718" s="67">
        <f t="shared" si="463"/>
        <v>0</v>
      </c>
      <c r="U1718" s="53">
        <f t="shared" si="470"/>
        <v>0</v>
      </c>
      <c r="V1718" s="54">
        <f t="shared" si="471"/>
        <v>0</v>
      </c>
      <c r="W1718" s="67">
        <f t="shared" si="464"/>
        <v>0</v>
      </c>
      <c r="X1718" s="53">
        <f t="shared" si="472"/>
        <v>0</v>
      </c>
      <c r="Y1718" s="54">
        <f t="shared" si="473"/>
        <v>0</v>
      </c>
      <c r="Z1718" s="68" t="str">
        <f t="shared" si="476"/>
        <v>0</v>
      </c>
      <c r="AA1718" s="56">
        <f t="shared" si="474"/>
        <v>1</v>
      </c>
      <c r="AB1718" s="124">
        <f t="shared" si="465"/>
        <v>1</v>
      </c>
      <c r="AC1718" s="69">
        <f t="shared" si="466"/>
        <v>0</v>
      </c>
      <c r="AD1718" s="54">
        <f t="shared" si="469"/>
        <v>0</v>
      </c>
      <c r="AE1718" s="59">
        <f t="shared" si="467"/>
        <v>0</v>
      </c>
      <c r="AF1718" s="149"/>
      <c r="AG1718" s="60"/>
      <c r="AH1718" s="61"/>
      <c r="AI1718" s="126"/>
      <c r="AJ1718" s="212"/>
      <c r="AK1718" s="215"/>
    </row>
    <row r="1719" spans="2:37">
      <c r="B1719" s="136"/>
      <c r="C1719" s="47">
        <f t="shared" si="477"/>
        <v>0</v>
      </c>
      <c r="D1719" s="47">
        <f t="shared" si="478"/>
        <v>1</v>
      </c>
      <c r="E1719" s="47">
        <f t="shared" si="479"/>
        <v>1900</v>
      </c>
      <c r="F1719" s="47" t="str">
        <f t="shared" si="475"/>
        <v>сб</v>
      </c>
      <c r="G1719" s="92"/>
      <c r="H1719" s="71"/>
      <c r="I1719" s="70"/>
      <c r="J1719" s="94"/>
      <c r="K1719" s="94"/>
      <c r="L1719" s="48"/>
      <c r="M1719" s="71"/>
      <c r="N1719" s="64"/>
      <c r="O1719" s="65"/>
      <c r="P1719" s="65"/>
      <c r="Q1719" s="65"/>
      <c r="R1719" s="105"/>
      <c r="S1719" s="66">
        <f t="shared" si="468"/>
        <v>100854.89999999998</v>
      </c>
      <c r="T1719" s="67">
        <f t="shared" si="463"/>
        <v>0</v>
      </c>
      <c r="U1719" s="53">
        <f t="shared" si="470"/>
        <v>0</v>
      </c>
      <c r="V1719" s="54">
        <f t="shared" si="471"/>
        <v>0</v>
      </c>
      <c r="W1719" s="67">
        <f t="shared" si="464"/>
        <v>0</v>
      </c>
      <c r="X1719" s="53">
        <f t="shared" si="472"/>
        <v>0</v>
      </c>
      <c r="Y1719" s="54">
        <f t="shared" si="473"/>
        <v>0</v>
      </c>
      <c r="Z1719" s="68" t="str">
        <f t="shared" si="476"/>
        <v>0</v>
      </c>
      <c r="AA1719" s="56">
        <f t="shared" si="474"/>
        <v>1</v>
      </c>
      <c r="AB1719" s="124">
        <f t="shared" si="465"/>
        <v>1</v>
      </c>
      <c r="AC1719" s="69">
        <f t="shared" si="466"/>
        <v>0</v>
      </c>
      <c r="AD1719" s="54">
        <f t="shared" si="469"/>
        <v>0</v>
      </c>
      <c r="AE1719" s="59">
        <f t="shared" si="467"/>
        <v>0</v>
      </c>
      <c r="AF1719" s="149"/>
      <c r="AG1719" s="60"/>
      <c r="AH1719" s="61"/>
      <c r="AI1719" s="126"/>
      <c r="AJ1719" s="212"/>
      <c r="AK1719" s="215"/>
    </row>
    <row r="1720" spans="2:37">
      <c r="B1720" s="136"/>
      <c r="C1720" s="47">
        <f t="shared" si="477"/>
        <v>0</v>
      </c>
      <c r="D1720" s="47">
        <f t="shared" si="478"/>
        <v>1</v>
      </c>
      <c r="E1720" s="47">
        <f t="shared" si="479"/>
        <v>1900</v>
      </c>
      <c r="F1720" s="47" t="str">
        <f t="shared" si="475"/>
        <v>сб</v>
      </c>
      <c r="G1720" s="92"/>
      <c r="H1720" s="71"/>
      <c r="I1720" s="70"/>
      <c r="J1720" s="94"/>
      <c r="K1720" s="94"/>
      <c r="L1720" s="48"/>
      <c r="M1720" s="71"/>
      <c r="N1720" s="64"/>
      <c r="O1720" s="65"/>
      <c r="P1720" s="65"/>
      <c r="Q1720" s="65"/>
      <c r="R1720" s="105"/>
      <c r="S1720" s="66">
        <f t="shared" si="468"/>
        <v>100854.89999999998</v>
      </c>
      <c r="T1720" s="67">
        <f t="shared" si="463"/>
        <v>0</v>
      </c>
      <c r="U1720" s="53">
        <f t="shared" si="470"/>
        <v>0</v>
      </c>
      <c r="V1720" s="54">
        <f t="shared" si="471"/>
        <v>0</v>
      </c>
      <c r="W1720" s="67">
        <f t="shared" si="464"/>
        <v>0</v>
      </c>
      <c r="X1720" s="53">
        <f t="shared" si="472"/>
        <v>0</v>
      </c>
      <c r="Y1720" s="54">
        <f t="shared" si="473"/>
        <v>0</v>
      </c>
      <c r="Z1720" s="68" t="str">
        <f t="shared" si="476"/>
        <v>0</v>
      </c>
      <c r="AA1720" s="56">
        <f t="shared" si="474"/>
        <v>1</v>
      </c>
      <c r="AB1720" s="124">
        <f t="shared" si="465"/>
        <v>1</v>
      </c>
      <c r="AC1720" s="69">
        <f t="shared" si="466"/>
        <v>0</v>
      </c>
      <c r="AD1720" s="54">
        <f t="shared" si="469"/>
        <v>0</v>
      </c>
      <c r="AE1720" s="59">
        <f t="shared" si="467"/>
        <v>0</v>
      </c>
      <c r="AF1720" s="149"/>
      <c r="AG1720" s="60"/>
      <c r="AH1720" s="61"/>
      <c r="AI1720" s="126"/>
      <c r="AJ1720" s="212"/>
      <c r="AK1720" s="215"/>
    </row>
    <row r="1721" spans="2:37">
      <c r="B1721" s="136"/>
      <c r="C1721" s="47">
        <f t="shared" si="477"/>
        <v>0</v>
      </c>
      <c r="D1721" s="47">
        <f t="shared" si="478"/>
        <v>1</v>
      </c>
      <c r="E1721" s="47">
        <f t="shared" si="479"/>
        <v>1900</v>
      </c>
      <c r="F1721" s="47" t="str">
        <f t="shared" si="475"/>
        <v>сб</v>
      </c>
      <c r="G1721" s="92"/>
      <c r="H1721" s="71"/>
      <c r="I1721" s="70"/>
      <c r="J1721" s="94"/>
      <c r="K1721" s="94"/>
      <c r="L1721" s="48"/>
      <c r="M1721" s="71"/>
      <c r="N1721" s="64"/>
      <c r="O1721" s="65"/>
      <c r="P1721" s="65"/>
      <c r="Q1721" s="65"/>
      <c r="R1721" s="105"/>
      <c r="S1721" s="66">
        <f t="shared" si="468"/>
        <v>100854.89999999998</v>
      </c>
      <c r="T1721" s="67">
        <f t="shared" si="463"/>
        <v>0</v>
      </c>
      <c r="U1721" s="53">
        <f t="shared" si="470"/>
        <v>0</v>
      </c>
      <c r="V1721" s="54">
        <f t="shared" si="471"/>
        <v>0</v>
      </c>
      <c r="W1721" s="67">
        <f t="shared" si="464"/>
        <v>0</v>
      </c>
      <c r="X1721" s="53">
        <f t="shared" si="472"/>
        <v>0</v>
      </c>
      <c r="Y1721" s="54">
        <f t="shared" si="473"/>
        <v>0</v>
      </c>
      <c r="Z1721" s="68" t="str">
        <f t="shared" si="476"/>
        <v>0</v>
      </c>
      <c r="AA1721" s="56">
        <f t="shared" si="474"/>
        <v>1</v>
      </c>
      <c r="AB1721" s="124">
        <f t="shared" si="465"/>
        <v>1</v>
      </c>
      <c r="AC1721" s="69">
        <f t="shared" si="466"/>
        <v>0</v>
      </c>
      <c r="AD1721" s="54">
        <f t="shared" si="469"/>
        <v>0</v>
      </c>
      <c r="AE1721" s="59">
        <f t="shared" si="467"/>
        <v>0</v>
      </c>
      <c r="AF1721" s="149"/>
      <c r="AG1721" s="60"/>
      <c r="AH1721" s="61"/>
      <c r="AI1721" s="126"/>
      <c r="AJ1721" s="212"/>
      <c r="AK1721" s="215"/>
    </row>
    <row r="1722" spans="2:37">
      <c r="B1722" s="136"/>
      <c r="C1722" s="47">
        <f t="shared" si="477"/>
        <v>0</v>
      </c>
      <c r="D1722" s="47">
        <f t="shared" si="478"/>
        <v>1</v>
      </c>
      <c r="E1722" s="47">
        <f t="shared" si="479"/>
        <v>1900</v>
      </c>
      <c r="F1722" s="47" t="str">
        <f t="shared" si="475"/>
        <v>сб</v>
      </c>
      <c r="G1722" s="92"/>
      <c r="H1722" s="71"/>
      <c r="I1722" s="70"/>
      <c r="J1722" s="94"/>
      <c r="K1722" s="94"/>
      <c r="L1722" s="48"/>
      <c r="M1722" s="71"/>
      <c r="N1722" s="64"/>
      <c r="O1722" s="65"/>
      <c r="P1722" s="65"/>
      <c r="Q1722" s="65"/>
      <c r="R1722" s="105"/>
      <c r="S1722" s="66">
        <f t="shared" si="468"/>
        <v>100854.89999999998</v>
      </c>
      <c r="T1722" s="67">
        <f t="shared" si="463"/>
        <v>0</v>
      </c>
      <c r="U1722" s="53">
        <f t="shared" si="470"/>
        <v>0</v>
      </c>
      <c r="V1722" s="54">
        <f t="shared" si="471"/>
        <v>0</v>
      </c>
      <c r="W1722" s="67">
        <f t="shared" si="464"/>
        <v>0</v>
      </c>
      <c r="X1722" s="53">
        <f t="shared" si="472"/>
        <v>0</v>
      </c>
      <c r="Y1722" s="54">
        <f t="shared" si="473"/>
        <v>0</v>
      </c>
      <c r="Z1722" s="68" t="str">
        <f t="shared" si="476"/>
        <v>0</v>
      </c>
      <c r="AA1722" s="56">
        <f t="shared" si="474"/>
        <v>1</v>
      </c>
      <c r="AB1722" s="124">
        <f t="shared" si="465"/>
        <v>1</v>
      </c>
      <c r="AC1722" s="69">
        <f t="shared" si="466"/>
        <v>0</v>
      </c>
      <c r="AD1722" s="54">
        <f t="shared" si="469"/>
        <v>0</v>
      </c>
      <c r="AE1722" s="59">
        <f t="shared" si="467"/>
        <v>0</v>
      </c>
      <c r="AF1722" s="149"/>
      <c r="AG1722" s="60"/>
      <c r="AH1722" s="61"/>
      <c r="AI1722" s="126"/>
      <c r="AJ1722" s="212"/>
      <c r="AK1722" s="215"/>
    </row>
    <row r="1723" spans="2:37">
      <c r="B1723" s="136"/>
      <c r="C1723" s="47">
        <f t="shared" si="477"/>
        <v>0</v>
      </c>
      <c r="D1723" s="47">
        <f t="shared" si="478"/>
        <v>1</v>
      </c>
      <c r="E1723" s="47">
        <f t="shared" si="479"/>
        <v>1900</v>
      </c>
      <c r="F1723" s="47" t="str">
        <f t="shared" si="475"/>
        <v>сб</v>
      </c>
      <c r="G1723" s="92"/>
      <c r="H1723" s="71"/>
      <c r="I1723" s="70"/>
      <c r="J1723" s="94"/>
      <c r="K1723" s="94"/>
      <c r="L1723" s="48"/>
      <c r="M1723" s="71"/>
      <c r="N1723" s="64"/>
      <c r="O1723" s="65"/>
      <c r="P1723" s="65"/>
      <c r="Q1723" s="65"/>
      <c r="R1723" s="105"/>
      <c r="S1723" s="66">
        <f t="shared" si="468"/>
        <v>100854.89999999998</v>
      </c>
      <c r="T1723" s="67">
        <f t="shared" si="463"/>
        <v>0</v>
      </c>
      <c r="U1723" s="53">
        <f t="shared" si="470"/>
        <v>0</v>
      </c>
      <c r="V1723" s="54">
        <f t="shared" si="471"/>
        <v>0</v>
      </c>
      <c r="W1723" s="67">
        <f t="shared" si="464"/>
        <v>0</v>
      </c>
      <c r="X1723" s="53">
        <f t="shared" si="472"/>
        <v>0</v>
      </c>
      <c r="Y1723" s="54">
        <f t="shared" si="473"/>
        <v>0</v>
      </c>
      <c r="Z1723" s="68" t="str">
        <f t="shared" si="476"/>
        <v>0</v>
      </c>
      <c r="AA1723" s="56">
        <f t="shared" si="474"/>
        <v>1</v>
      </c>
      <c r="AB1723" s="124">
        <f t="shared" si="465"/>
        <v>1</v>
      </c>
      <c r="AC1723" s="69">
        <f t="shared" si="466"/>
        <v>0</v>
      </c>
      <c r="AD1723" s="54">
        <f t="shared" si="469"/>
        <v>0</v>
      </c>
      <c r="AE1723" s="59">
        <f t="shared" si="467"/>
        <v>0</v>
      </c>
      <c r="AF1723" s="149"/>
      <c r="AG1723" s="60"/>
      <c r="AH1723" s="61"/>
      <c r="AI1723" s="126"/>
      <c r="AJ1723" s="212"/>
      <c r="AK1723" s="215"/>
    </row>
    <row r="1724" spans="2:37">
      <c r="B1724" s="136"/>
      <c r="C1724" s="47">
        <f t="shared" si="477"/>
        <v>0</v>
      </c>
      <c r="D1724" s="47">
        <f t="shared" si="478"/>
        <v>1</v>
      </c>
      <c r="E1724" s="47">
        <f t="shared" si="479"/>
        <v>1900</v>
      </c>
      <c r="F1724" s="47" t="str">
        <f t="shared" si="475"/>
        <v>сб</v>
      </c>
      <c r="G1724" s="92"/>
      <c r="H1724" s="71"/>
      <c r="I1724" s="70"/>
      <c r="J1724" s="94"/>
      <c r="K1724" s="94"/>
      <c r="L1724" s="48"/>
      <c r="M1724" s="71"/>
      <c r="N1724" s="64"/>
      <c r="O1724" s="65"/>
      <c r="P1724" s="65"/>
      <c r="Q1724" s="65"/>
      <c r="R1724" s="105"/>
      <c r="S1724" s="66">
        <f t="shared" si="468"/>
        <v>100854.89999999998</v>
      </c>
      <c r="T1724" s="67">
        <f t="shared" si="463"/>
        <v>0</v>
      </c>
      <c r="U1724" s="53">
        <f t="shared" si="470"/>
        <v>0</v>
      </c>
      <c r="V1724" s="54">
        <f t="shared" si="471"/>
        <v>0</v>
      </c>
      <c r="W1724" s="67">
        <f t="shared" si="464"/>
        <v>0</v>
      </c>
      <c r="X1724" s="53">
        <f t="shared" si="472"/>
        <v>0</v>
      </c>
      <c r="Y1724" s="54">
        <f t="shared" si="473"/>
        <v>0</v>
      </c>
      <c r="Z1724" s="68" t="str">
        <f t="shared" si="476"/>
        <v>0</v>
      </c>
      <c r="AA1724" s="56">
        <f t="shared" si="474"/>
        <v>1</v>
      </c>
      <c r="AB1724" s="124">
        <f t="shared" si="465"/>
        <v>1</v>
      </c>
      <c r="AC1724" s="69">
        <f t="shared" si="466"/>
        <v>0</v>
      </c>
      <c r="AD1724" s="54">
        <f t="shared" si="469"/>
        <v>0</v>
      </c>
      <c r="AE1724" s="59">
        <f t="shared" si="467"/>
        <v>0</v>
      </c>
      <c r="AF1724" s="149"/>
      <c r="AG1724" s="60"/>
      <c r="AH1724" s="61"/>
      <c r="AI1724" s="126"/>
      <c r="AJ1724" s="212"/>
      <c r="AK1724" s="215"/>
    </row>
    <row r="1725" spans="2:37">
      <c r="B1725" s="136"/>
      <c r="C1725" s="47">
        <f t="shared" si="477"/>
        <v>0</v>
      </c>
      <c r="D1725" s="47">
        <f t="shared" si="478"/>
        <v>1</v>
      </c>
      <c r="E1725" s="47">
        <f t="shared" si="479"/>
        <v>1900</v>
      </c>
      <c r="F1725" s="47" t="str">
        <f t="shared" si="475"/>
        <v>сб</v>
      </c>
      <c r="G1725" s="92"/>
      <c r="H1725" s="71"/>
      <c r="I1725" s="70"/>
      <c r="J1725" s="94"/>
      <c r="K1725" s="94"/>
      <c r="L1725" s="48"/>
      <c r="M1725" s="71"/>
      <c r="N1725" s="64"/>
      <c r="O1725" s="65"/>
      <c r="P1725" s="65"/>
      <c r="Q1725" s="65"/>
      <c r="R1725" s="105"/>
      <c r="S1725" s="66">
        <f t="shared" si="468"/>
        <v>100854.89999999998</v>
      </c>
      <c r="T1725" s="67">
        <f t="shared" si="463"/>
        <v>0</v>
      </c>
      <c r="U1725" s="53">
        <f t="shared" si="470"/>
        <v>0</v>
      </c>
      <c r="V1725" s="54">
        <f t="shared" si="471"/>
        <v>0</v>
      </c>
      <c r="W1725" s="67">
        <f t="shared" si="464"/>
        <v>0</v>
      </c>
      <c r="X1725" s="53">
        <f t="shared" si="472"/>
        <v>0</v>
      </c>
      <c r="Y1725" s="54">
        <f t="shared" si="473"/>
        <v>0</v>
      </c>
      <c r="Z1725" s="68" t="str">
        <f t="shared" si="476"/>
        <v>0</v>
      </c>
      <c r="AA1725" s="56">
        <f t="shared" si="474"/>
        <v>1</v>
      </c>
      <c r="AB1725" s="124">
        <f t="shared" si="465"/>
        <v>1</v>
      </c>
      <c r="AC1725" s="69">
        <f t="shared" si="466"/>
        <v>0</v>
      </c>
      <c r="AD1725" s="54">
        <f t="shared" si="469"/>
        <v>0</v>
      </c>
      <c r="AE1725" s="59">
        <f t="shared" si="467"/>
        <v>0</v>
      </c>
      <c r="AF1725" s="149"/>
      <c r="AG1725" s="60"/>
      <c r="AH1725" s="61"/>
      <c r="AI1725" s="126"/>
      <c r="AJ1725" s="212"/>
      <c r="AK1725" s="215"/>
    </row>
    <row r="1726" spans="2:37">
      <c r="B1726" s="136"/>
      <c r="C1726" s="47">
        <f t="shared" si="477"/>
        <v>0</v>
      </c>
      <c r="D1726" s="47">
        <f t="shared" si="478"/>
        <v>1</v>
      </c>
      <c r="E1726" s="47">
        <f t="shared" si="479"/>
        <v>1900</v>
      </c>
      <c r="F1726" s="47" t="str">
        <f t="shared" si="475"/>
        <v>сб</v>
      </c>
      <c r="G1726" s="92"/>
      <c r="H1726" s="71"/>
      <c r="I1726" s="70"/>
      <c r="J1726" s="94"/>
      <c r="K1726" s="94"/>
      <c r="L1726" s="48"/>
      <c r="M1726" s="71"/>
      <c r="N1726" s="64"/>
      <c r="O1726" s="65"/>
      <c r="P1726" s="65"/>
      <c r="Q1726" s="65"/>
      <c r="R1726" s="105"/>
      <c r="S1726" s="66">
        <f t="shared" si="468"/>
        <v>100854.89999999998</v>
      </c>
      <c r="T1726" s="67">
        <f t="shared" si="463"/>
        <v>0</v>
      </c>
      <c r="U1726" s="53">
        <f t="shared" si="470"/>
        <v>0</v>
      </c>
      <c r="V1726" s="54">
        <f t="shared" si="471"/>
        <v>0</v>
      </c>
      <c r="W1726" s="67">
        <f t="shared" si="464"/>
        <v>0</v>
      </c>
      <c r="X1726" s="53">
        <f t="shared" si="472"/>
        <v>0</v>
      </c>
      <c r="Y1726" s="54">
        <f t="shared" si="473"/>
        <v>0</v>
      </c>
      <c r="Z1726" s="68" t="str">
        <f t="shared" si="476"/>
        <v>0</v>
      </c>
      <c r="AA1726" s="56">
        <f t="shared" si="474"/>
        <v>1</v>
      </c>
      <c r="AB1726" s="124">
        <f t="shared" si="465"/>
        <v>1</v>
      </c>
      <c r="AC1726" s="69">
        <f t="shared" si="466"/>
        <v>0</v>
      </c>
      <c r="AD1726" s="54">
        <f t="shared" si="469"/>
        <v>0</v>
      </c>
      <c r="AE1726" s="59">
        <f t="shared" si="467"/>
        <v>0</v>
      </c>
      <c r="AF1726" s="149"/>
      <c r="AG1726" s="60"/>
      <c r="AH1726" s="61"/>
      <c r="AI1726" s="126"/>
      <c r="AJ1726" s="212"/>
      <c r="AK1726" s="215"/>
    </row>
    <row r="1727" spans="2:37">
      <c r="B1727" s="136"/>
      <c r="C1727" s="47">
        <f t="shared" si="477"/>
        <v>0</v>
      </c>
      <c r="D1727" s="47">
        <f t="shared" si="478"/>
        <v>1</v>
      </c>
      <c r="E1727" s="47">
        <f t="shared" si="479"/>
        <v>1900</v>
      </c>
      <c r="F1727" s="47" t="str">
        <f t="shared" si="475"/>
        <v>сб</v>
      </c>
      <c r="G1727" s="92"/>
      <c r="H1727" s="71"/>
      <c r="I1727" s="70"/>
      <c r="J1727" s="94"/>
      <c r="K1727" s="94"/>
      <c r="L1727" s="48"/>
      <c r="M1727" s="71"/>
      <c r="N1727" s="64"/>
      <c r="O1727" s="65"/>
      <c r="P1727" s="65"/>
      <c r="Q1727" s="65"/>
      <c r="R1727" s="105"/>
      <c r="S1727" s="66">
        <f t="shared" si="468"/>
        <v>100854.89999999998</v>
      </c>
      <c r="T1727" s="67">
        <f t="shared" si="463"/>
        <v>0</v>
      </c>
      <c r="U1727" s="53">
        <f t="shared" si="470"/>
        <v>0</v>
      </c>
      <c r="V1727" s="54">
        <f t="shared" si="471"/>
        <v>0</v>
      </c>
      <c r="W1727" s="67">
        <f t="shared" si="464"/>
        <v>0</v>
      </c>
      <c r="X1727" s="53">
        <f t="shared" si="472"/>
        <v>0</v>
      </c>
      <c r="Y1727" s="54">
        <f t="shared" si="473"/>
        <v>0</v>
      </c>
      <c r="Z1727" s="68" t="str">
        <f t="shared" si="476"/>
        <v>0</v>
      </c>
      <c r="AA1727" s="56">
        <f t="shared" si="474"/>
        <v>1</v>
      </c>
      <c r="AB1727" s="124">
        <f t="shared" si="465"/>
        <v>1</v>
      </c>
      <c r="AC1727" s="69">
        <f t="shared" si="466"/>
        <v>0</v>
      </c>
      <c r="AD1727" s="54">
        <f t="shared" si="469"/>
        <v>0</v>
      </c>
      <c r="AE1727" s="59">
        <f t="shared" si="467"/>
        <v>0</v>
      </c>
      <c r="AF1727" s="149"/>
      <c r="AG1727" s="60"/>
      <c r="AH1727" s="61"/>
      <c r="AI1727" s="126"/>
      <c r="AJ1727" s="212"/>
      <c r="AK1727" s="215"/>
    </row>
    <row r="1728" spans="2:37">
      <c r="B1728" s="136"/>
      <c r="C1728" s="47">
        <f t="shared" si="477"/>
        <v>0</v>
      </c>
      <c r="D1728" s="47">
        <f t="shared" si="478"/>
        <v>1</v>
      </c>
      <c r="E1728" s="47">
        <f t="shared" si="479"/>
        <v>1900</v>
      </c>
      <c r="F1728" s="47" t="str">
        <f t="shared" si="475"/>
        <v>сб</v>
      </c>
      <c r="G1728" s="92"/>
      <c r="H1728" s="71"/>
      <c r="I1728" s="70"/>
      <c r="J1728" s="94"/>
      <c r="K1728" s="94"/>
      <c r="L1728" s="48"/>
      <c r="M1728" s="71"/>
      <c r="N1728" s="64"/>
      <c r="O1728" s="65"/>
      <c r="P1728" s="65"/>
      <c r="Q1728" s="65"/>
      <c r="R1728" s="105"/>
      <c r="S1728" s="66">
        <f t="shared" si="468"/>
        <v>100854.89999999998</v>
      </c>
      <c r="T1728" s="67">
        <f t="shared" si="463"/>
        <v>0</v>
      </c>
      <c r="U1728" s="53">
        <f t="shared" si="470"/>
        <v>0</v>
      </c>
      <c r="V1728" s="54">
        <f t="shared" si="471"/>
        <v>0</v>
      </c>
      <c r="W1728" s="67">
        <f t="shared" si="464"/>
        <v>0</v>
      </c>
      <c r="X1728" s="53">
        <f t="shared" si="472"/>
        <v>0</v>
      </c>
      <c r="Y1728" s="54">
        <f t="shared" si="473"/>
        <v>0</v>
      </c>
      <c r="Z1728" s="68" t="str">
        <f t="shared" si="476"/>
        <v>0</v>
      </c>
      <c r="AA1728" s="56">
        <f t="shared" si="474"/>
        <v>1</v>
      </c>
      <c r="AB1728" s="124">
        <f t="shared" si="465"/>
        <v>1</v>
      </c>
      <c r="AC1728" s="69">
        <f t="shared" si="466"/>
        <v>0</v>
      </c>
      <c r="AD1728" s="54">
        <f t="shared" si="469"/>
        <v>0</v>
      </c>
      <c r="AE1728" s="59">
        <f t="shared" si="467"/>
        <v>0</v>
      </c>
      <c r="AF1728" s="149"/>
      <c r="AG1728" s="60"/>
      <c r="AH1728" s="61"/>
      <c r="AI1728" s="126"/>
      <c r="AJ1728" s="212"/>
      <c r="AK1728" s="215"/>
    </row>
    <row r="1729" spans="2:37">
      <c r="B1729" s="136"/>
      <c r="C1729" s="47">
        <f t="shared" si="477"/>
        <v>0</v>
      </c>
      <c r="D1729" s="47">
        <f t="shared" si="478"/>
        <v>1</v>
      </c>
      <c r="E1729" s="47">
        <f t="shared" si="479"/>
        <v>1900</v>
      </c>
      <c r="F1729" s="47" t="str">
        <f t="shared" si="475"/>
        <v>сб</v>
      </c>
      <c r="G1729" s="92"/>
      <c r="H1729" s="71"/>
      <c r="I1729" s="70"/>
      <c r="J1729" s="94"/>
      <c r="K1729" s="94"/>
      <c r="L1729" s="48"/>
      <c r="M1729" s="71"/>
      <c r="N1729" s="64"/>
      <c r="O1729" s="65"/>
      <c r="P1729" s="65"/>
      <c r="Q1729" s="65"/>
      <c r="R1729" s="105"/>
      <c r="S1729" s="66">
        <f t="shared" si="468"/>
        <v>100854.89999999998</v>
      </c>
      <c r="T1729" s="67">
        <f t="shared" si="463"/>
        <v>0</v>
      </c>
      <c r="U1729" s="53">
        <f t="shared" si="470"/>
        <v>0</v>
      </c>
      <c r="V1729" s="54">
        <f t="shared" si="471"/>
        <v>0</v>
      </c>
      <c r="W1729" s="67">
        <f t="shared" si="464"/>
        <v>0</v>
      </c>
      <c r="X1729" s="53">
        <f t="shared" si="472"/>
        <v>0</v>
      </c>
      <c r="Y1729" s="54">
        <f t="shared" si="473"/>
        <v>0</v>
      </c>
      <c r="Z1729" s="68" t="str">
        <f t="shared" si="476"/>
        <v>0</v>
      </c>
      <c r="AA1729" s="56">
        <f t="shared" si="474"/>
        <v>1</v>
      </c>
      <c r="AB1729" s="124">
        <f t="shared" si="465"/>
        <v>1</v>
      </c>
      <c r="AC1729" s="69">
        <f t="shared" si="466"/>
        <v>0</v>
      </c>
      <c r="AD1729" s="54">
        <f t="shared" si="469"/>
        <v>0</v>
      </c>
      <c r="AE1729" s="59">
        <f t="shared" si="467"/>
        <v>0</v>
      </c>
      <c r="AF1729" s="149"/>
      <c r="AG1729" s="60"/>
      <c r="AH1729" s="61"/>
      <c r="AI1729" s="126"/>
      <c r="AJ1729" s="212"/>
      <c r="AK1729" s="215"/>
    </row>
    <row r="1730" spans="2:37">
      <c r="B1730" s="136"/>
      <c r="C1730" s="47">
        <f t="shared" si="477"/>
        <v>0</v>
      </c>
      <c r="D1730" s="47">
        <f t="shared" si="478"/>
        <v>1</v>
      </c>
      <c r="E1730" s="47">
        <f t="shared" si="479"/>
        <v>1900</v>
      </c>
      <c r="F1730" s="47" t="str">
        <f t="shared" si="475"/>
        <v>сб</v>
      </c>
      <c r="G1730" s="92"/>
      <c r="H1730" s="71"/>
      <c r="I1730" s="70"/>
      <c r="J1730" s="94"/>
      <c r="K1730" s="94"/>
      <c r="L1730" s="48"/>
      <c r="M1730" s="71"/>
      <c r="N1730" s="64"/>
      <c r="O1730" s="65"/>
      <c r="P1730" s="65"/>
      <c r="Q1730" s="65"/>
      <c r="R1730" s="105"/>
      <c r="S1730" s="66">
        <f t="shared" si="468"/>
        <v>100854.89999999998</v>
      </c>
      <c r="T1730" s="67">
        <f t="shared" si="463"/>
        <v>0</v>
      </c>
      <c r="U1730" s="53">
        <f t="shared" si="470"/>
        <v>0</v>
      </c>
      <c r="V1730" s="54">
        <f t="shared" si="471"/>
        <v>0</v>
      </c>
      <c r="W1730" s="67">
        <f t="shared" si="464"/>
        <v>0</v>
      </c>
      <c r="X1730" s="53">
        <f t="shared" si="472"/>
        <v>0</v>
      </c>
      <c r="Y1730" s="54">
        <f t="shared" si="473"/>
        <v>0</v>
      </c>
      <c r="Z1730" s="68" t="str">
        <f t="shared" si="476"/>
        <v>0</v>
      </c>
      <c r="AA1730" s="56">
        <f t="shared" si="474"/>
        <v>1</v>
      </c>
      <c r="AB1730" s="124">
        <f t="shared" si="465"/>
        <v>1</v>
      </c>
      <c r="AC1730" s="69">
        <f t="shared" si="466"/>
        <v>0</v>
      </c>
      <c r="AD1730" s="54">
        <f t="shared" si="469"/>
        <v>0</v>
      </c>
      <c r="AE1730" s="59">
        <f t="shared" si="467"/>
        <v>0</v>
      </c>
      <c r="AF1730" s="149"/>
      <c r="AG1730" s="60"/>
      <c r="AH1730" s="61"/>
      <c r="AI1730" s="126"/>
      <c r="AJ1730" s="212"/>
      <c r="AK1730" s="215"/>
    </row>
    <row r="1731" spans="2:37">
      <c r="B1731" s="136"/>
      <c r="C1731" s="47">
        <f t="shared" si="477"/>
        <v>0</v>
      </c>
      <c r="D1731" s="47">
        <f t="shared" si="478"/>
        <v>1</v>
      </c>
      <c r="E1731" s="47">
        <f t="shared" si="479"/>
        <v>1900</v>
      </c>
      <c r="F1731" s="47" t="str">
        <f t="shared" si="475"/>
        <v>сб</v>
      </c>
      <c r="G1731" s="92"/>
      <c r="H1731" s="71"/>
      <c r="I1731" s="70"/>
      <c r="J1731" s="94"/>
      <c r="K1731" s="94"/>
      <c r="L1731" s="48"/>
      <c r="M1731" s="71"/>
      <c r="N1731" s="64"/>
      <c r="O1731" s="65"/>
      <c r="P1731" s="65"/>
      <c r="Q1731" s="65"/>
      <c r="R1731" s="105"/>
      <c r="S1731" s="66">
        <f t="shared" si="468"/>
        <v>100854.89999999998</v>
      </c>
      <c r="T1731" s="67">
        <f t="shared" si="463"/>
        <v>0</v>
      </c>
      <c r="U1731" s="53">
        <f t="shared" si="470"/>
        <v>0</v>
      </c>
      <c r="V1731" s="54">
        <f t="shared" si="471"/>
        <v>0</v>
      </c>
      <c r="W1731" s="67">
        <f t="shared" si="464"/>
        <v>0</v>
      </c>
      <c r="X1731" s="53">
        <f t="shared" si="472"/>
        <v>0</v>
      </c>
      <c r="Y1731" s="54">
        <f t="shared" si="473"/>
        <v>0</v>
      </c>
      <c r="Z1731" s="68" t="str">
        <f t="shared" si="476"/>
        <v>0</v>
      </c>
      <c r="AA1731" s="56">
        <f t="shared" si="474"/>
        <v>1</v>
      </c>
      <c r="AB1731" s="124">
        <f t="shared" si="465"/>
        <v>1</v>
      </c>
      <c r="AC1731" s="69">
        <f t="shared" si="466"/>
        <v>0</v>
      </c>
      <c r="AD1731" s="54">
        <f t="shared" si="469"/>
        <v>0</v>
      </c>
      <c r="AE1731" s="59">
        <f t="shared" si="467"/>
        <v>0</v>
      </c>
      <c r="AF1731" s="149"/>
      <c r="AG1731" s="60"/>
      <c r="AH1731" s="61"/>
      <c r="AI1731" s="126"/>
      <c r="AJ1731" s="212"/>
      <c r="AK1731" s="215"/>
    </row>
    <row r="1732" spans="2:37">
      <c r="B1732" s="136"/>
      <c r="C1732" s="47">
        <f t="shared" si="477"/>
        <v>0</v>
      </c>
      <c r="D1732" s="47">
        <f t="shared" si="478"/>
        <v>1</v>
      </c>
      <c r="E1732" s="47">
        <f t="shared" si="479"/>
        <v>1900</v>
      </c>
      <c r="F1732" s="47" t="str">
        <f t="shared" si="475"/>
        <v>сб</v>
      </c>
      <c r="G1732" s="92"/>
      <c r="H1732" s="71"/>
      <c r="I1732" s="70"/>
      <c r="J1732" s="94"/>
      <c r="K1732" s="94"/>
      <c r="L1732" s="48"/>
      <c r="M1732" s="71"/>
      <c r="N1732" s="64"/>
      <c r="O1732" s="65"/>
      <c r="P1732" s="65"/>
      <c r="Q1732" s="65"/>
      <c r="R1732" s="105"/>
      <c r="S1732" s="66">
        <f t="shared" si="468"/>
        <v>100854.89999999998</v>
      </c>
      <c r="T1732" s="67">
        <f t="shared" si="463"/>
        <v>0</v>
      </c>
      <c r="U1732" s="53">
        <f t="shared" si="470"/>
        <v>0</v>
      </c>
      <c r="V1732" s="54">
        <f t="shared" si="471"/>
        <v>0</v>
      </c>
      <c r="W1732" s="67">
        <f t="shared" si="464"/>
        <v>0</v>
      </c>
      <c r="X1732" s="53">
        <f t="shared" si="472"/>
        <v>0</v>
      </c>
      <c r="Y1732" s="54">
        <f t="shared" si="473"/>
        <v>0</v>
      </c>
      <c r="Z1732" s="68" t="str">
        <f t="shared" si="476"/>
        <v>0</v>
      </c>
      <c r="AA1732" s="56">
        <f t="shared" si="474"/>
        <v>1</v>
      </c>
      <c r="AB1732" s="124">
        <f t="shared" si="465"/>
        <v>1</v>
      </c>
      <c r="AC1732" s="69">
        <f t="shared" si="466"/>
        <v>0</v>
      </c>
      <c r="AD1732" s="54">
        <f t="shared" si="469"/>
        <v>0</v>
      </c>
      <c r="AE1732" s="59">
        <f t="shared" si="467"/>
        <v>0</v>
      </c>
      <c r="AF1732" s="149"/>
      <c r="AG1732" s="60"/>
      <c r="AH1732" s="61"/>
      <c r="AI1732" s="126"/>
      <c r="AJ1732" s="212"/>
      <c r="AK1732" s="215"/>
    </row>
    <row r="1733" spans="2:37">
      <c r="B1733" s="136"/>
      <c r="C1733" s="47">
        <f t="shared" si="477"/>
        <v>0</v>
      </c>
      <c r="D1733" s="47">
        <f t="shared" si="478"/>
        <v>1</v>
      </c>
      <c r="E1733" s="47">
        <f t="shared" si="479"/>
        <v>1900</v>
      </c>
      <c r="F1733" s="47" t="str">
        <f t="shared" si="475"/>
        <v>сб</v>
      </c>
      <c r="G1733" s="92"/>
      <c r="H1733" s="71"/>
      <c r="I1733" s="70"/>
      <c r="J1733" s="94"/>
      <c r="K1733" s="94"/>
      <c r="L1733" s="48"/>
      <c r="M1733" s="71"/>
      <c r="N1733" s="64"/>
      <c r="O1733" s="65"/>
      <c r="P1733" s="65"/>
      <c r="Q1733" s="65"/>
      <c r="R1733" s="105"/>
      <c r="S1733" s="66">
        <f t="shared" si="468"/>
        <v>100854.89999999998</v>
      </c>
      <c r="T1733" s="67">
        <f t="shared" si="463"/>
        <v>0</v>
      </c>
      <c r="U1733" s="53">
        <f t="shared" si="470"/>
        <v>0</v>
      </c>
      <c r="V1733" s="54">
        <f t="shared" si="471"/>
        <v>0</v>
      </c>
      <c r="W1733" s="67">
        <f t="shared" si="464"/>
        <v>0</v>
      </c>
      <c r="X1733" s="53">
        <f t="shared" si="472"/>
        <v>0</v>
      </c>
      <c r="Y1733" s="54">
        <f t="shared" si="473"/>
        <v>0</v>
      </c>
      <c r="Z1733" s="68" t="str">
        <f t="shared" si="476"/>
        <v>0</v>
      </c>
      <c r="AA1733" s="56">
        <f t="shared" si="474"/>
        <v>1</v>
      </c>
      <c r="AB1733" s="124">
        <f t="shared" si="465"/>
        <v>1</v>
      </c>
      <c r="AC1733" s="69">
        <f t="shared" si="466"/>
        <v>0</v>
      </c>
      <c r="AD1733" s="54">
        <f t="shared" si="469"/>
        <v>0</v>
      </c>
      <c r="AE1733" s="59">
        <f t="shared" si="467"/>
        <v>0</v>
      </c>
      <c r="AF1733" s="149"/>
      <c r="AG1733" s="60"/>
      <c r="AH1733" s="61"/>
      <c r="AI1733" s="126"/>
      <c r="AJ1733" s="212"/>
      <c r="AK1733" s="215"/>
    </row>
    <row r="1734" spans="2:37">
      <c r="B1734" s="136"/>
      <c r="C1734" s="47">
        <f t="shared" si="477"/>
        <v>0</v>
      </c>
      <c r="D1734" s="47">
        <f t="shared" si="478"/>
        <v>1</v>
      </c>
      <c r="E1734" s="47">
        <f t="shared" si="479"/>
        <v>1900</v>
      </c>
      <c r="F1734" s="47" t="str">
        <f t="shared" si="475"/>
        <v>сб</v>
      </c>
      <c r="G1734" s="92"/>
      <c r="H1734" s="71"/>
      <c r="I1734" s="70"/>
      <c r="J1734" s="94"/>
      <c r="K1734" s="94"/>
      <c r="L1734" s="48"/>
      <c r="M1734" s="71"/>
      <c r="N1734" s="64"/>
      <c r="O1734" s="65"/>
      <c r="P1734" s="65"/>
      <c r="Q1734" s="65"/>
      <c r="R1734" s="105"/>
      <c r="S1734" s="66">
        <f t="shared" si="468"/>
        <v>100854.89999999998</v>
      </c>
      <c r="T1734" s="67">
        <f t="shared" si="463"/>
        <v>0</v>
      </c>
      <c r="U1734" s="53">
        <f t="shared" si="470"/>
        <v>0</v>
      </c>
      <c r="V1734" s="54">
        <f t="shared" si="471"/>
        <v>0</v>
      </c>
      <c r="W1734" s="67">
        <f t="shared" si="464"/>
        <v>0</v>
      </c>
      <c r="X1734" s="53">
        <f t="shared" si="472"/>
        <v>0</v>
      </c>
      <c r="Y1734" s="54">
        <f t="shared" si="473"/>
        <v>0</v>
      </c>
      <c r="Z1734" s="68" t="str">
        <f t="shared" si="476"/>
        <v>0</v>
      </c>
      <c r="AA1734" s="56">
        <f t="shared" si="474"/>
        <v>1</v>
      </c>
      <c r="AB1734" s="124">
        <f t="shared" si="465"/>
        <v>1</v>
      </c>
      <c r="AC1734" s="69">
        <f t="shared" si="466"/>
        <v>0</v>
      </c>
      <c r="AD1734" s="54">
        <f t="shared" si="469"/>
        <v>0</v>
      </c>
      <c r="AE1734" s="59">
        <f t="shared" si="467"/>
        <v>0</v>
      </c>
      <c r="AF1734" s="149"/>
      <c r="AG1734" s="60"/>
      <c r="AH1734" s="61"/>
      <c r="AI1734" s="126"/>
      <c r="AJ1734" s="212"/>
      <c r="AK1734" s="215"/>
    </row>
    <row r="1735" spans="2:37">
      <c r="B1735" s="136"/>
      <c r="C1735" s="47">
        <f t="shared" si="477"/>
        <v>0</v>
      </c>
      <c r="D1735" s="47">
        <f t="shared" si="478"/>
        <v>1</v>
      </c>
      <c r="E1735" s="47">
        <f t="shared" si="479"/>
        <v>1900</v>
      </c>
      <c r="F1735" s="47" t="str">
        <f t="shared" si="475"/>
        <v>сб</v>
      </c>
      <c r="G1735" s="92"/>
      <c r="H1735" s="71"/>
      <c r="I1735" s="70"/>
      <c r="J1735" s="94"/>
      <c r="K1735" s="94"/>
      <c r="L1735" s="48"/>
      <c r="M1735" s="71"/>
      <c r="N1735" s="64"/>
      <c r="O1735" s="65"/>
      <c r="P1735" s="65"/>
      <c r="Q1735" s="65"/>
      <c r="R1735" s="105"/>
      <c r="S1735" s="66">
        <f t="shared" si="468"/>
        <v>100854.89999999998</v>
      </c>
      <c r="T1735" s="67">
        <f t="shared" si="463"/>
        <v>0</v>
      </c>
      <c r="U1735" s="53">
        <f t="shared" si="470"/>
        <v>0</v>
      </c>
      <c r="V1735" s="54">
        <f t="shared" si="471"/>
        <v>0</v>
      </c>
      <c r="W1735" s="67">
        <f t="shared" si="464"/>
        <v>0</v>
      </c>
      <c r="X1735" s="53">
        <f t="shared" si="472"/>
        <v>0</v>
      </c>
      <c r="Y1735" s="54">
        <f t="shared" si="473"/>
        <v>0</v>
      </c>
      <c r="Z1735" s="68" t="str">
        <f t="shared" si="476"/>
        <v>0</v>
      </c>
      <c r="AA1735" s="56">
        <f t="shared" si="474"/>
        <v>1</v>
      </c>
      <c r="AB1735" s="124">
        <f t="shared" si="465"/>
        <v>1</v>
      </c>
      <c r="AC1735" s="69">
        <f t="shared" si="466"/>
        <v>0</v>
      </c>
      <c r="AD1735" s="54">
        <f t="shared" si="469"/>
        <v>0</v>
      </c>
      <c r="AE1735" s="59">
        <f t="shared" si="467"/>
        <v>0</v>
      </c>
      <c r="AF1735" s="149"/>
      <c r="AG1735" s="60"/>
      <c r="AH1735" s="61"/>
      <c r="AI1735" s="126"/>
      <c r="AJ1735" s="212"/>
      <c r="AK1735" s="215"/>
    </row>
    <row r="1736" spans="2:37">
      <c r="B1736" s="136"/>
      <c r="C1736" s="47">
        <f t="shared" si="477"/>
        <v>0</v>
      </c>
      <c r="D1736" s="47">
        <f t="shared" si="478"/>
        <v>1</v>
      </c>
      <c r="E1736" s="47">
        <f t="shared" si="479"/>
        <v>1900</v>
      </c>
      <c r="F1736" s="47" t="str">
        <f t="shared" si="475"/>
        <v>сб</v>
      </c>
      <c r="G1736" s="92"/>
      <c r="H1736" s="71"/>
      <c r="I1736" s="70"/>
      <c r="J1736" s="94"/>
      <c r="K1736" s="94"/>
      <c r="L1736" s="48"/>
      <c r="M1736" s="71"/>
      <c r="N1736" s="64"/>
      <c r="O1736" s="65"/>
      <c r="P1736" s="65"/>
      <c r="Q1736" s="65"/>
      <c r="R1736" s="105"/>
      <c r="S1736" s="66">
        <f t="shared" si="468"/>
        <v>100854.89999999998</v>
      </c>
      <c r="T1736" s="67">
        <f t="shared" si="463"/>
        <v>0</v>
      </c>
      <c r="U1736" s="53">
        <f t="shared" si="470"/>
        <v>0</v>
      </c>
      <c r="V1736" s="54">
        <f t="shared" si="471"/>
        <v>0</v>
      </c>
      <c r="W1736" s="67">
        <f t="shared" si="464"/>
        <v>0</v>
      </c>
      <c r="X1736" s="53">
        <f t="shared" si="472"/>
        <v>0</v>
      </c>
      <c r="Y1736" s="54">
        <f t="shared" si="473"/>
        <v>0</v>
      </c>
      <c r="Z1736" s="68" t="str">
        <f t="shared" si="476"/>
        <v>0</v>
      </c>
      <c r="AA1736" s="56">
        <f t="shared" si="474"/>
        <v>1</v>
      </c>
      <c r="AB1736" s="124">
        <f t="shared" si="465"/>
        <v>1</v>
      </c>
      <c r="AC1736" s="69">
        <f t="shared" si="466"/>
        <v>0</v>
      </c>
      <c r="AD1736" s="54">
        <f t="shared" si="469"/>
        <v>0</v>
      </c>
      <c r="AE1736" s="59">
        <f t="shared" si="467"/>
        <v>0</v>
      </c>
      <c r="AF1736" s="149"/>
      <c r="AG1736" s="60"/>
      <c r="AH1736" s="61"/>
      <c r="AI1736" s="126"/>
      <c r="AJ1736" s="212"/>
      <c r="AK1736" s="215"/>
    </row>
    <row r="1737" spans="2:37">
      <c r="B1737" s="136"/>
      <c r="C1737" s="47">
        <f t="shared" si="477"/>
        <v>0</v>
      </c>
      <c r="D1737" s="47">
        <f t="shared" si="478"/>
        <v>1</v>
      </c>
      <c r="E1737" s="47">
        <f t="shared" si="479"/>
        <v>1900</v>
      </c>
      <c r="F1737" s="47" t="str">
        <f t="shared" si="475"/>
        <v>сб</v>
      </c>
      <c r="G1737" s="92"/>
      <c r="H1737" s="71"/>
      <c r="I1737" s="70"/>
      <c r="J1737" s="94"/>
      <c r="K1737" s="94"/>
      <c r="L1737" s="48"/>
      <c r="M1737" s="71"/>
      <c r="N1737" s="64"/>
      <c r="O1737" s="65"/>
      <c r="P1737" s="65"/>
      <c r="Q1737" s="65"/>
      <c r="R1737" s="105"/>
      <c r="S1737" s="66">
        <f t="shared" si="468"/>
        <v>100854.89999999998</v>
      </c>
      <c r="T1737" s="67">
        <f t="shared" si="463"/>
        <v>0</v>
      </c>
      <c r="U1737" s="53">
        <f t="shared" si="470"/>
        <v>0</v>
      </c>
      <c r="V1737" s="54">
        <f t="shared" si="471"/>
        <v>0</v>
      </c>
      <c r="W1737" s="67">
        <f t="shared" si="464"/>
        <v>0</v>
      </c>
      <c r="X1737" s="53">
        <f t="shared" si="472"/>
        <v>0</v>
      </c>
      <c r="Y1737" s="54">
        <f t="shared" si="473"/>
        <v>0</v>
      </c>
      <c r="Z1737" s="68" t="str">
        <f t="shared" si="476"/>
        <v>0</v>
      </c>
      <c r="AA1737" s="56">
        <f t="shared" si="474"/>
        <v>1</v>
      </c>
      <c r="AB1737" s="124">
        <f t="shared" si="465"/>
        <v>1</v>
      </c>
      <c r="AC1737" s="69">
        <f t="shared" si="466"/>
        <v>0</v>
      </c>
      <c r="AD1737" s="54">
        <f t="shared" si="469"/>
        <v>0</v>
      </c>
      <c r="AE1737" s="59">
        <f t="shared" si="467"/>
        <v>0</v>
      </c>
      <c r="AF1737" s="149"/>
      <c r="AG1737" s="60"/>
      <c r="AH1737" s="61"/>
      <c r="AI1737" s="126"/>
      <c r="AJ1737" s="212"/>
      <c r="AK1737" s="215"/>
    </row>
    <row r="1738" spans="2:37">
      <c r="B1738" s="136"/>
      <c r="C1738" s="47">
        <f t="shared" si="477"/>
        <v>0</v>
      </c>
      <c r="D1738" s="47">
        <f t="shared" si="478"/>
        <v>1</v>
      </c>
      <c r="E1738" s="47">
        <f t="shared" si="479"/>
        <v>1900</v>
      </c>
      <c r="F1738" s="47" t="str">
        <f t="shared" si="475"/>
        <v>сб</v>
      </c>
      <c r="G1738" s="92"/>
      <c r="H1738" s="71"/>
      <c r="I1738" s="70"/>
      <c r="J1738" s="94"/>
      <c r="K1738" s="94"/>
      <c r="L1738" s="48"/>
      <c r="M1738" s="71"/>
      <c r="N1738" s="64"/>
      <c r="O1738" s="65"/>
      <c r="P1738" s="65"/>
      <c r="Q1738" s="65"/>
      <c r="R1738" s="105"/>
      <c r="S1738" s="66">
        <f t="shared" si="468"/>
        <v>100854.89999999998</v>
      </c>
      <c r="T1738" s="67">
        <f t="shared" ref="T1738:T1801" si="480">IF(Q1738&lt;&gt;0,IF(K1738="Long",(Q1738-N1738)*100000*AB1738,((Q1738-N1738)*-100000*AB1738)),0)</f>
        <v>0</v>
      </c>
      <c r="U1738" s="53">
        <f t="shared" si="470"/>
        <v>0</v>
      </c>
      <c r="V1738" s="54">
        <f t="shared" si="471"/>
        <v>0</v>
      </c>
      <c r="W1738" s="67">
        <f t="shared" ref="W1738:W1801" si="481">IF(P1738&lt;&gt;0,IF(K1738="Long",(N1738-P1738)*100000*AB1738,((N1738-P1738)*-100000*AB1738)),0)</f>
        <v>0</v>
      </c>
      <c r="X1738" s="53">
        <f t="shared" si="472"/>
        <v>0</v>
      </c>
      <c r="Y1738" s="54">
        <f t="shared" si="473"/>
        <v>0</v>
      </c>
      <c r="Z1738" s="68" t="str">
        <f t="shared" si="476"/>
        <v>0</v>
      </c>
      <c r="AA1738" s="56">
        <f t="shared" si="474"/>
        <v>1</v>
      </c>
      <c r="AB1738" s="124">
        <f t="shared" ref="AB1738:AB1801" si="482">IF(TRUNC(N1738/10,0)=0,1,IF(AND(TRUNC(N1738/10,0)&gt;0,TRUNC(N1738/10,0)&lt;10),0.1,IF(AND(TRUNC(N1738/10,0)&gt;=10,TRUNC(N1738/10,0)&lt;100),0.01,IF(AND(TRUNC(N1738/10,0)&gt;=100,TRUNC(N1738/10,0)&lt;1000),0.001,IF(AND(TRUNC(N1738/10,0)&gt;=1000,TRUNC(N1738/10,0)&lt;10000),0.0001,IF(AND(TRUNC(N1738/10,0)&gt;=10000,TRUNC(N1738/10,0)&lt;100000),0.00001))))))</f>
        <v>1</v>
      </c>
      <c r="AC1738" s="69">
        <f t="shared" ref="AC1738:AC1801" si="483">IF(O1738&lt;&gt;0, IF(K1738="Long",(O1738-N1738)*100000*AB1738,((O1738-N1738)*-100000*AB1738)),0)</f>
        <v>0</v>
      </c>
      <c r="AD1738" s="54">
        <f t="shared" si="469"/>
        <v>0</v>
      </c>
      <c r="AE1738" s="59">
        <f t="shared" ref="AE1738:AE1801" si="484">(AA1738*AC1738*M1738)+R1738</f>
        <v>0</v>
      </c>
      <c r="AF1738" s="149"/>
      <c r="AG1738" s="60"/>
      <c r="AH1738" s="61"/>
      <c r="AI1738" s="126"/>
      <c r="AJ1738" s="212"/>
      <c r="AK1738" s="215"/>
    </row>
    <row r="1739" spans="2:37">
      <c r="B1739" s="136"/>
      <c r="C1739" s="47">
        <f t="shared" si="477"/>
        <v>0</v>
      </c>
      <c r="D1739" s="47">
        <f t="shared" si="478"/>
        <v>1</v>
      </c>
      <c r="E1739" s="47">
        <f t="shared" si="479"/>
        <v>1900</v>
      </c>
      <c r="F1739" s="47" t="str">
        <f t="shared" si="475"/>
        <v>сб</v>
      </c>
      <c r="G1739" s="92"/>
      <c r="H1739" s="71"/>
      <c r="I1739" s="70"/>
      <c r="J1739" s="94"/>
      <c r="K1739" s="94"/>
      <c r="L1739" s="48"/>
      <c r="M1739" s="71"/>
      <c r="N1739" s="64"/>
      <c r="O1739" s="65"/>
      <c r="P1739" s="65"/>
      <c r="Q1739" s="65"/>
      <c r="R1739" s="105"/>
      <c r="S1739" s="66">
        <f t="shared" ref="S1739:S1802" si="485">IF(AE1739="","",S1738+AE1739)</f>
        <v>100854.89999999998</v>
      </c>
      <c r="T1739" s="67">
        <f t="shared" si="480"/>
        <v>0</v>
      </c>
      <c r="U1739" s="53">
        <f t="shared" si="470"/>
        <v>0</v>
      </c>
      <c r="V1739" s="54">
        <f t="shared" si="471"/>
        <v>0</v>
      </c>
      <c r="W1739" s="67">
        <f t="shared" si="481"/>
        <v>0</v>
      </c>
      <c r="X1739" s="53">
        <f t="shared" si="472"/>
        <v>0</v>
      </c>
      <c r="Y1739" s="54">
        <f t="shared" si="473"/>
        <v>0</v>
      </c>
      <c r="Z1739" s="68" t="str">
        <f t="shared" si="476"/>
        <v>0</v>
      </c>
      <c r="AA1739" s="56">
        <f t="shared" si="474"/>
        <v>1</v>
      </c>
      <c r="AB1739" s="124">
        <f t="shared" si="482"/>
        <v>1</v>
      </c>
      <c r="AC1739" s="69">
        <f t="shared" si="483"/>
        <v>0</v>
      </c>
      <c r="AD1739" s="54">
        <f t="shared" ref="AD1739:AD1802" si="486">IF(S1738=0,"0.00%",AE1739/S1738)</f>
        <v>0</v>
      </c>
      <c r="AE1739" s="59">
        <f t="shared" si="484"/>
        <v>0</v>
      </c>
      <c r="AF1739" s="149"/>
      <c r="AG1739" s="60"/>
      <c r="AH1739" s="61"/>
      <c r="AI1739" s="126"/>
      <c r="AJ1739" s="212"/>
      <c r="AK1739" s="215"/>
    </row>
    <row r="1740" spans="2:37">
      <c r="B1740" s="136"/>
      <c r="C1740" s="47">
        <f t="shared" si="477"/>
        <v>0</v>
      </c>
      <c r="D1740" s="47">
        <f t="shared" si="478"/>
        <v>1</v>
      </c>
      <c r="E1740" s="47">
        <f t="shared" si="479"/>
        <v>1900</v>
      </c>
      <c r="F1740" s="47" t="str">
        <f t="shared" si="475"/>
        <v>сб</v>
      </c>
      <c r="G1740" s="92"/>
      <c r="H1740" s="71"/>
      <c r="I1740" s="70"/>
      <c r="J1740" s="94"/>
      <c r="K1740" s="94"/>
      <c r="L1740" s="48"/>
      <c r="M1740" s="71"/>
      <c r="N1740" s="64"/>
      <c r="O1740" s="65"/>
      <c r="P1740" s="65"/>
      <c r="Q1740" s="65"/>
      <c r="R1740" s="105"/>
      <c r="S1740" s="66">
        <f t="shared" si="485"/>
        <v>100854.89999999998</v>
      </c>
      <c r="T1740" s="67">
        <f t="shared" si="480"/>
        <v>0</v>
      </c>
      <c r="U1740" s="53">
        <f t="shared" si="470"/>
        <v>0</v>
      </c>
      <c r="V1740" s="54">
        <f t="shared" si="471"/>
        <v>0</v>
      </c>
      <c r="W1740" s="67">
        <f t="shared" si="481"/>
        <v>0</v>
      </c>
      <c r="X1740" s="53">
        <f t="shared" si="472"/>
        <v>0</v>
      </c>
      <c r="Y1740" s="54">
        <f t="shared" si="473"/>
        <v>0</v>
      </c>
      <c r="Z1740" s="68" t="str">
        <f t="shared" si="476"/>
        <v>0</v>
      </c>
      <c r="AA1740" s="56">
        <f t="shared" si="474"/>
        <v>1</v>
      </c>
      <c r="AB1740" s="124">
        <f t="shared" si="482"/>
        <v>1</v>
      </c>
      <c r="AC1740" s="69">
        <f t="shared" si="483"/>
        <v>0</v>
      </c>
      <c r="AD1740" s="54">
        <f t="shared" si="486"/>
        <v>0</v>
      </c>
      <c r="AE1740" s="59">
        <f t="shared" si="484"/>
        <v>0</v>
      </c>
      <c r="AF1740" s="149"/>
      <c r="AG1740" s="60"/>
      <c r="AH1740" s="61"/>
      <c r="AI1740" s="126"/>
      <c r="AJ1740" s="212"/>
      <c r="AK1740" s="215"/>
    </row>
    <row r="1741" spans="2:37">
      <c r="B1741" s="136"/>
      <c r="C1741" s="47">
        <f t="shared" si="477"/>
        <v>0</v>
      </c>
      <c r="D1741" s="47">
        <f t="shared" si="478"/>
        <v>1</v>
      </c>
      <c r="E1741" s="47">
        <f t="shared" si="479"/>
        <v>1900</v>
      </c>
      <c r="F1741" s="47" t="str">
        <f t="shared" si="475"/>
        <v>сб</v>
      </c>
      <c r="G1741" s="92"/>
      <c r="H1741" s="71"/>
      <c r="I1741" s="70"/>
      <c r="J1741" s="94"/>
      <c r="K1741" s="94"/>
      <c r="L1741" s="48"/>
      <c r="M1741" s="71"/>
      <c r="N1741" s="64"/>
      <c r="O1741" s="65"/>
      <c r="P1741" s="65"/>
      <c r="Q1741" s="65"/>
      <c r="R1741" s="105"/>
      <c r="S1741" s="66">
        <f t="shared" si="485"/>
        <v>100854.89999999998</v>
      </c>
      <c r="T1741" s="67">
        <f t="shared" si="480"/>
        <v>0</v>
      </c>
      <c r="U1741" s="53">
        <f t="shared" si="470"/>
        <v>0</v>
      </c>
      <c r="V1741" s="54">
        <f t="shared" si="471"/>
        <v>0</v>
      </c>
      <c r="W1741" s="67">
        <f t="shared" si="481"/>
        <v>0</v>
      </c>
      <c r="X1741" s="53">
        <f t="shared" si="472"/>
        <v>0</v>
      </c>
      <c r="Y1741" s="54">
        <f t="shared" si="473"/>
        <v>0</v>
      </c>
      <c r="Z1741" s="68" t="str">
        <f t="shared" si="476"/>
        <v>0</v>
      </c>
      <c r="AA1741" s="56">
        <f t="shared" si="474"/>
        <v>1</v>
      </c>
      <c r="AB1741" s="124">
        <f t="shared" si="482"/>
        <v>1</v>
      </c>
      <c r="AC1741" s="69">
        <f t="shared" si="483"/>
        <v>0</v>
      </c>
      <c r="AD1741" s="54">
        <f t="shared" si="486"/>
        <v>0</v>
      </c>
      <c r="AE1741" s="59">
        <f t="shared" si="484"/>
        <v>0</v>
      </c>
      <c r="AF1741" s="149"/>
      <c r="AG1741" s="60"/>
      <c r="AH1741" s="61"/>
      <c r="AI1741" s="126"/>
      <c r="AJ1741" s="212"/>
      <c r="AK1741" s="215"/>
    </row>
    <row r="1742" spans="2:37">
      <c r="B1742" s="136"/>
      <c r="C1742" s="47">
        <f t="shared" si="477"/>
        <v>0</v>
      </c>
      <c r="D1742" s="47">
        <f t="shared" si="478"/>
        <v>1</v>
      </c>
      <c r="E1742" s="47">
        <f t="shared" si="479"/>
        <v>1900</v>
      </c>
      <c r="F1742" s="47" t="str">
        <f t="shared" si="475"/>
        <v>сб</v>
      </c>
      <c r="G1742" s="92"/>
      <c r="H1742" s="71"/>
      <c r="I1742" s="70"/>
      <c r="J1742" s="94"/>
      <c r="K1742" s="94"/>
      <c r="L1742" s="48"/>
      <c r="M1742" s="71"/>
      <c r="N1742" s="64"/>
      <c r="O1742" s="65"/>
      <c r="P1742" s="65"/>
      <c r="Q1742" s="65"/>
      <c r="R1742" s="105"/>
      <c r="S1742" s="66">
        <f t="shared" si="485"/>
        <v>100854.89999999998</v>
      </c>
      <c r="T1742" s="67">
        <f t="shared" si="480"/>
        <v>0</v>
      </c>
      <c r="U1742" s="53">
        <f t="shared" si="470"/>
        <v>0</v>
      </c>
      <c r="V1742" s="54">
        <f t="shared" si="471"/>
        <v>0</v>
      </c>
      <c r="W1742" s="67">
        <f t="shared" si="481"/>
        <v>0</v>
      </c>
      <c r="X1742" s="53">
        <f t="shared" si="472"/>
        <v>0</v>
      </c>
      <c r="Y1742" s="54">
        <f t="shared" si="473"/>
        <v>0</v>
      </c>
      <c r="Z1742" s="68" t="str">
        <f t="shared" si="476"/>
        <v>0</v>
      </c>
      <c r="AA1742" s="56">
        <f t="shared" si="474"/>
        <v>1</v>
      </c>
      <c r="AB1742" s="124">
        <f t="shared" si="482"/>
        <v>1</v>
      </c>
      <c r="AC1742" s="69">
        <f t="shared" si="483"/>
        <v>0</v>
      </c>
      <c r="AD1742" s="54">
        <f t="shared" si="486"/>
        <v>0</v>
      </c>
      <c r="AE1742" s="59">
        <f t="shared" si="484"/>
        <v>0</v>
      </c>
      <c r="AF1742" s="149"/>
      <c r="AG1742" s="60"/>
      <c r="AH1742" s="61"/>
      <c r="AI1742" s="126"/>
      <c r="AJ1742" s="212"/>
      <c r="AK1742" s="215"/>
    </row>
    <row r="1743" spans="2:37">
      <c r="B1743" s="136"/>
      <c r="C1743" s="47">
        <f t="shared" si="477"/>
        <v>0</v>
      </c>
      <c r="D1743" s="47">
        <f t="shared" si="478"/>
        <v>1</v>
      </c>
      <c r="E1743" s="47">
        <f t="shared" si="479"/>
        <v>1900</v>
      </c>
      <c r="F1743" s="47" t="str">
        <f t="shared" si="475"/>
        <v>сб</v>
      </c>
      <c r="G1743" s="92"/>
      <c r="H1743" s="71"/>
      <c r="I1743" s="70"/>
      <c r="J1743" s="94"/>
      <c r="K1743" s="94"/>
      <c r="L1743" s="48"/>
      <c r="M1743" s="71"/>
      <c r="N1743" s="64"/>
      <c r="O1743" s="65"/>
      <c r="P1743" s="65"/>
      <c r="Q1743" s="65"/>
      <c r="R1743" s="105"/>
      <c r="S1743" s="66">
        <f t="shared" si="485"/>
        <v>100854.89999999998</v>
      </c>
      <c r="T1743" s="67">
        <f t="shared" si="480"/>
        <v>0</v>
      </c>
      <c r="U1743" s="53">
        <f t="shared" si="470"/>
        <v>0</v>
      </c>
      <c r="V1743" s="54">
        <f t="shared" si="471"/>
        <v>0</v>
      </c>
      <c r="W1743" s="67">
        <f t="shared" si="481"/>
        <v>0</v>
      </c>
      <c r="X1743" s="53">
        <f t="shared" si="472"/>
        <v>0</v>
      </c>
      <c r="Y1743" s="54">
        <f t="shared" si="473"/>
        <v>0</v>
      </c>
      <c r="Z1743" s="68" t="str">
        <f t="shared" si="476"/>
        <v>0</v>
      </c>
      <c r="AA1743" s="56">
        <f t="shared" si="474"/>
        <v>1</v>
      </c>
      <c r="AB1743" s="124">
        <f t="shared" si="482"/>
        <v>1</v>
      </c>
      <c r="AC1743" s="69">
        <f t="shared" si="483"/>
        <v>0</v>
      </c>
      <c r="AD1743" s="54">
        <f t="shared" si="486"/>
        <v>0</v>
      </c>
      <c r="AE1743" s="59">
        <f t="shared" si="484"/>
        <v>0</v>
      </c>
      <c r="AF1743" s="149"/>
      <c r="AG1743" s="60"/>
      <c r="AH1743" s="61"/>
      <c r="AI1743" s="126"/>
      <c r="AJ1743" s="212"/>
      <c r="AK1743" s="215"/>
    </row>
    <row r="1744" spans="2:37">
      <c r="B1744" s="136"/>
      <c r="C1744" s="47">
        <f t="shared" si="477"/>
        <v>0</v>
      </c>
      <c r="D1744" s="47">
        <f t="shared" si="478"/>
        <v>1</v>
      </c>
      <c r="E1744" s="47">
        <f t="shared" si="479"/>
        <v>1900</v>
      </c>
      <c r="F1744" s="47" t="str">
        <f t="shared" si="475"/>
        <v>сб</v>
      </c>
      <c r="G1744" s="92"/>
      <c r="H1744" s="71"/>
      <c r="I1744" s="70"/>
      <c r="J1744" s="94"/>
      <c r="K1744" s="94"/>
      <c r="L1744" s="48"/>
      <c r="M1744" s="71"/>
      <c r="N1744" s="64"/>
      <c r="O1744" s="65"/>
      <c r="P1744" s="65"/>
      <c r="Q1744" s="65"/>
      <c r="R1744" s="105"/>
      <c r="S1744" s="66">
        <f t="shared" si="485"/>
        <v>100854.89999999998</v>
      </c>
      <c r="T1744" s="67">
        <f t="shared" si="480"/>
        <v>0</v>
      </c>
      <c r="U1744" s="53">
        <f t="shared" si="470"/>
        <v>0</v>
      </c>
      <c r="V1744" s="54">
        <f t="shared" si="471"/>
        <v>0</v>
      </c>
      <c r="W1744" s="67">
        <f t="shared" si="481"/>
        <v>0</v>
      </c>
      <c r="X1744" s="53">
        <f t="shared" si="472"/>
        <v>0</v>
      </c>
      <c r="Y1744" s="54">
        <f t="shared" si="473"/>
        <v>0</v>
      </c>
      <c r="Z1744" s="68" t="str">
        <f t="shared" si="476"/>
        <v>0</v>
      </c>
      <c r="AA1744" s="56">
        <f t="shared" si="474"/>
        <v>1</v>
      </c>
      <c r="AB1744" s="124">
        <f t="shared" si="482"/>
        <v>1</v>
      </c>
      <c r="AC1744" s="69">
        <f t="shared" si="483"/>
        <v>0</v>
      </c>
      <c r="AD1744" s="54">
        <f t="shared" si="486"/>
        <v>0</v>
      </c>
      <c r="AE1744" s="59">
        <f t="shared" si="484"/>
        <v>0</v>
      </c>
      <c r="AF1744" s="149"/>
      <c r="AG1744" s="60"/>
      <c r="AH1744" s="61"/>
      <c r="AI1744" s="126"/>
      <c r="AJ1744" s="212"/>
      <c r="AK1744" s="215"/>
    </row>
    <row r="1745" spans="2:37">
      <c r="B1745" s="136"/>
      <c r="C1745" s="47">
        <f t="shared" si="477"/>
        <v>0</v>
      </c>
      <c r="D1745" s="47">
        <f t="shared" si="478"/>
        <v>1</v>
      </c>
      <c r="E1745" s="47">
        <f t="shared" si="479"/>
        <v>1900</v>
      </c>
      <c r="F1745" s="47" t="str">
        <f t="shared" si="475"/>
        <v>сб</v>
      </c>
      <c r="G1745" s="92"/>
      <c r="H1745" s="71"/>
      <c r="I1745" s="70"/>
      <c r="J1745" s="94"/>
      <c r="K1745" s="94"/>
      <c r="L1745" s="48"/>
      <c r="M1745" s="71"/>
      <c r="N1745" s="64"/>
      <c r="O1745" s="65"/>
      <c r="P1745" s="65"/>
      <c r="Q1745" s="65"/>
      <c r="R1745" s="105"/>
      <c r="S1745" s="66">
        <f t="shared" si="485"/>
        <v>100854.89999999998</v>
      </c>
      <c r="T1745" s="67">
        <f t="shared" si="480"/>
        <v>0</v>
      </c>
      <c r="U1745" s="53">
        <f t="shared" si="470"/>
        <v>0</v>
      </c>
      <c r="V1745" s="54">
        <f t="shared" si="471"/>
        <v>0</v>
      </c>
      <c r="W1745" s="67">
        <f t="shared" si="481"/>
        <v>0</v>
      </c>
      <c r="X1745" s="53">
        <f t="shared" si="472"/>
        <v>0</v>
      </c>
      <c r="Y1745" s="54">
        <f t="shared" si="473"/>
        <v>0</v>
      </c>
      <c r="Z1745" s="68" t="str">
        <f t="shared" si="476"/>
        <v>0</v>
      </c>
      <c r="AA1745" s="56">
        <f t="shared" si="474"/>
        <v>1</v>
      </c>
      <c r="AB1745" s="124">
        <f t="shared" si="482"/>
        <v>1</v>
      </c>
      <c r="AC1745" s="69">
        <f t="shared" si="483"/>
        <v>0</v>
      </c>
      <c r="AD1745" s="54">
        <f t="shared" si="486"/>
        <v>0</v>
      </c>
      <c r="AE1745" s="59">
        <f t="shared" si="484"/>
        <v>0</v>
      </c>
      <c r="AF1745" s="149"/>
      <c r="AG1745" s="60"/>
      <c r="AH1745" s="61"/>
      <c r="AI1745" s="126"/>
      <c r="AJ1745" s="212"/>
      <c r="AK1745" s="215"/>
    </row>
    <row r="1746" spans="2:37">
      <c r="B1746" s="136"/>
      <c r="C1746" s="47">
        <f t="shared" si="477"/>
        <v>0</v>
      </c>
      <c r="D1746" s="47">
        <f t="shared" si="478"/>
        <v>1</v>
      </c>
      <c r="E1746" s="47">
        <f t="shared" si="479"/>
        <v>1900</v>
      </c>
      <c r="F1746" s="47" t="str">
        <f t="shared" si="475"/>
        <v>сб</v>
      </c>
      <c r="G1746" s="92"/>
      <c r="H1746" s="71"/>
      <c r="I1746" s="70"/>
      <c r="J1746" s="94"/>
      <c r="K1746" s="94"/>
      <c r="L1746" s="48"/>
      <c r="M1746" s="71"/>
      <c r="N1746" s="64"/>
      <c r="O1746" s="65"/>
      <c r="P1746" s="65"/>
      <c r="Q1746" s="65"/>
      <c r="R1746" s="105"/>
      <c r="S1746" s="66">
        <f t="shared" si="485"/>
        <v>100854.89999999998</v>
      </c>
      <c r="T1746" s="67">
        <f t="shared" si="480"/>
        <v>0</v>
      </c>
      <c r="U1746" s="53">
        <f t="shared" si="470"/>
        <v>0</v>
      </c>
      <c r="V1746" s="54">
        <f t="shared" si="471"/>
        <v>0</v>
      </c>
      <c r="W1746" s="67">
        <f t="shared" si="481"/>
        <v>0</v>
      </c>
      <c r="X1746" s="53">
        <f t="shared" si="472"/>
        <v>0</v>
      </c>
      <c r="Y1746" s="54">
        <f t="shared" si="473"/>
        <v>0</v>
      </c>
      <c r="Z1746" s="68" t="str">
        <f t="shared" si="476"/>
        <v>0</v>
      </c>
      <c r="AA1746" s="56">
        <f t="shared" si="474"/>
        <v>1</v>
      </c>
      <c r="AB1746" s="124">
        <f t="shared" si="482"/>
        <v>1</v>
      </c>
      <c r="AC1746" s="69">
        <f t="shared" si="483"/>
        <v>0</v>
      </c>
      <c r="AD1746" s="54">
        <f t="shared" si="486"/>
        <v>0</v>
      </c>
      <c r="AE1746" s="59">
        <f t="shared" si="484"/>
        <v>0</v>
      </c>
      <c r="AF1746" s="149"/>
      <c r="AG1746" s="60"/>
      <c r="AH1746" s="61"/>
      <c r="AI1746" s="126"/>
      <c r="AJ1746" s="212"/>
      <c r="AK1746" s="215"/>
    </row>
    <row r="1747" spans="2:37">
      <c r="B1747" s="136"/>
      <c r="C1747" s="47">
        <f t="shared" si="477"/>
        <v>0</v>
      </c>
      <c r="D1747" s="47">
        <f t="shared" si="478"/>
        <v>1</v>
      </c>
      <c r="E1747" s="47">
        <f t="shared" si="479"/>
        <v>1900</v>
      </c>
      <c r="F1747" s="47" t="str">
        <f t="shared" si="475"/>
        <v>сб</v>
      </c>
      <c r="G1747" s="92"/>
      <c r="H1747" s="71"/>
      <c r="I1747" s="70"/>
      <c r="J1747" s="94"/>
      <c r="K1747" s="94"/>
      <c r="L1747" s="48"/>
      <c r="M1747" s="71"/>
      <c r="N1747" s="64"/>
      <c r="O1747" s="65"/>
      <c r="P1747" s="65"/>
      <c r="Q1747" s="65"/>
      <c r="R1747" s="105"/>
      <c r="S1747" s="66">
        <f t="shared" si="485"/>
        <v>100854.89999999998</v>
      </c>
      <c r="T1747" s="67">
        <f t="shared" si="480"/>
        <v>0</v>
      </c>
      <c r="U1747" s="53">
        <f t="shared" si="470"/>
        <v>0</v>
      </c>
      <c r="V1747" s="54">
        <f t="shared" si="471"/>
        <v>0</v>
      </c>
      <c r="W1747" s="67">
        <f t="shared" si="481"/>
        <v>0</v>
      </c>
      <c r="X1747" s="53">
        <f t="shared" si="472"/>
        <v>0</v>
      </c>
      <c r="Y1747" s="54">
        <f t="shared" si="473"/>
        <v>0</v>
      </c>
      <c r="Z1747" s="68" t="str">
        <f t="shared" si="476"/>
        <v>0</v>
      </c>
      <c r="AA1747" s="56">
        <f t="shared" si="474"/>
        <v>1</v>
      </c>
      <c r="AB1747" s="124">
        <f t="shared" si="482"/>
        <v>1</v>
      </c>
      <c r="AC1747" s="69">
        <f t="shared" si="483"/>
        <v>0</v>
      </c>
      <c r="AD1747" s="54">
        <f t="shared" si="486"/>
        <v>0</v>
      </c>
      <c r="AE1747" s="59">
        <f t="shared" si="484"/>
        <v>0</v>
      </c>
      <c r="AF1747" s="149"/>
      <c r="AG1747" s="60"/>
      <c r="AH1747" s="61"/>
      <c r="AI1747" s="126"/>
      <c r="AJ1747" s="212"/>
      <c r="AK1747" s="215"/>
    </row>
    <row r="1748" spans="2:37">
      <c r="B1748" s="136"/>
      <c r="C1748" s="47">
        <f t="shared" si="477"/>
        <v>0</v>
      </c>
      <c r="D1748" s="47">
        <f t="shared" si="478"/>
        <v>1</v>
      </c>
      <c r="E1748" s="47">
        <f t="shared" si="479"/>
        <v>1900</v>
      </c>
      <c r="F1748" s="47" t="str">
        <f t="shared" si="475"/>
        <v>сб</v>
      </c>
      <c r="G1748" s="92"/>
      <c r="H1748" s="71"/>
      <c r="I1748" s="70"/>
      <c r="J1748" s="94"/>
      <c r="K1748" s="94"/>
      <c r="L1748" s="48"/>
      <c r="M1748" s="71"/>
      <c r="N1748" s="64"/>
      <c r="O1748" s="65"/>
      <c r="P1748" s="65"/>
      <c r="Q1748" s="65"/>
      <c r="R1748" s="105"/>
      <c r="S1748" s="66">
        <f t="shared" si="485"/>
        <v>100854.89999999998</v>
      </c>
      <c r="T1748" s="67">
        <f t="shared" si="480"/>
        <v>0</v>
      </c>
      <c r="U1748" s="53">
        <f t="shared" si="470"/>
        <v>0</v>
      </c>
      <c r="V1748" s="54">
        <f t="shared" si="471"/>
        <v>0</v>
      </c>
      <c r="W1748" s="67">
        <f t="shared" si="481"/>
        <v>0</v>
      </c>
      <c r="X1748" s="53">
        <f t="shared" si="472"/>
        <v>0</v>
      </c>
      <c r="Y1748" s="54">
        <f t="shared" si="473"/>
        <v>0</v>
      </c>
      <c r="Z1748" s="68" t="str">
        <f t="shared" si="476"/>
        <v>0</v>
      </c>
      <c r="AA1748" s="56">
        <f t="shared" si="474"/>
        <v>1</v>
      </c>
      <c r="AB1748" s="124">
        <f t="shared" si="482"/>
        <v>1</v>
      </c>
      <c r="AC1748" s="69">
        <f t="shared" si="483"/>
        <v>0</v>
      </c>
      <c r="AD1748" s="54">
        <f t="shared" si="486"/>
        <v>0</v>
      </c>
      <c r="AE1748" s="59">
        <f t="shared" si="484"/>
        <v>0</v>
      </c>
      <c r="AF1748" s="149"/>
      <c r="AG1748" s="60"/>
      <c r="AH1748" s="61"/>
      <c r="AI1748" s="126"/>
      <c r="AJ1748" s="212"/>
      <c r="AK1748" s="215"/>
    </row>
    <row r="1749" spans="2:37">
      <c r="B1749" s="136"/>
      <c r="C1749" s="47">
        <f t="shared" si="477"/>
        <v>0</v>
      </c>
      <c r="D1749" s="47">
        <f t="shared" si="478"/>
        <v>1</v>
      </c>
      <c r="E1749" s="47">
        <f t="shared" si="479"/>
        <v>1900</v>
      </c>
      <c r="F1749" s="47" t="str">
        <f t="shared" si="475"/>
        <v>сб</v>
      </c>
      <c r="G1749" s="92"/>
      <c r="H1749" s="71"/>
      <c r="I1749" s="70"/>
      <c r="J1749" s="94"/>
      <c r="K1749" s="94"/>
      <c r="L1749" s="48"/>
      <c r="M1749" s="71"/>
      <c r="N1749" s="64"/>
      <c r="O1749" s="65"/>
      <c r="P1749" s="65"/>
      <c r="Q1749" s="65"/>
      <c r="R1749" s="105"/>
      <c r="S1749" s="66">
        <f t="shared" si="485"/>
        <v>100854.89999999998</v>
      </c>
      <c r="T1749" s="67">
        <f t="shared" si="480"/>
        <v>0</v>
      </c>
      <c r="U1749" s="53">
        <f t="shared" si="470"/>
        <v>0</v>
      </c>
      <c r="V1749" s="54">
        <f t="shared" si="471"/>
        <v>0</v>
      </c>
      <c r="W1749" s="67">
        <f t="shared" si="481"/>
        <v>0</v>
      </c>
      <c r="X1749" s="53">
        <f t="shared" si="472"/>
        <v>0</v>
      </c>
      <c r="Y1749" s="54">
        <f t="shared" si="473"/>
        <v>0</v>
      </c>
      <c r="Z1749" s="68" t="str">
        <f t="shared" si="476"/>
        <v>0</v>
      </c>
      <c r="AA1749" s="56">
        <f t="shared" si="474"/>
        <v>1</v>
      </c>
      <c r="AB1749" s="124">
        <f t="shared" si="482"/>
        <v>1</v>
      </c>
      <c r="AC1749" s="69">
        <f t="shared" si="483"/>
        <v>0</v>
      </c>
      <c r="AD1749" s="54">
        <f t="shared" si="486"/>
        <v>0</v>
      </c>
      <c r="AE1749" s="59">
        <f t="shared" si="484"/>
        <v>0</v>
      </c>
      <c r="AF1749" s="149"/>
      <c r="AG1749" s="60"/>
      <c r="AH1749" s="61"/>
      <c r="AI1749" s="126"/>
      <c r="AJ1749" s="212"/>
      <c r="AK1749" s="215"/>
    </row>
    <row r="1750" spans="2:37">
      <c r="B1750" s="136"/>
      <c r="C1750" s="47">
        <f t="shared" si="477"/>
        <v>0</v>
      </c>
      <c r="D1750" s="47">
        <f t="shared" si="478"/>
        <v>1</v>
      </c>
      <c r="E1750" s="47">
        <f t="shared" si="479"/>
        <v>1900</v>
      </c>
      <c r="F1750" s="47" t="str">
        <f t="shared" si="475"/>
        <v>сб</v>
      </c>
      <c r="G1750" s="92"/>
      <c r="H1750" s="71"/>
      <c r="I1750" s="70"/>
      <c r="J1750" s="94"/>
      <c r="K1750" s="94"/>
      <c r="L1750" s="48"/>
      <c r="M1750" s="71"/>
      <c r="N1750" s="64"/>
      <c r="O1750" s="65"/>
      <c r="P1750" s="65"/>
      <c r="Q1750" s="65"/>
      <c r="R1750" s="105"/>
      <c r="S1750" s="66">
        <f t="shared" si="485"/>
        <v>100854.89999999998</v>
      </c>
      <c r="T1750" s="67">
        <f t="shared" si="480"/>
        <v>0</v>
      </c>
      <c r="U1750" s="53">
        <f t="shared" si="470"/>
        <v>0</v>
      </c>
      <c r="V1750" s="54">
        <f t="shared" si="471"/>
        <v>0</v>
      </c>
      <c r="W1750" s="67">
        <f t="shared" si="481"/>
        <v>0</v>
      </c>
      <c r="X1750" s="53">
        <f t="shared" si="472"/>
        <v>0</v>
      </c>
      <c r="Y1750" s="54">
        <f t="shared" si="473"/>
        <v>0</v>
      </c>
      <c r="Z1750" s="68" t="str">
        <f t="shared" si="476"/>
        <v>0</v>
      </c>
      <c r="AA1750" s="56">
        <f t="shared" si="474"/>
        <v>1</v>
      </c>
      <c r="AB1750" s="124">
        <f t="shared" si="482"/>
        <v>1</v>
      </c>
      <c r="AC1750" s="69">
        <f t="shared" si="483"/>
        <v>0</v>
      </c>
      <c r="AD1750" s="54">
        <f t="shared" si="486"/>
        <v>0</v>
      </c>
      <c r="AE1750" s="59">
        <f t="shared" si="484"/>
        <v>0</v>
      </c>
      <c r="AF1750" s="149"/>
      <c r="AG1750" s="60"/>
      <c r="AH1750" s="61"/>
      <c r="AI1750" s="126"/>
      <c r="AJ1750" s="212"/>
      <c r="AK1750" s="215"/>
    </row>
    <row r="1751" spans="2:37">
      <c r="B1751" s="136"/>
      <c r="C1751" s="47">
        <f t="shared" si="477"/>
        <v>0</v>
      </c>
      <c r="D1751" s="47">
        <f t="shared" si="478"/>
        <v>1</v>
      </c>
      <c r="E1751" s="47">
        <f t="shared" si="479"/>
        <v>1900</v>
      </c>
      <c r="F1751" s="47" t="str">
        <f t="shared" si="475"/>
        <v>сб</v>
      </c>
      <c r="G1751" s="92"/>
      <c r="H1751" s="71"/>
      <c r="I1751" s="70"/>
      <c r="J1751" s="94"/>
      <c r="K1751" s="94"/>
      <c r="L1751" s="48"/>
      <c r="M1751" s="71"/>
      <c r="N1751" s="64"/>
      <c r="O1751" s="65"/>
      <c r="P1751" s="65"/>
      <c r="Q1751" s="65"/>
      <c r="R1751" s="105"/>
      <c r="S1751" s="66">
        <f t="shared" si="485"/>
        <v>100854.89999999998</v>
      </c>
      <c r="T1751" s="67">
        <f t="shared" si="480"/>
        <v>0</v>
      </c>
      <c r="U1751" s="53">
        <f t="shared" si="470"/>
        <v>0</v>
      </c>
      <c r="V1751" s="54">
        <f t="shared" si="471"/>
        <v>0</v>
      </c>
      <c r="W1751" s="67">
        <f t="shared" si="481"/>
        <v>0</v>
      </c>
      <c r="X1751" s="53">
        <f t="shared" si="472"/>
        <v>0</v>
      </c>
      <c r="Y1751" s="54">
        <f t="shared" si="473"/>
        <v>0</v>
      </c>
      <c r="Z1751" s="68" t="str">
        <f t="shared" si="476"/>
        <v>0</v>
      </c>
      <c r="AA1751" s="56">
        <f t="shared" si="474"/>
        <v>1</v>
      </c>
      <c r="AB1751" s="124">
        <f t="shared" si="482"/>
        <v>1</v>
      </c>
      <c r="AC1751" s="69">
        <f t="shared" si="483"/>
        <v>0</v>
      </c>
      <c r="AD1751" s="54">
        <f t="shared" si="486"/>
        <v>0</v>
      </c>
      <c r="AE1751" s="59">
        <f t="shared" si="484"/>
        <v>0</v>
      </c>
      <c r="AF1751" s="149"/>
      <c r="AG1751" s="60"/>
      <c r="AH1751" s="61"/>
      <c r="AI1751" s="126"/>
      <c r="AJ1751" s="212"/>
      <c r="AK1751" s="215"/>
    </row>
    <row r="1752" spans="2:37">
      <c r="B1752" s="136"/>
      <c r="C1752" s="47">
        <f t="shared" si="477"/>
        <v>0</v>
      </c>
      <c r="D1752" s="47">
        <f t="shared" si="478"/>
        <v>1</v>
      </c>
      <c r="E1752" s="47">
        <f t="shared" si="479"/>
        <v>1900</v>
      </c>
      <c r="F1752" s="47" t="str">
        <f t="shared" si="475"/>
        <v>сб</v>
      </c>
      <c r="G1752" s="92"/>
      <c r="H1752" s="71"/>
      <c r="I1752" s="70"/>
      <c r="J1752" s="94"/>
      <c r="K1752" s="94"/>
      <c r="L1752" s="48"/>
      <c r="M1752" s="71"/>
      <c r="N1752" s="64"/>
      <c r="O1752" s="65"/>
      <c r="P1752" s="65"/>
      <c r="Q1752" s="65"/>
      <c r="R1752" s="105"/>
      <c r="S1752" s="66">
        <f t="shared" si="485"/>
        <v>100854.89999999998</v>
      </c>
      <c r="T1752" s="67">
        <f t="shared" si="480"/>
        <v>0</v>
      </c>
      <c r="U1752" s="53">
        <f t="shared" si="470"/>
        <v>0</v>
      </c>
      <c r="V1752" s="54">
        <f t="shared" si="471"/>
        <v>0</v>
      </c>
      <c r="W1752" s="67">
        <f t="shared" si="481"/>
        <v>0</v>
      </c>
      <c r="X1752" s="53">
        <f t="shared" si="472"/>
        <v>0</v>
      </c>
      <c r="Y1752" s="54">
        <f t="shared" si="473"/>
        <v>0</v>
      </c>
      <c r="Z1752" s="68" t="str">
        <f t="shared" si="476"/>
        <v>0</v>
      </c>
      <c r="AA1752" s="56">
        <f t="shared" si="474"/>
        <v>1</v>
      </c>
      <c r="AB1752" s="124">
        <f t="shared" si="482"/>
        <v>1</v>
      </c>
      <c r="AC1752" s="69">
        <f t="shared" si="483"/>
        <v>0</v>
      </c>
      <c r="AD1752" s="54">
        <f t="shared" si="486"/>
        <v>0</v>
      </c>
      <c r="AE1752" s="59">
        <f t="shared" si="484"/>
        <v>0</v>
      </c>
      <c r="AF1752" s="149"/>
      <c r="AG1752" s="60"/>
      <c r="AH1752" s="61"/>
      <c r="AI1752" s="126"/>
      <c r="AJ1752" s="212"/>
      <c r="AK1752" s="215"/>
    </row>
    <row r="1753" spans="2:37">
      <c r="B1753" s="136"/>
      <c r="C1753" s="47">
        <f t="shared" si="477"/>
        <v>0</v>
      </c>
      <c r="D1753" s="47">
        <f t="shared" si="478"/>
        <v>1</v>
      </c>
      <c r="E1753" s="47">
        <f t="shared" si="479"/>
        <v>1900</v>
      </c>
      <c r="F1753" s="47" t="str">
        <f t="shared" si="475"/>
        <v>сб</v>
      </c>
      <c r="G1753" s="92"/>
      <c r="H1753" s="71"/>
      <c r="I1753" s="70"/>
      <c r="J1753" s="94"/>
      <c r="K1753" s="94"/>
      <c r="L1753" s="48"/>
      <c r="M1753" s="71"/>
      <c r="N1753" s="64"/>
      <c r="O1753" s="65"/>
      <c r="P1753" s="65"/>
      <c r="Q1753" s="65"/>
      <c r="R1753" s="105"/>
      <c r="S1753" s="66">
        <f t="shared" si="485"/>
        <v>100854.89999999998</v>
      </c>
      <c r="T1753" s="67">
        <f t="shared" si="480"/>
        <v>0</v>
      </c>
      <c r="U1753" s="53">
        <f t="shared" si="470"/>
        <v>0</v>
      </c>
      <c r="V1753" s="54">
        <f t="shared" si="471"/>
        <v>0</v>
      </c>
      <c r="W1753" s="67">
        <f t="shared" si="481"/>
        <v>0</v>
      </c>
      <c r="X1753" s="53">
        <f t="shared" si="472"/>
        <v>0</v>
      </c>
      <c r="Y1753" s="54">
        <f t="shared" si="473"/>
        <v>0</v>
      </c>
      <c r="Z1753" s="68" t="str">
        <f t="shared" si="476"/>
        <v>0</v>
      </c>
      <c r="AA1753" s="56">
        <f t="shared" si="474"/>
        <v>1</v>
      </c>
      <c r="AB1753" s="124">
        <f t="shared" si="482"/>
        <v>1</v>
      </c>
      <c r="AC1753" s="69">
        <f t="shared" si="483"/>
        <v>0</v>
      </c>
      <c r="AD1753" s="54">
        <f t="shared" si="486"/>
        <v>0</v>
      </c>
      <c r="AE1753" s="59">
        <f t="shared" si="484"/>
        <v>0</v>
      </c>
      <c r="AF1753" s="149"/>
      <c r="AG1753" s="60"/>
      <c r="AH1753" s="61"/>
      <c r="AI1753" s="126"/>
      <c r="AJ1753" s="212"/>
      <c r="AK1753" s="215"/>
    </row>
    <row r="1754" spans="2:37">
      <c r="B1754" s="136"/>
      <c r="C1754" s="47">
        <f t="shared" si="477"/>
        <v>0</v>
      </c>
      <c r="D1754" s="47">
        <f t="shared" si="478"/>
        <v>1</v>
      </c>
      <c r="E1754" s="47">
        <f t="shared" si="479"/>
        <v>1900</v>
      </c>
      <c r="F1754" s="47" t="str">
        <f t="shared" si="475"/>
        <v>сб</v>
      </c>
      <c r="G1754" s="92"/>
      <c r="H1754" s="71"/>
      <c r="I1754" s="70"/>
      <c r="J1754" s="94"/>
      <c r="K1754" s="94"/>
      <c r="L1754" s="48"/>
      <c r="M1754" s="71"/>
      <c r="N1754" s="64"/>
      <c r="O1754" s="65"/>
      <c r="P1754" s="65"/>
      <c r="Q1754" s="65"/>
      <c r="R1754" s="105"/>
      <c r="S1754" s="66">
        <f t="shared" si="485"/>
        <v>100854.89999999998</v>
      </c>
      <c r="T1754" s="67">
        <f t="shared" si="480"/>
        <v>0</v>
      </c>
      <c r="U1754" s="53">
        <f t="shared" si="470"/>
        <v>0</v>
      </c>
      <c r="V1754" s="54">
        <f t="shared" si="471"/>
        <v>0</v>
      </c>
      <c r="W1754" s="67">
        <f t="shared" si="481"/>
        <v>0</v>
      </c>
      <c r="X1754" s="53">
        <f t="shared" si="472"/>
        <v>0</v>
      </c>
      <c r="Y1754" s="54">
        <f t="shared" si="473"/>
        <v>0</v>
      </c>
      <c r="Z1754" s="68" t="str">
        <f t="shared" si="476"/>
        <v>0</v>
      </c>
      <c r="AA1754" s="56">
        <f t="shared" si="474"/>
        <v>1</v>
      </c>
      <c r="AB1754" s="124">
        <f t="shared" si="482"/>
        <v>1</v>
      </c>
      <c r="AC1754" s="69">
        <f t="shared" si="483"/>
        <v>0</v>
      </c>
      <c r="AD1754" s="54">
        <f t="shared" si="486"/>
        <v>0</v>
      </c>
      <c r="AE1754" s="59">
        <f t="shared" si="484"/>
        <v>0</v>
      </c>
      <c r="AF1754" s="149"/>
      <c r="AG1754" s="60"/>
      <c r="AH1754" s="61"/>
      <c r="AI1754" s="126"/>
      <c r="AJ1754" s="212"/>
      <c r="AK1754" s="215"/>
    </row>
    <row r="1755" spans="2:37">
      <c r="B1755" s="136"/>
      <c r="C1755" s="47">
        <f t="shared" si="477"/>
        <v>0</v>
      </c>
      <c r="D1755" s="47">
        <f t="shared" si="478"/>
        <v>1</v>
      </c>
      <c r="E1755" s="47">
        <f t="shared" si="479"/>
        <v>1900</v>
      </c>
      <c r="F1755" s="47" t="str">
        <f t="shared" si="475"/>
        <v>сб</v>
      </c>
      <c r="G1755" s="92"/>
      <c r="H1755" s="71"/>
      <c r="I1755" s="70"/>
      <c r="J1755" s="94"/>
      <c r="K1755" s="94"/>
      <c r="L1755" s="48"/>
      <c r="M1755" s="71"/>
      <c r="N1755" s="64"/>
      <c r="O1755" s="65"/>
      <c r="P1755" s="65"/>
      <c r="Q1755" s="65"/>
      <c r="R1755" s="105"/>
      <c r="S1755" s="66">
        <f t="shared" si="485"/>
        <v>100854.89999999998</v>
      </c>
      <c r="T1755" s="67">
        <f t="shared" si="480"/>
        <v>0</v>
      </c>
      <c r="U1755" s="53">
        <f t="shared" si="470"/>
        <v>0</v>
      </c>
      <c r="V1755" s="54">
        <f t="shared" si="471"/>
        <v>0</v>
      </c>
      <c r="W1755" s="67">
        <f t="shared" si="481"/>
        <v>0</v>
      </c>
      <c r="X1755" s="53">
        <f t="shared" si="472"/>
        <v>0</v>
      </c>
      <c r="Y1755" s="54">
        <f t="shared" si="473"/>
        <v>0</v>
      </c>
      <c r="Z1755" s="68" t="str">
        <f t="shared" si="476"/>
        <v>0</v>
      </c>
      <c r="AA1755" s="56">
        <f t="shared" si="474"/>
        <v>1</v>
      </c>
      <c r="AB1755" s="124">
        <f t="shared" si="482"/>
        <v>1</v>
      </c>
      <c r="AC1755" s="69">
        <f t="shared" si="483"/>
        <v>0</v>
      </c>
      <c r="AD1755" s="54">
        <f t="shared" si="486"/>
        <v>0</v>
      </c>
      <c r="AE1755" s="59">
        <f t="shared" si="484"/>
        <v>0</v>
      </c>
      <c r="AF1755" s="149"/>
      <c r="AG1755" s="60"/>
      <c r="AH1755" s="61"/>
      <c r="AI1755" s="126"/>
      <c r="AJ1755" s="212"/>
      <c r="AK1755" s="215"/>
    </row>
    <row r="1756" spans="2:37">
      <c r="B1756" s="136"/>
      <c r="C1756" s="47">
        <f t="shared" si="477"/>
        <v>0</v>
      </c>
      <c r="D1756" s="47">
        <f t="shared" si="478"/>
        <v>1</v>
      </c>
      <c r="E1756" s="47">
        <f t="shared" si="479"/>
        <v>1900</v>
      </c>
      <c r="F1756" s="47" t="str">
        <f t="shared" si="475"/>
        <v>сб</v>
      </c>
      <c r="G1756" s="92"/>
      <c r="H1756" s="71"/>
      <c r="I1756" s="70"/>
      <c r="J1756" s="94"/>
      <c r="K1756" s="94"/>
      <c r="L1756" s="48"/>
      <c r="M1756" s="71"/>
      <c r="N1756" s="64"/>
      <c r="O1756" s="65"/>
      <c r="P1756" s="65"/>
      <c r="Q1756" s="65"/>
      <c r="R1756" s="105"/>
      <c r="S1756" s="66">
        <f t="shared" si="485"/>
        <v>100854.89999999998</v>
      </c>
      <c r="T1756" s="67">
        <f t="shared" si="480"/>
        <v>0</v>
      </c>
      <c r="U1756" s="53">
        <f t="shared" si="470"/>
        <v>0</v>
      </c>
      <c r="V1756" s="54">
        <f t="shared" si="471"/>
        <v>0</v>
      </c>
      <c r="W1756" s="67">
        <f t="shared" si="481"/>
        <v>0</v>
      </c>
      <c r="X1756" s="53">
        <f t="shared" si="472"/>
        <v>0</v>
      </c>
      <c r="Y1756" s="54">
        <f t="shared" si="473"/>
        <v>0</v>
      </c>
      <c r="Z1756" s="68" t="str">
        <f t="shared" si="476"/>
        <v>0</v>
      </c>
      <c r="AA1756" s="56">
        <f t="shared" si="474"/>
        <v>1</v>
      </c>
      <c r="AB1756" s="124">
        <f t="shared" si="482"/>
        <v>1</v>
      </c>
      <c r="AC1756" s="69">
        <f t="shared" si="483"/>
        <v>0</v>
      </c>
      <c r="AD1756" s="54">
        <f t="shared" si="486"/>
        <v>0</v>
      </c>
      <c r="AE1756" s="59">
        <f t="shared" si="484"/>
        <v>0</v>
      </c>
      <c r="AF1756" s="149"/>
      <c r="AG1756" s="60"/>
      <c r="AH1756" s="61"/>
      <c r="AI1756" s="126"/>
      <c r="AJ1756" s="212"/>
      <c r="AK1756" s="215"/>
    </row>
    <row r="1757" spans="2:37">
      <c r="B1757" s="136"/>
      <c r="C1757" s="47">
        <f t="shared" si="477"/>
        <v>0</v>
      </c>
      <c r="D1757" s="47">
        <f t="shared" si="478"/>
        <v>1</v>
      </c>
      <c r="E1757" s="47">
        <f t="shared" si="479"/>
        <v>1900</v>
      </c>
      <c r="F1757" s="47" t="str">
        <f t="shared" si="475"/>
        <v>сб</v>
      </c>
      <c r="G1757" s="92"/>
      <c r="H1757" s="71"/>
      <c r="I1757" s="70"/>
      <c r="J1757" s="94"/>
      <c r="K1757" s="94"/>
      <c r="L1757" s="48"/>
      <c r="M1757" s="71"/>
      <c r="N1757" s="64"/>
      <c r="O1757" s="65"/>
      <c r="P1757" s="65"/>
      <c r="Q1757" s="65"/>
      <c r="R1757" s="105"/>
      <c r="S1757" s="66">
        <f t="shared" si="485"/>
        <v>100854.89999999998</v>
      </c>
      <c r="T1757" s="67">
        <f t="shared" si="480"/>
        <v>0</v>
      </c>
      <c r="U1757" s="53">
        <f t="shared" si="470"/>
        <v>0</v>
      </c>
      <c r="V1757" s="54">
        <f t="shared" si="471"/>
        <v>0</v>
      </c>
      <c r="W1757" s="67">
        <f t="shared" si="481"/>
        <v>0</v>
      </c>
      <c r="X1757" s="53">
        <f t="shared" si="472"/>
        <v>0</v>
      </c>
      <c r="Y1757" s="54">
        <f t="shared" si="473"/>
        <v>0</v>
      </c>
      <c r="Z1757" s="68" t="str">
        <f t="shared" si="476"/>
        <v>0</v>
      </c>
      <c r="AA1757" s="56">
        <f t="shared" si="474"/>
        <v>1</v>
      </c>
      <c r="AB1757" s="124">
        <f t="shared" si="482"/>
        <v>1</v>
      </c>
      <c r="AC1757" s="69">
        <f t="shared" si="483"/>
        <v>0</v>
      </c>
      <c r="AD1757" s="54">
        <f t="shared" si="486"/>
        <v>0</v>
      </c>
      <c r="AE1757" s="59">
        <f t="shared" si="484"/>
        <v>0</v>
      </c>
      <c r="AF1757" s="149"/>
      <c r="AG1757" s="60"/>
      <c r="AH1757" s="61"/>
      <c r="AI1757" s="126"/>
      <c r="AJ1757" s="212"/>
      <c r="AK1757" s="215"/>
    </row>
    <row r="1758" spans="2:37">
      <c r="B1758" s="136"/>
      <c r="C1758" s="47">
        <f t="shared" si="477"/>
        <v>0</v>
      </c>
      <c r="D1758" s="47">
        <f t="shared" si="478"/>
        <v>1</v>
      </c>
      <c r="E1758" s="47">
        <f t="shared" si="479"/>
        <v>1900</v>
      </c>
      <c r="F1758" s="47" t="str">
        <f t="shared" si="475"/>
        <v>сб</v>
      </c>
      <c r="G1758" s="92"/>
      <c r="H1758" s="71"/>
      <c r="I1758" s="70"/>
      <c r="J1758" s="94"/>
      <c r="K1758" s="94"/>
      <c r="L1758" s="48"/>
      <c r="M1758" s="71"/>
      <c r="N1758" s="64"/>
      <c r="O1758" s="65"/>
      <c r="P1758" s="65"/>
      <c r="Q1758" s="65"/>
      <c r="R1758" s="105"/>
      <c r="S1758" s="66">
        <f t="shared" si="485"/>
        <v>100854.89999999998</v>
      </c>
      <c r="T1758" s="67">
        <f t="shared" si="480"/>
        <v>0</v>
      </c>
      <c r="U1758" s="53">
        <f t="shared" si="470"/>
        <v>0</v>
      </c>
      <c r="V1758" s="54">
        <f t="shared" si="471"/>
        <v>0</v>
      </c>
      <c r="W1758" s="67">
        <f t="shared" si="481"/>
        <v>0</v>
      </c>
      <c r="X1758" s="53">
        <f t="shared" si="472"/>
        <v>0</v>
      </c>
      <c r="Y1758" s="54">
        <f t="shared" si="473"/>
        <v>0</v>
      </c>
      <c r="Z1758" s="68" t="str">
        <f t="shared" si="476"/>
        <v>0</v>
      </c>
      <c r="AA1758" s="56">
        <f t="shared" si="474"/>
        <v>1</v>
      </c>
      <c r="AB1758" s="124">
        <f t="shared" si="482"/>
        <v>1</v>
      </c>
      <c r="AC1758" s="69">
        <f t="shared" si="483"/>
        <v>0</v>
      </c>
      <c r="AD1758" s="54">
        <f t="shared" si="486"/>
        <v>0</v>
      </c>
      <c r="AE1758" s="59">
        <f t="shared" si="484"/>
        <v>0</v>
      </c>
      <c r="AF1758" s="149"/>
      <c r="AG1758" s="60"/>
      <c r="AH1758" s="61"/>
      <c r="AI1758" s="126"/>
      <c r="AJ1758" s="212"/>
      <c r="AK1758" s="215"/>
    </row>
    <row r="1759" spans="2:37">
      <c r="B1759" s="136"/>
      <c r="C1759" s="47">
        <f t="shared" si="477"/>
        <v>0</v>
      </c>
      <c r="D1759" s="47">
        <f t="shared" si="478"/>
        <v>1</v>
      </c>
      <c r="E1759" s="47">
        <f t="shared" si="479"/>
        <v>1900</v>
      </c>
      <c r="F1759" s="47" t="str">
        <f t="shared" si="475"/>
        <v>сб</v>
      </c>
      <c r="G1759" s="92"/>
      <c r="H1759" s="71"/>
      <c r="I1759" s="70"/>
      <c r="J1759" s="94"/>
      <c r="K1759" s="94"/>
      <c r="L1759" s="48"/>
      <c r="M1759" s="71"/>
      <c r="N1759" s="64"/>
      <c r="O1759" s="65"/>
      <c r="P1759" s="65"/>
      <c r="Q1759" s="65"/>
      <c r="R1759" s="105"/>
      <c r="S1759" s="66">
        <f t="shared" si="485"/>
        <v>100854.89999999998</v>
      </c>
      <c r="T1759" s="67">
        <f t="shared" si="480"/>
        <v>0</v>
      </c>
      <c r="U1759" s="53">
        <f t="shared" si="470"/>
        <v>0</v>
      </c>
      <c r="V1759" s="54">
        <f t="shared" si="471"/>
        <v>0</v>
      </c>
      <c r="W1759" s="67">
        <f t="shared" si="481"/>
        <v>0</v>
      </c>
      <c r="X1759" s="53">
        <f t="shared" si="472"/>
        <v>0</v>
      </c>
      <c r="Y1759" s="54">
        <f t="shared" si="473"/>
        <v>0</v>
      </c>
      <c r="Z1759" s="68" t="str">
        <f t="shared" si="476"/>
        <v>0</v>
      </c>
      <c r="AA1759" s="56">
        <f t="shared" si="474"/>
        <v>1</v>
      </c>
      <c r="AB1759" s="124">
        <f t="shared" si="482"/>
        <v>1</v>
      </c>
      <c r="AC1759" s="69">
        <f t="shared" si="483"/>
        <v>0</v>
      </c>
      <c r="AD1759" s="54">
        <f t="shared" si="486"/>
        <v>0</v>
      </c>
      <c r="AE1759" s="59">
        <f t="shared" si="484"/>
        <v>0</v>
      </c>
      <c r="AF1759" s="149"/>
      <c r="AG1759" s="60"/>
      <c r="AH1759" s="61"/>
      <c r="AI1759" s="126"/>
      <c r="AJ1759" s="212"/>
      <c r="AK1759" s="215"/>
    </row>
    <row r="1760" spans="2:37">
      <c r="B1760" s="136"/>
      <c r="C1760" s="47">
        <f t="shared" si="477"/>
        <v>0</v>
      </c>
      <c r="D1760" s="47">
        <f t="shared" si="478"/>
        <v>1</v>
      </c>
      <c r="E1760" s="47">
        <f t="shared" si="479"/>
        <v>1900</v>
      </c>
      <c r="F1760" s="47" t="str">
        <f t="shared" si="475"/>
        <v>сб</v>
      </c>
      <c r="G1760" s="92"/>
      <c r="H1760" s="71"/>
      <c r="I1760" s="70"/>
      <c r="J1760" s="94"/>
      <c r="K1760" s="94"/>
      <c r="L1760" s="48"/>
      <c r="M1760" s="71"/>
      <c r="N1760" s="64"/>
      <c r="O1760" s="65"/>
      <c r="P1760" s="65"/>
      <c r="Q1760" s="65"/>
      <c r="R1760" s="105"/>
      <c r="S1760" s="66">
        <f t="shared" si="485"/>
        <v>100854.89999999998</v>
      </c>
      <c r="T1760" s="67">
        <f t="shared" si="480"/>
        <v>0</v>
      </c>
      <c r="U1760" s="53">
        <f t="shared" si="470"/>
        <v>0</v>
      </c>
      <c r="V1760" s="54">
        <f t="shared" si="471"/>
        <v>0</v>
      </c>
      <c r="W1760" s="67">
        <f t="shared" si="481"/>
        <v>0</v>
      </c>
      <c r="X1760" s="53">
        <f t="shared" si="472"/>
        <v>0</v>
      </c>
      <c r="Y1760" s="54">
        <f t="shared" si="473"/>
        <v>0</v>
      </c>
      <c r="Z1760" s="68" t="str">
        <f t="shared" si="476"/>
        <v>0</v>
      </c>
      <c r="AA1760" s="56">
        <f t="shared" si="474"/>
        <v>1</v>
      </c>
      <c r="AB1760" s="124">
        <f t="shared" si="482"/>
        <v>1</v>
      </c>
      <c r="AC1760" s="69">
        <f t="shared" si="483"/>
        <v>0</v>
      </c>
      <c r="AD1760" s="54">
        <f t="shared" si="486"/>
        <v>0</v>
      </c>
      <c r="AE1760" s="59">
        <f t="shared" si="484"/>
        <v>0</v>
      </c>
      <c r="AF1760" s="149"/>
      <c r="AG1760" s="60"/>
      <c r="AH1760" s="61"/>
      <c r="AI1760" s="126"/>
      <c r="AJ1760" s="212"/>
      <c r="AK1760" s="215"/>
    </row>
    <row r="1761" spans="2:37">
      <c r="B1761" s="136"/>
      <c r="C1761" s="47">
        <f t="shared" si="477"/>
        <v>0</v>
      </c>
      <c r="D1761" s="47">
        <f t="shared" si="478"/>
        <v>1</v>
      </c>
      <c r="E1761" s="47">
        <f t="shared" si="479"/>
        <v>1900</v>
      </c>
      <c r="F1761" s="47" t="str">
        <f t="shared" si="475"/>
        <v>сб</v>
      </c>
      <c r="G1761" s="92"/>
      <c r="H1761" s="71"/>
      <c r="I1761" s="70"/>
      <c r="J1761" s="94"/>
      <c r="K1761" s="94"/>
      <c r="L1761" s="48"/>
      <c r="M1761" s="71"/>
      <c r="N1761" s="64"/>
      <c r="O1761" s="65"/>
      <c r="P1761" s="65"/>
      <c r="Q1761" s="65"/>
      <c r="R1761" s="105"/>
      <c r="S1761" s="66">
        <f t="shared" si="485"/>
        <v>100854.89999999998</v>
      </c>
      <c r="T1761" s="67">
        <f t="shared" si="480"/>
        <v>0</v>
      </c>
      <c r="U1761" s="53">
        <f t="shared" ref="U1761:U1824" si="487">T1761*M1761*AA1761</f>
        <v>0</v>
      </c>
      <c r="V1761" s="54">
        <f t="shared" ref="V1761:V1824" si="488">T1761*M1761*AA1761/S1761</f>
        <v>0</v>
      </c>
      <c r="W1761" s="67">
        <f t="shared" si="481"/>
        <v>0</v>
      </c>
      <c r="X1761" s="53">
        <f t="shared" ref="X1761:X1824" si="489">W1761*M1761*AA1761</f>
        <v>0</v>
      </c>
      <c r="Y1761" s="54">
        <f t="shared" ref="Y1761:Y1824" si="490">W1761*M1761*AA1761/S1761</f>
        <v>0</v>
      </c>
      <c r="Z1761" s="68" t="str">
        <f t="shared" si="476"/>
        <v>0</v>
      </c>
      <c r="AA1761" s="56">
        <f t="shared" ref="AA1761:AA1824" si="491">IF(I1761=0,1,I1761)</f>
        <v>1</v>
      </c>
      <c r="AB1761" s="124">
        <f t="shared" si="482"/>
        <v>1</v>
      </c>
      <c r="AC1761" s="69">
        <f t="shared" si="483"/>
        <v>0</v>
      </c>
      <c r="AD1761" s="54">
        <f t="shared" si="486"/>
        <v>0</v>
      </c>
      <c r="AE1761" s="59">
        <f t="shared" si="484"/>
        <v>0</v>
      </c>
      <c r="AF1761" s="149"/>
      <c r="AG1761" s="60"/>
      <c r="AH1761" s="61"/>
      <c r="AI1761" s="126"/>
      <c r="AJ1761" s="212"/>
      <c r="AK1761" s="215"/>
    </row>
    <row r="1762" spans="2:37">
      <c r="B1762" s="136"/>
      <c r="C1762" s="47">
        <f t="shared" si="477"/>
        <v>0</v>
      </c>
      <c r="D1762" s="47">
        <f t="shared" si="478"/>
        <v>1</v>
      </c>
      <c r="E1762" s="47">
        <f t="shared" si="479"/>
        <v>1900</v>
      </c>
      <c r="F1762" s="47" t="str">
        <f t="shared" si="475"/>
        <v>сб</v>
      </c>
      <c r="G1762" s="92"/>
      <c r="H1762" s="71"/>
      <c r="I1762" s="70"/>
      <c r="J1762" s="94"/>
      <c r="K1762" s="94"/>
      <c r="L1762" s="48"/>
      <c r="M1762" s="71"/>
      <c r="N1762" s="64"/>
      <c r="O1762" s="65"/>
      <c r="P1762" s="65"/>
      <c r="Q1762" s="65"/>
      <c r="R1762" s="105"/>
      <c r="S1762" s="66">
        <f t="shared" si="485"/>
        <v>100854.89999999998</v>
      </c>
      <c r="T1762" s="67">
        <f t="shared" si="480"/>
        <v>0</v>
      </c>
      <c r="U1762" s="53">
        <f t="shared" si="487"/>
        <v>0</v>
      </c>
      <c r="V1762" s="54">
        <f t="shared" si="488"/>
        <v>0</v>
      </c>
      <c r="W1762" s="67">
        <f t="shared" si="481"/>
        <v>0</v>
      </c>
      <c r="X1762" s="53">
        <f t="shared" si="489"/>
        <v>0</v>
      </c>
      <c r="Y1762" s="54">
        <f t="shared" si="490"/>
        <v>0</v>
      </c>
      <c r="Z1762" s="68" t="str">
        <f t="shared" si="476"/>
        <v>0</v>
      </c>
      <c r="AA1762" s="56">
        <f t="shared" si="491"/>
        <v>1</v>
      </c>
      <c r="AB1762" s="124">
        <f t="shared" si="482"/>
        <v>1</v>
      </c>
      <c r="AC1762" s="69">
        <f t="shared" si="483"/>
        <v>0</v>
      </c>
      <c r="AD1762" s="54">
        <f t="shared" si="486"/>
        <v>0</v>
      </c>
      <c r="AE1762" s="59">
        <f t="shared" si="484"/>
        <v>0</v>
      </c>
      <c r="AF1762" s="149"/>
      <c r="AG1762" s="60"/>
      <c r="AH1762" s="61"/>
      <c r="AI1762" s="126"/>
      <c r="AJ1762" s="212"/>
      <c r="AK1762" s="215"/>
    </row>
    <row r="1763" spans="2:37">
      <c r="B1763" s="136"/>
      <c r="C1763" s="47">
        <f t="shared" si="477"/>
        <v>0</v>
      </c>
      <c r="D1763" s="47">
        <f t="shared" si="478"/>
        <v>1</v>
      </c>
      <c r="E1763" s="47">
        <f t="shared" si="479"/>
        <v>1900</v>
      </c>
      <c r="F1763" s="47" t="str">
        <f t="shared" si="475"/>
        <v>сб</v>
      </c>
      <c r="G1763" s="92"/>
      <c r="H1763" s="71"/>
      <c r="I1763" s="70"/>
      <c r="J1763" s="94"/>
      <c r="K1763" s="94"/>
      <c r="L1763" s="48"/>
      <c r="M1763" s="71"/>
      <c r="N1763" s="64"/>
      <c r="O1763" s="65"/>
      <c r="P1763" s="65"/>
      <c r="Q1763" s="65"/>
      <c r="R1763" s="105"/>
      <c r="S1763" s="66">
        <f t="shared" si="485"/>
        <v>100854.89999999998</v>
      </c>
      <c r="T1763" s="67">
        <f t="shared" si="480"/>
        <v>0</v>
      </c>
      <c r="U1763" s="53">
        <f t="shared" si="487"/>
        <v>0</v>
      </c>
      <c r="V1763" s="54">
        <f t="shared" si="488"/>
        <v>0</v>
      </c>
      <c r="W1763" s="67">
        <f t="shared" si="481"/>
        <v>0</v>
      </c>
      <c r="X1763" s="53">
        <f t="shared" si="489"/>
        <v>0</v>
      </c>
      <c r="Y1763" s="54">
        <f t="shared" si="490"/>
        <v>0</v>
      </c>
      <c r="Z1763" s="68" t="str">
        <f t="shared" si="476"/>
        <v>0</v>
      </c>
      <c r="AA1763" s="56">
        <f t="shared" si="491"/>
        <v>1</v>
      </c>
      <c r="AB1763" s="124">
        <f t="shared" si="482"/>
        <v>1</v>
      </c>
      <c r="AC1763" s="69">
        <f t="shared" si="483"/>
        <v>0</v>
      </c>
      <c r="AD1763" s="54">
        <f t="shared" si="486"/>
        <v>0</v>
      </c>
      <c r="AE1763" s="59">
        <f t="shared" si="484"/>
        <v>0</v>
      </c>
      <c r="AF1763" s="149"/>
      <c r="AG1763" s="60"/>
      <c r="AH1763" s="61"/>
      <c r="AI1763" s="126"/>
      <c r="AJ1763" s="212"/>
      <c r="AK1763" s="215"/>
    </row>
    <row r="1764" spans="2:37">
      <c r="B1764" s="136"/>
      <c r="C1764" s="47">
        <f t="shared" si="477"/>
        <v>0</v>
      </c>
      <c r="D1764" s="47">
        <f t="shared" si="478"/>
        <v>1</v>
      </c>
      <c r="E1764" s="47">
        <f t="shared" si="479"/>
        <v>1900</v>
      </c>
      <c r="F1764" s="47" t="str">
        <f t="shared" ref="F1764:F1827" si="492">CHOOSE(WEEKDAY(B1764,2),"пн","вт","ср","чт","пт","сб","вс")</f>
        <v>сб</v>
      </c>
      <c r="G1764" s="92"/>
      <c r="H1764" s="71"/>
      <c r="I1764" s="70"/>
      <c r="J1764" s="94"/>
      <c r="K1764" s="94"/>
      <c r="L1764" s="48"/>
      <c r="M1764" s="71"/>
      <c r="N1764" s="64"/>
      <c r="O1764" s="65"/>
      <c r="P1764" s="65"/>
      <c r="Q1764" s="65"/>
      <c r="R1764" s="105"/>
      <c r="S1764" s="66">
        <f t="shared" si="485"/>
        <v>100854.89999999998</v>
      </c>
      <c r="T1764" s="67">
        <f t="shared" si="480"/>
        <v>0</v>
      </c>
      <c r="U1764" s="53">
        <f t="shared" si="487"/>
        <v>0</v>
      </c>
      <c r="V1764" s="54">
        <f t="shared" si="488"/>
        <v>0</v>
      </c>
      <c r="W1764" s="67">
        <f t="shared" si="481"/>
        <v>0</v>
      </c>
      <c r="X1764" s="53">
        <f t="shared" si="489"/>
        <v>0</v>
      </c>
      <c r="Y1764" s="54">
        <f t="shared" si="490"/>
        <v>0</v>
      </c>
      <c r="Z1764" s="68" t="str">
        <f t="shared" ref="Z1764:Z1827" si="493">IF(W1764=0,"0",T1764/W1764)</f>
        <v>0</v>
      </c>
      <c r="AA1764" s="56">
        <f t="shared" si="491"/>
        <v>1</v>
      </c>
      <c r="AB1764" s="124">
        <f t="shared" si="482"/>
        <v>1</v>
      </c>
      <c r="AC1764" s="69">
        <f t="shared" si="483"/>
        <v>0</v>
      </c>
      <c r="AD1764" s="54">
        <f t="shared" si="486"/>
        <v>0</v>
      </c>
      <c r="AE1764" s="59">
        <f t="shared" si="484"/>
        <v>0</v>
      </c>
      <c r="AF1764" s="149"/>
      <c r="AG1764" s="60"/>
      <c r="AH1764" s="61"/>
      <c r="AI1764" s="126"/>
      <c r="AJ1764" s="212"/>
      <c r="AK1764" s="215"/>
    </row>
    <row r="1765" spans="2:37">
      <c r="B1765" s="136"/>
      <c r="C1765" s="47">
        <f t="shared" ref="C1765:C1828" si="494">WEEKNUM(B1765)</f>
        <v>0</v>
      </c>
      <c r="D1765" s="47">
        <f t="shared" ref="D1765:D1828" si="495">MONTH(B1765)</f>
        <v>1</v>
      </c>
      <c r="E1765" s="47">
        <f t="shared" ref="E1765:E1828" si="496">YEAR(B1765)</f>
        <v>1900</v>
      </c>
      <c r="F1765" s="47" t="str">
        <f t="shared" si="492"/>
        <v>сб</v>
      </c>
      <c r="G1765" s="92"/>
      <c r="H1765" s="71"/>
      <c r="I1765" s="70"/>
      <c r="J1765" s="94"/>
      <c r="K1765" s="94"/>
      <c r="L1765" s="48"/>
      <c r="M1765" s="71"/>
      <c r="N1765" s="64"/>
      <c r="O1765" s="65"/>
      <c r="P1765" s="65"/>
      <c r="Q1765" s="65"/>
      <c r="R1765" s="105"/>
      <c r="S1765" s="66">
        <f t="shared" si="485"/>
        <v>100854.89999999998</v>
      </c>
      <c r="T1765" s="67">
        <f t="shared" si="480"/>
        <v>0</v>
      </c>
      <c r="U1765" s="53">
        <f t="shared" si="487"/>
        <v>0</v>
      </c>
      <c r="V1765" s="54">
        <f t="shared" si="488"/>
        <v>0</v>
      </c>
      <c r="W1765" s="67">
        <f t="shared" si="481"/>
        <v>0</v>
      </c>
      <c r="X1765" s="53">
        <f t="shared" si="489"/>
        <v>0</v>
      </c>
      <c r="Y1765" s="54">
        <f t="shared" si="490"/>
        <v>0</v>
      </c>
      <c r="Z1765" s="68" t="str">
        <f t="shared" si="493"/>
        <v>0</v>
      </c>
      <c r="AA1765" s="56">
        <f t="shared" si="491"/>
        <v>1</v>
      </c>
      <c r="AB1765" s="124">
        <f t="shared" si="482"/>
        <v>1</v>
      </c>
      <c r="AC1765" s="69">
        <f t="shared" si="483"/>
        <v>0</v>
      </c>
      <c r="AD1765" s="54">
        <f t="shared" si="486"/>
        <v>0</v>
      </c>
      <c r="AE1765" s="59">
        <f t="shared" si="484"/>
        <v>0</v>
      </c>
      <c r="AF1765" s="149"/>
      <c r="AG1765" s="60"/>
      <c r="AH1765" s="61"/>
      <c r="AI1765" s="126"/>
      <c r="AJ1765" s="212"/>
      <c r="AK1765" s="215"/>
    </row>
    <row r="1766" spans="2:37">
      <c r="B1766" s="136"/>
      <c r="C1766" s="47">
        <f t="shared" si="494"/>
        <v>0</v>
      </c>
      <c r="D1766" s="47">
        <f t="shared" si="495"/>
        <v>1</v>
      </c>
      <c r="E1766" s="47">
        <f t="shared" si="496"/>
        <v>1900</v>
      </c>
      <c r="F1766" s="47" t="str">
        <f t="shared" si="492"/>
        <v>сб</v>
      </c>
      <c r="G1766" s="92"/>
      <c r="H1766" s="71"/>
      <c r="I1766" s="70"/>
      <c r="J1766" s="94"/>
      <c r="K1766" s="94"/>
      <c r="L1766" s="48"/>
      <c r="M1766" s="71"/>
      <c r="N1766" s="64"/>
      <c r="O1766" s="65"/>
      <c r="P1766" s="65"/>
      <c r="Q1766" s="65"/>
      <c r="R1766" s="105"/>
      <c r="S1766" s="66">
        <f t="shared" si="485"/>
        <v>100854.89999999998</v>
      </c>
      <c r="T1766" s="67">
        <f t="shared" si="480"/>
        <v>0</v>
      </c>
      <c r="U1766" s="53">
        <f t="shared" si="487"/>
        <v>0</v>
      </c>
      <c r="V1766" s="54">
        <f t="shared" si="488"/>
        <v>0</v>
      </c>
      <c r="W1766" s="67">
        <f t="shared" si="481"/>
        <v>0</v>
      </c>
      <c r="X1766" s="53">
        <f t="shared" si="489"/>
        <v>0</v>
      </c>
      <c r="Y1766" s="54">
        <f t="shared" si="490"/>
        <v>0</v>
      </c>
      <c r="Z1766" s="68" t="str">
        <f t="shared" si="493"/>
        <v>0</v>
      </c>
      <c r="AA1766" s="56">
        <f t="shared" si="491"/>
        <v>1</v>
      </c>
      <c r="AB1766" s="124">
        <f t="shared" si="482"/>
        <v>1</v>
      </c>
      <c r="AC1766" s="69">
        <f t="shared" si="483"/>
        <v>0</v>
      </c>
      <c r="AD1766" s="54">
        <f t="shared" si="486"/>
        <v>0</v>
      </c>
      <c r="AE1766" s="59">
        <f t="shared" si="484"/>
        <v>0</v>
      </c>
      <c r="AF1766" s="149"/>
      <c r="AG1766" s="60"/>
      <c r="AH1766" s="61"/>
      <c r="AI1766" s="126"/>
      <c r="AJ1766" s="212"/>
      <c r="AK1766" s="215"/>
    </row>
    <row r="1767" spans="2:37">
      <c r="B1767" s="136"/>
      <c r="C1767" s="47">
        <f t="shared" si="494"/>
        <v>0</v>
      </c>
      <c r="D1767" s="47">
        <f t="shared" si="495"/>
        <v>1</v>
      </c>
      <c r="E1767" s="47">
        <f t="shared" si="496"/>
        <v>1900</v>
      </c>
      <c r="F1767" s="47" t="str">
        <f t="shared" si="492"/>
        <v>сб</v>
      </c>
      <c r="G1767" s="92"/>
      <c r="H1767" s="71"/>
      <c r="I1767" s="70"/>
      <c r="J1767" s="94"/>
      <c r="K1767" s="94"/>
      <c r="L1767" s="48"/>
      <c r="M1767" s="71"/>
      <c r="N1767" s="64"/>
      <c r="O1767" s="65"/>
      <c r="P1767" s="65"/>
      <c r="Q1767" s="65"/>
      <c r="R1767" s="105"/>
      <c r="S1767" s="66">
        <f t="shared" si="485"/>
        <v>100854.89999999998</v>
      </c>
      <c r="T1767" s="67">
        <f t="shared" si="480"/>
        <v>0</v>
      </c>
      <c r="U1767" s="53">
        <f t="shared" si="487"/>
        <v>0</v>
      </c>
      <c r="V1767" s="54">
        <f t="shared" si="488"/>
        <v>0</v>
      </c>
      <c r="W1767" s="67">
        <f t="shared" si="481"/>
        <v>0</v>
      </c>
      <c r="X1767" s="53">
        <f t="shared" si="489"/>
        <v>0</v>
      </c>
      <c r="Y1767" s="54">
        <f t="shared" si="490"/>
        <v>0</v>
      </c>
      <c r="Z1767" s="68" t="str">
        <f t="shared" si="493"/>
        <v>0</v>
      </c>
      <c r="AA1767" s="56">
        <f t="shared" si="491"/>
        <v>1</v>
      </c>
      <c r="AB1767" s="124">
        <f t="shared" si="482"/>
        <v>1</v>
      </c>
      <c r="AC1767" s="69">
        <f t="shared" si="483"/>
        <v>0</v>
      </c>
      <c r="AD1767" s="54">
        <f t="shared" si="486"/>
        <v>0</v>
      </c>
      <c r="AE1767" s="59">
        <f t="shared" si="484"/>
        <v>0</v>
      </c>
      <c r="AF1767" s="149"/>
      <c r="AG1767" s="60"/>
      <c r="AH1767" s="61"/>
      <c r="AI1767" s="126"/>
      <c r="AJ1767" s="212"/>
      <c r="AK1767" s="215"/>
    </row>
    <row r="1768" spans="2:37">
      <c r="B1768" s="136"/>
      <c r="C1768" s="47">
        <f t="shared" si="494"/>
        <v>0</v>
      </c>
      <c r="D1768" s="47">
        <f t="shared" si="495"/>
        <v>1</v>
      </c>
      <c r="E1768" s="47">
        <f t="shared" si="496"/>
        <v>1900</v>
      </c>
      <c r="F1768" s="47" t="str">
        <f t="shared" si="492"/>
        <v>сб</v>
      </c>
      <c r="G1768" s="92"/>
      <c r="H1768" s="71"/>
      <c r="I1768" s="70"/>
      <c r="J1768" s="94"/>
      <c r="K1768" s="94"/>
      <c r="L1768" s="48"/>
      <c r="M1768" s="71"/>
      <c r="N1768" s="64"/>
      <c r="O1768" s="65"/>
      <c r="P1768" s="65"/>
      <c r="Q1768" s="65"/>
      <c r="R1768" s="105"/>
      <c r="S1768" s="66">
        <f t="shared" si="485"/>
        <v>100854.89999999998</v>
      </c>
      <c r="T1768" s="67">
        <f t="shared" si="480"/>
        <v>0</v>
      </c>
      <c r="U1768" s="53">
        <f t="shared" si="487"/>
        <v>0</v>
      </c>
      <c r="V1768" s="54">
        <f t="shared" si="488"/>
        <v>0</v>
      </c>
      <c r="W1768" s="67">
        <f t="shared" si="481"/>
        <v>0</v>
      </c>
      <c r="X1768" s="53">
        <f t="shared" si="489"/>
        <v>0</v>
      </c>
      <c r="Y1768" s="54">
        <f t="shared" si="490"/>
        <v>0</v>
      </c>
      <c r="Z1768" s="68" t="str">
        <f t="shared" si="493"/>
        <v>0</v>
      </c>
      <c r="AA1768" s="56">
        <f t="shared" si="491"/>
        <v>1</v>
      </c>
      <c r="AB1768" s="124">
        <f t="shared" si="482"/>
        <v>1</v>
      </c>
      <c r="AC1768" s="69">
        <f t="shared" si="483"/>
        <v>0</v>
      </c>
      <c r="AD1768" s="54">
        <f t="shared" si="486"/>
        <v>0</v>
      </c>
      <c r="AE1768" s="59">
        <f t="shared" si="484"/>
        <v>0</v>
      </c>
      <c r="AF1768" s="149"/>
      <c r="AG1768" s="60"/>
      <c r="AH1768" s="61"/>
      <c r="AI1768" s="126"/>
      <c r="AJ1768" s="212"/>
      <c r="AK1768" s="215"/>
    </row>
    <row r="1769" spans="2:37">
      <c r="B1769" s="136"/>
      <c r="C1769" s="47">
        <f t="shared" si="494"/>
        <v>0</v>
      </c>
      <c r="D1769" s="47">
        <f t="shared" si="495"/>
        <v>1</v>
      </c>
      <c r="E1769" s="47">
        <f t="shared" si="496"/>
        <v>1900</v>
      </c>
      <c r="F1769" s="47" t="str">
        <f t="shared" si="492"/>
        <v>сб</v>
      </c>
      <c r="G1769" s="92"/>
      <c r="H1769" s="71"/>
      <c r="I1769" s="70"/>
      <c r="J1769" s="94"/>
      <c r="K1769" s="94"/>
      <c r="L1769" s="48"/>
      <c r="M1769" s="71"/>
      <c r="N1769" s="64"/>
      <c r="O1769" s="65"/>
      <c r="P1769" s="65"/>
      <c r="Q1769" s="65"/>
      <c r="R1769" s="105"/>
      <c r="S1769" s="66">
        <f t="shared" si="485"/>
        <v>100854.89999999998</v>
      </c>
      <c r="T1769" s="67">
        <f t="shared" si="480"/>
        <v>0</v>
      </c>
      <c r="U1769" s="53">
        <f t="shared" si="487"/>
        <v>0</v>
      </c>
      <c r="V1769" s="54">
        <f t="shared" si="488"/>
        <v>0</v>
      </c>
      <c r="W1769" s="67">
        <f t="shared" si="481"/>
        <v>0</v>
      </c>
      <c r="X1769" s="53">
        <f t="shared" si="489"/>
        <v>0</v>
      </c>
      <c r="Y1769" s="54">
        <f t="shared" si="490"/>
        <v>0</v>
      </c>
      <c r="Z1769" s="68" t="str">
        <f t="shared" si="493"/>
        <v>0</v>
      </c>
      <c r="AA1769" s="56">
        <f t="shared" si="491"/>
        <v>1</v>
      </c>
      <c r="AB1769" s="124">
        <f t="shared" si="482"/>
        <v>1</v>
      </c>
      <c r="AC1769" s="69">
        <f t="shared" si="483"/>
        <v>0</v>
      </c>
      <c r="AD1769" s="54">
        <f t="shared" si="486"/>
        <v>0</v>
      </c>
      <c r="AE1769" s="59">
        <f t="shared" si="484"/>
        <v>0</v>
      </c>
      <c r="AF1769" s="149"/>
      <c r="AG1769" s="60"/>
      <c r="AH1769" s="61"/>
      <c r="AI1769" s="126"/>
      <c r="AJ1769" s="212"/>
      <c r="AK1769" s="215"/>
    </row>
    <row r="1770" spans="2:37">
      <c r="B1770" s="136"/>
      <c r="C1770" s="47">
        <f t="shared" si="494"/>
        <v>0</v>
      </c>
      <c r="D1770" s="47">
        <f t="shared" si="495"/>
        <v>1</v>
      </c>
      <c r="E1770" s="47">
        <f t="shared" si="496"/>
        <v>1900</v>
      </c>
      <c r="F1770" s="47" t="str">
        <f t="shared" si="492"/>
        <v>сб</v>
      </c>
      <c r="G1770" s="92"/>
      <c r="H1770" s="71"/>
      <c r="I1770" s="70"/>
      <c r="J1770" s="94"/>
      <c r="K1770" s="94"/>
      <c r="L1770" s="48"/>
      <c r="M1770" s="71"/>
      <c r="N1770" s="64"/>
      <c r="O1770" s="65"/>
      <c r="P1770" s="65"/>
      <c r="Q1770" s="65"/>
      <c r="R1770" s="105"/>
      <c r="S1770" s="66">
        <f t="shared" si="485"/>
        <v>100854.89999999998</v>
      </c>
      <c r="T1770" s="67">
        <f t="shared" si="480"/>
        <v>0</v>
      </c>
      <c r="U1770" s="53">
        <f t="shared" si="487"/>
        <v>0</v>
      </c>
      <c r="V1770" s="54">
        <f t="shared" si="488"/>
        <v>0</v>
      </c>
      <c r="W1770" s="67">
        <f t="shared" si="481"/>
        <v>0</v>
      </c>
      <c r="X1770" s="53">
        <f t="shared" si="489"/>
        <v>0</v>
      </c>
      <c r="Y1770" s="54">
        <f t="shared" si="490"/>
        <v>0</v>
      </c>
      <c r="Z1770" s="68" t="str">
        <f t="shared" si="493"/>
        <v>0</v>
      </c>
      <c r="AA1770" s="56">
        <f t="shared" si="491"/>
        <v>1</v>
      </c>
      <c r="AB1770" s="124">
        <f t="shared" si="482"/>
        <v>1</v>
      </c>
      <c r="AC1770" s="69">
        <f t="shared" si="483"/>
        <v>0</v>
      </c>
      <c r="AD1770" s="54">
        <f t="shared" si="486"/>
        <v>0</v>
      </c>
      <c r="AE1770" s="59">
        <f t="shared" si="484"/>
        <v>0</v>
      </c>
      <c r="AF1770" s="149"/>
      <c r="AG1770" s="60"/>
      <c r="AH1770" s="61"/>
      <c r="AI1770" s="126"/>
      <c r="AJ1770" s="212"/>
      <c r="AK1770" s="215"/>
    </row>
    <row r="1771" spans="2:37">
      <c r="B1771" s="136"/>
      <c r="C1771" s="47">
        <f t="shared" si="494"/>
        <v>0</v>
      </c>
      <c r="D1771" s="47">
        <f t="shared" si="495"/>
        <v>1</v>
      </c>
      <c r="E1771" s="47">
        <f t="shared" si="496"/>
        <v>1900</v>
      </c>
      <c r="F1771" s="47" t="str">
        <f t="shared" si="492"/>
        <v>сб</v>
      </c>
      <c r="G1771" s="92"/>
      <c r="H1771" s="71"/>
      <c r="I1771" s="70"/>
      <c r="J1771" s="94"/>
      <c r="K1771" s="94"/>
      <c r="L1771" s="48"/>
      <c r="M1771" s="71"/>
      <c r="N1771" s="64"/>
      <c r="O1771" s="65"/>
      <c r="P1771" s="65"/>
      <c r="Q1771" s="65"/>
      <c r="R1771" s="105"/>
      <c r="S1771" s="66">
        <f t="shared" si="485"/>
        <v>100854.89999999998</v>
      </c>
      <c r="T1771" s="67">
        <f t="shared" si="480"/>
        <v>0</v>
      </c>
      <c r="U1771" s="53">
        <f t="shared" si="487"/>
        <v>0</v>
      </c>
      <c r="V1771" s="54">
        <f t="shared" si="488"/>
        <v>0</v>
      </c>
      <c r="W1771" s="67">
        <f t="shared" si="481"/>
        <v>0</v>
      </c>
      <c r="X1771" s="53">
        <f t="shared" si="489"/>
        <v>0</v>
      </c>
      <c r="Y1771" s="54">
        <f t="shared" si="490"/>
        <v>0</v>
      </c>
      <c r="Z1771" s="68" t="str">
        <f t="shared" si="493"/>
        <v>0</v>
      </c>
      <c r="AA1771" s="56">
        <f t="shared" si="491"/>
        <v>1</v>
      </c>
      <c r="AB1771" s="124">
        <f t="shared" si="482"/>
        <v>1</v>
      </c>
      <c r="AC1771" s="69">
        <f t="shared" si="483"/>
        <v>0</v>
      </c>
      <c r="AD1771" s="54">
        <f t="shared" si="486"/>
        <v>0</v>
      </c>
      <c r="AE1771" s="59">
        <f t="shared" si="484"/>
        <v>0</v>
      </c>
      <c r="AF1771" s="149"/>
      <c r="AG1771" s="60"/>
      <c r="AH1771" s="61"/>
      <c r="AI1771" s="126"/>
      <c r="AJ1771" s="212"/>
      <c r="AK1771" s="215"/>
    </row>
    <row r="1772" spans="2:37">
      <c r="B1772" s="136"/>
      <c r="C1772" s="47">
        <f t="shared" si="494"/>
        <v>0</v>
      </c>
      <c r="D1772" s="47">
        <f t="shared" si="495"/>
        <v>1</v>
      </c>
      <c r="E1772" s="47">
        <f t="shared" si="496"/>
        <v>1900</v>
      </c>
      <c r="F1772" s="47" t="str">
        <f t="shared" si="492"/>
        <v>сб</v>
      </c>
      <c r="G1772" s="92"/>
      <c r="H1772" s="71"/>
      <c r="I1772" s="70"/>
      <c r="J1772" s="94"/>
      <c r="K1772" s="94"/>
      <c r="L1772" s="48"/>
      <c r="M1772" s="71"/>
      <c r="N1772" s="64"/>
      <c r="O1772" s="65"/>
      <c r="P1772" s="65"/>
      <c r="Q1772" s="65"/>
      <c r="R1772" s="105"/>
      <c r="S1772" s="66">
        <f t="shared" si="485"/>
        <v>100854.89999999998</v>
      </c>
      <c r="T1772" s="67">
        <f t="shared" si="480"/>
        <v>0</v>
      </c>
      <c r="U1772" s="53">
        <f t="shared" si="487"/>
        <v>0</v>
      </c>
      <c r="V1772" s="54">
        <f t="shared" si="488"/>
        <v>0</v>
      </c>
      <c r="W1772" s="67">
        <f t="shared" si="481"/>
        <v>0</v>
      </c>
      <c r="X1772" s="53">
        <f t="shared" si="489"/>
        <v>0</v>
      </c>
      <c r="Y1772" s="54">
        <f t="shared" si="490"/>
        <v>0</v>
      </c>
      <c r="Z1772" s="68" t="str">
        <f t="shared" si="493"/>
        <v>0</v>
      </c>
      <c r="AA1772" s="56">
        <f t="shared" si="491"/>
        <v>1</v>
      </c>
      <c r="AB1772" s="124">
        <f t="shared" si="482"/>
        <v>1</v>
      </c>
      <c r="AC1772" s="69">
        <f t="shared" si="483"/>
        <v>0</v>
      </c>
      <c r="AD1772" s="54">
        <f t="shared" si="486"/>
        <v>0</v>
      </c>
      <c r="AE1772" s="59">
        <f t="shared" si="484"/>
        <v>0</v>
      </c>
      <c r="AF1772" s="149"/>
      <c r="AG1772" s="60"/>
      <c r="AH1772" s="61"/>
      <c r="AI1772" s="126"/>
      <c r="AJ1772" s="212"/>
      <c r="AK1772" s="215"/>
    </row>
    <row r="1773" spans="2:37">
      <c r="B1773" s="136"/>
      <c r="C1773" s="47">
        <f t="shared" si="494"/>
        <v>0</v>
      </c>
      <c r="D1773" s="47">
        <f t="shared" si="495"/>
        <v>1</v>
      </c>
      <c r="E1773" s="47">
        <f t="shared" si="496"/>
        <v>1900</v>
      </c>
      <c r="F1773" s="47" t="str">
        <f t="shared" si="492"/>
        <v>сб</v>
      </c>
      <c r="G1773" s="92"/>
      <c r="H1773" s="71"/>
      <c r="I1773" s="70"/>
      <c r="J1773" s="94"/>
      <c r="K1773" s="94"/>
      <c r="L1773" s="48"/>
      <c r="M1773" s="71"/>
      <c r="N1773" s="64"/>
      <c r="O1773" s="65"/>
      <c r="P1773" s="65"/>
      <c r="Q1773" s="65"/>
      <c r="R1773" s="105"/>
      <c r="S1773" s="66">
        <f t="shared" si="485"/>
        <v>100854.89999999998</v>
      </c>
      <c r="T1773" s="67">
        <f t="shared" si="480"/>
        <v>0</v>
      </c>
      <c r="U1773" s="53">
        <f t="shared" si="487"/>
        <v>0</v>
      </c>
      <c r="V1773" s="54">
        <f t="shared" si="488"/>
        <v>0</v>
      </c>
      <c r="W1773" s="67">
        <f t="shared" si="481"/>
        <v>0</v>
      </c>
      <c r="X1773" s="53">
        <f t="shared" si="489"/>
        <v>0</v>
      </c>
      <c r="Y1773" s="54">
        <f t="shared" si="490"/>
        <v>0</v>
      </c>
      <c r="Z1773" s="68" t="str">
        <f t="shared" si="493"/>
        <v>0</v>
      </c>
      <c r="AA1773" s="56">
        <f t="shared" si="491"/>
        <v>1</v>
      </c>
      <c r="AB1773" s="124">
        <f t="shared" si="482"/>
        <v>1</v>
      </c>
      <c r="AC1773" s="69">
        <f t="shared" si="483"/>
        <v>0</v>
      </c>
      <c r="AD1773" s="54">
        <f t="shared" si="486"/>
        <v>0</v>
      </c>
      <c r="AE1773" s="59">
        <f t="shared" si="484"/>
        <v>0</v>
      </c>
      <c r="AF1773" s="149"/>
      <c r="AG1773" s="60"/>
      <c r="AH1773" s="61"/>
      <c r="AI1773" s="126"/>
      <c r="AJ1773" s="212"/>
      <c r="AK1773" s="215"/>
    </row>
    <row r="1774" spans="2:37">
      <c r="B1774" s="136"/>
      <c r="C1774" s="47">
        <f t="shared" si="494"/>
        <v>0</v>
      </c>
      <c r="D1774" s="47">
        <f t="shared" si="495"/>
        <v>1</v>
      </c>
      <c r="E1774" s="47">
        <f t="shared" si="496"/>
        <v>1900</v>
      </c>
      <c r="F1774" s="47" t="str">
        <f t="shared" si="492"/>
        <v>сб</v>
      </c>
      <c r="G1774" s="92"/>
      <c r="H1774" s="71"/>
      <c r="I1774" s="70"/>
      <c r="J1774" s="94"/>
      <c r="K1774" s="94"/>
      <c r="L1774" s="48"/>
      <c r="M1774" s="71"/>
      <c r="N1774" s="64"/>
      <c r="O1774" s="65"/>
      <c r="P1774" s="65"/>
      <c r="Q1774" s="65"/>
      <c r="R1774" s="105"/>
      <c r="S1774" s="66">
        <f t="shared" si="485"/>
        <v>100854.89999999998</v>
      </c>
      <c r="T1774" s="67">
        <f t="shared" si="480"/>
        <v>0</v>
      </c>
      <c r="U1774" s="53">
        <f t="shared" si="487"/>
        <v>0</v>
      </c>
      <c r="V1774" s="54">
        <f t="shared" si="488"/>
        <v>0</v>
      </c>
      <c r="W1774" s="67">
        <f t="shared" si="481"/>
        <v>0</v>
      </c>
      <c r="X1774" s="53">
        <f t="shared" si="489"/>
        <v>0</v>
      </c>
      <c r="Y1774" s="54">
        <f t="shared" si="490"/>
        <v>0</v>
      </c>
      <c r="Z1774" s="68" t="str">
        <f t="shared" si="493"/>
        <v>0</v>
      </c>
      <c r="AA1774" s="56">
        <f t="shared" si="491"/>
        <v>1</v>
      </c>
      <c r="AB1774" s="124">
        <f t="shared" si="482"/>
        <v>1</v>
      </c>
      <c r="AC1774" s="69">
        <f t="shared" si="483"/>
        <v>0</v>
      </c>
      <c r="AD1774" s="54">
        <f t="shared" si="486"/>
        <v>0</v>
      </c>
      <c r="AE1774" s="59">
        <f t="shared" si="484"/>
        <v>0</v>
      </c>
      <c r="AF1774" s="149"/>
      <c r="AG1774" s="60"/>
      <c r="AH1774" s="61"/>
      <c r="AI1774" s="126"/>
      <c r="AJ1774" s="212"/>
      <c r="AK1774" s="215"/>
    </row>
    <row r="1775" spans="2:37">
      <c r="B1775" s="136"/>
      <c r="C1775" s="47">
        <f t="shared" si="494"/>
        <v>0</v>
      </c>
      <c r="D1775" s="47">
        <f t="shared" si="495"/>
        <v>1</v>
      </c>
      <c r="E1775" s="47">
        <f t="shared" si="496"/>
        <v>1900</v>
      </c>
      <c r="F1775" s="47" t="str">
        <f t="shared" si="492"/>
        <v>сб</v>
      </c>
      <c r="G1775" s="92"/>
      <c r="H1775" s="71"/>
      <c r="I1775" s="70"/>
      <c r="J1775" s="94"/>
      <c r="K1775" s="94"/>
      <c r="L1775" s="48"/>
      <c r="M1775" s="71"/>
      <c r="N1775" s="64"/>
      <c r="O1775" s="65"/>
      <c r="P1775" s="65"/>
      <c r="Q1775" s="65"/>
      <c r="R1775" s="105"/>
      <c r="S1775" s="66">
        <f t="shared" si="485"/>
        <v>100854.89999999998</v>
      </c>
      <c r="T1775" s="67">
        <f t="shared" si="480"/>
        <v>0</v>
      </c>
      <c r="U1775" s="53">
        <f t="shared" si="487"/>
        <v>0</v>
      </c>
      <c r="V1775" s="54">
        <f t="shared" si="488"/>
        <v>0</v>
      </c>
      <c r="W1775" s="67">
        <f t="shared" si="481"/>
        <v>0</v>
      </c>
      <c r="X1775" s="53">
        <f t="shared" si="489"/>
        <v>0</v>
      </c>
      <c r="Y1775" s="54">
        <f t="shared" si="490"/>
        <v>0</v>
      </c>
      <c r="Z1775" s="68" t="str">
        <f t="shared" si="493"/>
        <v>0</v>
      </c>
      <c r="AA1775" s="56">
        <f t="shared" si="491"/>
        <v>1</v>
      </c>
      <c r="AB1775" s="124">
        <f t="shared" si="482"/>
        <v>1</v>
      </c>
      <c r="AC1775" s="69">
        <f t="shared" si="483"/>
        <v>0</v>
      </c>
      <c r="AD1775" s="54">
        <f t="shared" si="486"/>
        <v>0</v>
      </c>
      <c r="AE1775" s="59">
        <f t="shared" si="484"/>
        <v>0</v>
      </c>
      <c r="AF1775" s="149"/>
      <c r="AG1775" s="60"/>
      <c r="AH1775" s="61"/>
      <c r="AI1775" s="126"/>
      <c r="AJ1775" s="212"/>
      <c r="AK1775" s="215"/>
    </row>
    <row r="1776" spans="2:37">
      <c r="B1776" s="136"/>
      <c r="C1776" s="47">
        <f t="shared" si="494"/>
        <v>0</v>
      </c>
      <c r="D1776" s="47">
        <f t="shared" si="495"/>
        <v>1</v>
      </c>
      <c r="E1776" s="47">
        <f t="shared" si="496"/>
        <v>1900</v>
      </c>
      <c r="F1776" s="47" t="str">
        <f t="shared" si="492"/>
        <v>сб</v>
      </c>
      <c r="G1776" s="92"/>
      <c r="H1776" s="71"/>
      <c r="I1776" s="70"/>
      <c r="J1776" s="94"/>
      <c r="K1776" s="94"/>
      <c r="L1776" s="48"/>
      <c r="M1776" s="71"/>
      <c r="N1776" s="64"/>
      <c r="O1776" s="65"/>
      <c r="P1776" s="65"/>
      <c r="Q1776" s="65"/>
      <c r="R1776" s="105"/>
      <c r="S1776" s="66">
        <f t="shared" si="485"/>
        <v>100854.89999999998</v>
      </c>
      <c r="T1776" s="67">
        <f t="shared" si="480"/>
        <v>0</v>
      </c>
      <c r="U1776" s="53">
        <f t="shared" si="487"/>
        <v>0</v>
      </c>
      <c r="V1776" s="54">
        <f t="shared" si="488"/>
        <v>0</v>
      </c>
      <c r="W1776" s="67">
        <f t="shared" si="481"/>
        <v>0</v>
      </c>
      <c r="X1776" s="53">
        <f t="shared" si="489"/>
        <v>0</v>
      </c>
      <c r="Y1776" s="54">
        <f t="shared" si="490"/>
        <v>0</v>
      </c>
      <c r="Z1776" s="68" t="str">
        <f t="shared" si="493"/>
        <v>0</v>
      </c>
      <c r="AA1776" s="56">
        <f t="shared" si="491"/>
        <v>1</v>
      </c>
      <c r="AB1776" s="124">
        <f t="shared" si="482"/>
        <v>1</v>
      </c>
      <c r="AC1776" s="69">
        <f t="shared" si="483"/>
        <v>0</v>
      </c>
      <c r="AD1776" s="54">
        <f t="shared" si="486"/>
        <v>0</v>
      </c>
      <c r="AE1776" s="59">
        <f t="shared" si="484"/>
        <v>0</v>
      </c>
      <c r="AF1776" s="149"/>
      <c r="AG1776" s="60"/>
      <c r="AH1776" s="61"/>
      <c r="AI1776" s="126"/>
      <c r="AJ1776" s="212"/>
      <c r="AK1776" s="215"/>
    </row>
    <row r="1777" spans="2:37">
      <c r="B1777" s="136"/>
      <c r="C1777" s="47">
        <f t="shared" si="494"/>
        <v>0</v>
      </c>
      <c r="D1777" s="47">
        <f t="shared" si="495"/>
        <v>1</v>
      </c>
      <c r="E1777" s="47">
        <f t="shared" si="496"/>
        <v>1900</v>
      </c>
      <c r="F1777" s="47" t="str">
        <f t="shared" si="492"/>
        <v>сб</v>
      </c>
      <c r="G1777" s="92"/>
      <c r="H1777" s="71"/>
      <c r="I1777" s="70"/>
      <c r="J1777" s="94"/>
      <c r="K1777" s="94"/>
      <c r="L1777" s="48"/>
      <c r="M1777" s="71"/>
      <c r="N1777" s="64"/>
      <c r="O1777" s="65"/>
      <c r="P1777" s="65"/>
      <c r="Q1777" s="65"/>
      <c r="R1777" s="105"/>
      <c r="S1777" s="66">
        <f t="shared" si="485"/>
        <v>100854.89999999998</v>
      </c>
      <c r="T1777" s="67">
        <f t="shared" si="480"/>
        <v>0</v>
      </c>
      <c r="U1777" s="53">
        <f t="shared" si="487"/>
        <v>0</v>
      </c>
      <c r="V1777" s="54">
        <f t="shared" si="488"/>
        <v>0</v>
      </c>
      <c r="W1777" s="67">
        <f t="shared" si="481"/>
        <v>0</v>
      </c>
      <c r="X1777" s="53">
        <f t="shared" si="489"/>
        <v>0</v>
      </c>
      <c r="Y1777" s="54">
        <f t="shared" si="490"/>
        <v>0</v>
      </c>
      <c r="Z1777" s="68" t="str">
        <f t="shared" si="493"/>
        <v>0</v>
      </c>
      <c r="AA1777" s="56">
        <f t="shared" si="491"/>
        <v>1</v>
      </c>
      <c r="AB1777" s="124">
        <f t="shared" si="482"/>
        <v>1</v>
      </c>
      <c r="AC1777" s="69">
        <f t="shared" si="483"/>
        <v>0</v>
      </c>
      <c r="AD1777" s="54">
        <f t="shared" si="486"/>
        <v>0</v>
      </c>
      <c r="AE1777" s="59">
        <f t="shared" si="484"/>
        <v>0</v>
      </c>
      <c r="AF1777" s="149"/>
      <c r="AG1777" s="60"/>
      <c r="AH1777" s="61"/>
      <c r="AI1777" s="126"/>
      <c r="AJ1777" s="212"/>
      <c r="AK1777" s="215"/>
    </row>
    <row r="1778" spans="2:37">
      <c r="B1778" s="136"/>
      <c r="C1778" s="47">
        <f t="shared" si="494"/>
        <v>0</v>
      </c>
      <c r="D1778" s="47">
        <f t="shared" si="495"/>
        <v>1</v>
      </c>
      <c r="E1778" s="47">
        <f t="shared" si="496"/>
        <v>1900</v>
      </c>
      <c r="F1778" s="47" t="str">
        <f t="shared" si="492"/>
        <v>сб</v>
      </c>
      <c r="G1778" s="92"/>
      <c r="H1778" s="71"/>
      <c r="I1778" s="70"/>
      <c r="J1778" s="94"/>
      <c r="K1778" s="94"/>
      <c r="L1778" s="48"/>
      <c r="M1778" s="71"/>
      <c r="N1778" s="64"/>
      <c r="O1778" s="65"/>
      <c r="P1778" s="65"/>
      <c r="Q1778" s="65"/>
      <c r="R1778" s="105"/>
      <c r="S1778" s="66">
        <f t="shared" si="485"/>
        <v>100854.89999999998</v>
      </c>
      <c r="T1778" s="67">
        <f t="shared" si="480"/>
        <v>0</v>
      </c>
      <c r="U1778" s="53">
        <f t="shared" si="487"/>
        <v>0</v>
      </c>
      <c r="V1778" s="54">
        <f t="shared" si="488"/>
        <v>0</v>
      </c>
      <c r="W1778" s="67">
        <f t="shared" si="481"/>
        <v>0</v>
      </c>
      <c r="X1778" s="53">
        <f t="shared" si="489"/>
        <v>0</v>
      </c>
      <c r="Y1778" s="54">
        <f t="shared" si="490"/>
        <v>0</v>
      </c>
      <c r="Z1778" s="68" t="str">
        <f t="shared" si="493"/>
        <v>0</v>
      </c>
      <c r="AA1778" s="56">
        <f t="shared" si="491"/>
        <v>1</v>
      </c>
      <c r="AB1778" s="124">
        <f t="shared" si="482"/>
        <v>1</v>
      </c>
      <c r="AC1778" s="69">
        <f t="shared" si="483"/>
        <v>0</v>
      </c>
      <c r="AD1778" s="54">
        <f t="shared" si="486"/>
        <v>0</v>
      </c>
      <c r="AE1778" s="59">
        <f t="shared" si="484"/>
        <v>0</v>
      </c>
      <c r="AF1778" s="149"/>
      <c r="AG1778" s="60"/>
      <c r="AH1778" s="61"/>
      <c r="AI1778" s="126"/>
      <c r="AJ1778" s="212"/>
      <c r="AK1778" s="215"/>
    </row>
    <row r="1779" spans="2:37">
      <c r="B1779" s="136"/>
      <c r="C1779" s="47">
        <f t="shared" si="494"/>
        <v>0</v>
      </c>
      <c r="D1779" s="47">
        <f t="shared" si="495"/>
        <v>1</v>
      </c>
      <c r="E1779" s="47">
        <f t="shared" si="496"/>
        <v>1900</v>
      </c>
      <c r="F1779" s="47" t="str">
        <f t="shared" si="492"/>
        <v>сб</v>
      </c>
      <c r="G1779" s="92"/>
      <c r="H1779" s="71"/>
      <c r="I1779" s="70"/>
      <c r="J1779" s="94"/>
      <c r="K1779" s="94"/>
      <c r="L1779" s="48"/>
      <c r="M1779" s="71"/>
      <c r="N1779" s="64"/>
      <c r="O1779" s="65"/>
      <c r="P1779" s="65"/>
      <c r="Q1779" s="65"/>
      <c r="R1779" s="105"/>
      <c r="S1779" s="66">
        <f t="shared" si="485"/>
        <v>100854.89999999998</v>
      </c>
      <c r="T1779" s="67">
        <f t="shared" si="480"/>
        <v>0</v>
      </c>
      <c r="U1779" s="53">
        <f t="shared" si="487"/>
        <v>0</v>
      </c>
      <c r="V1779" s="54">
        <f t="shared" si="488"/>
        <v>0</v>
      </c>
      <c r="W1779" s="67">
        <f t="shared" si="481"/>
        <v>0</v>
      </c>
      <c r="X1779" s="53">
        <f t="shared" si="489"/>
        <v>0</v>
      </c>
      <c r="Y1779" s="54">
        <f t="shared" si="490"/>
        <v>0</v>
      </c>
      <c r="Z1779" s="68" t="str">
        <f t="shared" si="493"/>
        <v>0</v>
      </c>
      <c r="AA1779" s="56">
        <f t="shared" si="491"/>
        <v>1</v>
      </c>
      <c r="AB1779" s="124">
        <f t="shared" si="482"/>
        <v>1</v>
      </c>
      <c r="AC1779" s="69">
        <f t="shared" si="483"/>
        <v>0</v>
      </c>
      <c r="AD1779" s="54">
        <f t="shared" si="486"/>
        <v>0</v>
      </c>
      <c r="AE1779" s="59">
        <f t="shared" si="484"/>
        <v>0</v>
      </c>
      <c r="AF1779" s="149"/>
      <c r="AG1779" s="60"/>
      <c r="AH1779" s="61"/>
      <c r="AI1779" s="126"/>
      <c r="AJ1779" s="212"/>
      <c r="AK1779" s="215"/>
    </row>
    <row r="1780" spans="2:37">
      <c r="B1780" s="136"/>
      <c r="C1780" s="47">
        <f t="shared" si="494"/>
        <v>0</v>
      </c>
      <c r="D1780" s="47">
        <f t="shared" si="495"/>
        <v>1</v>
      </c>
      <c r="E1780" s="47">
        <f t="shared" si="496"/>
        <v>1900</v>
      </c>
      <c r="F1780" s="47" t="str">
        <f t="shared" si="492"/>
        <v>сб</v>
      </c>
      <c r="G1780" s="92"/>
      <c r="H1780" s="71"/>
      <c r="I1780" s="70"/>
      <c r="J1780" s="94"/>
      <c r="K1780" s="94"/>
      <c r="L1780" s="48"/>
      <c r="M1780" s="71"/>
      <c r="N1780" s="64"/>
      <c r="O1780" s="65"/>
      <c r="P1780" s="65"/>
      <c r="Q1780" s="65"/>
      <c r="R1780" s="105"/>
      <c r="S1780" s="66">
        <f t="shared" si="485"/>
        <v>100854.89999999998</v>
      </c>
      <c r="T1780" s="67">
        <f t="shared" si="480"/>
        <v>0</v>
      </c>
      <c r="U1780" s="53">
        <f t="shared" si="487"/>
        <v>0</v>
      </c>
      <c r="V1780" s="54">
        <f t="shared" si="488"/>
        <v>0</v>
      </c>
      <c r="W1780" s="67">
        <f t="shared" si="481"/>
        <v>0</v>
      </c>
      <c r="X1780" s="53">
        <f t="shared" si="489"/>
        <v>0</v>
      </c>
      <c r="Y1780" s="54">
        <f t="shared" si="490"/>
        <v>0</v>
      </c>
      <c r="Z1780" s="68" t="str">
        <f t="shared" si="493"/>
        <v>0</v>
      </c>
      <c r="AA1780" s="56">
        <f t="shared" si="491"/>
        <v>1</v>
      </c>
      <c r="AB1780" s="124">
        <f t="shared" si="482"/>
        <v>1</v>
      </c>
      <c r="AC1780" s="69">
        <f t="shared" si="483"/>
        <v>0</v>
      </c>
      <c r="AD1780" s="54">
        <f t="shared" si="486"/>
        <v>0</v>
      </c>
      <c r="AE1780" s="59">
        <f t="shared" si="484"/>
        <v>0</v>
      </c>
      <c r="AF1780" s="149"/>
      <c r="AG1780" s="60"/>
      <c r="AH1780" s="61"/>
      <c r="AI1780" s="126"/>
      <c r="AJ1780" s="212"/>
      <c r="AK1780" s="215"/>
    </row>
    <row r="1781" spans="2:37">
      <c r="B1781" s="136"/>
      <c r="C1781" s="47">
        <f t="shared" si="494"/>
        <v>0</v>
      </c>
      <c r="D1781" s="47">
        <f t="shared" si="495"/>
        <v>1</v>
      </c>
      <c r="E1781" s="47">
        <f t="shared" si="496"/>
        <v>1900</v>
      </c>
      <c r="F1781" s="47" t="str">
        <f t="shared" si="492"/>
        <v>сб</v>
      </c>
      <c r="G1781" s="92"/>
      <c r="H1781" s="71"/>
      <c r="I1781" s="70"/>
      <c r="J1781" s="94"/>
      <c r="K1781" s="94"/>
      <c r="L1781" s="48"/>
      <c r="M1781" s="71"/>
      <c r="N1781" s="64"/>
      <c r="O1781" s="65"/>
      <c r="P1781" s="65"/>
      <c r="Q1781" s="65"/>
      <c r="R1781" s="105"/>
      <c r="S1781" s="66">
        <f t="shared" si="485"/>
        <v>100854.89999999998</v>
      </c>
      <c r="T1781" s="67">
        <f t="shared" si="480"/>
        <v>0</v>
      </c>
      <c r="U1781" s="53">
        <f t="shared" si="487"/>
        <v>0</v>
      </c>
      <c r="V1781" s="54">
        <f t="shared" si="488"/>
        <v>0</v>
      </c>
      <c r="W1781" s="67">
        <f t="shared" si="481"/>
        <v>0</v>
      </c>
      <c r="X1781" s="53">
        <f t="shared" si="489"/>
        <v>0</v>
      </c>
      <c r="Y1781" s="54">
        <f t="shared" si="490"/>
        <v>0</v>
      </c>
      <c r="Z1781" s="68" t="str">
        <f t="shared" si="493"/>
        <v>0</v>
      </c>
      <c r="AA1781" s="56">
        <f t="shared" si="491"/>
        <v>1</v>
      </c>
      <c r="AB1781" s="124">
        <f t="shared" si="482"/>
        <v>1</v>
      </c>
      <c r="AC1781" s="69">
        <f t="shared" si="483"/>
        <v>0</v>
      </c>
      <c r="AD1781" s="54">
        <f t="shared" si="486"/>
        <v>0</v>
      </c>
      <c r="AE1781" s="59">
        <f t="shared" si="484"/>
        <v>0</v>
      </c>
      <c r="AF1781" s="149"/>
      <c r="AG1781" s="60"/>
      <c r="AH1781" s="61"/>
      <c r="AI1781" s="126"/>
      <c r="AJ1781" s="212"/>
      <c r="AK1781" s="215"/>
    </row>
    <row r="1782" spans="2:37">
      <c r="B1782" s="136"/>
      <c r="C1782" s="47">
        <f t="shared" si="494"/>
        <v>0</v>
      </c>
      <c r="D1782" s="47">
        <f t="shared" si="495"/>
        <v>1</v>
      </c>
      <c r="E1782" s="47">
        <f t="shared" si="496"/>
        <v>1900</v>
      </c>
      <c r="F1782" s="47" t="str">
        <f t="shared" si="492"/>
        <v>сб</v>
      </c>
      <c r="G1782" s="92"/>
      <c r="H1782" s="71"/>
      <c r="I1782" s="70"/>
      <c r="J1782" s="94"/>
      <c r="K1782" s="94"/>
      <c r="L1782" s="48"/>
      <c r="M1782" s="71"/>
      <c r="N1782" s="64"/>
      <c r="O1782" s="65"/>
      <c r="P1782" s="65"/>
      <c r="Q1782" s="65"/>
      <c r="R1782" s="105"/>
      <c r="S1782" s="66">
        <f t="shared" si="485"/>
        <v>100854.89999999998</v>
      </c>
      <c r="T1782" s="67">
        <f t="shared" si="480"/>
        <v>0</v>
      </c>
      <c r="U1782" s="53">
        <f t="shared" si="487"/>
        <v>0</v>
      </c>
      <c r="V1782" s="54">
        <f t="shared" si="488"/>
        <v>0</v>
      </c>
      <c r="W1782" s="67">
        <f t="shared" si="481"/>
        <v>0</v>
      </c>
      <c r="X1782" s="53">
        <f t="shared" si="489"/>
        <v>0</v>
      </c>
      <c r="Y1782" s="54">
        <f t="shared" si="490"/>
        <v>0</v>
      </c>
      <c r="Z1782" s="68" t="str">
        <f t="shared" si="493"/>
        <v>0</v>
      </c>
      <c r="AA1782" s="56">
        <f t="shared" si="491"/>
        <v>1</v>
      </c>
      <c r="AB1782" s="124">
        <f t="shared" si="482"/>
        <v>1</v>
      </c>
      <c r="AC1782" s="69">
        <f t="shared" si="483"/>
        <v>0</v>
      </c>
      <c r="AD1782" s="54">
        <f t="shared" si="486"/>
        <v>0</v>
      </c>
      <c r="AE1782" s="59">
        <f t="shared" si="484"/>
        <v>0</v>
      </c>
      <c r="AF1782" s="149"/>
      <c r="AG1782" s="60"/>
      <c r="AH1782" s="61"/>
      <c r="AI1782" s="126"/>
      <c r="AJ1782" s="212"/>
      <c r="AK1782" s="215"/>
    </row>
    <row r="1783" spans="2:37">
      <c r="B1783" s="136"/>
      <c r="C1783" s="47">
        <f t="shared" si="494"/>
        <v>0</v>
      </c>
      <c r="D1783" s="47">
        <f t="shared" si="495"/>
        <v>1</v>
      </c>
      <c r="E1783" s="47">
        <f t="shared" si="496"/>
        <v>1900</v>
      </c>
      <c r="F1783" s="47" t="str">
        <f t="shared" si="492"/>
        <v>сб</v>
      </c>
      <c r="G1783" s="92"/>
      <c r="H1783" s="71"/>
      <c r="I1783" s="70"/>
      <c r="J1783" s="94"/>
      <c r="K1783" s="94"/>
      <c r="L1783" s="48"/>
      <c r="M1783" s="71"/>
      <c r="N1783" s="64"/>
      <c r="O1783" s="65"/>
      <c r="P1783" s="65"/>
      <c r="Q1783" s="65"/>
      <c r="R1783" s="105"/>
      <c r="S1783" s="66">
        <f t="shared" si="485"/>
        <v>100854.89999999998</v>
      </c>
      <c r="T1783" s="67">
        <f t="shared" si="480"/>
        <v>0</v>
      </c>
      <c r="U1783" s="53">
        <f t="shared" si="487"/>
        <v>0</v>
      </c>
      <c r="V1783" s="54">
        <f t="shared" si="488"/>
        <v>0</v>
      </c>
      <c r="W1783" s="67">
        <f t="shared" si="481"/>
        <v>0</v>
      </c>
      <c r="X1783" s="53">
        <f t="shared" si="489"/>
        <v>0</v>
      </c>
      <c r="Y1783" s="54">
        <f t="shared" si="490"/>
        <v>0</v>
      </c>
      <c r="Z1783" s="68" t="str">
        <f t="shared" si="493"/>
        <v>0</v>
      </c>
      <c r="AA1783" s="56">
        <f t="shared" si="491"/>
        <v>1</v>
      </c>
      <c r="AB1783" s="124">
        <f t="shared" si="482"/>
        <v>1</v>
      </c>
      <c r="AC1783" s="69">
        <f t="shared" si="483"/>
        <v>0</v>
      </c>
      <c r="AD1783" s="54">
        <f t="shared" si="486"/>
        <v>0</v>
      </c>
      <c r="AE1783" s="59">
        <f t="shared" si="484"/>
        <v>0</v>
      </c>
      <c r="AF1783" s="149"/>
      <c r="AG1783" s="60"/>
      <c r="AH1783" s="61"/>
      <c r="AI1783" s="126"/>
      <c r="AJ1783" s="212"/>
      <c r="AK1783" s="215"/>
    </row>
    <row r="1784" spans="2:37">
      <c r="B1784" s="136"/>
      <c r="C1784" s="47">
        <f t="shared" si="494"/>
        <v>0</v>
      </c>
      <c r="D1784" s="47">
        <f t="shared" si="495"/>
        <v>1</v>
      </c>
      <c r="E1784" s="47">
        <f t="shared" si="496"/>
        <v>1900</v>
      </c>
      <c r="F1784" s="47" t="str">
        <f t="shared" si="492"/>
        <v>сб</v>
      </c>
      <c r="G1784" s="92"/>
      <c r="H1784" s="71"/>
      <c r="I1784" s="70"/>
      <c r="J1784" s="94"/>
      <c r="K1784" s="94"/>
      <c r="L1784" s="48"/>
      <c r="M1784" s="71"/>
      <c r="N1784" s="64"/>
      <c r="O1784" s="65"/>
      <c r="P1784" s="65"/>
      <c r="Q1784" s="65"/>
      <c r="R1784" s="105"/>
      <c r="S1784" s="66">
        <f t="shared" si="485"/>
        <v>100854.89999999998</v>
      </c>
      <c r="T1784" s="67">
        <f t="shared" si="480"/>
        <v>0</v>
      </c>
      <c r="U1784" s="53">
        <f t="shared" si="487"/>
        <v>0</v>
      </c>
      <c r="V1784" s="54">
        <f t="shared" si="488"/>
        <v>0</v>
      </c>
      <c r="W1784" s="67">
        <f t="shared" si="481"/>
        <v>0</v>
      </c>
      <c r="X1784" s="53">
        <f t="shared" si="489"/>
        <v>0</v>
      </c>
      <c r="Y1784" s="54">
        <f t="shared" si="490"/>
        <v>0</v>
      </c>
      <c r="Z1784" s="68" t="str">
        <f t="shared" si="493"/>
        <v>0</v>
      </c>
      <c r="AA1784" s="56">
        <f t="shared" si="491"/>
        <v>1</v>
      </c>
      <c r="AB1784" s="124">
        <f t="shared" si="482"/>
        <v>1</v>
      </c>
      <c r="AC1784" s="69">
        <f t="shared" si="483"/>
        <v>0</v>
      </c>
      <c r="AD1784" s="54">
        <f t="shared" si="486"/>
        <v>0</v>
      </c>
      <c r="AE1784" s="59">
        <f t="shared" si="484"/>
        <v>0</v>
      </c>
      <c r="AF1784" s="149"/>
      <c r="AG1784" s="60"/>
      <c r="AH1784" s="61"/>
      <c r="AI1784" s="126"/>
      <c r="AJ1784" s="212"/>
      <c r="AK1784" s="215"/>
    </row>
    <row r="1785" spans="2:37">
      <c r="B1785" s="136"/>
      <c r="C1785" s="47">
        <f t="shared" si="494"/>
        <v>0</v>
      </c>
      <c r="D1785" s="47">
        <f t="shared" si="495"/>
        <v>1</v>
      </c>
      <c r="E1785" s="47">
        <f t="shared" si="496"/>
        <v>1900</v>
      </c>
      <c r="F1785" s="47" t="str">
        <f t="shared" si="492"/>
        <v>сб</v>
      </c>
      <c r="G1785" s="92"/>
      <c r="H1785" s="71"/>
      <c r="I1785" s="70"/>
      <c r="J1785" s="94"/>
      <c r="K1785" s="94"/>
      <c r="L1785" s="48"/>
      <c r="M1785" s="71"/>
      <c r="N1785" s="64"/>
      <c r="O1785" s="65"/>
      <c r="P1785" s="65"/>
      <c r="Q1785" s="65"/>
      <c r="R1785" s="105"/>
      <c r="S1785" s="66">
        <f t="shared" si="485"/>
        <v>100854.89999999998</v>
      </c>
      <c r="T1785" s="67">
        <f t="shared" si="480"/>
        <v>0</v>
      </c>
      <c r="U1785" s="53">
        <f t="shared" si="487"/>
        <v>0</v>
      </c>
      <c r="V1785" s="54">
        <f t="shared" si="488"/>
        <v>0</v>
      </c>
      <c r="W1785" s="67">
        <f t="shared" si="481"/>
        <v>0</v>
      </c>
      <c r="X1785" s="53">
        <f t="shared" si="489"/>
        <v>0</v>
      </c>
      <c r="Y1785" s="54">
        <f t="shared" si="490"/>
        <v>0</v>
      </c>
      <c r="Z1785" s="68" t="str">
        <f t="shared" si="493"/>
        <v>0</v>
      </c>
      <c r="AA1785" s="56">
        <f t="shared" si="491"/>
        <v>1</v>
      </c>
      <c r="AB1785" s="124">
        <f t="shared" si="482"/>
        <v>1</v>
      </c>
      <c r="AC1785" s="69">
        <f t="shared" si="483"/>
        <v>0</v>
      </c>
      <c r="AD1785" s="54">
        <f t="shared" si="486"/>
        <v>0</v>
      </c>
      <c r="AE1785" s="59">
        <f t="shared" si="484"/>
        <v>0</v>
      </c>
      <c r="AF1785" s="149"/>
      <c r="AG1785" s="60"/>
      <c r="AH1785" s="61"/>
      <c r="AI1785" s="126"/>
      <c r="AJ1785" s="212"/>
      <c r="AK1785" s="215"/>
    </row>
    <row r="1786" spans="2:37">
      <c r="B1786" s="136"/>
      <c r="C1786" s="47">
        <f t="shared" si="494"/>
        <v>0</v>
      </c>
      <c r="D1786" s="47">
        <f t="shared" si="495"/>
        <v>1</v>
      </c>
      <c r="E1786" s="47">
        <f t="shared" si="496"/>
        <v>1900</v>
      </c>
      <c r="F1786" s="47" t="str">
        <f t="shared" si="492"/>
        <v>сб</v>
      </c>
      <c r="G1786" s="92"/>
      <c r="H1786" s="71"/>
      <c r="I1786" s="70"/>
      <c r="J1786" s="94"/>
      <c r="K1786" s="94"/>
      <c r="L1786" s="48"/>
      <c r="M1786" s="71"/>
      <c r="N1786" s="64"/>
      <c r="O1786" s="65"/>
      <c r="P1786" s="65"/>
      <c r="Q1786" s="65"/>
      <c r="R1786" s="105"/>
      <c r="S1786" s="66">
        <f t="shared" si="485"/>
        <v>100854.89999999998</v>
      </c>
      <c r="T1786" s="67">
        <f t="shared" si="480"/>
        <v>0</v>
      </c>
      <c r="U1786" s="53">
        <f t="shared" si="487"/>
        <v>0</v>
      </c>
      <c r="V1786" s="54">
        <f t="shared" si="488"/>
        <v>0</v>
      </c>
      <c r="W1786" s="67">
        <f t="shared" si="481"/>
        <v>0</v>
      </c>
      <c r="X1786" s="53">
        <f t="shared" si="489"/>
        <v>0</v>
      </c>
      <c r="Y1786" s="54">
        <f t="shared" si="490"/>
        <v>0</v>
      </c>
      <c r="Z1786" s="68" t="str">
        <f t="shared" si="493"/>
        <v>0</v>
      </c>
      <c r="AA1786" s="56">
        <f t="shared" si="491"/>
        <v>1</v>
      </c>
      <c r="AB1786" s="124">
        <f t="shared" si="482"/>
        <v>1</v>
      </c>
      <c r="AC1786" s="69">
        <f t="shared" si="483"/>
        <v>0</v>
      </c>
      <c r="AD1786" s="54">
        <f t="shared" si="486"/>
        <v>0</v>
      </c>
      <c r="AE1786" s="59">
        <f t="shared" si="484"/>
        <v>0</v>
      </c>
      <c r="AF1786" s="149"/>
      <c r="AG1786" s="60"/>
      <c r="AH1786" s="61"/>
      <c r="AI1786" s="126"/>
      <c r="AJ1786" s="212"/>
      <c r="AK1786" s="215"/>
    </row>
    <row r="1787" spans="2:37">
      <c r="B1787" s="136"/>
      <c r="C1787" s="47">
        <f t="shared" si="494"/>
        <v>0</v>
      </c>
      <c r="D1787" s="47">
        <f t="shared" si="495"/>
        <v>1</v>
      </c>
      <c r="E1787" s="47">
        <f t="shared" si="496"/>
        <v>1900</v>
      </c>
      <c r="F1787" s="47" t="str">
        <f t="shared" si="492"/>
        <v>сб</v>
      </c>
      <c r="G1787" s="92"/>
      <c r="H1787" s="71"/>
      <c r="I1787" s="70"/>
      <c r="J1787" s="94"/>
      <c r="K1787" s="94"/>
      <c r="L1787" s="48"/>
      <c r="M1787" s="71"/>
      <c r="N1787" s="64"/>
      <c r="O1787" s="65"/>
      <c r="P1787" s="65"/>
      <c r="Q1787" s="65"/>
      <c r="R1787" s="105"/>
      <c r="S1787" s="66">
        <f t="shared" si="485"/>
        <v>100854.89999999998</v>
      </c>
      <c r="T1787" s="67">
        <f t="shared" si="480"/>
        <v>0</v>
      </c>
      <c r="U1787" s="53">
        <f t="shared" si="487"/>
        <v>0</v>
      </c>
      <c r="V1787" s="54">
        <f t="shared" si="488"/>
        <v>0</v>
      </c>
      <c r="W1787" s="67">
        <f t="shared" si="481"/>
        <v>0</v>
      </c>
      <c r="X1787" s="53">
        <f t="shared" si="489"/>
        <v>0</v>
      </c>
      <c r="Y1787" s="54">
        <f t="shared" si="490"/>
        <v>0</v>
      </c>
      <c r="Z1787" s="68" t="str">
        <f t="shared" si="493"/>
        <v>0</v>
      </c>
      <c r="AA1787" s="56">
        <f t="shared" si="491"/>
        <v>1</v>
      </c>
      <c r="AB1787" s="124">
        <f t="shared" si="482"/>
        <v>1</v>
      </c>
      <c r="AC1787" s="69">
        <f t="shared" si="483"/>
        <v>0</v>
      </c>
      <c r="AD1787" s="54">
        <f t="shared" si="486"/>
        <v>0</v>
      </c>
      <c r="AE1787" s="59">
        <f t="shared" si="484"/>
        <v>0</v>
      </c>
      <c r="AF1787" s="149"/>
      <c r="AG1787" s="60"/>
      <c r="AH1787" s="61"/>
      <c r="AI1787" s="126"/>
      <c r="AJ1787" s="212"/>
      <c r="AK1787" s="215"/>
    </row>
    <row r="1788" spans="2:37">
      <c r="B1788" s="136"/>
      <c r="C1788" s="47">
        <f t="shared" si="494"/>
        <v>0</v>
      </c>
      <c r="D1788" s="47">
        <f t="shared" si="495"/>
        <v>1</v>
      </c>
      <c r="E1788" s="47">
        <f t="shared" si="496"/>
        <v>1900</v>
      </c>
      <c r="F1788" s="47" t="str">
        <f t="shared" si="492"/>
        <v>сб</v>
      </c>
      <c r="G1788" s="92"/>
      <c r="H1788" s="71"/>
      <c r="I1788" s="70"/>
      <c r="J1788" s="94"/>
      <c r="K1788" s="94"/>
      <c r="L1788" s="48"/>
      <c r="M1788" s="71"/>
      <c r="N1788" s="64"/>
      <c r="O1788" s="65"/>
      <c r="P1788" s="65"/>
      <c r="Q1788" s="65"/>
      <c r="R1788" s="105"/>
      <c r="S1788" s="66">
        <f t="shared" si="485"/>
        <v>100854.89999999998</v>
      </c>
      <c r="T1788" s="67">
        <f t="shared" si="480"/>
        <v>0</v>
      </c>
      <c r="U1788" s="53">
        <f t="shared" si="487"/>
        <v>0</v>
      </c>
      <c r="V1788" s="54">
        <f t="shared" si="488"/>
        <v>0</v>
      </c>
      <c r="W1788" s="67">
        <f t="shared" si="481"/>
        <v>0</v>
      </c>
      <c r="X1788" s="53">
        <f t="shared" si="489"/>
        <v>0</v>
      </c>
      <c r="Y1788" s="54">
        <f t="shared" si="490"/>
        <v>0</v>
      </c>
      <c r="Z1788" s="68" t="str">
        <f t="shared" si="493"/>
        <v>0</v>
      </c>
      <c r="AA1788" s="56">
        <f t="shared" si="491"/>
        <v>1</v>
      </c>
      <c r="AB1788" s="124">
        <f t="shared" si="482"/>
        <v>1</v>
      </c>
      <c r="AC1788" s="69">
        <f t="shared" si="483"/>
        <v>0</v>
      </c>
      <c r="AD1788" s="54">
        <f t="shared" si="486"/>
        <v>0</v>
      </c>
      <c r="AE1788" s="59">
        <f t="shared" si="484"/>
        <v>0</v>
      </c>
      <c r="AF1788" s="149"/>
      <c r="AG1788" s="60"/>
      <c r="AH1788" s="61"/>
      <c r="AI1788" s="126"/>
      <c r="AJ1788" s="212"/>
      <c r="AK1788" s="215"/>
    </row>
    <row r="1789" spans="2:37">
      <c r="B1789" s="136"/>
      <c r="C1789" s="47">
        <f t="shared" si="494"/>
        <v>0</v>
      </c>
      <c r="D1789" s="47">
        <f t="shared" si="495"/>
        <v>1</v>
      </c>
      <c r="E1789" s="47">
        <f t="shared" si="496"/>
        <v>1900</v>
      </c>
      <c r="F1789" s="47" t="str">
        <f t="shared" si="492"/>
        <v>сб</v>
      </c>
      <c r="G1789" s="92"/>
      <c r="H1789" s="71"/>
      <c r="I1789" s="70"/>
      <c r="J1789" s="94"/>
      <c r="K1789" s="94"/>
      <c r="L1789" s="48"/>
      <c r="M1789" s="71"/>
      <c r="N1789" s="64"/>
      <c r="O1789" s="65"/>
      <c r="P1789" s="65"/>
      <c r="Q1789" s="65"/>
      <c r="R1789" s="105"/>
      <c r="S1789" s="66">
        <f t="shared" si="485"/>
        <v>100854.89999999998</v>
      </c>
      <c r="T1789" s="67">
        <f t="shared" si="480"/>
        <v>0</v>
      </c>
      <c r="U1789" s="53">
        <f t="shared" si="487"/>
        <v>0</v>
      </c>
      <c r="V1789" s="54">
        <f t="shared" si="488"/>
        <v>0</v>
      </c>
      <c r="W1789" s="67">
        <f t="shared" si="481"/>
        <v>0</v>
      </c>
      <c r="X1789" s="53">
        <f t="shared" si="489"/>
        <v>0</v>
      </c>
      <c r="Y1789" s="54">
        <f t="shared" si="490"/>
        <v>0</v>
      </c>
      <c r="Z1789" s="68" t="str">
        <f t="shared" si="493"/>
        <v>0</v>
      </c>
      <c r="AA1789" s="56">
        <f t="shared" si="491"/>
        <v>1</v>
      </c>
      <c r="AB1789" s="124">
        <f t="shared" si="482"/>
        <v>1</v>
      </c>
      <c r="AC1789" s="69">
        <f t="shared" si="483"/>
        <v>0</v>
      </c>
      <c r="AD1789" s="54">
        <f t="shared" si="486"/>
        <v>0</v>
      </c>
      <c r="AE1789" s="59">
        <f t="shared" si="484"/>
        <v>0</v>
      </c>
      <c r="AF1789" s="149"/>
      <c r="AG1789" s="60"/>
      <c r="AH1789" s="61"/>
      <c r="AI1789" s="126"/>
      <c r="AJ1789" s="212"/>
      <c r="AK1789" s="215"/>
    </row>
    <row r="1790" spans="2:37">
      <c r="B1790" s="136"/>
      <c r="C1790" s="47">
        <f t="shared" si="494"/>
        <v>0</v>
      </c>
      <c r="D1790" s="47">
        <f t="shared" si="495"/>
        <v>1</v>
      </c>
      <c r="E1790" s="47">
        <f t="shared" si="496"/>
        <v>1900</v>
      </c>
      <c r="F1790" s="47" t="str">
        <f t="shared" si="492"/>
        <v>сб</v>
      </c>
      <c r="G1790" s="92"/>
      <c r="H1790" s="71"/>
      <c r="I1790" s="70"/>
      <c r="J1790" s="94"/>
      <c r="K1790" s="94"/>
      <c r="L1790" s="48"/>
      <c r="M1790" s="71"/>
      <c r="N1790" s="64"/>
      <c r="O1790" s="65"/>
      <c r="P1790" s="65"/>
      <c r="Q1790" s="65"/>
      <c r="R1790" s="105"/>
      <c r="S1790" s="66">
        <f t="shared" si="485"/>
        <v>100854.89999999998</v>
      </c>
      <c r="T1790" s="67">
        <f t="shared" si="480"/>
        <v>0</v>
      </c>
      <c r="U1790" s="53">
        <f t="shared" si="487"/>
        <v>0</v>
      </c>
      <c r="V1790" s="54">
        <f t="shared" si="488"/>
        <v>0</v>
      </c>
      <c r="W1790" s="67">
        <f t="shared" si="481"/>
        <v>0</v>
      </c>
      <c r="X1790" s="53">
        <f t="shared" si="489"/>
        <v>0</v>
      </c>
      <c r="Y1790" s="54">
        <f t="shared" si="490"/>
        <v>0</v>
      </c>
      <c r="Z1790" s="68" t="str">
        <f t="shared" si="493"/>
        <v>0</v>
      </c>
      <c r="AA1790" s="56">
        <f t="shared" si="491"/>
        <v>1</v>
      </c>
      <c r="AB1790" s="124">
        <f t="shared" si="482"/>
        <v>1</v>
      </c>
      <c r="AC1790" s="69">
        <f t="shared" si="483"/>
        <v>0</v>
      </c>
      <c r="AD1790" s="54">
        <f t="shared" si="486"/>
        <v>0</v>
      </c>
      <c r="AE1790" s="59">
        <f t="shared" si="484"/>
        <v>0</v>
      </c>
      <c r="AF1790" s="149"/>
      <c r="AG1790" s="60"/>
      <c r="AH1790" s="61"/>
      <c r="AI1790" s="126"/>
      <c r="AJ1790" s="212"/>
      <c r="AK1790" s="215"/>
    </row>
    <row r="1791" spans="2:37">
      <c r="B1791" s="136"/>
      <c r="C1791" s="47">
        <f t="shared" si="494"/>
        <v>0</v>
      </c>
      <c r="D1791" s="47">
        <f t="shared" si="495"/>
        <v>1</v>
      </c>
      <c r="E1791" s="47">
        <f t="shared" si="496"/>
        <v>1900</v>
      </c>
      <c r="F1791" s="47" t="str">
        <f t="shared" si="492"/>
        <v>сб</v>
      </c>
      <c r="G1791" s="92"/>
      <c r="H1791" s="71"/>
      <c r="I1791" s="70"/>
      <c r="J1791" s="94"/>
      <c r="K1791" s="94"/>
      <c r="L1791" s="48"/>
      <c r="M1791" s="71"/>
      <c r="N1791" s="64"/>
      <c r="O1791" s="65"/>
      <c r="P1791" s="65"/>
      <c r="Q1791" s="65"/>
      <c r="R1791" s="105"/>
      <c r="S1791" s="66">
        <f t="shared" si="485"/>
        <v>100854.89999999998</v>
      </c>
      <c r="T1791" s="67">
        <f t="shared" si="480"/>
        <v>0</v>
      </c>
      <c r="U1791" s="53">
        <f t="shared" si="487"/>
        <v>0</v>
      </c>
      <c r="V1791" s="54">
        <f t="shared" si="488"/>
        <v>0</v>
      </c>
      <c r="W1791" s="67">
        <f t="shared" si="481"/>
        <v>0</v>
      </c>
      <c r="X1791" s="53">
        <f t="shared" si="489"/>
        <v>0</v>
      </c>
      <c r="Y1791" s="54">
        <f t="shared" si="490"/>
        <v>0</v>
      </c>
      <c r="Z1791" s="68" t="str">
        <f t="shared" si="493"/>
        <v>0</v>
      </c>
      <c r="AA1791" s="56">
        <f t="shared" si="491"/>
        <v>1</v>
      </c>
      <c r="AB1791" s="124">
        <f t="shared" si="482"/>
        <v>1</v>
      </c>
      <c r="AC1791" s="69">
        <f t="shared" si="483"/>
        <v>0</v>
      </c>
      <c r="AD1791" s="54">
        <f t="shared" si="486"/>
        <v>0</v>
      </c>
      <c r="AE1791" s="59">
        <f t="shared" si="484"/>
        <v>0</v>
      </c>
      <c r="AF1791" s="149"/>
      <c r="AG1791" s="60"/>
      <c r="AH1791" s="61"/>
      <c r="AI1791" s="126"/>
      <c r="AJ1791" s="212"/>
      <c r="AK1791" s="215"/>
    </row>
    <row r="1792" spans="2:37">
      <c r="B1792" s="136"/>
      <c r="C1792" s="47">
        <f t="shared" si="494"/>
        <v>0</v>
      </c>
      <c r="D1792" s="47">
        <f t="shared" si="495"/>
        <v>1</v>
      </c>
      <c r="E1792" s="47">
        <f t="shared" si="496"/>
        <v>1900</v>
      </c>
      <c r="F1792" s="47" t="str">
        <f t="shared" si="492"/>
        <v>сб</v>
      </c>
      <c r="G1792" s="92"/>
      <c r="H1792" s="71"/>
      <c r="I1792" s="70"/>
      <c r="J1792" s="94"/>
      <c r="K1792" s="94"/>
      <c r="L1792" s="48"/>
      <c r="M1792" s="71"/>
      <c r="N1792" s="64"/>
      <c r="O1792" s="65"/>
      <c r="P1792" s="65"/>
      <c r="Q1792" s="65"/>
      <c r="R1792" s="105"/>
      <c r="S1792" s="66">
        <f t="shared" si="485"/>
        <v>100854.89999999998</v>
      </c>
      <c r="T1792" s="67">
        <f t="shared" si="480"/>
        <v>0</v>
      </c>
      <c r="U1792" s="53">
        <f t="shared" si="487"/>
        <v>0</v>
      </c>
      <c r="V1792" s="54">
        <f t="shared" si="488"/>
        <v>0</v>
      </c>
      <c r="W1792" s="67">
        <f t="shared" si="481"/>
        <v>0</v>
      </c>
      <c r="X1792" s="53">
        <f t="shared" si="489"/>
        <v>0</v>
      </c>
      <c r="Y1792" s="54">
        <f t="shared" si="490"/>
        <v>0</v>
      </c>
      <c r="Z1792" s="68" t="str">
        <f t="shared" si="493"/>
        <v>0</v>
      </c>
      <c r="AA1792" s="56">
        <f t="shared" si="491"/>
        <v>1</v>
      </c>
      <c r="AB1792" s="124">
        <f t="shared" si="482"/>
        <v>1</v>
      </c>
      <c r="AC1792" s="69">
        <f t="shared" si="483"/>
        <v>0</v>
      </c>
      <c r="AD1792" s="54">
        <f t="shared" si="486"/>
        <v>0</v>
      </c>
      <c r="AE1792" s="59">
        <f t="shared" si="484"/>
        <v>0</v>
      </c>
      <c r="AF1792" s="149"/>
      <c r="AG1792" s="60"/>
      <c r="AH1792" s="61"/>
      <c r="AI1792" s="126"/>
      <c r="AJ1792" s="212"/>
      <c r="AK1792" s="215"/>
    </row>
    <row r="1793" spans="2:37">
      <c r="B1793" s="136"/>
      <c r="C1793" s="47">
        <f t="shared" si="494"/>
        <v>0</v>
      </c>
      <c r="D1793" s="47">
        <f t="shared" si="495"/>
        <v>1</v>
      </c>
      <c r="E1793" s="47">
        <f t="shared" si="496"/>
        <v>1900</v>
      </c>
      <c r="F1793" s="47" t="str">
        <f t="shared" si="492"/>
        <v>сб</v>
      </c>
      <c r="G1793" s="92"/>
      <c r="H1793" s="71"/>
      <c r="I1793" s="70"/>
      <c r="J1793" s="94"/>
      <c r="K1793" s="94"/>
      <c r="L1793" s="48"/>
      <c r="M1793" s="71"/>
      <c r="N1793" s="64"/>
      <c r="O1793" s="65"/>
      <c r="P1793" s="65"/>
      <c r="Q1793" s="65"/>
      <c r="R1793" s="105"/>
      <c r="S1793" s="66">
        <f t="shared" si="485"/>
        <v>100854.89999999998</v>
      </c>
      <c r="T1793" s="67">
        <f t="shared" si="480"/>
        <v>0</v>
      </c>
      <c r="U1793" s="53">
        <f t="shared" si="487"/>
        <v>0</v>
      </c>
      <c r="V1793" s="54">
        <f t="shared" si="488"/>
        <v>0</v>
      </c>
      <c r="W1793" s="67">
        <f t="shared" si="481"/>
        <v>0</v>
      </c>
      <c r="X1793" s="53">
        <f t="shared" si="489"/>
        <v>0</v>
      </c>
      <c r="Y1793" s="54">
        <f t="shared" si="490"/>
        <v>0</v>
      </c>
      <c r="Z1793" s="68" t="str">
        <f t="shared" si="493"/>
        <v>0</v>
      </c>
      <c r="AA1793" s="56">
        <f t="shared" si="491"/>
        <v>1</v>
      </c>
      <c r="AB1793" s="124">
        <f t="shared" si="482"/>
        <v>1</v>
      </c>
      <c r="AC1793" s="69">
        <f t="shared" si="483"/>
        <v>0</v>
      </c>
      <c r="AD1793" s="54">
        <f t="shared" si="486"/>
        <v>0</v>
      </c>
      <c r="AE1793" s="59">
        <f t="shared" si="484"/>
        <v>0</v>
      </c>
      <c r="AF1793" s="149"/>
      <c r="AG1793" s="60"/>
      <c r="AH1793" s="61"/>
      <c r="AI1793" s="126"/>
      <c r="AJ1793" s="212"/>
      <c r="AK1793" s="215"/>
    </row>
    <row r="1794" spans="2:37">
      <c r="B1794" s="136"/>
      <c r="C1794" s="47">
        <f t="shared" si="494"/>
        <v>0</v>
      </c>
      <c r="D1794" s="47">
        <f t="shared" si="495"/>
        <v>1</v>
      </c>
      <c r="E1794" s="47">
        <f t="shared" si="496"/>
        <v>1900</v>
      </c>
      <c r="F1794" s="47" t="str">
        <f t="shared" si="492"/>
        <v>сб</v>
      </c>
      <c r="G1794" s="92"/>
      <c r="H1794" s="71"/>
      <c r="I1794" s="70"/>
      <c r="J1794" s="94"/>
      <c r="K1794" s="94"/>
      <c r="L1794" s="48"/>
      <c r="M1794" s="71"/>
      <c r="N1794" s="64"/>
      <c r="O1794" s="65"/>
      <c r="P1794" s="65"/>
      <c r="Q1794" s="65"/>
      <c r="R1794" s="105"/>
      <c r="S1794" s="66">
        <f t="shared" si="485"/>
        <v>100854.89999999998</v>
      </c>
      <c r="T1794" s="67">
        <f t="shared" si="480"/>
        <v>0</v>
      </c>
      <c r="U1794" s="53">
        <f t="shared" si="487"/>
        <v>0</v>
      </c>
      <c r="V1794" s="54">
        <f t="shared" si="488"/>
        <v>0</v>
      </c>
      <c r="W1794" s="67">
        <f t="shared" si="481"/>
        <v>0</v>
      </c>
      <c r="X1794" s="53">
        <f t="shared" si="489"/>
        <v>0</v>
      </c>
      <c r="Y1794" s="54">
        <f t="shared" si="490"/>
        <v>0</v>
      </c>
      <c r="Z1794" s="68" t="str">
        <f t="shared" si="493"/>
        <v>0</v>
      </c>
      <c r="AA1794" s="56">
        <f t="shared" si="491"/>
        <v>1</v>
      </c>
      <c r="AB1794" s="124">
        <f t="shared" si="482"/>
        <v>1</v>
      </c>
      <c r="AC1794" s="69">
        <f t="shared" si="483"/>
        <v>0</v>
      </c>
      <c r="AD1794" s="54">
        <f t="shared" si="486"/>
        <v>0</v>
      </c>
      <c r="AE1794" s="59">
        <f t="shared" si="484"/>
        <v>0</v>
      </c>
      <c r="AF1794" s="149"/>
      <c r="AG1794" s="60"/>
      <c r="AH1794" s="61"/>
      <c r="AI1794" s="126"/>
      <c r="AJ1794" s="212"/>
      <c r="AK1794" s="215"/>
    </row>
    <row r="1795" spans="2:37">
      <c r="B1795" s="136"/>
      <c r="C1795" s="47">
        <f t="shared" si="494"/>
        <v>0</v>
      </c>
      <c r="D1795" s="47">
        <f t="shared" si="495"/>
        <v>1</v>
      </c>
      <c r="E1795" s="47">
        <f t="shared" si="496"/>
        <v>1900</v>
      </c>
      <c r="F1795" s="47" t="str">
        <f t="shared" si="492"/>
        <v>сб</v>
      </c>
      <c r="G1795" s="92"/>
      <c r="H1795" s="71"/>
      <c r="I1795" s="70"/>
      <c r="J1795" s="94"/>
      <c r="K1795" s="94"/>
      <c r="L1795" s="48"/>
      <c r="M1795" s="71"/>
      <c r="N1795" s="64"/>
      <c r="O1795" s="65"/>
      <c r="P1795" s="65"/>
      <c r="Q1795" s="65"/>
      <c r="R1795" s="105"/>
      <c r="S1795" s="66">
        <f t="shared" si="485"/>
        <v>100854.89999999998</v>
      </c>
      <c r="T1795" s="67">
        <f t="shared" si="480"/>
        <v>0</v>
      </c>
      <c r="U1795" s="53">
        <f t="shared" si="487"/>
        <v>0</v>
      </c>
      <c r="V1795" s="54">
        <f t="shared" si="488"/>
        <v>0</v>
      </c>
      <c r="W1795" s="67">
        <f t="shared" si="481"/>
        <v>0</v>
      </c>
      <c r="X1795" s="53">
        <f t="shared" si="489"/>
        <v>0</v>
      </c>
      <c r="Y1795" s="54">
        <f t="shared" si="490"/>
        <v>0</v>
      </c>
      <c r="Z1795" s="68" t="str">
        <f t="shared" si="493"/>
        <v>0</v>
      </c>
      <c r="AA1795" s="56">
        <f t="shared" si="491"/>
        <v>1</v>
      </c>
      <c r="AB1795" s="124">
        <f t="shared" si="482"/>
        <v>1</v>
      </c>
      <c r="AC1795" s="69">
        <f t="shared" si="483"/>
        <v>0</v>
      </c>
      <c r="AD1795" s="54">
        <f t="shared" si="486"/>
        <v>0</v>
      </c>
      <c r="AE1795" s="59">
        <f t="shared" si="484"/>
        <v>0</v>
      </c>
      <c r="AF1795" s="149"/>
      <c r="AG1795" s="60"/>
      <c r="AH1795" s="61"/>
      <c r="AI1795" s="126"/>
      <c r="AJ1795" s="212"/>
      <c r="AK1795" s="215"/>
    </row>
    <row r="1796" spans="2:37">
      <c r="B1796" s="136"/>
      <c r="C1796" s="47">
        <f t="shared" si="494"/>
        <v>0</v>
      </c>
      <c r="D1796" s="47">
        <f t="shared" si="495"/>
        <v>1</v>
      </c>
      <c r="E1796" s="47">
        <f t="shared" si="496"/>
        <v>1900</v>
      </c>
      <c r="F1796" s="47" t="str">
        <f t="shared" si="492"/>
        <v>сб</v>
      </c>
      <c r="G1796" s="92"/>
      <c r="H1796" s="71"/>
      <c r="I1796" s="70"/>
      <c r="J1796" s="94"/>
      <c r="K1796" s="94"/>
      <c r="L1796" s="48"/>
      <c r="M1796" s="71"/>
      <c r="N1796" s="64"/>
      <c r="O1796" s="65"/>
      <c r="P1796" s="65"/>
      <c r="Q1796" s="65"/>
      <c r="R1796" s="105"/>
      <c r="S1796" s="66">
        <f t="shared" si="485"/>
        <v>100854.89999999998</v>
      </c>
      <c r="T1796" s="67">
        <f t="shared" si="480"/>
        <v>0</v>
      </c>
      <c r="U1796" s="53">
        <f t="shared" si="487"/>
        <v>0</v>
      </c>
      <c r="V1796" s="54">
        <f t="shared" si="488"/>
        <v>0</v>
      </c>
      <c r="W1796" s="67">
        <f t="shared" si="481"/>
        <v>0</v>
      </c>
      <c r="X1796" s="53">
        <f t="shared" si="489"/>
        <v>0</v>
      </c>
      <c r="Y1796" s="54">
        <f t="shared" si="490"/>
        <v>0</v>
      </c>
      <c r="Z1796" s="68" t="str">
        <f t="shared" si="493"/>
        <v>0</v>
      </c>
      <c r="AA1796" s="56">
        <f t="shared" si="491"/>
        <v>1</v>
      </c>
      <c r="AB1796" s="124">
        <f t="shared" si="482"/>
        <v>1</v>
      </c>
      <c r="AC1796" s="69">
        <f t="shared" si="483"/>
        <v>0</v>
      </c>
      <c r="AD1796" s="54">
        <f t="shared" si="486"/>
        <v>0</v>
      </c>
      <c r="AE1796" s="59">
        <f t="shared" si="484"/>
        <v>0</v>
      </c>
      <c r="AF1796" s="149"/>
      <c r="AG1796" s="60"/>
      <c r="AH1796" s="61"/>
      <c r="AI1796" s="126"/>
      <c r="AJ1796" s="212"/>
      <c r="AK1796" s="215"/>
    </row>
    <row r="1797" spans="2:37">
      <c r="B1797" s="136"/>
      <c r="C1797" s="47">
        <f t="shared" si="494"/>
        <v>0</v>
      </c>
      <c r="D1797" s="47">
        <f t="shared" si="495"/>
        <v>1</v>
      </c>
      <c r="E1797" s="47">
        <f t="shared" si="496"/>
        <v>1900</v>
      </c>
      <c r="F1797" s="47" t="str">
        <f t="shared" si="492"/>
        <v>сб</v>
      </c>
      <c r="G1797" s="92"/>
      <c r="H1797" s="71"/>
      <c r="I1797" s="70"/>
      <c r="J1797" s="94"/>
      <c r="K1797" s="94"/>
      <c r="L1797" s="48"/>
      <c r="M1797" s="71"/>
      <c r="N1797" s="64"/>
      <c r="O1797" s="65"/>
      <c r="P1797" s="65"/>
      <c r="Q1797" s="65"/>
      <c r="R1797" s="105"/>
      <c r="S1797" s="66">
        <f t="shared" si="485"/>
        <v>100854.89999999998</v>
      </c>
      <c r="T1797" s="67">
        <f t="shared" si="480"/>
        <v>0</v>
      </c>
      <c r="U1797" s="53">
        <f t="shared" si="487"/>
        <v>0</v>
      </c>
      <c r="V1797" s="54">
        <f t="shared" si="488"/>
        <v>0</v>
      </c>
      <c r="W1797" s="67">
        <f t="shared" si="481"/>
        <v>0</v>
      </c>
      <c r="X1797" s="53">
        <f t="shared" si="489"/>
        <v>0</v>
      </c>
      <c r="Y1797" s="54">
        <f t="shared" si="490"/>
        <v>0</v>
      </c>
      <c r="Z1797" s="68" t="str">
        <f t="shared" si="493"/>
        <v>0</v>
      </c>
      <c r="AA1797" s="56">
        <f t="shared" si="491"/>
        <v>1</v>
      </c>
      <c r="AB1797" s="124">
        <f t="shared" si="482"/>
        <v>1</v>
      </c>
      <c r="AC1797" s="69">
        <f t="shared" si="483"/>
        <v>0</v>
      </c>
      <c r="AD1797" s="54">
        <f t="shared" si="486"/>
        <v>0</v>
      </c>
      <c r="AE1797" s="59">
        <f t="shared" si="484"/>
        <v>0</v>
      </c>
      <c r="AF1797" s="149"/>
      <c r="AG1797" s="60"/>
      <c r="AH1797" s="61"/>
      <c r="AI1797" s="126"/>
      <c r="AJ1797" s="212"/>
      <c r="AK1797" s="215"/>
    </row>
    <row r="1798" spans="2:37">
      <c r="B1798" s="136"/>
      <c r="C1798" s="47">
        <f t="shared" si="494"/>
        <v>0</v>
      </c>
      <c r="D1798" s="47">
        <f t="shared" si="495"/>
        <v>1</v>
      </c>
      <c r="E1798" s="47">
        <f t="shared" si="496"/>
        <v>1900</v>
      </c>
      <c r="F1798" s="47" t="str">
        <f t="shared" si="492"/>
        <v>сб</v>
      </c>
      <c r="G1798" s="92"/>
      <c r="H1798" s="71"/>
      <c r="I1798" s="70"/>
      <c r="J1798" s="94"/>
      <c r="K1798" s="94"/>
      <c r="L1798" s="48"/>
      <c r="M1798" s="71"/>
      <c r="N1798" s="64"/>
      <c r="O1798" s="65"/>
      <c r="P1798" s="65"/>
      <c r="Q1798" s="65"/>
      <c r="R1798" s="105"/>
      <c r="S1798" s="66">
        <f t="shared" si="485"/>
        <v>100854.89999999998</v>
      </c>
      <c r="T1798" s="67">
        <f t="shared" si="480"/>
        <v>0</v>
      </c>
      <c r="U1798" s="53">
        <f t="shared" si="487"/>
        <v>0</v>
      </c>
      <c r="V1798" s="54">
        <f t="shared" si="488"/>
        <v>0</v>
      </c>
      <c r="W1798" s="67">
        <f t="shared" si="481"/>
        <v>0</v>
      </c>
      <c r="X1798" s="53">
        <f t="shared" si="489"/>
        <v>0</v>
      </c>
      <c r="Y1798" s="54">
        <f t="shared" si="490"/>
        <v>0</v>
      </c>
      <c r="Z1798" s="68" t="str">
        <f t="shared" si="493"/>
        <v>0</v>
      </c>
      <c r="AA1798" s="56">
        <f t="shared" si="491"/>
        <v>1</v>
      </c>
      <c r="AB1798" s="124">
        <f t="shared" si="482"/>
        <v>1</v>
      </c>
      <c r="AC1798" s="69">
        <f t="shared" si="483"/>
        <v>0</v>
      </c>
      <c r="AD1798" s="54">
        <f t="shared" si="486"/>
        <v>0</v>
      </c>
      <c r="AE1798" s="59">
        <f t="shared" si="484"/>
        <v>0</v>
      </c>
      <c r="AF1798" s="149"/>
      <c r="AG1798" s="60"/>
      <c r="AH1798" s="61"/>
      <c r="AI1798" s="126"/>
      <c r="AJ1798" s="212"/>
      <c r="AK1798" s="215"/>
    </row>
    <row r="1799" spans="2:37">
      <c r="B1799" s="136"/>
      <c r="C1799" s="47">
        <f t="shared" si="494"/>
        <v>0</v>
      </c>
      <c r="D1799" s="47">
        <f t="shared" si="495"/>
        <v>1</v>
      </c>
      <c r="E1799" s="47">
        <f t="shared" si="496"/>
        <v>1900</v>
      </c>
      <c r="F1799" s="47" t="str">
        <f t="shared" si="492"/>
        <v>сб</v>
      </c>
      <c r="G1799" s="92"/>
      <c r="H1799" s="71"/>
      <c r="I1799" s="70"/>
      <c r="J1799" s="94"/>
      <c r="K1799" s="94"/>
      <c r="L1799" s="48"/>
      <c r="M1799" s="71"/>
      <c r="N1799" s="64"/>
      <c r="O1799" s="65"/>
      <c r="P1799" s="65"/>
      <c r="Q1799" s="65"/>
      <c r="R1799" s="105"/>
      <c r="S1799" s="66">
        <f t="shared" si="485"/>
        <v>100854.89999999998</v>
      </c>
      <c r="T1799" s="67">
        <f t="shared" si="480"/>
        <v>0</v>
      </c>
      <c r="U1799" s="53">
        <f t="shared" si="487"/>
        <v>0</v>
      </c>
      <c r="V1799" s="54">
        <f t="shared" si="488"/>
        <v>0</v>
      </c>
      <c r="W1799" s="67">
        <f t="shared" si="481"/>
        <v>0</v>
      </c>
      <c r="X1799" s="53">
        <f t="shared" si="489"/>
        <v>0</v>
      </c>
      <c r="Y1799" s="54">
        <f t="shared" si="490"/>
        <v>0</v>
      </c>
      <c r="Z1799" s="68" t="str">
        <f t="shared" si="493"/>
        <v>0</v>
      </c>
      <c r="AA1799" s="56">
        <f t="shared" si="491"/>
        <v>1</v>
      </c>
      <c r="AB1799" s="124">
        <f t="shared" si="482"/>
        <v>1</v>
      </c>
      <c r="AC1799" s="69">
        <f t="shared" si="483"/>
        <v>0</v>
      </c>
      <c r="AD1799" s="54">
        <f t="shared" si="486"/>
        <v>0</v>
      </c>
      <c r="AE1799" s="59">
        <f t="shared" si="484"/>
        <v>0</v>
      </c>
      <c r="AF1799" s="149"/>
      <c r="AG1799" s="60"/>
      <c r="AH1799" s="61"/>
      <c r="AI1799" s="126"/>
      <c r="AJ1799" s="212"/>
      <c r="AK1799" s="215"/>
    </row>
    <row r="1800" spans="2:37">
      <c r="B1800" s="136"/>
      <c r="C1800" s="47">
        <f t="shared" si="494"/>
        <v>0</v>
      </c>
      <c r="D1800" s="47">
        <f t="shared" si="495"/>
        <v>1</v>
      </c>
      <c r="E1800" s="47">
        <f t="shared" si="496"/>
        <v>1900</v>
      </c>
      <c r="F1800" s="47" t="str">
        <f t="shared" si="492"/>
        <v>сб</v>
      </c>
      <c r="G1800" s="92"/>
      <c r="H1800" s="71"/>
      <c r="I1800" s="70"/>
      <c r="J1800" s="94"/>
      <c r="K1800" s="94"/>
      <c r="L1800" s="48"/>
      <c r="M1800" s="71"/>
      <c r="N1800" s="64"/>
      <c r="O1800" s="65"/>
      <c r="P1800" s="65"/>
      <c r="Q1800" s="65"/>
      <c r="R1800" s="105"/>
      <c r="S1800" s="66">
        <f t="shared" si="485"/>
        <v>100854.89999999998</v>
      </c>
      <c r="T1800" s="67">
        <f t="shared" si="480"/>
        <v>0</v>
      </c>
      <c r="U1800" s="53">
        <f t="shared" si="487"/>
        <v>0</v>
      </c>
      <c r="V1800" s="54">
        <f t="shared" si="488"/>
        <v>0</v>
      </c>
      <c r="W1800" s="67">
        <f t="shared" si="481"/>
        <v>0</v>
      </c>
      <c r="X1800" s="53">
        <f t="shared" si="489"/>
        <v>0</v>
      </c>
      <c r="Y1800" s="54">
        <f t="shared" si="490"/>
        <v>0</v>
      </c>
      <c r="Z1800" s="68" t="str">
        <f t="shared" si="493"/>
        <v>0</v>
      </c>
      <c r="AA1800" s="56">
        <f t="shared" si="491"/>
        <v>1</v>
      </c>
      <c r="AB1800" s="124">
        <f t="shared" si="482"/>
        <v>1</v>
      </c>
      <c r="AC1800" s="69">
        <f t="shared" si="483"/>
        <v>0</v>
      </c>
      <c r="AD1800" s="54">
        <f t="shared" si="486"/>
        <v>0</v>
      </c>
      <c r="AE1800" s="59">
        <f t="shared" si="484"/>
        <v>0</v>
      </c>
      <c r="AF1800" s="149"/>
      <c r="AG1800" s="60"/>
      <c r="AH1800" s="61"/>
      <c r="AI1800" s="126"/>
      <c r="AJ1800" s="212"/>
      <c r="AK1800" s="215"/>
    </row>
    <row r="1801" spans="2:37">
      <c r="B1801" s="136"/>
      <c r="C1801" s="47">
        <f t="shared" si="494"/>
        <v>0</v>
      </c>
      <c r="D1801" s="47">
        <f t="shared" si="495"/>
        <v>1</v>
      </c>
      <c r="E1801" s="47">
        <f t="shared" si="496"/>
        <v>1900</v>
      </c>
      <c r="F1801" s="47" t="str">
        <f t="shared" si="492"/>
        <v>сб</v>
      </c>
      <c r="G1801" s="92"/>
      <c r="H1801" s="71"/>
      <c r="I1801" s="70"/>
      <c r="J1801" s="94"/>
      <c r="K1801" s="94"/>
      <c r="L1801" s="48"/>
      <c r="M1801" s="71"/>
      <c r="N1801" s="64"/>
      <c r="O1801" s="65"/>
      <c r="P1801" s="65"/>
      <c r="Q1801" s="65"/>
      <c r="R1801" s="105"/>
      <c r="S1801" s="66">
        <f t="shared" si="485"/>
        <v>100854.89999999998</v>
      </c>
      <c r="T1801" s="67">
        <f t="shared" si="480"/>
        <v>0</v>
      </c>
      <c r="U1801" s="53">
        <f t="shared" si="487"/>
        <v>0</v>
      </c>
      <c r="V1801" s="54">
        <f t="shared" si="488"/>
        <v>0</v>
      </c>
      <c r="W1801" s="67">
        <f t="shared" si="481"/>
        <v>0</v>
      </c>
      <c r="X1801" s="53">
        <f t="shared" si="489"/>
        <v>0</v>
      </c>
      <c r="Y1801" s="54">
        <f t="shared" si="490"/>
        <v>0</v>
      </c>
      <c r="Z1801" s="68" t="str">
        <f t="shared" si="493"/>
        <v>0</v>
      </c>
      <c r="AA1801" s="56">
        <f t="shared" si="491"/>
        <v>1</v>
      </c>
      <c r="AB1801" s="124">
        <f t="shared" si="482"/>
        <v>1</v>
      </c>
      <c r="AC1801" s="69">
        <f t="shared" si="483"/>
        <v>0</v>
      </c>
      <c r="AD1801" s="54">
        <f t="shared" si="486"/>
        <v>0</v>
      </c>
      <c r="AE1801" s="59">
        <f t="shared" si="484"/>
        <v>0</v>
      </c>
      <c r="AF1801" s="149"/>
      <c r="AG1801" s="60"/>
      <c r="AH1801" s="61"/>
      <c r="AI1801" s="126"/>
      <c r="AJ1801" s="212"/>
      <c r="AK1801" s="215"/>
    </row>
    <row r="1802" spans="2:37">
      <c r="B1802" s="136"/>
      <c r="C1802" s="47">
        <f t="shared" si="494"/>
        <v>0</v>
      </c>
      <c r="D1802" s="47">
        <f t="shared" si="495"/>
        <v>1</v>
      </c>
      <c r="E1802" s="47">
        <f t="shared" si="496"/>
        <v>1900</v>
      </c>
      <c r="F1802" s="47" t="str">
        <f t="shared" si="492"/>
        <v>сб</v>
      </c>
      <c r="G1802" s="92"/>
      <c r="H1802" s="71"/>
      <c r="I1802" s="70"/>
      <c r="J1802" s="94"/>
      <c r="K1802" s="94"/>
      <c r="L1802" s="48"/>
      <c r="M1802" s="71"/>
      <c r="N1802" s="64"/>
      <c r="O1802" s="65"/>
      <c r="P1802" s="65"/>
      <c r="Q1802" s="65"/>
      <c r="R1802" s="105"/>
      <c r="S1802" s="66">
        <f t="shared" si="485"/>
        <v>100854.89999999998</v>
      </c>
      <c r="T1802" s="67">
        <f t="shared" ref="T1802:T1865" si="497">IF(Q1802&lt;&gt;0,IF(K1802="Long",(Q1802-N1802)*100000*AB1802,((Q1802-N1802)*-100000*AB1802)),0)</f>
        <v>0</v>
      </c>
      <c r="U1802" s="53">
        <f t="shared" si="487"/>
        <v>0</v>
      </c>
      <c r="V1802" s="54">
        <f t="shared" si="488"/>
        <v>0</v>
      </c>
      <c r="W1802" s="67">
        <f t="shared" ref="W1802:W1865" si="498">IF(P1802&lt;&gt;0,IF(K1802="Long",(N1802-P1802)*100000*AB1802,((N1802-P1802)*-100000*AB1802)),0)</f>
        <v>0</v>
      </c>
      <c r="X1802" s="53">
        <f t="shared" si="489"/>
        <v>0</v>
      </c>
      <c r="Y1802" s="54">
        <f t="shared" si="490"/>
        <v>0</v>
      </c>
      <c r="Z1802" s="68" t="str">
        <f t="shared" si="493"/>
        <v>0</v>
      </c>
      <c r="AA1802" s="56">
        <f t="shared" si="491"/>
        <v>1</v>
      </c>
      <c r="AB1802" s="124">
        <f t="shared" ref="AB1802:AB1865" si="499">IF(TRUNC(N1802/10,0)=0,1,IF(AND(TRUNC(N1802/10,0)&gt;0,TRUNC(N1802/10,0)&lt;10),0.1,IF(AND(TRUNC(N1802/10,0)&gt;=10,TRUNC(N1802/10,0)&lt;100),0.01,IF(AND(TRUNC(N1802/10,0)&gt;=100,TRUNC(N1802/10,0)&lt;1000),0.001,IF(AND(TRUNC(N1802/10,0)&gt;=1000,TRUNC(N1802/10,0)&lt;10000),0.0001,IF(AND(TRUNC(N1802/10,0)&gt;=10000,TRUNC(N1802/10,0)&lt;100000),0.00001))))))</f>
        <v>1</v>
      </c>
      <c r="AC1802" s="69">
        <f t="shared" ref="AC1802:AC1865" si="500">IF(O1802&lt;&gt;0, IF(K1802="Long",(O1802-N1802)*100000*AB1802,((O1802-N1802)*-100000*AB1802)),0)</f>
        <v>0</v>
      </c>
      <c r="AD1802" s="54">
        <f t="shared" si="486"/>
        <v>0</v>
      </c>
      <c r="AE1802" s="59">
        <f t="shared" ref="AE1802:AE1865" si="501">(AA1802*AC1802*M1802)+R1802</f>
        <v>0</v>
      </c>
      <c r="AF1802" s="149"/>
      <c r="AG1802" s="60"/>
      <c r="AH1802" s="61"/>
      <c r="AI1802" s="126"/>
      <c r="AJ1802" s="212"/>
      <c r="AK1802" s="215"/>
    </row>
    <row r="1803" spans="2:37">
      <c r="B1803" s="136"/>
      <c r="C1803" s="47">
        <f t="shared" si="494"/>
        <v>0</v>
      </c>
      <c r="D1803" s="47">
        <f t="shared" si="495"/>
        <v>1</v>
      </c>
      <c r="E1803" s="47">
        <f t="shared" si="496"/>
        <v>1900</v>
      </c>
      <c r="F1803" s="47" t="str">
        <f t="shared" si="492"/>
        <v>сб</v>
      </c>
      <c r="G1803" s="92"/>
      <c r="H1803" s="71"/>
      <c r="I1803" s="70"/>
      <c r="J1803" s="94"/>
      <c r="K1803" s="94"/>
      <c r="L1803" s="48"/>
      <c r="M1803" s="71"/>
      <c r="N1803" s="64"/>
      <c r="O1803" s="65"/>
      <c r="P1803" s="65"/>
      <c r="Q1803" s="65"/>
      <c r="R1803" s="105"/>
      <c r="S1803" s="66">
        <f t="shared" ref="S1803:S1866" si="502">IF(AE1803="","",S1802+AE1803)</f>
        <v>100854.89999999998</v>
      </c>
      <c r="T1803" s="67">
        <f t="shared" si="497"/>
        <v>0</v>
      </c>
      <c r="U1803" s="53">
        <f t="shared" si="487"/>
        <v>0</v>
      </c>
      <c r="V1803" s="54">
        <f t="shared" si="488"/>
        <v>0</v>
      </c>
      <c r="W1803" s="67">
        <f t="shared" si="498"/>
        <v>0</v>
      </c>
      <c r="X1803" s="53">
        <f t="shared" si="489"/>
        <v>0</v>
      </c>
      <c r="Y1803" s="54">
        <f t="shared" si="490"/>
        <v>0</v>
      </c>
      <c r="Z1803" s="68" t="str">
        <f t="shared" si="493"/>
        <v>0</v>
      </c>
      <c r="AA1803" s="56">
        <f t="shared" si="491"/>
        <v>1</v>
      </c>
      <c r="AB1803" s="124">
        <f t="shared" si="499"/>
        <v>1</v>
      </c>
      <c r="AC1803" s="69">
        <f t="shared" si="500"/>
        <v>0</v>
      </c>
      <c r="AD1803" s="54">
        <f t="shared" ref="AD1803:AD1866" si="503">IF(S1802=0,"0.00%",AE1803/S1802)</f>
        <v>0</v>
      </c>
      <c r="AE1803" s="59">
        <f t="shared" si="501"/>
        <v>0</v>
      </c>
      <c r="AF1803" s="149"/>
      <c r="AG1803" s="60"/>
      <c r="AH1803" s="61"/>
      <c r="AI1803" s="126"/>
      <c r="AJ1803" s="212"/>
      <c r="AK1803" s="215"/>
    </row>
    <row r="1804" spans="2:37">
      <c r="B1804" s="136"/>
      <c r="C1804" s="47">
        <f t="shared" si="494"/>
        <v>0</v>
      </c>
      <c r="D1804" s="47">
        <f t="shared" si="495"/>
        <v>1</v>
      </c>
      <c r="E1804" s="47">
        <f t="shared" si="496"/>
        <v>1900</v>
      </c>
      <c r="F1804" s="47" t="str">
        <f t="shared" si="492"/>
        <v>сб</v>
      </c>
      <c r="G1804" s="92"/>
      <c r="H1804" s="71"/>
      <c r="I1804" s="70"/>
      <c r="J1804" s="94"/>
      <c r="K1804" s="94"/>
      <c r="L1804" s="48"/>
      <c r="M1804" s="71"/>
      <c r="N1804" s="64"/>
      <c r="O1804" s="65"/>
      <c r="P1804" s="65"/>
      <c r="Q1804" s="65"/>
      <c r="R1804" s="105"/>
      <c r="S1804" s="66">
        <f t="shared" si="502"/>
        <v>100854.89999999998</v>
      </c>
      <c r="T1804" s="67">
        <f t="shared" si="497"/>
        <v>0</v>
      </c>
      <c r="U1804" s="53">
        <f t="shared" si="487"/>
        <v>0</v>
      </c>
      <c r="V1804" s="54">
        <f t="shared" si="488"/>
        <v>0</v>
      </c>
      <c r="W1804" s="67">
        <f t="shared" si="498"/>
        <v>0</v>
      </c>
      <c r="X1804" s="53">
        <f t="shared" si="489"/>
        <v>0</v>
      </c>
      <c r="Y1804" s="54">
        <f t="shared" si="490"/>
        <v>0</v>
      </c>
      <c r="Z1804" s="68" t="str">
        <f t="shared" si="493"/>
        <v>0</v>
      </c>
      <c r="AA1804" s="56">
        <f t="shared" si="491"/>
        <v>1</v>
      </c>
      <c r="AB1804" s="124">
        <f t="shared" si="499"/>
        <v>1</v>
      </c>
      <c r="AC1804" s="69">
        <f t="shared" si="500"/>
        <v>0</v>
      </c>
      <c r="AD1804" s="54">
        <f t="shared" si="503"/>
        <v>0</v>
      </c>
      <c r="AE1804" s="59">
        <f t="shared" si="501"/>
        <v>0</v>
      </c>
      <c r="AF1804" s="149"/>
      <c r="AG1804" s="60"/>
      <c r="AH1804" s="61"/>
      <c r="AI1804" s="126"/>
      <c r="AJ1804" s="212"/>
      <c r="AK1804" s="215"/>
    </row>
    <row r="1805" spans="2:37">
      <c r="B1805" s="136"/>
      <c r="C1805" s="47">
        <f t="shared" si="494"/>
        <v>0</v>
      </c>
      <c r="D1805" s="47">
        <f t="shared" si="495"/>
        <v>1</v>
      </c>
      <c r="E1805" s="47">
        <f t="shared" si="496"/>
        <v>1900</v>
      </c>
      <c r="F1805" s="47" t="str">
        <f t="shared" si="492"/>
        <v>сб</v>
      </c>
      <c r="G1805" s="92"/>
      <c r="H1805" s="71"/>
      <c r="I1805" s="70"/>
      <c r="J1805" s="94"/>
      <c r="K1805" s="94"/>
      <c r="L1805" s="48"/>
      <c r="M1805" s="71"/>
      <c r="N1805" s="64"/>
      <c r="O1805" s="65"/>
      <c r="P1805" s="65"/>
      <c r="Q1805" s="65"/>
      <c r="R1805" s="105"/>
      <c r="S1805" s="66">
        <f t="shared" si="502"/>
        <v>100854.89999999998</v>
      </c>
      <c r="T1805" s="67">
        <f t="shared" si="497"/>
        <v>0</v>
      </c>
      <c r="U1805" s="53">
        <f t="shared" si="487"/>
        <v>0</v>
      </c>
      <c r="V1805" s="54">
        <f t="shared" si="488"/>
        <v>0</v>
      </c>
      <c r="W1805" s="67">
        <f t="shared" si="498"/>
        <v>0</v>
      </c>
      <c r="X1805" s="53">
        <f t="shared" si="489"/>
        <v>0</v>
      </c>
      <c r="Y1805" s="54">
        <f t="shared" si="490"/>
        <v>0</v>
      </c>
      <c r="Z1805" s="68" t="str">
        <f t="shared" si="493"/>
        <v>0</v>
      </c>
      <c r="AA1805" s="56">
        <f t="shared" si="491"/>
        <v>1</v>
      </c>
      <c r="AB1805" s="124">
        <f t="shared" si="499"/>
        <v>1</v>
      </c>
      <c r="AC1805" s="69">
        <f t="shared" si="500"/>
        <v>0</v>
      </c>
      <c r="AD1805" s="54">
        <f t="shared" si="503"/>
        <v>0</v>
      </c>
      <c r="AE1805" s="59">
        <f t="shared" si="501"/>
        <v>0</v>
      </c>
      <c r="AF1805" s="149"/>
      <c r="AG1805" s="60"/>
      <c r="AH1805" s="61"/>
      <c r="AI1805" s="126"/>
      <c r="AJ1805" s="212"/>
      <c r="AK1805" s="215"/>
    </row>
    <row r="1806" spans="2:37">
      <c r="B1806" s="136"/>
      <c r="C1806" s="47">
        <f t="shared" si="494"/>
        <v>0</v>
      </c>
      <c r="D1806" s="47">
        <f t="shared" si="495"/>
        <v>1</v>
      </c>
      <c r="E1806" s="47">
        <f t="shared" si="496"/>
        <v>1900</v>
      </c>
      <c r="F1806" s="47" t="str">
        <f t="shared" si="492"/>
        <v>сб</v>
      </c>
      <c r="G1806" s="92"/>
      <c r="H1806" s="71"/>
      <c r="I1806" s="70"/>
      <c r="J1806" s="94"/>
      <c r="K1806" s="94"/>
      <c r="L1806" s="48"/>
      <c r="M1806" s="71"/>
      <c r="N1806" s="64"/>
      <c r="O1806" s="65"/>
      <c r="P1806" s="65"/>
      <c r="Q1806" s="65"/>
      <c r="R1806" s="105"/>
      <c r="S1806" s="66">
        <f t="shared" si="502"/>
        <v>100854.89999999998</v>
      </c>
      <c r="T1806" s="67">
        <f t="shared" si="497"/>
        <v>0</v>
      </c>
      <c r="U1806" s="53">
        <f t="shared" si="487"/>
        <v>0</v>
      </c>
      <c r="V1806" s="54">
        <f t="shared" si="488"/>
        <v>0</v>
      </c>
      <c r="W1806" s="67">
        <f t="shared" si="498"/>
        <v>0</v>
      </c>
      <c r="X1806" s="53">
        <f t="shared" si="489"/>
        <v>0</v>
      </c>
      <c r="Y1806" s="54">
        <f t="shared" si="490"/>
        <v>0</v>
      </c>
      <c r="Z1806" s="68" t="str">
        <f t="shared" si="493"/>
        <v>0</v>
      </c>
      <c r="AA1806" s="56">
        <f t="shared" si="491"/>
        <v>1</v>
      </c>
      <c r="AB1806" s="124">
        <f t="shared" si="499"/>
        <v>1</v>
      </c>
      <c r="AC1806" s="69">
        <f t="shared" si="500"/>
        <v>0</v>
      </c>
      <c r="AD1806" s="54">
        <f t="shared" si="503"/>
        <v>0</v>
      </c>
      <c r="AE1806" s="59">
        <f t="shared" si="501"/>
        <v>0</v>
      </c>
      <c r="AF1806" s="149"/>
      <c r="AG1806" s="60"/>
      <c r="AH1806" s="61"/>
      <c r="AI1806" s="126"/>
      <c r="AJ1806" s="212"/>
      <c r="AK1806" s="215"/>
    </row>
    <row r="1807" spans="2:37">
      <c r="B1807" s="136"/>
      <c r="C1807" s="47">
        <f t="shared" si="494"/>
        <v>0</v>
      </c>
      <c r="D1807" s="47">
        <f t="shared" si="495"/>
        <v>1</v>
      </c>
      <c r="E1807" s="47">
        <f t="shared" si="496"/>
        <v>1900</v>
      </c>
      <c r="F1807" s="47" t="str">
        <f t="shared" si="492"/>
        <v>сб</v>
      </c>
      <c r="G1807" s="92"/>
      <c r="H1807" s="71"/>
      <c r="I1807" s="70"/>
      <c r="J1807" s="94"/>
      <c r="K1807" s="94"/>
      <c r="L1807" s="48"/>
      <c r="M1807" s="71"/>
      <c r="N1807" s="64"/>
      <c r="O1807" s="65"/>
      <c r="P1807" s="65"/>
      <c r="Q1807" s="65"/>
      <c r="R1807" s="105"/>
      <c r="S1807" s="66">
        <f t="shared" si="502"/>
        <v>100854.89999999998</v>
      </c>
      <c r="T1807" s="67">
        <f t="shared" si="497"/>
        <v>0</v>
      </c>
      <c r="U1807" s="53">
        <f t="shared" si="487"/>
        <v>0</v>
      </c>
      <c r="V1807" s="54">
        <f t="shared" si="488"/>
        <v>0</v>
      </c>
      <c r="W1807" s="67">
        <f t="shared" si="498"/>
        <v>0</v>
      </c>
      <c r="X1807" s="53">
        <f t="shared" si="489"/>
        <v>0</v>
      </c>
      <c r="Y1807" s="54">
        <f t="shared" si="490"/>
        <v>0</v>
      </c>
      <c r="Z1807" s="68" t="str">
        <f t="shared" si="493"/>
        <v>0</v>
      </c>
      <c r="AA1807" s="56">
        <f t="shared" si="491"/>
        <v>1</v>
      </c>
      <c r="AB1807" s="124">
        <f t="shared" si="499"/>
        <v>1</v>
      </c>
      <c r="AC1807" s="69">
        <f t="shared" si="500"/>
        <v>0</v>
      </c>
      <c r="AD1807" s="54">
        <f t="shared" si="503"/>
        <v>0</v>
      </c>
      <c r="AE1807" s="59">
        <f t="shared" si="501"/>
        <v>0</v>
      </c>
      <c r="AF1807" s="149"/>
      <c r="AG1807" s="60"/>
      <c r="AH1807" s="61"/>
      <c r="AI1807" s="126"/>
      <c r="AJ1807" s="212"/>
      <c r="AK1807" s="215"/>
    </row>
    <row r="1808" spans="2:37">
      <c r="B1808" s="136"/>
      <c r="C1808" s="47">
        <f t="shared" si="494"/>
        <v>0</v>
      </c>
      <c r="D1808" s="47">
        <f t="shared" si="495"/>
        <v>1</v>
      </c>
      <c r="E1808" s="47">
        <f t="shared" si="496"/>
        <v>1900</v>
      </c>
      <c r="F1808" s="47" t="str">
        <f t="shared" si="492"/>
        <v>сб</v>
      </c>
      <c r="G1808" s="92"/>
      <c r="H1808" s="71"/>
      <c r="I1808" s="70"/>
      <c r="J1808" s="94"/>
      <c r="K1808" s="94"/>
      <c r="L1808" s="48"/>
      <c r="M1808" s="71"/>
      <c r="N1808" s="64"/>
      <c r="O1808" s="65"/>
      <c r="P1808" s="65"/>
      <c r="Q1808" s="65"/>
      <c r="R1808" s="105"/>
      <c r="S1808" s="66">
        <f t="shared" si="502"/>
        <v>100854.89999999998</v>
      </c>
      <c r="T1808" s="67">
        <f t="shared" si="497"/>
        <v>0</v>
      </c>
      <c r="U1808" s="53">
        <f t="shared" si="487"/>
        <v>0</v>
      </c>
      <c r="V1808" s="54">
        <f t="shared" si="488"/>
        <v>0</v>
      </c>
      <c r="W1808" s="67">
        <f t="shared" si="498"/>
        <v>0</v>
      </c>
      <c r="X1808" s="53">
        <f t="shared" si="489"/>
        <v>0</v>
      </c>
      <c r="Y1808" s="54">
        <f t="shared" si="490"/>
        <v>0</v>
      </c>
      <c r="Z1808" s="68" t="str">
        <f t="shared" si="493"/>
        <v>0</v>
      </c>
      <c r="AA1808" s="56">
        <f t="shared" si="491"/>
        <v>1</v>
      </c>
      <c r="AB1808" s="124">
        <f t="shared" si="499"/>
        <v>1</v>
      </c>
      <c r="AC1808" s="69">
        <f t="shared" si="500"/>
        <v>0</v>
      </c>
      <c r="AD1808" s="54">
        <f t="shared" si="503"/>
        <v>0</v>
      </c>
      <c r="AE1808" s="59">
        <f t="shared" si="501"/>
        <v>0</v>
      </c>
      <c r="AF1808" s="149"/>
      <c r="AG1808" s="60"/>
      <c r="AH1808" s="61"/>
      <c r="AI1808" s="126"/>
      <c r="AJ1808" s="212"/>
      <c r="AK1808" s="215"/>
    </row>
    <row r="1809" spans="2:37">
      <c r="B1809" s="136"/>
      <c r="C1809" s="47">
        <f t="shared" si="494"/>
        <v>0</v>
      </c>
      <c r="D1809" s="47">
        <f t="shared" si="495"/>
        <v>1</v>
      </c>
      <c r="E1809" s="47">
        <f t="shared" si="496"/>
        <v>1900</v>
      </c>
      <c r="F1809" s="47" t="str">
        <f t="shared" si="492"/>
        <v>сб</v>
      </c>
      <c r="G1809" s="92"/>
      <c r="H1809" s="71"/>
      <c r="I1809" s="70"/>
      <c r="J1809" s="94"/>
      <c r="K1809" s="94"/>
      <c r="L1809" s="48"/>
      <c r="M1809" s="71"/>
      <c r="N1809" s="64"/>
      <c r="O1809" s="65"/>
      <c r="P1809" s="65"/>
      <c r="Q1809" s="65"/>
      <c r="R1809" s="105"/>
      <c r="S1809" s="66">
        <f t="shared" si="502"/>
        <v>100854.89999999998</v>
      </c>
      <c r="T1809" s="67">
        <f t="shared" si="497"/>
        <v>0</v>
      </c>
      <c r="U1809" s="53">
        <f t="shared" si="487"/>
        <v>0</v>
      </c>
      <c r="V1809" s="54">
        <f t="shared" si="488"/>
        <v>0</v>
      </c>
      <c r="W1809" s="67">
        <f t="shared" si="498"/>
        <v>0</v>
      </c>
      <c r="X1809" s="53">
        <f t="shared" si="489"/>
        <v>0</v>
      </c>
      <c r="Y1809" s="54">
        <f t="shared" si="490"/>
        <v>0</v>
      </c>
      <c r="Z1809" s="68" t="str">
        <f t="shared" si="493"/>
        <v>0</v>
      </c>
      <c r="AA1809" s="56">
        <f t="shared" si="491"/>
        <v>1</v>
      </c>
      <c r="AB1809" s="124">
        <f t="shared" si="499"/>
        <v>1</v>
      </c>
      <c r="AC1809" s="69">
        <f t="shared" si="500"/>
        <v>0</v>
      </c>
      <c r="AD1809" s="54">
        <f t="shared" si="503"/>
        <v>0</v>
      </c>
      <c r="AE1809" s="59">
        <f t="shared" si="501"/>
        <v>0</v>
      </c>
      <c r="AF1809" s="149"/>
      <c r="AG1809" s="60"/>
      <c r="AH1809" s="61"/>
      <c r="AI1809" s="126"/>
      <c r="AJ1809" s="212"/>
      <c r="AK1809" s="215"/>
    </row>
    <row r="1810" spans="2:37">
      <c r="B1810" s="136"/>
      <c r="C1810" s="47">
        <f t="shared" si="494"/>
        <v>0</v>
      </c>
      <c r="D1810" s="47">
        <f t="shared" si="495"/>
        <v>1</v>
      </c>
      <c r="E1810" s="47">
        <f t="shared" si="496"/>
        <v>1900</v>
      </c>
      <c r="F1810" s="47" t="str">
        <f t="shared" si="492"/>
        <v>сб</v>
      </c>
      <c r="G1810" s="92"/>
      <c r="H1810" s="71"/>
      <c r="I1810" s="70"/>
      <c r="J1810" s="94"/>
      <c r="K1810" s="94"/>
      <c r="L1810" s="48"/>
      <c r="M1810" s="71"/>
      <c r="N1810" s="64"/>
      <c r="O1810" s="65"/>
      <c r="P1810" s="65"/>
      <c r="Q1810" s="65"/>
      <c r="R1810" s="105"/>
      <c r="S1810" s="66">
        <f t="shared" si="502"/>
        <v>100854.89999999998</v>
      </c>
      <c r="T1810" s="67">
        <f t="shared" si="497"/>
        <v>0</v>
      </c>
      <c r="U1810" s="53">
        <f t="shared" si="487"/>
        <v>0</v>
      </c>
      <c r="V1810" s="54">
        <f t="shared" si="488"/>
        <v>0</v>
      </c>
      <c r="W1810" s="67">
        <f t="shared" si="498"/>
        <v>0</v>
      </c>
      <c r="X1810" s="53">
        <f t="shared" si="489"/>
        <v>0</v>
      </c>
      <c r="Y1810" s="54">
        <f t="shared" si="490"/>
        <v>0</v>
      </c>
      <c r="Z1810" s="68" t="str">
        <f t="shared" si="493"/>
        <v>0</v>
      </c>
      <c r="AA1810" s="56">
        <f t="shared" si="491"/>
        <v>1</v>
      </c>
      <c r="AB1810" s="124">
        <f t="shared" si="499"/>
        <v>1</v>
      </c>
      <c r="AC1810" s="69">
        <f t="shared" si="500"/>
        <v>0</v>
      </c>
      <c r="AD1810" s="54">
        <f t="shared" si="503"/>
        <v>0</v>
      </c>
      <c r="AE1810" s="59">
        <f t="shared" si="501"/>
        <v>0</v>
      </c>
      <c r="AF1810" s="149"/>
      <c r="AG1810" s="60"/>
      <c r="AH1810" s="61"/>
      <c r="AI1810" s="126"/>
      <c r="AJ1810" s="212"/>
      <c r="AK1810" s="215"/>
    </row>
    <row r="1811" spans="2:37">
      <c r="B1811" s="136"/>
      <c r="C1811" s="47">
        <f t="shared" si="494"/>
        <v>0</v>
      </c>
      <c r="D1811" s="47">
        <f t="shared" si="495"/>
        <v>1</v>
      </c>
      <c r="E1811" s="47">
        <f t="shared" si="496"/>
        <v>1900</v>
      </c>
      <c r="F1811" s="47" t="str">
        <f t="shared" si="492"/>
        <v>сб</v>
      </c>
      <c r="G1811" s="92"/>
      <c r="H1811" s="71"/>
      <c r="I1811" s="70"/>
      <c r="J1811" s="94"/>
      <c r="K1811" s="94"/>
      <c r="L1811" s="48"/>
      <c r="M1811" s="71"/>
      <c r="N1811" s="64"/>
      <c r="O1811" s="65"/>
      <c r="P1811" s="65"/>
      <c r="Q1811" s="65"/>
      <c r="R1811" s="105"/>
      <c r="S1811" s="66">
        <f t="shared" si="502"/>
        <v>100854.89999999998</v>
      </c>
      <c r="T1811" s="67">
        <f t="shared" si="497"/>
        <v>0</v>
      </c>
      <c r="U1811" s="53">
        <f t="shared" si="487"/>
        <v>0</v>
      </c>
      <c r="V1811" s="54">
        <f t="shared" si="488"/>
        <v>0</v>
      </c>
      <c r="W1811" s="67">
        <f t="shared" si="498"/>
        <v>0</v>
      </c>
      <c r="X1811" s="53">
        <f t="shared" si="489"/>
        <v>0</v>
      </c>
      <c r="Y1811" s="54">
        <f t="shared" si="490"/>
        <v>0</v>
      </c>
      <c r="Z1811" s="68" t="str">
        <f t="shared" si="493"/>
        <v>0</v>
      </c>
      <c r="AA1811" s="56">
        <f t="shared" si="491"/>
        <v>1</v>
      </c>
      <c r="AB1811" s="124">
        <f t="shared" si="499"/>
        <v>1</v>
      </c>
      <c r="AC1811" s="69">
        <f t="shared" si="500"/>
        <v>0</v>
      </c>
      <c r="AD1811" s="54">
        <f t="shared" si="503"/>
        <v>0</v>
      </c>
      <c r="AE1811" s="59">
        <f t="shared" si="501"/>
        <v>0</v>
      </c>
      <c r="AF1811" s="149"/>
      <c r="AG1811" s="60"/>
      <c r="AH1811" s="61"/>
      <c r="AI1811" s="126"/>
      <c r="AJ1811" s="212"/>
      <c r="AK1811" s="215"/>
    </row>
    <row r="1812" spans="2:37">
      <c r="B1812" s="136"/>
      <c r="C1812" s="47">
        <f t="shared" si="494"/>
        <v>0</v>
      </c>
      <c r="D1812" s="47">
        <f t="shared" si="495"/>
        <v>1</v>
      </c>
      <c r="E1812" s="47">
        <f t="shared" si="496"/>
        <v>1900</v>
      </c>
      <c r="F1812" s="47" t="str">
        <f t="shared" si="492"/>
        <v>сб</v>
      </c>
      <c r="G1812" s="92"/>
      <c r="H1812" s="71"/>
      <c r="I1812" s="70"/>
      <c r="J1812" s="94"/>
      <c r="K1812" s="94"/>
      <c r="L1812" s="48"/>
      <c r="M1812" s="71"/>
      <c r="N1812" s="64"/>
      <c r="O1812" s="65"/>
      <c r="P1812" s="65"/>
      <c r="Q1812" s="65"/>
      <c r="R1812" s="105"/>
      <c r="S1812" s="66">
        <f t="shared" si="502"/>
        <v>100854.89999999998</v>
      </c>
      <c r="T1812" s="67">
        <f t="shared" si="497"/>
        <v>0</v>
      </c>
      <c r="U1812" s="53">
        <f t="shared" si="487"/>
        <v>0</v>
      </c>
      <c r="V1812" s="54">
        <f t="shared" si="488"/>
        <v>0</v>
      </c>
      <c r="W1812" s="67">
        <f t="shared" si="498"/>
        <v>0</v>
      </c>
      <c r="X1812" s="53">
        <f t="shared" si="489"/>
        <v>0</v>
      </c>
      <c r="Y1812" s="54">
        <f t="shared" si="490"/>
        <v>0</v>
      </c>
      <c r="Z1812" s="68" t="str">
        <f t="shared" si="493"/>
        <v>0</v>
      </c>
      <c r="AA1812" s="56">
        <f t="shared" si="491"/>
        <v>1</v>
      </c>
      <c r="AB1812" s="124">
        <f t="shared" si="499"/>
        <v>1</v>
      </c>
      <c r="AC1812" s="69">
        <f t="shared" si="500"/>
        <v>0</v>
      </c>
      <c r="AD1812" s="54">
        <f t="shared" si="503"/>
        <v>0</v>
      </c>
      <c r="AE1812" s="59">
        <f t="shared" si="501"/>
        <v>0</v>
      </c>
      <c r="AF1812" s="149"/>
      <c r="AG1812" s="60"/>
      <c r="AH1812" s="61"/>
      <c r="AI1812" s="126"/>
      <c r="AJ1812" s="212"/>
      <c r="AK1812" s="215"/>
    </row>
    <row r="1813" spans="2:37">
      <c r="B1813" s="136"/>
      <c r="C1813" s="47">
        <f t="shared" si="494"/>
        <v>0</v>
      </c>
      <c r="D1813" s="47">
        <f t="shared" si="495"/>
        <v>1</v>
      </c>
      <c r="E1813" s="47">
        <f t="shared" si="496"/>
        <v>1900</v>
      </c>
      <c r="F1813" s="47" t="str">
        <f t="shared" si="492"/>
        <v>сб</v>
      </c>
      <c r="G1813" s="92"/>
      <c r="H1813" s="71"/>
      <c r="I1813" s="70"/>
      <c r="J1813" s="94"/>
      <c r="K1813" s="94"/>
      <c r="L1813" s="48"/>
      <c r="M1813" s="71"/>
      <c r="N1813" s="64"/>
      <c r="O1813" s="65"/>
      <c r="P1813" s="65"/>
      <c r="Q1813" s="65"/>
      <c r="R1813" s="105"/>
      <c r="S1813" s="66">
        <f t="shared" si="502"/>
        <v>100854.89999999998</v>
      </c>
      <c r="T1813" s="67">
        <f t="shared" si="497"/>
        <v>0</v>
      </c>
      <c r="U1813" s="53">
        <f t="shared" si="487"/>
        <v>0</v>
      </c>
      <c r="V1813" s="54">
        <f t="shared" si="488"/>
        <v>0</v>
      </c>
      <c r="W1813" s="67">
        <f t="shared" si="498"/>
        <v>0</v>
      </c>
      <c r="X1813" s="53">
        <f t="shared" si="489"/>
        <v>0</v>
      </c>
      <c r="Y1813" s="54">
        <f t="shared" si="490"/>
        <v>0</v>
      </c>
      <c r="Z1813" s="68" t="str">
        <f t="shared" si="493"/>
        <v>0</v>
      </c>
      <c r="AA1813" s="56">
        <f t="shared" si="491"/>
        <v>1</v>
      </c>
      <c r="AB1813" s="124">
        <f t="shared" si="499"/>
        <v>1</v>
      </c>
      <c r="AC1813" s="69">
        <f t="shared" si="500"/>
        <v>0</v>
      </c>
      <c r="AD1813" s="54">
        <f t="shared" si="503"/>
        <v>0</v>
      </c>
      <c r="AE1813" s="59">
        <f t="shared" si="501"/>
        <v>0</v>
      </c>
      <c r="AF1813" s="149"/>
      <c r="AG1813" s="60"/>
      <c r="AH1813" s="61"/>
      <c r="AI1813" s="126"/>
      <c r="AJ1813" s="212"/>
      <c r="AK1813" s="215"/>
    </row>
    <row r="1814" spans="2:37">
      <c r="B1814" s="136"/>
      <c r="C1814" s="47">
        <f t="shared" si="494"/>
        <v>0</v>
      </c>
      <c r="D1814" s="47">
        <f t="shared" si="495"/>
        <v>1</v>
      </c>
      <c r="E1814" s="47">
        <f t="shared" si="496"/>
        <v>1900</v>
      </c>
      <c r="F1814" s="47" t="str">
        <f t="shared" si="492"/>
        <v>сб</v>
      </c>
      <c r="G1814" s="92"/>
      <c r="H1814" s="71"/>
      <c r="I1814" s="70"/>
      <c r="J1814" s="94"/>
      <c r="K1814" s="94"/>
      <c r="L1814" s="48"/>
      <c r="M1814" s="71"/>
      <c r="N1814" s="64"/>
      <c r="O1814" s="65"/>
      <c r="P1814" s="65"/>
      <c r="Q1814" s="65"/>
      <c r="R1814" s="105"/>
      <c r="S1814" s="66">
        <f t="shared" si="502"/>
        <v>100854.89999999998</v>
      </c>
      <c r="T1814" s="67">
        <f t="shared" si="497"/>
        <v>0</v>
      </c>
      <c r="U1814" s="53">
        <f t="shared" si="487"/>
        <v>0</v>
      </c>
      <c r="V1814" s="54">
        <f t="shared" si="488"/>
        <v>0</v>
      </c>
      <c r="W1814" s="67">
        <f t="shared" si="498"/>
        <v>0</v>
      </c>
      <c r="X1814" s="53">
        <f t="shared" si="489"/>
        <v>0</v>
      </c>
      <c r="Y1814" s="54">
        <f t="shared" si="490"/>
        <v>0</v>
      </c>
      <c r="Z1814" s="68" t="str">
        <f t="shared" si="493"/>
        <v>0</v>
      </c>
      <c r="AA1814" s="56">
        <f t="shared" si="491"/>
        <v>1</v>
      </c>
      <c r="AB1814" s="124">
        <f t="shared" si="499"/>
        <v>1</v>
      </c>
      <c r="AC1814" s="69">
        <f t="shared" si="500"/>
        <v>0</v>
      </c>
      <c r="AD1814" s="54">
        <f t="shared" si="503"/>
        <v>0</v>
      </c>
      <c r="AE1814" s="59">
        <f t="shared" si="501"/>
        <v>0</v>
      </c>
      <c r="AF1814" s="149"/>
      <c r="AG1814" s="60"/>
      <c r="AH1814" s="61"/>
      <c r="AI1814" s="126"/>
      <c r="AJ1814" s="212"/>
      <c r="AK1814" s="215"/>
    </row>
    <row r="1815" spans="2:37">
      <c r="B1815" s="136"/>
      <c r="C1815" s="47">
        <f t="shared" si="494"/>
        <v>0</v>
      </c>
      <c r="D1815" s="47">
        <f t="shared" si="495"/>
        <v>1</v>
      </c>
      <c r="E1815" s="47">
        <f t="shared" si="496"/>
        <v>1900</v>
      </c>
      <c r="F1815" s="47" t="str">
        <f t="shared" si="492"/>
        <v>сб</v>
      </c>
      <c r="G1815" s="92"/>
      <c r="H1815" s="71"/>
      <c r="I1815" s="70"/>
      <c r="J1815" s="94"/>
      <c r="K1815" s="94"/>
      <c r="L1815" s="48"/>
      <c r="M1815" s="71"/>
      <c r="N1815" s="64"/>
      <c r="O1815" s="65"/>
      <c r="P1815" s="65"/>
      <c r="Q1815" s="65"/>
      <c r="R1815" s="105"/>
      <c r="S1815" s="66">
        <f t="shared" si="502"/>
        <v>100854.89999999998</v>
      </c>
      <c r="T1815" s="67">
        <f t="shared" si="497"/>
        <v>0</v>
      </c>
      <c r="U1815" s="53">
        <f t="shared" si="487"/>
        <v>0</v>
      </c>
      <c r="V1815" s="54">
        <f t="shared" si="488"/>
        <v>0</v>
      </c>
      <c r="W1815" s="67">
        <f t="shared" si="498"/>
        <v>0</v>
      </c>
      <c r="X1815" s="53">
        <f t="shared" si="489"/>
        <v>0</v>
      </c>
      <c r="Y1815" s="54">
        <f t="shared" si="490"/>
        <v>0</v>
      </c>
      <c r="Z1815" s="68" t="str">
        <f t="shared" si="493"/>
        <v>0</v>
      </c>
      <c r="AA1815" s="56">
        <f t="shared" si="491"/>
        <v>1</v>
      </c>
      <c r="AB1815" s="124">
        <f t="shared" si="499"/>
        <v>1</v>
      </c>
      <c r="AC1815" s="69">
        <f t="shared" si="500"/>
        <v>0</v>
      </c>
      <c r="AD1815" s="54">
        <f t="shared" si="503"/>
        <v>0</v>
      </c>
      <c r="AE1815" s="59">
        <f t="shared" si="501"/>
        <v>0</v>
      </c>
      <c r="AF1815" s="149"/>
      <c r="AG1815" s="60"/>
      <c r="AH1815" s="61"/>
      <c r="AI1815" s="126"/>
      <c r="AJ1815" s="212"/>
      <c r="AK1815" s="215"/>
    </row>
    <row r="1816" spans="2:37">
      <c r="B1816" s="136"/>
      <c r="C1816" s="47">
        <f t="shared" si="494"/>
        <v>0</v>
      </c>
      <c r="D1816" s="47">
        <f t="shared" si="495"/>
        <v>1</v>
      </c>
      <c r="E1816" s="47">
        <f t="shared" si="496"/>
        <v>1900</v>
      </c>
      <c r="F1816" s="47" t="str">
        <f t="shared" si="492"/>
        <v>сб</v>
      </c>
      <c r="G1816" s="92"/>
      <c r="H1816" s="71"/>
      <c r="I1816" s="70"/>
      <c r="J1816" s="94"/>
      <c r="K1816" s="94"/>
      <c r="L1816" s="48"/>
      <c r="M1816" s="71"/>
      <c r="N1816" s="64"/>
      <c r="O1816" s="65"/>
      <c r="P1816" s="65"/>
      <c r="Q1816" s="65"/>
      <c r="R1816" s="105"/>
      <c r="S1816" s="66">
        <f t="shared" si="502"/>
        <v>100854.89999999998</v>
      </c>
      <c r="T1816" s="67">
        <f t="shared" si="497"/>
        <v>0</v>
      </c>
      <c r="U1816" s="53">
        <f t="shared" si="487"/>
        <v>0</v>
      </c>
      <c r="V1816" s="54">
        <f t="shared" si="488"/>
        <v>0</v>
      </c>
      <c r="W1816" s="67">
        <f t="shared" si="498"/>
        <v>0</v>
      </c>
      <c r="X1816" s="53">
        <f t="shared" si="489"/>
        <v>0</v>
      </c>
      <c r="Y1816" s="54">
        <f t="shared" si="490"/>
        <v>0</v>
      </c>
      <c r="Z1816" s="68" t="str">
        <f t="shared" si="493"/>
        <v>0</v>
      </c>
      <c r="AA1816" s="56">
        <f t="shared" si="491"/>
        <v>1</v>
      </c>
      <c r="AB1816" s="124">
        <f t="shared" si="499"/>
        <v>1</v>
      </c>
      <c r="AC1816" s="69">
        <f t="shared" si="500"/>
        <v>0</v>
      </c>
      <c r="AD1816" s="54">
        <f t="shared" si="503"/>
        <v>0</v>
      </c>
      <c r="AE1816" s="59">
        <f t="shared" si="501"/>
        <v>0</v>
      </c>
      <c r="AF1816" s="149"/>
      <c r="AG1816" s="60"/>
      <c r="AH1816" s="61"/>
      <c r="AI1816" s="126"/>
      <c r="AJ1816" s="212"/>
      <c r="AK1816" s="215"/>
    </row>
    <row r="1817" spans="2:37">
      <c r="B1817" s="136"/>
      <c r="C1817" s="47">
        <f t="shared" si="494"/>
        <v>0</v>
      </c>
      <c r="D1817" s="47">
        <f t="shared" si="495"/>
        <v>1</v>
      </c>
      <c r="E1817" s="47">
        <f t="shared" si="496"/>
        <v>1900</v>
      </c>
      <c r="F1817" s="47" t="str">
        <f t="shared" si="492"/>
        <v>сб</v>
      </c>
      <c r="G1817" s="92"/>
      <c r="H1817" s="71"/>
      <c r="I1817" s="70"/>
      <c r="J1817" s="94"/>
      <c r="K1817" s="94"/>
      <c r="L1817" s="48"/>
      <c r="M1817" s="71"/>
      <c r="N1817" s="64"/>
      <c r="O1817" s="65"/>
      <c r="P1817" s="65"/>
      <c r="Q1817" s="65"/>
      <c r="R1817" s="105"/>
      <c r="S1817" s="66">
        <f t="shared" si="502"/>
        <v>100854.89999999998</v>
      </c>
      <c r="T1817" s="67">
        <f t="shared" si="497"/>
        <v>0</v>
      </c>
      <c r="U1817" s="53">
        <f t="shared" si="487"/>
        <v>0</v>
      </c>
      <c r="V1817" s="54">
        <f t="shared" si="488"/>
        <v>0</v>
      </c>
      <c r="W1817" s="67">
        <f t="shared" si="498"/>
        <v>0</v>
      </c>
      <c r="X1817" s="53">
        <f t="shared" si="489"/>
        <v>0</v>
      </c>
      <c r="Y1817" s="54">
        <f t="shared" si="490"/>
        <v>0</v>
      </c>
      <c r="Z1817" s="68" t="str">
        <f t="shared" si="493"/>
        <v>0</v>
      </c>
      <c r="AA1817" s="56">
        <f t="shared" si="491"/>
        <v>1</v>
      </c>
      <c r="AB1817" s="124">
        <f t="shared" si="499"/>
        <v>1</v>
      </c>
      <c r="AC1817" s="69">
        <f t="shared" si="500"/>
        <v>0</v>
      </c>
      <c r="AD1817" s="54">
        <f t="shared" si="503"/>
        <v>0</v>
      </c>
      <c r="AE1817" s="59">
        <f t="shared" si="501"/>
        <v>0</v>
      </c>
      <c r="AF1817" s="149"/>
      <c r="AG1817" s="60"/>
      <c r="AH1817" s="61"/>
      <c r="AI1817" s="126"/>
      <c r="AJ1817" s="212"/>
      <c r="AK1817" s="215"/>
    </row>
    <row r="1818" spans="2:37">
      <c r="B1818" s="136"/>
      <c r="C1818" s="47">
        <f t="shared" si="494"/>
        <v>0</v>
      </c>
      <c r="D1818" s="47">
        <f t="shared" si="495"/>
        <v>1</v>
      </c>
      <c r="E1818" s="47">
        <f t="shared" si="496"/>
        <v>1900</v>
      </c>
      <c r="F1818" s="47" t="str">
        <f t="shared" si="492"/>
        <v>сб</v>
      </c>
      <c r="G1818" s="92"/>
      <c r="H1818" s="71"/>
      <c r="I1818" s="70"/>
      <c r="J1818" s="94"/>
      <c r="K1818" s="94"/>
      <c r="L1818" s="48"/>
      <c r="M1818" s="71"/>
      <c r="N1818" s="64"/>
      <c r="O1818" s="65"/>
      <c r="P1818" s="65"/>
      <c r="Q1818" s="65"/>
      <c r="R1818" s="105"/>
      <c r="S1818" s="66">
        <f t="shared" si="502"/>
        <v>100854.89999999998</v>
      </c>
      <c r="T1818" s="67">
        <f t="shared" si="497"/>
        <v>0</v>
      </c>
      <c r="U1818" s="53">
        <f t="shared" si="487"/>
        <v>0</v>
      </c>
      <c r="V1818" s="54">
        <f t="shared" si="488"/>
        <v>0</v>
      </c>
      <c r="W1818" s="67">
        <f t="shared" si="498"/>
        <v>0</v>
      </c>
      <c r="X1818" s="53">
        <f t="shared" si="489"/>
        <v>0</v>
      </c>
      <c r="Y1818" s="54">
        <f t="shared" si="490"/>
        <v>0</v>
      </c>
      <c r="Z1818" s="68" t="str">
        <f t="shared" si="493"/>
        <v>0</v>
      </c>
      <c r="AA1818" s="56">
        <f t="shared" si="491"/>
        <v>1</v>
      </c>
      <c r="AB1818" s="124">
        <f t="shared" si="499"/>
        <v>1</v>
      </c>
      <c r="AC1818" s="69">
        <f t="shared" si="500"/>
        <v>0</v>
      </c>
      <c r="AD1818" s="54">
        <f t="shared" si="503"/>
        <v>0</v>
      </c>
      <c r="AE1818" s="59">
        <f t="shared" si="501"/>
        <v>0</v>
      </c>
      <c r="AF1818" s="149"/>
      <c r="AG1818" s="60"/>
      <c r="AH1818" s="61"/>
      <c r="AI1818" s="126"/>
      <c r="AJ1818" s="212"/>
      <c r="AK1818" s="215"/>
    </row>
    <row r="1819" spans="2:37">
      <c r="B1819" s="136"/>
      <c r="C1819" s="47">
        <f t="shared" si="494"/>
        <v>0</v>
      </c>
      <c r="D1819" s="47">
        <f t="shared" si="495"/>
        <v>1</v>
      </c>
      <c r="E1819" s="47">
        <f t="shared" si="496"/>
        <v>1900</v>
      </c>
      <c r="F1819" s="47" t="str">
        <f t="shared" si="492"/>
        <v>сб</v>
      </c>
      <c r="G1819" s="92"/>
      <c r="H1819" s="71"/>
      <c r="I1819" s="70"/>
      <c r="J1819" s="94"/>
      <c r="K1819" s="94"/>
      <c r="L1819" s="48"/>
      <c r="M1819" s="71"/>
      <c r="N1819" s="64"/>
      <c r="O1819" s="65"/>
      <c r="P1819" s="65"/>
      <c r="Q1819" s="65"/>
      <c r="R1819" s="105"/>
      <c r="S1819" s="66">
        <f t="shared" si="502"/>
        <v>100854.89999999998</v>
      </c>
      <c r="T1819" s="67">
        <f t="shared" si="497"/>
        <v>0</v>
      </c>
      <c r="U1819" s="53">
        <f t="shared" si="487"/>
        <v>0</v>
      </c>
      <c r="V1819" s="54">
        <f t="shared" si="488"/>
        <v>0</v>
      </c>
      <c r="W1819" s="67">
        <f t="shared" si="498"/>
        <v>0</v>
      </c>
      <c r="X1819" s="53">
        <f t="shared" si="489"/>
        <v>0</v>
      </c>
      <c r="Y1819" s="54">
        <f t="shared" si="490"/>
        <v>0</v>
      </c>
      <c r="Z1819" s="68" t="str">
        <f t="shared" si="493"/>
        <v>0</v>
      </c>
      <c r="AA1819" s="56">
        <f t="shared" si="491"/>
        <v>1</v>
      </c>
      <c r="AB1819" s="124">
        <f t="shared" si="499"/>
        <v>1</v>
      </c>
      <c r="AC1819" s="69">
        <f t="shared" si="500"/>
        <v>0</v>
      </c>
      <c r="AD1819" s="54">
        <f t="shared" si="503"/>
        <v>0</v>
      </c>
      <c r="AE1819" s="59">
        <f t="shared" si="501"/>
        <v>0</v>
      </c>
      <c r="AF1819" s="149"/>
      <c r="AG1819" s="60"/>
      <c r="AH1819" s="61"/>
      <c r="AI1819" s="126"/>
      <c r="AJ1819" s="212"/>
      <c r="AK1819" s="215"/>
    </row>
    <row r="1820" spans="2:37">
      <c r="B1820" s="136"/>
      <c r="C1820" s="47">
        <f t="shared" si="494"/>
        <v>0</v>
      </c>
      <c r="D1820" s="47">
        <f t="shared" si="495"/>
        <v>1</v>
      </c>
      <c r="E1820" s="47">
        <f t="shared" si="496"/>
        <v>1900</v>
      </c>
      <c r="F1820" s="47" t="str">
        <f t="shared" si="492"/>
        <v>сб</v>
      </c>
      <c r="G1820" s="92"/>
      <c r="H1820" s="71"/>
      <c r="I1820" s="70"/>
      <c r="J1820" s="94"/>
      <c r="K1820" s="94"/>
      <c r="L1820" s="48"/>
      <c r="M1820" s="71"/>
      <c r="N1820" s="64"/>
      <c r="O1820" s="65"/>
      <c r="P1820" s="65"/>
      <c r="Q1820" s="65"/>
      <c r="R1820" s="105"/>
      <c r="S1820" s="66">
        <f t="shared" si="502"/>
        <v>100854.89999999998</v>
      </c>
      <c r="T1820" s="67">
        <f t="shared" si="497"/>
        <v>0</v>
      </c>
      <c r="U1820" s="53">
        <f t="shared" si="487"/>
        <v>0</v>
      </c>
      <c r="V1820" s="54">
        <f t="shared" si="488"/>
        <v>0</v>
      </c>
      <c r="W1820" s="67">
        <f t="shared" si="498"/>
        <v>0</v>
      </c>
      <c r="X1820" s="53">
        <f t="shared" si="489"/>
        <v>0</v>
      </c>
      <c r="Y1820" s="54">
        <f t="shared" si="490"/>
        <v>0</v>
      </c>
      <c r="Z1820" s="68" t="str">
        <f t="shared" si="493"/>
        <v>0</v>
      </c>
      <c r="AA1820" s="56">
        <f t="shared" si="491"/>
        <v>1</v>
      </c>
      <c r="AB1820" s="124">
        <f t="shared" si="499"/>
        <v>1</v>
      </c>
      <c r="AC1820" s="69">
        <f t="shared" si="500"/>
        <v>0</v>
      </c>
      <c r="AD1820" s="54">
        <f t="shared" si="503"/>
        <v>0</v>
      </c>
      <c r="AE1820" s="59">
        <f t="shared" si="501"/>
        <v>0</v>
      </c>
      <c r="AF1820" s="149"/>
      <c r="AG1820" s="60"/>
      <c r="AH1820" s="61"/>
      <c r="AI1820" s="126"/>
      <c r="AJ1820" s="212"/>
      <c r="AK1820" s="215"/>
    </row>
    <row r="1821" spans="2:37">
      <c r="B1821" s="136"/>
      <c r="C1821" s="47">
        <f t="shared" si="494"/>
        <v>0</v>
      </c>
      <c r="D1821" s="47">
        <f t="shared" si="495"/>
        <v>1</v>
      </c>
      <c r="E1821" s="47">
        <f t="shared" si="496"/>
        <v>1900</v>
      </c>
      <c r="F1821" s="47" t="str">
        <f t="shared" si="492"/>
        <v>сб</v>
      </c>
      <c r="G1821" s="92"/>
      <c r="H1821" s="71"/>
      <c r="I1821" s="70"/>
      <c r="J1821" s="94"/>
      <c r="K1821" s="94"/>
      <c r="L1821" s="48"/>
      <c r="M1821" s="71"/>
      <c r="N1821" s="64"/>
      <c r="O1821" s="65"/>
      <c r="P1821" s="65"/>
      <c r="Q1821" s="65"/>
      <c r="R1821" s="105"/>
      <c r="S1821" s="66">
        <f t="shared" si="502"/>
        <v>100854.89999999998</v>
      </c>
      <c r="T1821" s="67">
        <f t="shared" si="497"/>
        <v>0</v>
      </c>
      <c r="U1821" s="53">
        <f t="shared" si="487"/>
        <v>0</v>
      </c>
      <c r="V1821" s="54">
        <f t="shared" si="488"/>
        <v>0</v>
      </c>
      <c r="W1821" s="67">
        <f t="shared" si="498"/>
        <v>0</v>
      </c>
      <c r="X1821" s="53">
        <f t="shared" si="489"/>
        <v>0</v>
      </c>
      <c r="Y1821" s="54">
        <f t="shared" si="490"/>
        <v>0</v>
      </c>
      <c r="Z1821" s="68" t="str">
        <f t="shared" si="493"/>
        <v>0</v>
      </c>
      <c r="AA1821" s="56">
        <f t="shared" si="491"/>
        <v>1</v>
      </c>
      <c r="AB1821" s="124">
        <f t="shared" si="499"/>
        <v>1</v>
      </c>
      <c r="AC1821" s="69">
        <f t="shared" si="500"/>
        <v>0</v>
      </c>
      <c r="AD1821" s="54">
        <f t="shared" si="503"/>
        <v>0</v>
      </c>
      <c r="AE1821" s="59">
        <f t="shared" si="501"/>
        <v>0</v>
      </c>
      <c r="AF1821" s="149"/>
      <c r="AG1821" s="60"/>
      <c r="AH1821" s="61"/>
      <c r="AI1821" s="126"/>
      <c r="AJ1821" s="212"/>
      <c r="AK1821" s="215"/>
    </row>
    <row r="1822" spans="2:37">
      <c r="B1822" s="136"/>
      <c r="C1822" s="47">
        <f t="shared" si="494"/>
        <v>0</v>
      </c>
      <c r="D1822" s="47">
        <f t="shared" si="495"/>
        <v>1</v>
      </c>
      <c r="E1822" s="47">
        <f t="shared" si="496"/>
        <v>1900</v>
      </c>
      <c r="F1822" s="47" t="str">
        <f t="shared" si="492"/>
        <v>сб</v>
      </c>
      <c r="G1822" s="92"/>
      <c r="H1822" s="71"/>
      <c r="I1822" s="70"/>
      <c r="J1822" s="94"/>
      <c r="K1822" s="94"/>
      <c r="L1822" s="48"/>
      <c r="M1822" s="71"/>
      <c r="N1822" s="64"/>
      <c r="O1822" s="65"/>
      <c r="P1822" s="65"/>
      <c r="Q1822" s="65"/>
      <c r="R1822" s="105"/>
      <c r="S1822" s="66">
        <f t="shared" si="502"/>
        <v>100854.89999999998</v>
      </c>
      <c r="T1822" s="67">
        <f t="shared" si="497"/>
        <v>0</v>
      </c>
      <c r="U1822" s="53">
        <f t="shared" si="487"/>
        <v>0</v>
      </c>
      <c r="V1822" s="54">
        <f t="shared" si="488"/>
        <v>0</v>
      </c>
      <c r="W1822" s="67">
        <f t="shared" si="498"/>
        <v>0</v>
      </c>
      <c r="X1822" s="53">
        <f t="shared" si="489"/>
        <v>0</v>
      </c>
      <c r="Y1822" s="54">
        <f t="shared" si="490"/>
        <v>0</v>
      </c>
      <c r="Z1822" s="68" t="str">
        <f t="shared" si="493"/>
        <v>0</v>
      </c>
      <c r="AA1822" s="56">
        <f t="shared" si="491"/>
        <v>1</v>
      </c>
      <c r="AB1822" s="124">
        <f t="shared" si="499"/>
        <v>1</v>
      </c>
      <c r="AC1822" s="69">
        <f t="shared" si="500"/>
        <v>0</v>
      </c>
      <c r="AD1822" s="54">
        <f t="shared" si="503"/>
        <v>0</v>
      </c>
      <c r="AE1822" s="59">
        <f t="shared" si="501"/>
        <v>0</v>
      </c>
      <c r="AF1822" s="149"/>
      <c r="AG1822" s="60"/>
      <c r="AH1822" s="61"/>
      <c r="AI1822" s="126"/>
      <c r="AJ1822" s="212"/>
      <c r="AK1822" s="215"/>
    </row>
    <row r="1823" spans="2:37">
      <c r="B1823" s="136"/>
      <c r="C1823" s="47">
        <f t="shared" si="494"/>
        <v>0</v>
      </c>
      <c r="D1823" s="47">
        <f t="shared" si="495"/>
        <v>1</v>
      </c>
      <c r="E1823" s="47">
        <f t="shared" si="496"/>
        <v>1900</v>
      </c>
      <c r="F1823" s="47" t="str">
        <f t="shared" si="492"/>
        <v>сб</v>
      </c>
      <c r="G1823" s="92"/>
      <c r="H1823" s="71"/>
      <c r="I1823" s="70"/>
      <c r="J1823" s="94"/>
      <c r="K1823" s="94"/>
      <c r="L1823" s="48"/>
      <c r="M1823" s="71"/>
      <c r="N1823" s="64"/>
      <c r="O1823" s="65"/>
      <c r="P1823" s="65"/>
      <c r="Q1823" s="65"/>
      <c r="R1823" s="105"/>
      <c r="S1823" s="66">
        <f t="shared" si="502"/>
        <v>100854.89999999998</v>
      </c>
      <c r="T1823" s="67">
        <f t="shared" si="497"/>
        <v>0</v>
      </c>
      <c r="U1823" s="53">
        <f t="shared" si="487"/>
        <v>0</v>
      </c>
      <c r="V1823" s="54">
        <f t="shared" si="488"/>
        <v>0</v>
      </c>
      <c r="W1823" s="67">
        <f t="shared" si="498"/>
        <v>0</v>
      </c>
      <c r="X1823" s="53">
        <f t="shared" si="489"/>
        <v>0</v>
      </c>
      <c r="Y1823" s="54">
        <f t="shared" si="490"/>
        <v>0</v>
      </c>
      <c r="Z1823" s="68" t="str">
        <f t="shared" si="493"/>
        <v>0</v>
      </c>
      <c r="AA1823" s="56">
        <f t="shared" si="491"/>
        <v>1</v>
      </c>
      <c r="AB1823" s="124">
        <f t="shared" si="499"/>
        <v>1</v>
      </c>
      <c r="AC1823" s="69">
        <f t="shared" si="500"/>
        <v>0</v>
      </c>
      <c r="AD1823" s="54">
        <f t="shared" si="503"/>
        <v>0</v>
      </c>
      <c r="AE1823" s="59">
        <f t="shared" si="501"/>
        <v>0</v>
      </c>
      <c r="AF1823" s="149"/>
      <c r="AG1823" s="60"/>
      <c r="AH1823" s="61"/>
      <c r="AI1823" s="126"/>
      <c r="AJ1823" s="212"/>
      <c r="AK1823" s="215"/>
    </row>
    <row r="1824" spans="2:37">
      <c r="B1824" s="136"/>
      <c r="C1824" s="47">
        <f t="shared" si="494"/>
        <v>0</v>
      </c>
      <c r="D1824" s="47">
        <f t="shared" si="495"/>
        <v>1</v>
      </c>
      <c r="E1824" s="47">
        <f t="shared" si="496"/>
        <v>1900</v>
      </c>
      <c r="F1824" s="47" t="str">
        <f t="shared" si="492"/>
        <v>сб</v>
      </c>
      <c r="G1824" s="92"/>
      <c r="H1824" s="71"/>
      <c r="I1824" s="70"/>
      <c r="J1824" s="94"/>
      <c r="K1824" s="94"/>
      <c r="L1824" s="48"/>
      <c r="M1824" s="71"/>
      <c r="N1824" s="64"/>
      <c r="O1824" s="65"/>
      <c r="P1824" s="65"/>
      <c r="Q1824" s="65"/>
      <c r="R1824" s="105"/>
      <c r="S1824" s="66">
        <f t="shared" si="502"/>
        <v>100854.89999999998</v>
      </c>
      <c r="T1824" s="67">
        <f t="shared" si="497"/>
        <v>0</v>
      </c>
      <c r="U1824" s="53">
        <f t="shared" si="487"/>
        <v>0</v>
      </c>
      <c r="V1824" s="54">
        <f t="shared" si="488"/>
        <v>0</v>
      </c>
      <c r="W1824" s="67">
        <f t="shared" si="498"/>
        <v>0</v>
      </c>
      <c r="X1824" s="53">
        <f t="shared" si="489"/>
        <v>0</v>
      </c>
      <c r="Y1824" s="54">
        <f t="shared" si="490"/>
        <v>0</v>
      </c>
      <c r="Z1824" s="68" t="str">
        <f t="shared" si="493"/>
        <v>0</v>
      </c>
      <c r="AA1824" s="56">
        <f t="shared" si="491"/>
        <v>1</v>
      </c>
      <c r="AB1824" s="124">
        <f t="shared" si="499"/>
        <v>1</v>
      </c>
      <c r="AC1824" s="69">
        <f t="shared" si="500"/>
        <v>0</v>
      </c>
      <c r="AD1824" s="54">
        <f t="shared" si="503"/>
        <v>0</v>
      </c>
      <c r="AE1824" s="59">
        <f t="shared" si="501"/>
        <v>0</v>
      </c>
      <c r="AF1824" s="149"/>
      <c r="AG1824" s="60"/>
      <c r="AH1824" s="61"/>
      <c r="AI1824" s="126"/>
      <c r="AJ1824" s="212"/>
      <c r="AK1824" s="215"/>
    </row>
    <row r="1825" spans="2:37">
      <c r="B1825" s="136"/>
      <c r="C1825" s="47">
        <f t="shared" si="494"/>
        <v>0</v>
      </c>
      <c r="D1825" s="47">
        <f t="shared" si="495"/>
        <v>1</v>
      </c>
      <c r="E1825" s="47">
        <f t="shared" si="496"/>
        <v>1900</v>
      </c>
      <c r="F1825" s="47" t="str">
        <f t="shared" si="492"/>
        <v>сб</v>
      </c>
      <c r="G1825" s="92"/>
      <c r="H1825" s="71"/>
      <c r="I1825" s="70"/>
      <c r="J1825" s="94"/>
      <c r="K1825" s="94"/>
      <c r="L1825" s="48"/>
      <c r="M1825" s="71"/>
      <c r="N1825" s="64"/>
      <c r="O1825" s="65"/>
      <c r="P1825" s="65"/>
      <c r="Q1825" s="65"/>
      <c r="R1825" s="105"/>
      <c r="S1825" s="66">
        <f t="shared" si="502"/>
        <v>100854.89999999998</v>
      </c>
      <c r="T1825" s="67">
        <f t="shared" si="497"/>
        <v>0</v>
      </c>
      <c r="U1825" s="53">
        <f t="shared" ref="U1825:U1888" si="504">T1825*M1825*AA1825</f>
        <v>0</v>
      </c>
      <c r="V1825" s="54">
        <f t="shared" ref="V1825:V1888" si="505">T1825*M1825*AA1825/S1825</f>
        <v>0</v>
      </c>
      <c r="W1825" s="67">
        <f t="shared" si="498"/>
        <v>0</v>
      </c>
      <c r="X1825" s="53">
        <f t="shared" ref="X1825:X1888" si="506">W1825*M1825*AA1825</f>
        <v>0</v>
      </c>
      <c r="Y1825" s="54">
        <f t="shared" ref="Y1825:Y1888" si="507">W1825*M1825*AA1825/S1825</f>
        <v>0</v>
      </c>
      <c r="Z1825" s="68" t="str">
        <f t="shared" si="493"/>
        <v>0</v>
      </c>
      <c r="AA1825" s="56">
        <f t="shared" ref="AA1825:AA1888" si="508">IF(I1825=0,1,I1825)</f>
        <v>1</v>
      </c>
      <c r="AB1825" s="124">
        <f t="shared" si="499"/>
        <v>1</v>
      </c>
      <c r="AC1825" s="69">
        <f t="shared" si="500"/>
        <v>0</v>
      </c>
      <c r="AD1825" s="54">
        <f t="shared" si="503"/>
        <v>0</v>
      </c>
      <c r="AE1825" s="59">
        <f t="shared" si="501"/>
        <v>0</v>
      </c>
      <c r="AF1825" s="149"/>
      <c r="AG1825" s="60"/>
      <c r="AH1825" s="61"/>
      <c r="AI1825" s="126"/>
      <c r="AJ1825" s="212"/>
      <c r="AK1825" s="215"/>
    </row>
    <row r="1826" spans="2:37">
      <c r="B1826" s="136"/>
      <c r="C1826" s="47">
        <f t="shared" si="494"/>
        <v>0</v>
      </c>
      <c r="D1826" s="47">
        <f t="shared" si="495"/>
        <v>1</v>
      </c>
      <c r="E1826" s="47">
        <f t="shared" si="496"/>
        <v>1900</v>
      </c>
      <c r="F1826" s="47" t="str">
        <f t="shared" si="492"/>
        <v>сб</v>
      </c>
      <c r="G1826" s="92"/>
      <c r="H1826" s="71"/>
      <c r="I1826" s="70"/>
      <c r="J1826" s="94"/>
      <c r="K1826" s="94"/>
      <c r="L1826" s="48"/>
      <c r="M1826" s="71"/>
      <c r="N1826" s="64"/>
      <c r="O1826" s="65"/>
      <c r="P1826" s="65"/>
      <c r="Q1826" s="65"/>
      <c r="R1826" s="105"/>
      <c r="S1826" s="66">
        <f t="shared" si="502"/>
        <v>100854.89999999998</v>
      </c>
      <c r="T1826" s="67">
        <f t="shared" si="497"/>
        <v>0</v>
      </c>
      <c r="U1826" s="53">
        <f t="shared" si="504"/>
        <v>0</v>
      </c>
      <c r="V1826" s="54">
        <f t="shared" si="505"/>
        <v>0</v>
      </c>
      <c r="W1826" s="67">
        <f t="shared" si="498"/>
        <v>0</v>
      </c>
      <c r="X1826" s="53">
        <f t="shared" si="506"/>
        <v>0</v>
      </c>
      <c r="Y1826" s="54">
        <f t="shared" si="507"/>
        <v>0</v>
      </c>
      <c r="Z1826" s="68" t="str">
        <f t="shared" si="493"/>
        <v>0</v>
      </c>
      <c r="AA1826" s="56">
        <f t="shared" si="508"/>
        <v>1</v>
      </c>
      <c r="AB1826" s="124">
        <f t="shared" si="499"/>
        <v>1</v>
      </c>
      <c r="AC1826" s="69">
        <f t="shared" si="500"/>
        <v>0</v>
      </c>
      <c r="AD1826" s="54">
        <f t="shared" si="503"/>
        <v>0</v>
      </c>
      <c r="AE1826" s="59">
        <f t="shared" si="501"/>
        <v>0</v>
      </c>
      <c r="AF1826" s="149"/>
      <c r="AG1826" s="60"/>
      <c r="AH1826" s="61"/>
      <c r="AI1826" s="126"/>
      <c r="AJ1826" s="212"/>
      <c r="AK1826" s="215"/>
    </row>
    <row r="1827" spans="2:37">
      <c r="B1827" s="136"/>
      <c r="C1827" s="47">
        <f t="shared" si="494"/>
        <v>0</v>
      </c>
      <c r="D1827" s="47">
        <f t="shared" si="495"/>
        <v>1</v>
      </c>
      <c r="E1827" s="47">
        <f t="shared" si="496"/>
        <v>1900</v>
      </c>
      <c r="F1827" s="47" t="str">
        <f t="shared" si="492"/>
        <v>сб</v>
      </c>
      <c r="G1827" s="92"/>
      <c r="H1827" s="71"/>
      <c r="I1827" s="70"/>
      <c r="J1827" s="94"/>
      <c r="K1827" s="94"/>
      <c r="L1827" s="48"/>
      <c r="M1827" s="71"/>
      <c r="N1827" s="64"/>
      <c r="O1827" s="65"/>
      <c r="P1827" s="65"/>
      <c r="Q1827" s="65"/>
      <c r="R1827" s="105"/>
      <c r="S1827" s="66">
        <f t="shared" si="502"/>
        <v>100854.89999999998</v>
      </c>
      <c r="T1827" s="67">
        <f t="shared" si="497"/>
        <v>0</v>
      </c>
      <c r="U1827" s="53">
        <f t="shared" si="504"/>
        <v>0</v>
      </c>
      <c r="V1827" s="54">
        <f t="shared" si="505"/>
        <v>0</v>
      </c>
      <c r="W1827" s="67">
        <f t="shared" si="498"/>
        <v>0</v>
      </c>
      <c r="X1827" s="53">
        <f t="shared" si="506"/>
        <v>0</v>
      </c>
      <c r="Y1827" s="54">
        <f t="shared" si="507"/>
        <v>0</v>
      </c>
      <c r="Z1827" s="68" t="str">
        <f t="shared" si="493"/>
        <v>0</v>
      </c>
      <c r="AA1827" s="56">
        <f t="shared" si="508"/>
        <v>1</v>
      </c>
      <c r="AB1827" s="124">
        <f t="shared" si="499"/>
        <v>1</v>
      </c>
      <c r="AC1827" s="69">
        <f t="shared" si="500"/>
        <v>0</v>
      </c>
      <c r="AD1827" s="54">
        <f t="shared" si="503"/>
        <v>0</v>
      </c>
      <c r="AE1827" s="59">
        <f t="shared" si="501"/>
        <v>0</v>
      </c>
      <c r="AF1827" s="149"/>
      <c r="AG1827" s="60"/>
      <c r="AH1827" s="61"/>
      <c r="AI1827" s="126"/>
      <c r="AJ1827" s="212"/>
      <c r="AK1827" s="215"/>
    </row>
    <row r="1828" spans="2:37">
      <c r="B1828" s="136"/>
      <c r="C1828" s="47">
        <f t="shared" si="494"/>
        <v>0</v>
      </c>
      <c r="D1828" s="47">
        <f t="shared" si="495"/>
        <v>1</v>
      </c>
      <c r="E1828" s="47">
        <f t="shared" si="496"/>
        <v>1900</v>
      </c>
      <c r="F1828" s="47" t="str">
        <f t="shared" ref="F1828:F1891" si="509">CHOOSE(WEEKDAY(B1828,2),"пн","вт","ср","чт","пт","сб","вс")</f>
        <v>сб</v>
      </c>
      <c r="G1828" s="92"/>
      <c r="H1828" s="71"/>
      <c r="I1828" s="70"/>
      <c r="J1828" s="94"/>
      <c r="K1828" s="94"/>
      <c r="L1828" s="48"/>
      <c r="M1828" s="71"/>
      <c r="N1828" s="64"/>
      <c r="O1828" s="65"/>
      <c r="P1828" s="65"/>
      <c r="Q1828" s="65"/>
      <c r="R1828" s="105"/>
      <c r="S1828" s="66">
        <f t="shared" si="502"/>
        <v>100854.89999999998</v>
      </c>
      <c r="T1828" s="67">
        <f t="shared" si="497"/>
        <v>0</v>
      </c>
      <c r="U1828" s="53">
        <f t="shared" si="504"/>
        <v>0</v>
      </c>
      <c r="V1828" s="54">
        <f t="shared" si="505"/>
        <v>0</v>
      </c>
      <c r="W1828" s="67">
        <f t="shared" si="498"/>
        <v>0</v>
      </c>
      <c r="X1828" s="53">
        <f t="shared" si="506"/>
        <v>0</v>
      </c>
      <c r="Y1828" s="54">
        <f t="shared" si="507"/>
        <v>0</v>
      </c>
      <c r="Z1828" s="68" t="str">
        <f t="shared" ref="Z1828:Z1891" si="510">IF(W1828=0,"0",T1828/W1828)</f>
        <v>0</v>
      </c>
      <c r="AA1828" s="56">
        <f t="shared" si="508"/>
        <v>1</v>
      </c>
      <c r="AB1828" s="124">
        <f t="shared" si="499"/>
        <v>1</v>
      </c>
      <c r="AC1828" s="69">
        <f t="shared" si="500"/>
        <v>0</v>
      </c>
      <c r="AD1828" s="54">
        <f t="shared" si="503"/>
        <v>0</v>
      </c>
      <c r="AE1828" s="59">
        <f t="shared" si="501"/>
        <v>0</v>
      </c>
      <c r="AF1828" s="149"/>
      <c r="AG1828" s="60"/>
      <c r="AH1828" s="61"/>
      <c r="AI1828" s="126"/>
      <c r="AJ1828" s="212"/>
      <c r="AK1828" s="215"/>
    </row>
    <row r="1829" spans="2:37">
      <c r="B1829" s="136"/>
      <c r="C1829" s="47">
        <f t="shared" ref="C1829:C1892" si="511">WEEKNUM(B1829)</f>
        <v>0</v>
      </c>
      <c r="D1829" s="47">
        <f t="shared" ref="D1829:D1892" si="512">MONTH(B1829)</f>
        <v>1</v>
      </c>
      <c r="E1829" s="47">
        <f t="shared" ref="E1829:E1892" si="513">YEAR(B1829)</f>
        <v>1900</v>
      </c>
      <c r="F1829" s="47" t="str">
        <f t="shared" si="509"/>
        <v>сб</v>
      </c>
      <c r="G1829" s="92"/>
      <c r="H1829" s="71"/>
      <c r="I1829" s="70"/>
      <c r="J1829" s="94"/>
      <c r="K1829" s="94"/>
      <c r="L1829" s="48"/>
      <c r="M1829" s="71"/>
      <c r="N1829" s="64"/>
      <c r="O1829" s="65"/>
      <c r="P1829" s="65"/>
      <c r="Q1829" s="65"/>
      <c r="R1829" s="105"/>
      <c r="S1829" s="66">
        <f t="shared" si="502"/>
        <v>100854.89999999998</v>
      </c>
      <c r="T1829" s="67">
        <f t="shared" si="497"/>
        <v>0</v>
      </c>
      <c r="U1829" s="53">
        <f t="shared" si="504"/>
        <v>0</v>
      </c>
      <c r="V1829" s="54">
        <f t="shared" si="505"/>
        <v>0</v>
      </c>
      <c r="W1829" s="67">
        <f t="shared" si="498"/>
        <v>0</v>
      </c>
      <c r="X1829" s="53">
        <f t="shared" si="506"/>
        <v>0</v>
      </c>
      <c r="Y1829" s="54">
        <f t="shared" si="507"/>
        <v>0</v>
      </c>
      <c r="Z1829" s="68" t="str">
        <f t="shared" si="510"/>
        <v>0</v>
      </c>
      <c r="AA1829" s="56">
        <f t="shared" si="508"/>
        <v>1</v>
      </c>
      <c r="AB1829" s="124">
        <f t="shared" si="499"/>
        <v>1</v>
      </c>
      <c r="AC1829" s="69">
        <f t="shared" si="500"/>
        <v>0</v>
      </c>
      <c r="AD1829" s="54">
        <f t="shared" si="503"/>
        <v>0</v>
      </c>
      <c r="AE1829" s="59">
        <f t="shared" si="501"/>
        <v>0</v>
      </c>
      <c r="AF1829" s="149"/>
      <c r="AG1829" s="60"/>
      <c r="AH1829" s="61"/>
      <c r="AI1829" s="126"/>
      <c r="AJ1829" s="212"/>
      <c r="AK1829" s="215"/>
    </row>
    <row r="1830" spans="2:37">
      <c r="B1830" s="136"/>
      <c r="C1830" s="47">
        <f t="shared" si="511"/>
        <v>0</v>
      </c>
      <c r="D1830" s="47">
        <f t="shared" si="512"/>
        <v>1</v>
      </c>
      <c r="E1830" s="47">
        <f t="shared" si="513"/>
        <v>1900</v>
      </c>
      <c r="F1830" s="47" t="str">
        <f t="shared" si="509"/>
        <v>сб</v>
      </c>
      <c r="G1830" s="92"/>
      <c r="H1830" s="71"/>
      <c r="I1830" s="70"/>
      <c r="J1830" s="94"/>
      <c r="K1830" s="94"/>
      <c r="L1830" s="48"/>
      <c r="M1830" s="71"/>
      <c r="N1830" s="64"/>
      <c r="O1830" s="65"/>
      <c r="P1830" s="65"/>
      <c r="Q1830" s="65"/>
      <c r="R1830" s="105"/>
      <c r="S1830" s="66">
        <f t="shared" si="502"/>
        <v>100854.89999999998</v>
      </c>
      <c r="T1830" s="67">
        <f t="shared" si="497"/>
        <v>0</v>
      </c>
      <c r="U1830" s="53">
        <f t="shared" si="504"/>
        <v>0</v>
      </c>
      <c r="V1830" s="54">
        <f t="shared" si="505"/>
        <v>0</v>
      </c>
      <c r="W1830" s="67">
        <f t="shared" si="498"/>
        <v>0</v>
      </c>
      <c r="X1830" s="53">
        <f t="shared" si="506"/>
        <v>0</v>
      </c>
      <c r="Y1830" s="54">
        <f t="shared" si="507"/>
        <v>0</v>
      </c>
      <c r="Z1830" s="68" t="str">
        <f t="shared" si="510"/>
        <v>0</v>
      </c>
      <c r="AA1830" s="56">
        <f t="shared" si="508"/>
        <v>1</v>
      </c>
      <c r="AB1830" s="124">
        <f t="shared" si="499"/>
        <v>1</v>
      </c>
      <c r="AC1830" s="69">
        <f t="shared" si="500"/>
        <v>0</v>
      </c>
      <c r="AD1830" s="54">
        <f t="shared" si="503"/>
        <v>0</v>
      </c>
      <c r="AE1830" s="59">
        <f t="shared" si="501"/>
        <v>0</v>
      </c>
      <c r="AF1830" s="149"/>
      <c r="AG1830" s="60"/>
      <c r="AH1830" s="61"/>
      <c r="AI1830" s="126"/>
      <c r="AJ1830" s="212"/>
      <c r="AK1830" s="215"/>
    </row>
    <row r="1831" spans="2:37">
      <c r="B1831" s="136"/>
      <c r="C1831" s="47">
        <f t="shared" si="511"/>
        <v>0</v>
      </c>
      <c r="D1831" s="47">
        <f t="shared" si="512"/>
        <v>1</v>
      </c>
      <c r="E1831" s="47">
        <f t="shared" si="513"/>
        <v>1900</v>
      </c>
      <c r="F1831" s="47" t="str">
        <f t="shared" si="509"/>
        <v>сб</v>
      </c>
      <c r="G1831" s="92"/>
      <c r="H1831" s="71"/>
      <c r="I1831" s="70"/>
      <c r="J1831" s="94"/>
      <c r="K1831" s="94"/>
      <c r="L1831" s="48"/>
      <c r="M1831" s="71"/>
      <c r="N1831" s="64"/>
      <c r="O1831" s="65"/>
      <c r="P1831" s="65"/>
      <c r="Q1831" s="65"/>
      <c r="R1831" s="105"/>
      <c r="S1831" s="66">
        <f t="shared" si="502"/>
        <v>100854.89999999998</v>
      </c>
      <c r="T1831" s="67">
        <f t="shared" si="497"/>
        <v>0</v>
      </c>
      <c r="U1831" s="53">
        <f t="shared" si="504"/>
        <v>0</v>
      </c>
      <c r="V1831" s="54">
        <f t="shared" si="505"/>
        <v>0</v>
      </c>
      <c r="W1831" s="67">
        <f t="shared" si="498"/>
        <v>0</v>
      </c>
      <c r="X1831" s="53">
        <f t="shared" si="506"/>
        <v>0</v>
      </c>
      <c r="Y1831" s="54">
        <f t="shared" si="507"/>
        <v>0</v>
      </c>
      <c r="Z1831" s="68" t="str">
        <f t="shared" si="510"/>
        <v>0</v>
      </c>
      <c r="AA1831" s="56">
        <f t="shared" si="508"/>
        <v>1</v>
      </c>
      <c r="AB1831" s="124">
        <f t="shared" si="499"/>
        <v>1</v>
      </c>
      <c r="AC1831" s="69">
        <f t="shared" si="500"/>
        <v>0</v>
      </c>
      <c r="AD1831" s="54">
        <f t="shared" si="503"/>
        <v>0</v>
      </c>
      <c r="AE1831" s="59">
        <f t="shared" si="501"/>
        <v>0</v>
      </c>
      <c r="AF1831" s="149"/>
      <c r="AG1831" s="60"/>
      <c r="AH1831" s="61"/>
      <c r="AI1831" s="126"/>
      <c r="AJ1831" s="212"/>
      <c r="AK1831" s="215"/>
    </row>
    <row r="1832" spans="2:37">
      <c r="B1832" s="136"/>
      <c r="C1832" s="47">
        <f t="shared" si="511"/>
        <v>0</v>
      </c>
      <c r="D1832" s="47">
        <f t="shared" si="512"/>
        <v>1</v>
      </c>
      <c r="E1832" s="47">
        <f t="shared" si="513"/>
        <v>1900</v>
      </c>
      <c r="F1832" s="47" t="str">
        <f t="shared" si="509"/>
        <v>сб</v>
      </c>
      <c r="G1832" s="92"/>
      <c r="H1832" s="71"/>
      <c r="I1832" s="70"/>
      <c r="J1832" s="94"/>
      <c r="K1832" s="94"/>
      <c r="L1832" s="48"/>
      <c r="M1832" s="71"/>
      <c r="N1832" s="64"/>
      <c r="O1832" s="65"/>
      <c r="P1832" s="65"/>
      <c r="Q1832" s="65"/>
      <c r="R1832" s="105"/>
      <c r="S1832" s="66">
        <f t="shared" si="502"/>
        <v>100854.89999999998</v>
      </c>
      <c r="T1832" s="67">
        <f t="shared" si="497"/>
        <v>0</v>
      </c>
      <c r="U1832" s="53">
        <f t="shared" si="504"/>
        <v>0</v>
      </c>
      <c r="V1832" s="54">
        <f t="shared" si="505"/>
        <v>0</v>
      </c>
      <c r="W1832" s="67">
        <f t="shared" si="498"/>
        <v>0</v>
      </c>
      <c r="X1832" s="53">
        <f t="shared" si="506"/>
        <v>0</v>
      </c>
      <c r="Y1832" s="54">
        <f t="shared" si="507"/>
        <v>0</v>
      </c>
      <c r="Z1832" s="68" t="str">
        <f t="shared" si="510"/>
        <v>0</v>
      </c>
      <c r="AA1832" s="56">
        <f t="shared" si="508"/>
        <v>1</v>
      </c>
      <c r="AB1832" s="124">
        <f t="shared" si="499"/>
        <v>1</v>
      </c>
      <c r="AC1832" s="69">
        <f t="shared" si="500"/>
        <v>0</v>
      </c>
      <c r="AD1832" s="54">
        <f t="shared" si="503"/>
        <v>0</v>
      </c>
      <c r="AE1832" s="59">
        <f t="shared" si="501"/>
        <v>0</v>
      </c>
      <c r="AF1832" s="149"/>
      <c r="AG1832" s="60"/>
      <c r="AH1832" s="61"/>
      <c r="AI1832" s="126"/>
      <c r="AJ1832" s="212"/>
      <c r="AK1832" s="215"/>
    </row>
    <row r="1833" spans="2:37">
      <c r="B1833" s="136"/>
      <c r="C1833" s="47">
        <f t="shared" si="511"/>
        <v>0</v>
      </c>
      <c r="D1833" s="47">
        <f t="shared" si="512"/>
        <v>1</v>
      </c>
      <c r="E1833" s="47">
        <f t="shared" si="513"/>
        <v>1900</v>
      </c>
      <c r="F1833" s="47" t="str">
        <f t="shared" si="509"/>
        <v>сб</v>
      </c>
      <c r="G1833" s="92"/>
      <c r="H1833" s="71"/>
      <c r="I1833" s="70"/>
      <c r="J1833" s="94"/>
      <c r="K1833" s="94"/>
      <c r="L1833" s="48"/>
      <c r="M1833" s="71"/>
      <c r="N1833" s="64"/>
      <c r="O1833" s="65"/>
      <c r="P1833" s="65"/>
      <c r="Q1833" s="65"/>
      <c r="R1833" s="105"/>
      <c r="S1833" s="66">
        <f t="shared" si="502"/>
        <v>100854.89999999998</v>
      </c>
      <c r="T1833" s="67">
        <f t="shared" si="497"/>
        <v>0</v>
      </c>
      <c r="U1833" s="53">
        <f t="shared" si="504"/>
        <v>0</v>
      </c>
      <c r="V1833" s="54">
        <f t="shared" si="505"/>
        <v>0</v>
      </c>
      <c r="W1833" s="67">
        <f t="shared" si="498"/>
        <v>0</v>
      </c>
      <c r="X1833" s="53">
        <f t="shared" si="506"/>
        <v>0</v>
      </c>
      <c r="Y1833" s="54">
        <f t="shared" si="507"/>
        <v>0</v>
      </c>
      <c r="Z1833" s="68" t="str">
        <f t="shared" si="510"/>
        <v>0</v>
      </c>
      <c r="AA1833" s="56">
        <f t="shared" si="508"/>
        <v>1</v>
      </c>
      <c r="AB1833" s="124">
        <f t="shared" si="499"/>
        <v>1</v>
      </c>
      <c r="AC1833" s="69">
        <f t="shared" si="500"/>
        <v>0</v>
      </c>
      <c r="AD1833" s="54">
        <f t="shared" si="503"/>
        <v>0</v>
      </c>
      <c r="AE1833" s="59">
        <f t="shared" si="501"/>
        <v>0</v>
      </c>
      <c r="AF1833" s="149"/>
      <c r="AG1833" s="60"/>
      <c r="AH1833" s="61"/>
      <c r="AI1833" s="126"/>
      <c r="AJ1833" s="212"/>
      <c r="AK1833" s="215"/>
    </row>
    <row r="1834" spans="2:37">
      <c r="B1834" s="136"/>
      <c r="C1834" s="47">
        <f t="shared" si="511"/>
        <v>0</v>
      </c>
      <c r="D1834" s="47">
        <f t="shared" si="512"/>
        <v>1</v>
      </c>
      <c r="E1834" s="47">
        <f t="shared" si="513"/>
        <v>1900</v>
      </c>
      <c r="F1834" s="47" t="str">
        <f t="shared" si="509"/>
        <v>сб</v>
      </c>
      <c r="G1834" s="92"/>
      <c r="H1834" s="71"/>
      <c r="I1834" s="70"/>
      <c r="J1834" s="94"/>
      <c r="K1834" s="94"/>
      <c r="L1834" s="48"/>
      <c r="M1834" s="71"/>
      <c r="N1834" s="64"/>
      <c r="O1834" s="65"/>
      <c r="P1834" s="65"/>
      <c r="Q1834" s="65"/>
      <c r="R1834" s="105"/>
      <c r="S1834" s="66">
        <f t="shared" si="502"/>
        <v>100854.89999999998</v>
      </c>
      <c r="T1834" s="67">
        <f t="shared" si="497"/>
        <v>0</v>
      </c>
      <c r="U1834" s="53">
        <f t="shared" si="504"/>
        <v>0</v>
      </c>
      <c r="V1834" s="54">
        <f t="shared" si="505"/>
        <v>0</v>
      </c>
      <c r="W1834" s="67">
        <f t="shared" si="498"/>
        <v>0</v>
      </c>
      <c r="X1834" s="53">
        <f t="shared" si="506"/>
        <v>0</v>
      </c>
      <c r="Y1834" s="54">
        <f t="shared" si="507"/>
        <v>0</v>
      </c>
      <c r="Z1834" s="68" t="str">
        <f t="shared" si="510"/>
        <v>0</v>
      </c>
      <c r="AA1834" s="56">
        <f t="shared" si="508"/>
        <v>1</v>
      </c>
      <c r="AB1834" s="124">
        <f t="shared" si="499"/>
        <v>1</v>
      </c>
      <c r="AC1834" s="69">
        <f t="shared" si="500"/>
        <v>0</v>
      </c>
      <c r="AD1834" s="54">
        <f t="shared" si="503"/>
        <v>0</v>
      </c>
      <c r="AE1834" s="59">
        <f t="shared" si="501"/>
        <v>0</v>
      </c>
      <c r="AF1834" s="149"/>
      <c r="AG1834" s="60"/>
      <c r="AH1834" s="61"/>
      <c r="AI1834" s="126"/>
      <c r="AJ1834" s="212"/>
      <c r="AK1834" s="215"/>
    </row>
    <row r="1835" spans="2:37">
      <c r="B1835" s="136"/>
      <c r="C1835" s="47">
        <f t="shared" si="511"/>
        <v>0</v>
      </c>
      <c r="D1835" s="47">
        <f t="shared" si="512"/>
        <v>1</v>
      </c>
      <c r="E1835" s="47">
        <f t="shared" si="513"/>
        <v>1900</v>
      </c>
      <c r="F1835" s="47" t="str">
        <f t="shared" si="509"/>
        <v>сб</v>
      </c>
      <c r="G1835" s="92"/>
      <c r="H1835" s="71"/>
      <c r="I1835" s="70"/>
      <c r="J1835" s="94"/>
      <c r="K1835" s="94"/>
      <c r="L1835" s="48"/>
      <c r="M1835" s="71"/>
      <c r="N1835" s="64"/>
      <c r="O1835" s="65"/>
      <c r="P1835" s="65"/>
      <c r="Q1835" s="65"/>
      <c r="R1835" s="105"/>
      <c r="S1835" s="66">
        <f t="shared" si="502"/>
        <v>100854.89999999998</v>
      </c>
      <c r="T1835" s="67">
        <f t="shared" si="497"/>
        <v>0</v>
      </c>
      <c r="U1835" s="53">
        <f t="shared" si="504"/>
        <v>0</v>
      </c>
      <c r="V1835" s="54">
        <f t="shared" si="505"/>
        <v>0</v>
      </c>
      <c r="W1835" s="67">
        <f t="shared" si="498"/>
        <v>0</v>
      </c>
      <c r="X1835" s="53">
        <f t="shared" si="506"/>
        <v>0</v>
      </c>
      <c r="Y1835" s="54">
        <f t="shared" si="507"/>
        <v>0</v>
      </c>
      <c r="Z1835" s="68" t="str">
        <f t="shared" si="510"/>
        <v>0</v>
      </c>
      <c r="AA1835" s="56">
        <f t="shared" si="508"/>
        <v>1</v>
      </c>
      <c r="AB1835" s="124">
        <f t="shared" si="499"/>
        <v>1</v>
      </c>
      <c r="AC1835" s="69">
        <f t="shared" si="500"/>
        <v>0</v>
      </c>
      <c r="AD1835" s="54">
        <f t="shared" si="503"/>
        <v>0</v>
      </c>
      <c r="AE1835" s="59">
        <f t="shared" si="501"/>
        <v>0</v>
      </c>
      <c r="AF1835" s="149"/>
      <c r="AG1835" s="60"/>
      <c r="AH1835" s="61"/>
      <c r="AI1835" s="126"/>
      <c r="AJ1835" s="212"/>
      <c r="AK1835" s="215"/>
    </row>
    <row r="1836" spans="2:37">
      <c r="B1836" s="136"/>
      <c r="C1836" s="47">
        <f t="shared" si="511"/>
        <v>0</v>
      </c>
      <c r="D1836" s="47">
        <f t="shared" si="512"/>
        <v>1</v>
      </c>
      <c r="E1836" s="47">
        <f t="shared" si="513"/>
        <v>1900</v>
      </c>
      <c r="F1836" s="47" t="str">
        <f t="shared" si="509"/>
        <v>сб</v>
      </c>
      <c r="G1836" s="92"/>
      <c r="H1836" s="71"/>
      <c r="I1836" s="70"/>
      <c r="J1836" s="94"/>
      <c r="K1836" s="94"/>
      <c r="L1836" s="48"/>
      <c r="M1836" s="71"/>
      <c r="N1836" s="64"/>
      <c r="O1836" s="65"/>
      <c r="P1836" s="65"/>
      <c r="Q1836" s="65"/>
      <c r="R1836" s="105"/>
      <c r="S1836" s="66">
        <f t="shared" si="502"/>
        <v>100854.89999999998</v>
      </c>
      <c r="T1836" s="67">
        <f t="shared" si="497"/>
        <v>0</v>
      </c>
      <c r="U1836" s="53">
        <f t="shared" si="504"/>
        <v>0</v>
      </c>
      <c r="V1836" s="54">
        <f t="shared" si="505"/>
        <v>0</v>
      </c>
      <c r="W1836" s="67">
        <f t="shared" si="498"/>
        <v>0</v>
      </c>
      <c r="X1836" s="53">
        <f t="shared" si="506"/>
        <v>0</v>
      </c>
      <c r="Y1836" s="54">
        <f t="shared" si="507"/>
        <v>0</v>
      </c>
      <c r="Z1836" s="68" t="str">
        <f t="shared" si="510"/>
        <v>0</v>
      </c>
      <c r="AA1836" s="56">
        <f t="shared" si="508"/>
        <v>1</v>
      </c>
      <c r="AB1836" s="124">
        <f t="shared" si="499"/>
        <v>1</v>
      </c>
      <c r="AC1836" s="69">
        <f t="shared" si="500"/>
        <v>0</v>
      </c>
      <c r="AD1836" s="54">
        <f t="shared" si="503"/>
        <v>0</v>
      </c>
      <c r="AE1836" s="59">
        <f t="shared" si="501"/>
        <v>0</v>
      </c>
      <c r="AF1836" s="149"/>
      <c r="AG1836" s="60"/>
      <c r="AH1836" s="61"/>
      <c r="AI1836" s="126"/>
      <c r="AJ1836" s="212"/>
      <c r="AK1836" s="215"/>
    </row>
    <row r="1837" spans="2:37">
      <c r="B1837" s="136"/>
      <c r="C1837" s="47">
        <f t="shared" si="511"/>
        <v>0</v>
      </c>
      <c r="D1837" s="47">
        <f t="shared" si="512"/>
        <v>1</v>
      </c>
      <c r="E1837" s="47">
        <f t="shared" si="513"/>
        <v>1900</v>
      </c>
      <c r="F1837" s="47" t="str">
        <f t="shared" si="509"/>
        <v>сб</v>
      </c>
      <c r="G1837" s="92"/>
      <c r="H1837" s="71"/>
      <c r="I1837" s="70"/>
      <c r="J1837" s="94"/>
      <c r="K1837" s="94"/>
      <c r="L1837" s="48"/>
      <c r="M1837" s="71"/>
      <c r="N1837" s="64"/>
      <c r="O1837" s="65"/>
      <c r="P1837" s="65"/>
      <c r="Q1837" s="65"/>
      <c r="R1837" s="105"/>
      <c r="S1837" s="66">
        <f t="shared" si="502"/>
        <v>100854.89999999998</v>
      </c>
      <c r="T1837" s="67">
        <f t="shared" si="497"/>
        <v>0</v>
      </c>
      <c r="U1837" s="53">
        <f t="shared" si="504"/>
        <v>0</v>
      </c>
      <c r="V1837" s="54">
        <f t="shared" si="505"/>
        <v>0</v>
      </c>
      <c r="W1837" s="67">
        <f t="shared" si="498"/>
        <v>0</v>
      </c>
      <c r="X1837" s="53">
        <f t="shared" si="506"/>
        <v>0</v>
      </c>
      <c r="Y1837" s="54">
        <f t="shared" si="507"/>
        <v>0</v>
      </c>
      <c r="Z1837" s="68" t="str">
        <f t="shared" si="510"/>
        <v>0</v>
      </c>
      <c r="AA1837" s="56">
        <f t="shared" si="508"/>
        <v>1</v>
      </c>
      <c r="AB1837" s="124">
        <f t="shared" si="499"/>
        <v>1</v>
      </c>
      <c r="AC1837" s="69">
        <f t="shared" si="500"/>
        <v>0</v>
      </c>
      <c r="AD1837" s="54">
        <f t="shared" si="503"/>
        <v>0</v>
      </c>
      <c r="AE1837" s="59">
        <f t="shared" si="501"/>
        <v>0</v>
      </c>
      <c r="AF1837" s="149"/>
      <c r="AG1837" s="60"/>
      <c r="AH1837" s="61"/>
      <c r="AI1837" s="126"/>
      <c r="AJ1837" s="212"/>
      <c r="AK1837" s="215"/>
    </row>
    <row r="1838" spans="2:37">
      <c r="B1838" s="136"/>
      <c r="C1838" s="47">
        <f t="shared" si="511"/>
        <v>0</v>
      </c>
      <c r="D1838" s="47">
        <f t="shared" si="512"/>
        <v>1</v>
      </c>
      <c r="E1838" s="47">
        <f t="shared" si="513"/>
        <v>1900</v>
      </c>
      <c r="F1838" s="47" t="str">
        <f t="shared" si="509"/>
        <v>сб</v>
      </c>
      <c r="G1838" s="92"/>
      <c r="H1838" s="71"/>
      <c r="I1838" s="70"/>
      <c r="J1838" s="94"/>
      <c r="K1838" s="94"/>
      <c r="L1838" s="48"/>
      <c r="M1838" s="71"/>
      <c r="N1838" s="64"/>
      <c r="O1838" s="65"/>
      <c r="P1838" s="65"/>
      <c r="Q1838" s="65"/>
      <c r="R1838" s="105"/>
      <c r="S1838" s="66">
        <f t="shared" si="502"/>
        <v>100854.89999999998</v>
      </c>
      <c r="T1838" s="67">
        <f t="shared" si="497"/>
        <v>0</v>
      </c>
      <c r="U1838" s="53">
        <f t="shared" si="504"/>
        <v>0</v>
      </c>
      <c r="V1838" s="54">
        <f t="shared" si="505"/>
        <v>0</v>
      </c>
      <c r="W1838" s="67">
        <f t="shared" si="498"/>
        <v>0</v>
      </c>
      <c r="X1838" s="53">
        <f t="shared" si="506"/>
        <v>0</v>
      </c>
      <c r="Y1838" s="54">
        <f t="shared" si="507"/>
        <v>0</v>
      </c>
      <c r="Z1838" s="68" t="str">
        <f t="shared" si="510"/>
        <v>0</v>
      </c>
      <c r="AA1838" s="56">
        <f t="shared" si="508"/>
        <v>1</v>
      </c>
      <c r="AB1838" s="124">
        <f t="shared" si="499"/>
        <v>1</v>
      </c>
      <c r="AC1838" s="69">
        <f t="shared" si="500"/>
        <v>0</v>
      </c>
      <c r="AD1838" s="54">
        <f t="shared" si="503"/>
        <v>0</v>
      </c>
      <c r="AE1838" s="59">
        <f t="shared" si="501"/>
        <v>0</v>
      </c>
      <c r="AF1838" s="149"/>
      <c r="AG1838" s="60"/>
      <c r="AH1838" s="61"/>
      <c r="AI1838" s="126"/>
      <c r="AJ1838" s="212"/>
      <c r="AK1838" s="215"/>
    </row>
    <row r="1839" spans="2:37">
      <c r="B1839" s="136"/>
      <c r="C1839" s="47">
        <f t="shared" si="511"/>
        <v>0</v>
      </c>
      <c r="D1839" s="47">
        <f t="shared" si="512"/>
        <v>1</v>
      </c>
      <c r="E1839" s="47">
        <f t="shared" si="513"/>
        <v>1900</v>
      </c>
      <c r="F1839" s="47" t="str">
        <f t="shared" si="509"/>
        <v>сб</v>
      </c>
      <c r="G1839" s="92"/>
      <c r="H1839" s="71"/>
      <c r="I1839" s="70"/>
      <c r="J1839" s="94"/>
      <c r="K1839" s="94"/>
      <c r="L1839" s="48"/>
      <c r="M1839" s="71"/>
      <c r="N1839" s="64"/>
      <c r="O1839" s="65"/>
      <c r="P1839" s="65"/>
      <c r="Q1839" s="65"/>
      <c r="R1839" s="105"/>
      <c r="S1839" s="66">
        <f t="shared" si="502"/>
        <v>100854.89999999998</v>
      </c>
      <c r="T1839" s="67">
        <f t="shared" si="497"/>
        <v>0</v>
      </c>
      <c r="U1839" s="53">
        <f t="shared" si="504"/>
        <v>0</v>
      </c>
      <c r="V1839" s="54">
        <f t="shared" si="505"/>
        <v>0</v>
      </c>
      <c r="W1839" s="67">
        <f t="shared" si="498"/>
        <v>0</v>
      </c>
      <c r="X1839" s="53">
        <f t="shared" si="506"/>
        <v>0</v>
      </c>
      <c r="Y1839" s="54">
        <f t="shared" si="507"/>
        <v>0</v>
      </c>
      <c r="Z1839" s="68" t="str">
        <f t="shared" si="510"/>
        <v>0</v>
      </c>
      <c r="AA1839" s="56">
        <f t="shared" si="508"/>
        <v>1</v>
      </c>
      <c r="AB1839" s="124">
        <f t="shared" si="499"/>
        <v>1</v>
      </c>
      <c r="AC1839" s="69">
        <f t="shared" si="500"/>
        <v>0</v>
      </c>
      <c r="AD1839" s="54">
        <f t="shared" si="503"/>
        <v>0</v>
      </c>
      <c r="AE1839" s="59">
        <f t="shared" si="501"/>
        <v>0</v>
      </c>
      <c r="AF1839" s="149"/>
      <c r="AG1839" s="60"/>
      <c r="AH1839" s="61"/>
      <c r="AI1839" s="126"/>
      <c r="AJ1839" s="212"/>
      <c r="AK1839" s="215"/>
    </row>
    <row r="1840" spans="2:37">
      <c r="B1840" s="136"/>
      <c r="C1840" s="47">
        <f t="shared" si="511"/>
        <v>0</v>
      </c>
      <c r="D1840" s="47">
        <f t="shared" si="512"/>
        <v>1</v>
      </c>
      <c r="E1840" s="47">
        <f t="shared" si="513"/>
        <v>1900</v>
      </c>
      <c r="F1840" s="47" t="str">
        <f t="shared" si="509"/>
        <v>сб</v>
      </c>
      <c r="G1840" s="92"/>
      <c r="H1840" s="71"/>
      <c r="I1840" s="70"/>
      <c r="J1840" s="94"/>
      <c r="K1840" s="94"/>
      <c r="L1840" s="48"/>
      <c r="M1840" s="71"/>
      <c r="N1840" s="64"/>
      <c r="O1840" s="65"/>
      <c r="P1840" s="65"/>
      <c r="Q1840" s="65"/>
      <c r="R1840" s="105"/>
      <c r="S1840" s="66">
        <f t="shared" si="502"/>
        <v>100854.89999999998</v>
      </c>
      <c r="T1840" s="67">
        <f t="shared" si="497"/>
        <v>0</v>
      </c>
      <c r="U1840" s="53">
        <f t="shared" si="504"/>
        <v>0</v>
      </c>
      <c r="V1840" s="54">
        <f t="shared" si="505"/>
        <v>0</v>
      </c>
      <c r="W1840" s="67">
        <f t="shared" si="498"/>
        <v>0</v>
      </c>
      <c r="X1840" s="53">
        <f t="shared" si="506"/>
        <v>0</v>
      </c>
      <c r="Y1840" s="54">
        <f t="shared" si="507"/>
        <v>0</v>
      </c>
      <c r="Z1840" s="68" t="str">
        <f t="shared" si="510"/>
        <v>0</v>
      </c>
      <c r="AA1840" s="56">
        <f t="shared" si="508"/>
        <v>1</v>
      </c>
      <c r="AB1840" s="124">
        <f t="shared" si="499"/>
        <v>1</v>
      </c>
      <c r="AC1840" s="69">
        <f t="shared" si="500"/>
        <v>0</v>
      </c>
      <c r="AD1840" s="54">
        <f t="shared" si="503"/>
        <v>0</v>
      </c>
      <c r="AE1840" s="59">
        <f t="shared" si="501"/>
        <v>0</v>
      </c>
      <c r="AF1840" s="149"/>
      <c r="AG1840" s="60"/>
      <c r="AH1840" s="61"/>
      <c r="AI1840" s="126"/>
      <c r="AJ1840" s="212"/>
      <c r="AK1840" s="215"/>
    </row>
    <row r="1841" spans="2:37">
      <c r="B1841" s="136"/>
      <c r="C1841" s="47">
        <f t="shared" si="511"/>
        <v>0</v>
      </c>
      <c r="D1841" s="47">
        <f t="shared" si="512"/>
        <v>1</v>
      </c>
      <c r="E1841" s="47">
        <f t="shared" si="513"/>
        <v>1900</v>
      </c>
      <c r="F1841" s="47" t="str">
        <f t="shared" si="509"/>
        <v>сб</v>
      </c>
      <c r="G1841" s="92"/>
      <c r="H1841" s="71"/>
      <c r="I1841" s="70"/>
      <c r="J1841" s="94"/>
      <c r="K1841" s="94"/>
      <c r="L1841" s="48"/>
      <c r="M1841" s="71"/>
      <c r="N1841" s="64"/>
      <c r="O1841" s="65"/>
      <c r="P1841" s="65"/>
      <c r="Q1841" s="65"/>
      <c r="R1841" s="105"/>
      <c r="S1841" s="66">
        <f t="shared" si="502"/>
        <v>100854.89999999998</v>
      </c>
      <c r="T1841" s="67">
        <f t="shared" si="497"/>
        <v>0</v>
      </c>
      <c r="U1841" s="53">
        <f t="shared" si="504"/>
        <v>0</v>
      </c>
      <c r="V1841" s="54">
        <f t="shared" si="505"/>
        <v>0</v>
      </c>
      <c r="W1841" s="67">
        <f t="shared" si="498"/>
        <v>0</v>
      </c>
      <c r="X1841" s="53">
        <f t="shared" si="506"/>
        <v>0</v>
      </c>
      <c r="Y1841" s="54">
        <f t="shared" si="507"/>
        <v>0</v>
      </c>
      <c r="Z1841" s="68" t="str">
        <f t="shared" si="510"/>
        <v>0</v>
      </c>
      <c r="AA1841" s="56">
        <f t="shared" si="508"/>
        <v>1</v>
      </c>
      <c r="AB1841" s="124">
        <f t="shared" si="499"/>
        <v>1</v>
      </c>
      <c r="AC1841" s="69">
        <f t="shared" si="500"/>
        <v>0</v>
      </c>
      <c r="AD1841" s="54">
        <f t="shared" si="503"/>
        <v>0</v>
      </c>
      <c r="AE1841" s="59">
        <f t="shared" si="501"/>
        <v>0</v>
      </c>
      <c r="AF1841" s="149"/>
      <c r="AG1841" s="60"/>
      <c r="AH1841" s="61"/>
      <c r="AI1841" s="126"/>
      <c r="AJ1841" s="212"/>
      <c r="AK1841" s="215"/>
    </row>
    <row r="1842" spans="2:37">
      <c r="B1842" s="136"/>
      <c r="C1842" s="47">
        <f t="shared" si="511"/>
        <v>0</v>
      </c>
      <c r="D1842" s="47">
        <f t="shared" si="512"/>
        <v>1</v>
      </c>
      <c r="E1842" s="47">
        <f t="shared" si="513"/>
        <v>1900</v>
      </c>
      <c r="F1842" s="47" t="str">
        <f t="shared" si="509"/>
        <v>сб</v>
      </c>
      <c r="G1842" s="92"/>
      <c r="H1842" s="71"/>
      <c r="I1842" s="70"/>
      <c r="J1842" s="94"/>
      <c r="K1842" s="94"/>
      <c r="L1842" s="48"/>
      <c r="M1842" s="71"/>
      <c r="N1842" s="64"/>
      <c r="O1842" s="65"/>
      <c r="P1842" s="65"/>
      <c r="Q1842" s="65"/>
      <c r="R1842" s="105"/>
      <c r="S1842" s="66">
        <f t="shared" si="502"/>
        <v>100854.89999999998</v>
      </c>
      <c r="T1842" s="67">
        <f t="shared" si="497"/>
        <v>0</v>
      </c>
      <c r="U1842" s="53">
        <f t="shared" si="504"/>
        <v>0</v>
      </c>
      <c r="V1842" s="54">
        <f t="shared" si="505"/>
        <v>0</v>
      </c>
      <c r="W1842" s="67">
        <f t="shared" si="498"/>
        <v>0</v>
      </c>
      <c r="X1842" s="53">
        <f t="shared" si="506"/>
        <v>0</v>
      </c>
      <c r="Y1842" s="54">
        <f t="shared" si="507"/>
        <v>0</v>
      </c>
      <c r="Z1842" s="68" t="str">
        <f t="shared" si="510"/>
        <v>0</v>
      </c>
      <c r="AA1842" s="56">
        <f t="shared" si="508"/>
        <v>1</v>
      </c>
      <c r="AB1842" s="124">
        <f t="shared" si="499"/>
        <v>1</v>
      </c>
      <c r="AC1842" s="69">
        <f t="shared" si="500"/>
        <v>0</v>
      </c>
      <c r="AD1842" s="54">
        <f t="shared" si="503"/>
        <v>0</v>
      </c>
      <c r="AE1842" s="59">
        <f t="shared" si="501"/>
        <v>0</v>
      </c>
      <c r="AF1842" s="149"/>
      <c r="AG1842" s="60"/>
      <c r="AH1842" s="61"/>
      <c r="AI1842" s="126"/>
      <c r="AJ1842" s="212"/>
      <c r="AK1842" s="215"/>
    </row>
    <row r="1843" spans="2:37">
      <c r="B1843" s="136"/>
      <c r="C1843" s="47">
        <f t="shared" si="511"/>
        <v>0</v>
      </c>
      <c r="D1843" s="47">
        <f t="shared" si="512"/>
        <v>1</v>
      </c>
      <c r="E1843" s="47">
        <f t="shared" si="513"/>
        <v>1900</v>
      </c>
      <c r="F1843" s="47" t="str">
        <f t="shared" si="509"/>
        <v>сб</v>
      </c>
      <c r="G1843" s="92"/>
      <c r="H1843" s="71"/>
      <c r="I1843" s="70"/>
      <c r="J1843" s="94"/>
      <c r="K1843" s="94"/>
      <c r="L1843" s="48"/>
      <c r="M1843" s="71"/>
      <c r="N1843" s="64"/>
      <c r="O1843" s="65"/>
      <c r="P1843" s="65"/>
      <c r="Q1843" s="65"/>
      <c r="R1843" s="105"/>
      <c r="S1843" s="66">
        <f t="shared" si="502"/>
        <v>100854.89999999998</v>
      </c>
      <c r="T1843" s="67">
        <f t="shared" si="497"/>
        <v>0</v>
      </c>
      <c r="U1843" s="53">
        <f t="shared" si="504"/>
        <v>0</v>
      </c>
      <c r="V1843" s="54">
        <f t="shared" si="505"/>
        <v>0</v>
      </c>
      <c r="W1843" s="67">
        <f t="shared" si="498"/>
        <v>0</v>
      </c>
      <c r="X1843" s="53">
        <f t="shared" si="506"/>
        <v>0</v>
      </c>
      <c r="Y1843" s="54">
        <f t="shared" si="507"/>
        <v>0</v>
      </c>
      <c r="Z1843" s="68" t="str">
        <f t="shared" si="510"/>
        <v>0</v>
      </c>
      <c r="AA1843" s="56">
        <f t="shared" si="508"/>
        <v>1</v>
      </c>
      <c r="AB1843" s="124">
        <f t="shared" si="499"/>
        <v>1</v>
      </c>
      <c r="AC1843" s="69">
        <f t="shared" si="500"/>
        <v>0</v>
      </c>
      <c r="AD1843" s="54">
        <f t="shared" si="503"/>
        <v>0</v>
      </c>
      <c r="AE1843" s="59">
        <f t="shared" si="501"/>
        <v>0</v>
      </c>
      <c r="AF1843" s="149"/>
      <c r="AG1843" s="60"/>
      <c r="AH1843" s="61"/>
      <c r="AI1843" s="126"/>
      <c r="AJ1843" s="212"/>
      <c r="AK1843" s="215"/>
    </row>
    <row r="1844" spans="2:37">
      <c r="B1844" s="136"/>
      <c r="C1844" s="47">
        <f t="shared" si="511"/>
        <v>0</v>
      </c>
      <c r="D1844" s="47">
        <f t="shared" si="512"/>
        <v>1</v>
      </c>
      <c r="E1844" s="47">
        <f t="shared" si="513"/>
        <v>1900</v>
      </c>
      <c r="F1844" s="47" t="str">
        <f t="shared" si="509"/>
        <v>сб</v>
      </c>
      <c r="G1844" s="92"/>
      <c r="H1844" s="71"/>
      <c r="I1844" s="70"/>
      <c r="J1844" s="94"/>
      <c r="K1844" s="94"/>
      <c r="L1844" s="48"/>
      <c r="M1844" s="71"/>
      <c r="N1844" s="64"/>
      <c r="O1844" s="65"/>
      <c r="P1844" s="65"/>
      <c r="Q1844" s="65"/>
      <c r="R1844" s="105"/>
      <c r="S1844" s="66">
        <f t="shared" si="502"/>
        <v>100854.89999999998</v>
      </c>
      <c r="T1844" s="67">
        <f t="shared" si="497"/>
        <v>0</v>
      </c>
      <c r="U1844" s="53">
        <f t="shared" si="504"/>
        <v>0</v>
      </c>
      <c r="V1844" s="54">
        <f t="shared" si="505"/>
        <v>0</v>
      </c>
      <c r="W1844" s="67">
        <f t="shared" si="498"/>
        <v>0</v>
      </c>
      <c r="X1844" s="53">
        <f t="shared" si="506"/>
        <v>0</v>
      </c>
      <c r="Y1844" s="54">
        <f t="shared" si="507"/>
        <v>0</v>
      </c>
      <c r="Z1844" s="68" t="str">
        <f t="shared" si="510"/>
        <v>0</v>
      </c>
      <c r="AA1844" s="56">
        <f t="shared" si="508"/>
        <v>1</v>
      </c>
      <c r="AB1844" s="124">
        <f t="shared" si="499"/>
        <v>1</v>
      </c>
      <c r="AC1844" s="69">
        <f t="shared" si="500"/>
        <v>0</v>
      </c>
      <c r="AD1844" s="54">
        <f t="shared" si="503"/>
        <v>0</v>
      </c>
      <c r="AE1844" s="59">
        <f t="shared" si="501"/>
        <v>0</v>
      </c>
      <c r="AF1844" s="149"/>
      <c r="AG1844" s="60"/>
      <c r="AH1844" s="61"/>
      <c r="AI1844" s="126"/>
      <c r="AJ1844" s="212"/>
      <c r="AK1844" s="215"/>
    </row>
    <row r="1845" spans="2:37">
      <c r="B1845" s="136"/>
      <c r="C1845" s="47">
        <f t="shared" si="511"/>
        <v>0</v>
      </c>
      <c r="D1845" s="47">
        <f t="shared" si="512"/>
        <v>1</v>
      </c>
      <c r="E1845" s="47">
        <f t="shared" si="513"/>
        <v>1900</v>
      </c>
      <c r="F1845" s="47" t="str">
        <f t="shared" si="509"/>
        <v>сб</v>
      </c>
      <c r="G1845" s="92"/>
      <c r="H1845" s="71"/>
      <c r="I1845" s="70"/>
      <c r="J1845" s="94"/>
      <c r="K1845" s="94"/>
      <c r="L1845" s="48"/>
      <c r="M1845" s="71"/>
      <c r="N1845" s="64"/>
      <c r="O1845" s="65"/>
      <c r="P1845" s="65"/>
      <c r="Q1845" s="65"/>
      <c r="R1845" s="105"/>
      <c r="S1845" s="66">
        <f t="shared" si="502"/>
        <v>100854.89999999998</v>
      </c>
      <c r="T1845" s="67">
        <f t="shared" si="497"/>
        <v>0</v>
      </c>
      <c r="U1845" s="53">
        <f t="shared" si="504"/>
        <v>0</v>
      </c>
      <c r="V1845" s="54">
        <f t="shared" si="505"/>
        <v>0</v>
      </c>
      <c r="W1845" s="67">
        <f t="shared" si="498"/>
        <v>0</v>
      </c>
      <c r="X1845" s="53">
        <f t="shared" si="506"/>
        <v>0</v>
      </c>
      <c r="Y1845" s="54">
        <f t="shared" si="507"/>
        <v>0</v>
      </c>
      <c r="Z1845" s="68" t="str">
        <f t="shared" si="510"/>
        <v>0</v>
      </c>
      <c r="AA1845" s="56">
        <f t="shared" si="508"/>
        <v>1</v>
      </c>
      <c r="AB1845" s="124">
        <f t="shared" si="499"/>
        <v>1</v>
      </c>
      <c r="AC1845" s="69">
        <f t="shared" si="500"/>
        <v>0</v>
      </c>
      <c r="AD1845" s="54">
        <f t="shared" si="503"/>
        <v>0</v>
      </c>
      <c r="AE1845" s="59">
        <f t="shared" si="501"/>
        <v>0</v>
      </c>
      <c r="AF1845" s="149"/>
      <c r="AG1845" s="60"/>
      <c r="AH1845" s="61"/>
      <c r="AI1845" s="126"/>
      <c r="AJ1845" s="212"/>
      <c r="AK1845" s="215"/>
    </row>
    <row r="1846" spans="2:37">
      <c r="B1846" s="136"/>
      <c r="C1846" s="47">
        <f t="shared" si="511"/>
        <v>0</v>
      </c>
      <c r="D1846" s="47">
        <f t="shared" si="512"/>
        <v>1</v>
      </c>
      <c r="E1846" s="47">
        <f t="shared" si="513"/>
        <v>1900</v>
      </c>
      <c r="F1846" s="47" t="str">
        <f t="shared" si="509"/>
        <v>сб</v>
      </c>
      <c r="G1846" s="92"/>
      <c r="H1846" s="71"/>
      <c r="I1846" s="70"/>
      <c r="J1846" s="94"/>
      <c r="K1846" s="94"/>
      <c r="L1846" s="48"/>
      <c r="M1846" s="71"/>
      <c r="N1846" s="64"/>
      <c r="O1846" s="65"/>
      <c r="P1846" s="65"/>
      <c r="Q1846" s="65"/>
      <c r="R1846" s="105"/>
      <c r="S1846" s="66">
        <f t="shared" si="502"/>
        <v>100854.89999999998</v>
      </c>
      <c r="T1846" s="67">
        <f t="shared" si="497"/>
        <v>0</v>
      </c>
      <c r="U1846" s="53">
        <f t="shared" si="504"/>
        <v>0</v>
      </c>
      <c r="V1846" s="54">
        <f t="shared" si="505"/>
        <v>0</v>
      </c>
      <c r="W1846" s="67">
        <f t="shared" si="498"/>
        <v>0</v>
      </c>
      <c r="X1846" s="53">
        <f t="shared" si="506"/>
        <v>0</v>
      </c>
      <c r="Y1846" s="54">
        <f t="shared" si="507"/>
        <v>0</v>
      </c>
      <c r="Z1846" s="68" t="str">
        <f t="shared" si="510"/>
        <v>0</v>
      </c>
      <c r="AA1846" s="56">
        <f t="shared" si="508"/>
        <v>1</v>
      </c>
      <c r="AB1846" s="124">
        <f t="shared" si="499"/>
        <v>1</v>
      </c>
      <c r="AC1846" s="69">
        <f t="shared" si="500"/>
        <v>0</v>
      </c>
      <c r="AD1846" s="54">
        <f t="shared" si="503"/>
        <v>0</v>
      </c>
      <c r="AE1846" s="59">
        <f t="shared" si="501"/>
        <v>0</v>
      </c>
      <c r="AF1846" s="149"/>
      <c r="AG1846" s="60"/>
      <c r="AH1846" s="61"/>
      <c r="AI1846" s="126"/>
      <c r="AJ1846" s="212"/>
      <c r="AK1846" s="215"/>
    </row>
    <row r="1847" spans="2:37">
      <c r="B1847" s="136"/>
      <c r="C1847" s="47">
        <f t="shared" si="511"/>
        <v>0</v>
      </c>
      <c r="D1847" s="47">
        <f t="shared" si="512"/>
        <v>1</v>
      </c>
      <c r="E1847" s="47">
        <f t="shared" si="513"/>
        <v>1900</v>
      </c>
      <c r="F1847" s="47" t="str">
        <f t="shared" si="509"/>
        <v>сб</v>
      </c>
      <c r="G1847" s="92"/>
      <c r="H1847" s="71"/>
      <c r="I1847" s="70"/>
      <c r="J1847" s="94"/>
      <c r="K1847" s="94"/>
      <c r="L1847" s="48"/>
      <c r="M1847" s="71"/>
      <c r="N1847" s="64"/>
      <c r="O1847" s="65"/>
      <c r="P1847" s="65"/>
      <c r="Q1847" s="65"/>
      <c r="R1847" s="105"/>
      <c r="S1847" s="66">
        <f t="shared" si="502"/>
        <v>100854.89999999998</v>
      </c>
      <c r="T1847" s="67">
        <f t="shared" si="497"/>
        <v>0</v>
      </c>
      <c r="U1847" s="53">
        <f t="shared" si="504"/>
        <v>0</v>
      </c>
      <c r="V1847" s="54">
        <f t="shared" si="505"/>
        <v>0</v>
      </c>
      <c r="W1847" s="67">
        <f t="shared" si="498"/>
        <v>0</v>
      </c>
      <c r="X1847" s="53">
        <f t="shared" si="506"/>
        <v>0</v>
      </c>
      <c r="Y1847" s="54">
        <f t="shared" si="507"/>
        <v>0</v>
      </c>
      <c r="Z1847" s="68" t="str">
        <f t="shared" si="510"/>
        <v>0</v>
      </c>
      <c r="AA1847" s="56">
        <f t="shared" si="508"/>
        <v>1</v>
      </c>
      <c r="AB1847" s="124">
        <f t="shared" si="499"/>
        <v>1</v>
      </c>
      <c r="AC1847" s="69">
        <f t="shared" si="500"/>
        <v>0</v>
      </c>
      <c r="AD1847" s="54">
        <f t="shared" si="503"/>
        <v>0</v>
      </c>
      <c r="AE1847" s="59">
        <f t="shared" si="501"/>
        <v>0</v>
      </c>
      <c r="AF1847" s="149"/>
      <c r="AG1847" s="60"/>
      <c r="AH1847" s="61"/>
      <c r="AI1847" s="126"/>
      <c r="AJ1847" s="212"/>
      <c r="AK1847" s="215"/>
    </row>
    <row r="1848" spans="2:37">
      <c r="B1848" s="136"/>
      <c r="C1848" s="47">
        <f t="shared" si="511"/>
        <v>0</v>
      </c>
      <c r="D1848" s="47">
        <f t="shared" si="512"/>
        <v>1</v>
      </c>
      <c r="E1848" s="47">
        <f t="shared" si="513"/>
        <v>1900</v>
      </c>
      <c r="F1848" s="47" t="str">
        <f t="shared" si="509"/>
        <v>сб</v>
      </c>
      <c r="G1848" s="92"/>
      <c r="H1848" s="71"/>
      <c r="I1848" s="70"/>
      <c r="J1848" s="94"/>
      <c r="K1848" s="94"/>
      <c r="L1848" s="48"/>
      <c r="M1848" s="71"/>
      <c r="N1848" s="64"/>
      <c r="O1848" s="65"/>
      <c r="P1848" s="65"/>
      <c r="Q1848" s="65"/>
      <c r="R1848" s="105"/>
      <c r="S1848" s="66">
        <f t="shared" si="502"/>
        <v>100854.89999999998</v>
      </c>
      <c r="T1848" s="67">
        <f t="shared" si="497"/>
        <v>0</v>
      </c>
      <c r="U1848" s="53">
        <f t="shared" si="504"/>
        <v>0</v>
      </c>
      <c r="V1848" s="54">
        <f t="shared" si="505"/>
        <v>0</v>
      </c>
      <c r="W1848" s="67">
        <f t="shared" si="498"/>
        <v>0</v>
      </c>
      <c r="X1848" s="53">
        <f t="shared" si="506"/>
        <v>0</v>
      </c>
      <c r="Y1848" s="54">
        <f t="shared" si="507"/>
        <v>0</v>
      </c>
      <c r="Z1848" s="68" t="str">
        <f t="shared" si="510"/>
        <v>0</v>
      </c>
      <c r="AA1848" s="56">
        <f t="shared" si="508"/>
        <v>1</v>
      </c>
      <c r="AB1848" s="124">
        <f t="shared" si="499"/>
        <v>1</v>
      </c>
      <c r="AC1848" s="69">
        <f t="shared" si="500"/>
        <v>0</v>
      </c>
      <c r="AD1848" s="54">
        <f t="shared" si="503"/>
        <v>0</v>
      </c>
      <c r="AE1848" s="59">
        <f t="shared" si="501"/>
        <v>0</v>
      </c>
      <c r="AF1848" s="149"/>
      <c r="AG1848" s="60"/>
      <c r="AH1848" s="61"/>
      <c r="AI1848" s="126"/>
      <c r="AJ1848" s="212"/>
      <c r="AK1848" s="215"/>
    </row>
    <row r="1849" spans="2:37">
      <c r="B1849" s="136"/>
      <c r="C1849" s="47">
        <f t="shared" si="511"/>
        <v>0</v>
      </c>
      <c r="D1849" s="47">
        <f t="shared" si="512"/>
        <v>1</v>
      </c>
      <c r="E1849" s="47">
        <f t="shared" si="513"/>
        <v>1900</v>
      </c>
      <c r="F1849" s="47" t="str">
        <f t="shared" si="509"/>
        <v>сб</v>
      </c>
      <c r="G1849" s="92"/>
      <c r="H1849" s="71"/>
      <c r="I1849" s="70"/>
      <c r="J1849" s="94"/>
      <c r="K1849" s="94"/>
      <c r="L1849" s="48"/>
      <c r="M1849" s="71"/>
      <c r="N1849" s="64"/>
      <c r="O1849" s="65"/>
      <c r="P1849" s="65"/>
      <c r="Q1849" s="65"/>
      <c r="R1849" s="105"/>
      <c r="S1849" s="66">
        <f t="shared" si="502"/>
        <v>100854.89999999998</v>
      </c>
      <c r="T1849" s="67">
        <f t="shared" si="497"/>
        <v>0</v>
      </c>
      <c r="U1849" s="53">
        <f t="shared" si="504"/>
        <v>0</v>
      </c>
      <c r="V1849" s="54">
        <f t="shared" si="505"/>
        <v>0</v>
      </c>
      <c r="W1849" s="67">
        <f t="shared" si="498"/>
        <v>0</v>
      </c>
      <c r="X1849" s="53">
        <f t="shared" si="506"/>
        <v>0</v>
      </c>
      <c r="Y1849" s="54">
        <f t="shared" si="507"/>
        <v>0</v>
      </c>
      <c r="Z1849" s="68" t="str">
        <f t="shared" si="510"/>
        <v>0</v>
      </c>
      <c r="AA1849" s="56">
        <f t="shared" si="508"/>
        <v>1</v>
      </c>
      <c r="AB1849" s="124">
        <f t="shared" si="499"/>
        <v>1</v>
      </c>
      <c r="AC1849" s="69">
        <f t="shared" si="500"/>
        <v>0</v>
      </c>
      <c r="AD1849" s="54">
        <f t="shared" si="503"/>
        <v>0</v>
      </c>
      <c r="AE1849" s="59">
        <f t="shared" si="501"/>
        <v>0</v>
      </c>
      <c r="AF1849" s="149"/>
      <c r="AG1849" s="60"/>
      <c r="AH1849" s="61"/>
      <c r="AI1849" s="126"/>
      <c r="AJ1849" s="212"/>
      <c r="AK1849" s="215"/>
    </row>
    <row r="1850" spans="2:37">
      <c r="B1850" s="136"/>
      <c r="C1850" s="47">
        <f t="shared" si="511"/>
        <v>0</v>
      </c>
      <c r="D1850" s="47">
        <f t="shared" si="512"/>
        <v>1</v>
      </c>
      <c r="E1850" s="47">
        <f t="shared" si="513"/>
        <v>1900</v>
      </c>
      <c r="F1850" s="47" t="str">
        <f t="shared" si="509"/>
        <v>сб</v>
      </c>
      <c r="G1850" s="92"/>
      <c r="H1850" s="71"/>
      <c r="I1850" s="70"/>
      <c r="J1850" s="94"/>
      <c r="K1850" s="94"/>
      <c r="L1850" s="48"/>
      <c r="M1850" s="71"/>
      <c r="N1850" s="64"/>
      <c r="O1850" s="65"/>
      <c r="P1850" s="65"/>
      <c r="Q1850" s="65"/>
      <c r="R1850" s="105"/>
      <c r="S1850" s="66">
        <f t="shared" si="502"/>
        <v>100854.89999999998</v>
      </c>
      <c r="T1850" s="67">
        <f t="shared" si="497"/>
        <v>0</v>
      </c>
      <c r="U1850" s="53">
        <f t="shared" si="504"/>
        <v>0</v>
      </c>
      <c r="V1850" s="54">
        <f t="shared" si="505"/>
        <v>0</v>
      </c>
      <c r="W1850" s="67">
        <f t="shared" si="498"/>
        <v>0</v>
      </c>
      <c r="X1850" s="53">
        <f t="shared" si="506"/>
        <v>0</v>
      </c>
      <c r="Y1850" s="54">
        <f t="shared" si="507"/>
        <v>0</v>
      </c>
      <c r="Z1850" s="68" t="str">
        <f t="shared" si="510"/>
        <v>0</v>
      </c>
      <c r="AA1850" s="56">
        <f t="shared" si="508"/>
        <v>1</v>
      </c>
      <c r="AB1850" s="124">
        <f t="shared" si="499"/>
        <v>1</v>
      </c>
      <c r="AC1850" s="69">
        <f t="shared" si="500"/>
        <v>0</v>
      </c>
      <c r="AD1850" s="54">
        <f t="shared" si="503"/>
        <v>0</v>
      </c>
      <c r="AE1850" s="59">
        <f t="shared" si="501"/>
        <v>0</v>
      </c>
      <c r="AF1850" s="149"/>
      <c r="AG1850" s="60"/>
      <c r="AH1850" s="61"/>
      <c r="AI1850" s="126"/>
      <c r="AJ1850" s="212"/>
      <c r="AK1850" s="215"/>
    </row>
    <row r="1851" spans="2:37">
      <c r="B1851" s="136"/>
      <c r="C1851" s="47">
        <f t="shared" si="511"/>
        <v>0</v>
      </c>
      <c r="D1851" s="47">
        <f t="shared" si="512"/>
        <v>1</v>
      </c>
      <c r="E1851" s="47">
        <f t="shared" si="513"/>
        <v>1900</v>
      </c>
      <c r="F1851" s="47" t="str">
        <f t="shared" si="509"/>
        <v>сб</v>
      </c>
      <c r="G1851" s="92"/>
      <c r="H1851" s="71"/>
      <c r="I1851" s="70"/>
      <c r="J1851" s="94"/>
      <c r="K1851" s="94"/>
      <c r="L1851" s="48"/>
      <c r="M1851" s="71"/>
      <c r="N1851" s="64"/>
      <c r="O1851" s="65"/>
      <c r="P1851" s="65"/>
      <c r="Q1851" s="65"/>
      <c r="R1851" s="105"/>
      <c r="S1851" s="66">
        <f t="shared" si="502"/>
        <v>100854.89999999998</v>
      </c>
      <c r="T1851" s="67">
        <f t="shared" si="497"/>
        <v>0</v>
      </c>
      <c r="U1851" s="53">
        <f t="shared" si="504"/>
        <v>0</v>
      </c>
      <c r="V1851" s="54">
        <f t="shared" si="505"/>
        <v>0</v>
      </c>
      <c r="W1851" s="67">
        <f t="shared" si="498"/>
        <v>0</v>
      </c>
      <c r="X1851" s="53">
        <f t="shared" si="506"/>
        <v>0</v>
      </c>
      <c r="Y1851" s="54">
        <f t="shared" si="507"/>
        <v>0</v>
      </c>
      <c r="Z1851" s="68" t="str">
        <f t="shared" si="510"/>
        <v>0</v>
      </c>
      <c r="AA1851" s="56">
        <f t="shared" si="508"/>
        <v>1</v>
      </c>
      <c r="AB1851" s="124">
        <f t="shared" si="499"/>
        <v>1</v>
      </c>
      <c r="AC1851" s="69">
        <f t="shared" si="500"/>
        <v>0</v>
      </c>
      <c r="AD1851" s="54">
        <f t="shared" si="503"/>
        <v>0</v>
      </c>
      <c r="AE1851" s="59">
        <f t="shared" si="501"/>
        <v>0</v>
      </c>
      <c r="AF1851" s="149"/>
      <c r="AG1851" s="60"/>
      <c r="AH1851" s="61"/>
      <c r="AI1851" s="126"/>
      <c r="AJ1851" s="212"/>
      <c r="AK1851" s="215"/>
    </row>
    <row r="1852" spans="2:37">
      <c r="B1852" s="136"/>
      <c r="C1852" s="47">
        <f t="shared" si="511"/>
        <v>0</v>
      </c>
      <c r="D1852" s="47">
        <f t="shared" si="512"/>
        <v>1</v>
      </c>
      <c r="E1852" s="47">
        <f t="shared" si="513"/>
        <v>1900</v>
      </c>
      <c r="F1852" s="47" t="str">
        <f t="shared" si="509"/>
        <v>сб</v>
      </c>
      <c r="G1852" s="92"/>
      <c r="H1852" s="71"/>
      <c r="I1852" s="70"/>
      <c r="J1852" s="94"/>
      <c r="K1852" s="94"/>
      <c r="L1852" s="48"/>
      <c r="M1852" s="71"/>
      <c r="N1852" s="64"/>
      <c r="O1852" s="65"/>
      <c r="P1852" s="65"/>
      <c r="Q1852" s="65"/>
      <c r="R1852" s="105"/>
      <c r="S1852" s="66">
        <f t="shared" si="502"/>
        <v>100854.89999999998</v>
      </c>
      <c r="T1852" s="67">
        <f t="shared" si="497"/>
        <v>0</v>
      </c>
      <c r="U1852" s="53">
        <f t="shared" si="504"/>
        <v>0</v>
      </c>
      <c r="V1852" s="54">
        <f t="shared" si="505"/>
        <v>0</v>
      </c>
      <c r="W1852" s="67">
        <f t="shared" si="498"/>
        <v>0</v>
      </c>
      <c r="X1852" s="53">
        <f t="shared" si="506"/>
        <v>0</v>
      </c>
      <c r="Y1852" s="54">
        <f t="shared" si="507"/>
        <v>0</v>
      </c>
      <c r="Z1852" s="68" t="str">
        <f t="shared" si="510"/>
        <v>0</v>
      </c>
      <c r="AA1852" s="56">
        <f t="shared" si="508"/>
        <v>1</v>
      </c>
      <c r="AB1852" s="124">
        <f t="shared" si="499"/>
        <v>1</v>
      </c>
      <c r="AC1852" s="69">
        <f t="shared" si="500"/>
        <v>0</v>
      </c>
      <c r="AD1852" s="54">
        <f t="shared" si="503"/>
        <v>0</v>
      </c>
      <c r="AE1852" s="59">
        <f t="shared" si="501"/>
        <v>0</v>
      </c>
      <c r="AF1852" s="149"/>
      <c r="AG1852" s="60"/>
      <c r="AH1852" s="61"/>
      <c r="AI1852" s="126"/>
      <c r="AJ1852" s="212"/>
      <c r="AK1852" s="215"/>
    </row>
    <row r="1853" spans="2:37">
      <c r="B1853" s="136"/>
      <c r="C1853" s="47">
        <f t="shared" si="511"/>
        <v>0</v>
      </c>
      <c r="D1853" s="47">
        <f t="shared" si="512"/>
        <v>1</v>
      </c>
      <c r="E1853" s="47">
        <f t="shared" si="513"/>
        <v>1900</v>
      </c>
      <c r="F1853" s="47" t="str">
        <f t="shared" si="509"/>
        <v>сб</v>
      </c>
      <c r="G1853" s="92"/>
      <c r="H1853" s="71"/>
      <c r="I1853" s="70"/>
      <c r="J1853" s="94"/>
      <c r="K1853" s="94"/>
      <c r="L1853" s="48"/>
      <c r="M1853" s="71"/>
      <c r="N1853" s="64"/>
      <c r="O1853" s="65"/>
      <c r="P1853" s="65"/>
      <c r="Q1853" s="65"/>
      <c r="R1853" s="105"/>
      <c r="S1853" s="66">
        <f t="shared" si="502"/>
        <v>100854.89999999998</v>
      </c>
      <c r="T1853" s="67">
        <f t="shared" si="497"/>
        <v>0</v>
      </c>
      <c r="U1853" s="53">
        <f t="shared" si="504"/>
        <v>0</v>
      </c>
      <c r="V1853" s="54">
        <f t="shared" si="505"/>
        <v>0</v>
      </c>
      <c r="W1853" s="67">
        <f t="shared" si="498"/>
        <v>0</v>
      </c>
      <c r="X1853" s="53">
        <f t="shared" si="506"/>
        <v>0</v>
      </c>
      <c r="Y1853" s="54">
        <f t="shared" si="507"/>
        <v>0</v>
      </c>
      <c r="Z1853" s="68" t="str">
        <f t="shared" si="510"/>
        <v>0</v>
      </c>
      <c r="AA1853" s="56">
        <f t="shared" si="508"/>
        <v>1</v>
      </c>
      <c r="AB1853" s="124">
        <f t="shared" si="499"/>
        <v>1</v>
      </c>
      <c r="AC1853" s="69">
        <f t="shared" si="500"/>
        <v>0</v>
      </c>
      <c r="AD1853" s="54">
        <f t="shared" si="503"/>
        <v>0</v>
      </c>
      <c r="AE1853" s="59">
        <f t="shared" si="501"/>
        <v>0</v>
      </c>
      <c r="AF1853" s="149"/>
      <c r="AG1853" s="60"/>
      <c r="AH1853" s="61"/>
      <c r="AI1853" s="126"/>
      <c r="AJ1853" s="212"/>
      <c r="AK1853" s="215"/>
    </row>
    <row r="1854" spans="2:37">
      <c r="B1854" s="136"/>
      <c r="C1854" s="47">
        <f t="shared" si="511"/>
        <v>0</v>
      </c>
      <c r="D1854" s="47">
        <f t="shared" si="512"/>
        <v>1</v>
      </c>
      <c r="E1854" s="47">
        <f t="shared" si="513"/>
        <v>1900</v>
      </c>
      <c r="F1854" s="47" t="str">
        <f t="shared" si="509"/>
        <v>сб</v>
      </c>
      <c r="G1854" s="92"/>
      <c r="H1854" s="71"/>
      <c r="I1854" s="70"/>
      <c r="J1854" s="94"/>
      <c r="K1854" s="94"/>
      <c r="L1854" s="48"/>
      <c r="M1854" s="71"/>
      <c r="N1854" s="64"/>
      <c r="O1854" s="65"/>
      <c r="P1854" s="65"/>
      <c r="Q1854" s="65"/>
      <c r="R1854" s="105"/>
      <c r="S1854" s="66">
        <f t="shared" si="502"/>
        <v>100854.89999999998</v>
      </c>
      <c r="T1854" s="67">
        <f t="shared" si="497"/>
        <v>0</v>
      </c>
      <c r="U1854" s="53">
        <f t="shared" si="504"/>
        <v>0</v>
      </c>
      <c r="V1854" s="54">
        <f t="shared" si="505"/>
        <v>0</v>
      </c>
      <c r="W1854" s="67">
        <f t="shared" si="498"/>
        <v>0</v>
      </c>
      <c r="X1854" s="53">
        <f t="shared" si="506"/>
        <v>0</v>
      </c>
      <c r="Y1854" s="54">
        <f t="shared" si="507"/>
        <v>0</v>
      </c>
      <c r="Z1854" s="68" t="str">
        <f t="shared" si="510"/>
        <v>0</v>
      </c>
      <c r="AA1854" s="56">
        <f t="shared" si="508"/>
        <v>1</v>
      </c>
      <c r="AB1854" s="124">
        <f t="shared" si="499"/>
        <v>1</v>
      </c>
      <c r="AC1854" s="69">
        <f t="shared" si="500"/>
        <v>0</v>
      </c>
      <c r="AD1854" s="54">
        <f t="shared" si="503"/>
        <v>0</v>
      </c>
      <c r="AE1854" s="59">
        <f t="shared" si="501"/>
        <v>0</v>
      </c>
      <c r="AF1854" s="149"/>
      <c r="AG1854" s="60"/>
      <c r="AH1854" s="61"/>
      <c r="AI1854" s="126"/>
      <c r="AJ1854" s="212"/>
      <c r="AK1854" s="215"/>
    </row>
    <row r="1855" spans="2:37">
      <c r="B1855" s="136"/>
      <c r="C1855" s="47">
        <f t="shared" si="511"/>
        <v>0</v>
      </c>
      <c r="D1855" s="47">
        <f t="shared" si="512"/>
        <v>1</v>
      </c>
      <c r="E1855" s="47">
        <f t="shared" si="513"/>
        <v>1900</v>
      </c>
      <c r="F1855" s="47" t="str">
        <f t="shared" si="509"/>
        <v>сб</v>
      </c>
      <c r="G1855" s="92"/>
      <c r="H1855" s="71"/>
      <c r="I1855" s="70"/>
      <c r="J1855" s="94"/>
      <c r="K1855" s="94"/>
      <c r="L1855" s="48"/>
      <c r="M1855" s="71"/>
      <c r="N1855" s="64"/>
      <c r="O1855" s="65"/>
      <c r="P1855" s="65"/>
      <c r="Q1855" s="65"/>
      <c r="R1855" s="105"/>
      <c r="S1855" s="66">
        <f t="shared" si="502"/>
        <v>100854.89999999998</v>
      </c>
      <c r="T1855" s="67">
        <f t="shared" si="497"/>
        <v>0</v>
      </c>
      <c r="U1855" s="53">
        <f t="shared" si="504"/>
        <v>0</v>
      </c>
      <c r="V1855" s="54">
        <f t="shared" si="505"/>
        <v>0</v>
      </c>
      <c r="W1855" s="67">
        <f t="shared" si="498"/>
        <v>0</v>
      </c>
      <c r="X1855" s="53">
        <f t="shared" si="506"/>
        <v>0</v>
      </c>
      <c r="Y1855" s="54">
        <f t="shared" si="507"/>
        <v>0</v>
      </c>
      <c r="Z1855" s="68" t="str">
        <f t="shared" si="510"/>
        <v>0</v>
      </c>
      <c r="AA1855" s="56">
        <f t="shared" si="508"/>
        <v>1</v>
      </c>
      <c r="AB1855" s="124">
        <f t="shared" si="499"/>
        <v>1</v>
      </c>
      <c r="AC1855" s="69">
        <f t="shared" si="500"/>
        <v>0</v>
      </c>
      <c r="AD1855" s="54">
        <f t="shared" si="503"/>
        <v>0</v>
      </c>
      <c r="AE1855" s="59">
        <f t="shared" si="501"/>
        <v>0</v>
      </c>
      <c r="AF1855" s="149"/>
      <c r="AG1855" s="60"/>
      <c r="AH1855" s="61"/>
      <c r="AI1855" s="126"/>
      <c r="AJ1855" s="212"/>
      <c r="AK1855" s="215"/>
    </row>
    <row r="1856" spans="2:37">
      <c r="B1856" s="136"/>
      <c r="C1856" s="47">
        <f t="shared" si="511"/>
        <v>0</v>
      </c>
      <c r="D1856" s="47">
        <f t="shared" si="512"/>
        <v>1</v>
      </c>
      <c r="E1856" s="47">
        <f t="shared" si="513"/>
        <v>1900</v>
      </c>
      <c r="F1856" s="47" t="str">
        <f t="shared" si="509"/>
        <v>сб</v>
      </c>
      <c r="G1856" s="92"/>
      <c r="H1856" s="71"/>
      <c r="I1856" s="70"/>
      <c r="J1856" s="94"/>
      <c r="K1856" s="94"/>
      <c r="L1856" s="48"/>
      <c r="M1856" s="71"/>
      <c r="N1856" s="64"/>
      <c r="O1856" s="65"/>
      <c r="P1856" s="65"/>
      <c r="Q1856" s="65"/>
      <c r="R1856" s="105"/>
      <c r="S1856" s="66">
        <f t="shared" si="502"/>
        <v>100854.89999999998</v>
      </c>
      <c r="T1856" s="67">
        <f t="shared" si="497"/>
        <v>0</v>
      </c>
      <c r="U1856" s="53">
        <f t="shared" si="504"/>
        <v>0</v>
      </c>
      <c r="V1856" s="54">
        <f t="shared" si="505"/>
        <v>0</v>
      </c>
      <c r="W1856" s="67">
        <f t="shared" si="498"/>
        <v>0</v>
      </c>
      <c r="X1856" s="53">
        <f t="shared" si="506"/>
        <v>0</v>
      </c>
      <c r="Y1856" s="54">
        <f t="shared" si="507"/>
        <v>0</v>
      </c>
      <c r="Z1856" s="68" t="str">
        <f t="shared" si="510"/>
        <v>0</v>
      </c>
      <c r="AA1856" s="56">
        <f t="shared" si="508"/>
        <v>1</v>
      </c>
      <c r="AB1856" s="124">
        <f t="shared" si="499"/>
        <v>1</v>
      </c>
      <c r="AC1856" s="69">
        <f t="shared" si="500"/>
        <v>0</v>
      </c>
      <c r="AD1856" s="54">
        <f t="shared" si="503"/>
        <v>0</v>
      </c>
      <c r="AE1856" s="59">
        <f t="shared" si="501"/>
        <v>0</v>
      </c>
      <c r="AF1856" s="149"/>
      <c r="AG1856" s="60"/>
      <c r="AH1856" s="61"/>
      <c r="AI1856" s="126"/>
      <c r="AJ1856" s="212"/>
      <c r="AK1856" s="215"/>
    </row>
    <row r="1857" spans="2:37">
      <c r="B1857" s="136"/>
      <c r="C1857" s="47">
        <f t="shared" si="511"/>
        <v>0</v>
      </c>
      <c r="D1857" s="47">
        <f t="shared" si="512"/>
        <v>1</v>
      </c>
      <c r="E1857" s="47">
        <f t="shared" si="513"/>
        <v>1900</v>
      </c>
      <c r="F1857" s="47" t="str">
        <f t="shared" si="509"/>
        <v>сб</v>
      </c>
      <c r="G1857" s="92"/>
      <c r="H1857" s="71"/>
      <c r="I1857" s="70"/>
      <c r="J1857" s="94"/>
      <c r="K1857" s="94"/>
      <c r="L1857" s="48"/>
      <c r="M1857" s="71"/>
      <c r="N1857" s="64"/>
      <c r="O1857" s="65"/>
      <c r="P1857" s="65"/>
      <c r="Q1857" s="65"/>
      <c r="R1857" s="105"/>
      <c r="S1857" s="66">
        <f t="shared" si="502"/>
        <v>100854.89999999998</v>
      </c>
      <c r="T1857" s="67">
        <f t="shared" si="497"/>
        <v>0</v>
      </c>
      <c r="U1857" s="53">
        <f t="shared" si="504"/>
        <v>0</v>
      </c>
      <c r="V1857" s="54">
        <f t="shared" si="505"/>
        <v>0</v>
      </c>
      <c r="W1857" s="67">
        <f t="shared" si="498"/>
        <v>0</v>
      </c>
      <c r="X1857" s="53">
        <f t="shared" si="506"/>
        <v>0</v>
      </c>
      <c r="Y1857" s="54">
        <f t="shared" si="507"/>
        <v>0</v>
      </c>
      <c r="Z1857" s="68" t="str">
        <f t="shared" si="510"/>
        <v>0</v>
      </c>
      <c r="AA1857" s="56">
        <f t="shared" si="508"/>
        <v>1</v>
      </c>
      <c r="AB1857" s="124">
        <f t="shared" si="499"/>
        <v>1</v>
      </c>
      <c r="AC1857" s="69">
        <f t="shared" si="500"/>
        <v>0</v>
      </c>
      <c r="AD1857" s="54">
        <f t="shared" si="503"/>
        <v>0</v>
      </c>
      <c r="AE1857" s="59">
        <f t="shared" si="501"/>
        <v>0</v>
      </c>
      <c r="AF1857" s="149"/>
      <c r="AG1857" s="60"/>
      <c r="AH1857" s="61"/>
      <c r="AI1857" s="126"/>
      <c r="AJ1857" s="212"/>
      <c r="AK1857" s="215"/>
    </row>
    <row r="1858" spans="2:37">
      <c r="B1858" s="136"/>
      <c r="C1858" s="47">
        <f t="shared" si="511"/>
        <v>0</v>
      </c>
      <c r="D1858" s="47">
        <f t="shared" si="512"/>
        <v>1</v>
      </c>
      <c r="E1858" s="47">
        <f t="shared" si="513"/>
        <v>1900</v>
      </c>
      <c r="F1858" s="47" t="str">
        <f t="shared" si="509"/>
        <v>сб</v>
      </c>
      <c r="G1858" s="92"/>
      <c r="H1858" s="71"/>
      <c r="I1858" s="70"/>
      <c r="J1858" s="94"/>
      <c r="K1858" s="94"/>
      <c r="L1858" s="48"/>
      <c r="M1858" s="71"/>
      <c r="N1858" s="64"/>
      <c r="O1858" s="65"/>
      <c r="P1858" s="65"/>
      <c r="Q1858" s="65"/>
      <c r="R1858" s="105"/>
      <c r="S1858" s="66">
        <f t="shared" si="502"/>
        <v>100854.89999999998</v>
      </c>
      <c r="T1858" s="67">
        <f t="shared" si="497"/>
        <v>0</v>
      </c>
      <c r="U1858" s="53">
        <f t="shared" si="504"/>
        <v>0</v>
      </c>
      <c r="V1858" s="54">
        <f t="shared" si="505"/>
        <v>0</v>
      </c>
      <c r="W1858" s="67">
        <f t="shared" si="498"/>
        <v>0</v>
      </c>
      <c r="X1858" s="53">
        <f t="shared" si="506"/>
        <v>0</v>
      </c>
      <c r="Y1858" s="54">
        <f t="shared" si="507"/>
        <v>0</v>
      </c>
      <c r="Z1858" s="68" t="str">
        <f t="shared" si="510"/>
        <v>0</v>
      </c>
      <c r="AA1858" s="56">
        <f t="shared" si="508"/>
        <v>1</v>
      </c>
      <c r="AB1858" s="124">
        <f t="shared" si="499"/>
        <v>1</v>
      </c>
      <c r="AC1858" s="69">
        <f t="shared" si="500"/>
        <v>0</v>
      </c>
      <c r="AD1858" s="54">
        <f t="shared" si="503"/>
        <v>0</v>
      </c>
      <c r="AE1858" s="59">
        <f t="shared" si="501"/>
        <v>0</v>
      </c>
      <c r="AF1858" s="149"/>
      <c r="AG1858" s="60"/>
      <c r="AH1858" s="61"/>
      <c r="AI1858" s="126"/>
      <c r="AJ1858" s="212"/>
      <c r="AK1858" s="215"/>
    </row>
    <row r="1859" spans="2:37">
      <c r="B1859" s="136"/>
      <c r="C1859" s="47">
        <f t="shared" si="511"/>
        <v>0</v>
      </c>
      <c r="D1859" s="47">
        <f t="shared" si="512"/>
        <v>1</v>
      </c>
      <c r="E1859" s="47">
        <f t="shared" si="513"/>
        <v>1900</v>
      </c>
      <c r="F1859" s="47" t="str">
        <f t="shared" si="509"/>
        <v>сб</v>
      </c>
      <c r="G1859" s="92"/>
      <c r="H1859" s="71"/>
      <c r="I1859" s="70"/>
      <c r="J1859" s="94"/>
      <c r="K1859" s="94"/>
      <c r="L1859" s="48"/>
      <c r="M1859" s="71"/>
      <c r="N1859" s="64"/>
      <c r="O1859" s="65"/>
      <c r="P1859" s="65"/>
      <c r="Q1859" s="65"/>
      <c r="R1859" s="105"/>
      <c r="S1859" s="66">
        <f t="shared" si="502"/>
        <v>100854.89999999998</v>
      </c>
      <c r="T1859" s="67">
        <f t="shared" si="497"/>
        <v>0</v>
      </c>
      <c r="U1859" s="53">
        <f t="shared" si="504"/>
        <v>0</v>
      </c>
      <c r="V1859" s="54">
        <f t="shared" si="505"/>
        <v>0</v>
      </c>
      <c r="W1859" s="67">
        <f t="shared" si="498"/>
        <v>0</v>
      </c>
      <c r="X1859" s="53">
        <f t="shared" si="506"/>
        <v>0</v>
      </c>
      <c r="Y1859" s="54">
        <f t="shared" si="507"/>
        <v>0</v>
      </c>
      <c r="Z1859" s="68" t="str">
        <f t="shared" si="510"/>
        <v>0</v>
      </c>
      <c r="AA1859" s="56">
        <f t="shared" si="508"/>
        <v>1</v>
      </c>
      <c r="AB1859" s="124">
        <f t="shared" si="499"/>
        <v>1</v>
      </c>
      <c r="AC1859" s="69">
        <f t="shared" si="500"/>
        <v>0</v>
      </c>
      <c r="AD1859" s="54">
        <f t="shared" si="503"/>
        <v>0</v>
      </c>
      <c r="AE1859" s="59">
        <f t="shared" si="501"/>
        <v>0</v>
      </c>
      <c r="AF1859" s="149"/>
      <c r="AG1859" s="60"/>
      <c r="AH1859" s="61"/>
      <c r="AI1859" s="126"/>
      <c r="AJ1859" s="212"/>
      <c r="AK1859" s="215"/>
    </row>
    <row r="1860" spans="2:37">
      <c r="B1860" s="136"/>
      <c r="C1860" s="47">
        <f t="shared" si="511"/>
        <v>0</v>
      </c>
      <c r="D1860" s="47">
        <f t="shared" si="512"/>
        <v>1</v>
      </c>
      <c r="E1860" s="47">
        <f t="shared" si="513"/>
        <v>1900</v>
      </c>
      <c r="F1860" s="47" t="str">
        <f t="shared" si="509"/>
        <v>сб</v>
      </c>
      <c r="G1860" s="92"/>
      <c r="H1860" s="71"/>
      <c r="I1860" s="70"/>
      <c r="J1860" s="94"/>
      <c r="K1860" s="94"/>
      <c r="L1860" s="48"/>
      <c r="M1860" s="71"/>
      <c r="N1860" s="64"/>
      <c r="O1860" s="65"/>
      <c r="P1860" s="65"/>
      <c r="Q1860" s="65"/>
      <c r="R1860" s="105"/>
      <c r="S1860" s="66">
        <f t="shared" si="502"/>
        <v>100854.89999999998</v>
      </c>
      <c r="T1860" s="67">
        <f t="shared" si="497"/>
        <v>0</v>
      </c>
      <c r="U1860" s="53">
        <f t="shared" si="504"/>
        <v>0</v>
      </c>
      <c r="V1860" s="54">
        <f t="shared" si="505"/>
        <v>0</v>
      </c>
      <c r="W1860" s="67">
        <f t="shared" si="498"/>
        <v>0</v>
      </c>
      <c r="X1860" s="53">
        <f t="shared" si="506"/>
        <v>0</v>
      </c>
      <c r="Y1860" s="54">
        <f t="shared" si="507"/>
        <v>0</v>
      </c>
      <c r="Z1860" s="68" t="str">
        <f t="shared" si="510"/>
        <v>0</v>
      </c>
      <c r="AA1860" s="56">
        <f t="shared" si="508"/>
        <v>1</v>
      </c>
      <c r="AB1860" s="124">
        <f t="shared" si="499"/>
        <v>1</v>
      </c>
      <c r="AC1860" s="69">
        <f t="shared" si="500"/>
        <v>0</v>
      </c>
      <c r="AD1860" s="54">
        <f t="shared" si="503"/>
        <v>0</v>
      </c>
      <c r="AE1860" s="59">
        <f t="shared" si="501"/>
        <v>0</v>
      </c>
      <c r="AF1860" s="149"/>
      <c r="AG1860" s="60"/>
      <c r="AH1860" s="61"/>
      <c r="AI1860" s="126"/>
      <c r="AJ1860" s="212"/>
      <c r="AK1860" s="215"/>
    </row>
    <row r="1861" spans="2:37">
      <c r="B1861" s="136"/>
      <c r="C1861" s="47">
        <f t="shared" si="511"/>
        <v>0</v>
      </c>
      <c r="D1861" s="47">
        <f t="shared" si="512"/>
        <v>1</v>
      </c>
      <c r="E1861" s="47">
        <f t="shared" si="513"/>
        <v>1900</v>
      </c>
      <c r="F1861" s="47" t="str">
        <f t="shared" si="509"/>
        <v>сб</v>
      </c>
      <c r="G1861" s="92"/>
      <c r="H1861" s="71"/>
      <c r="I1861" s="70"/>
      <c r="J1861" s="94"/>
      <c r="K1861" s="94"/>
      <c r="L1861" s="48"/>
      <c r="M1861" s="71"/>
      <c r="N1861" s="64"/>
      <c r="O1861" s="65"/>
      <c r="P1861" s="65"/>
      <c r="Q1861" s="65"/>
      <c r="R1861" s="105"/>
      <c r="S1861" s="66">
        <f t="shared" si="502"/>
        <v>100854.89999999998</v>
      </c>
      <c r="T1861" s="67">
        <f t="shared" si="497"/>
        <v>0</v>
      </c>
      <c r="U1861" s="53">
        <f t="shared" si="504"/>
        <v>0</v>
      </c>
      <c r="V1861" s="54">
        <f t="shared" si="505"/>
        <v>0</v>
      </c>
      <c r="W1861" s="67">
        <f t="shared" si="498"/>
        <v>0</v>
      </c>
      <c r="X1861" s="53">
        <f t="shared" si="506"/>
        <v>0</v>
      </c>
      <c r="Y1861" s="54">
        <f t="shared" si="507"/>
        <v>0</v>
      </c>
      <c r="Z1861" s="68" t="str">
        <f t="shared" si="510"/>
        <v>0</v>
      </c>
      <c r="AA1861" s="56">
        <f t="shared" si="508"/>
        <v>1</v>
      </c>
      <c r="AB1861" s="124">
        <f t="shared" si="499"/>
        <v>1</v>
      </c>
      <c r="AC1861" s="69">
        <f t="shared" si="500"/>
        <v>0</v>
      </c>
      <c r="AD1861" s="54">
        <f t="shared" si="503"/>
        <v>0</v>
      </c>
      <c r="AE1861" s="59">
        <f t="shared" si="501"/>
        <v>0</v>
      </c>
      <c r="AF1861" s="149"/>
      <c r="AG1861" s="60"/>
      <c r="AH1861" s="61"/>
      <c r="AI1861" s="126"/>
      <c r="AJ1861" s="212"/>
      <c r="AK1861" s="215"/>
    </row>
    <row r="1862" spans="2:37">
      <c r="B1862" s="136"/>
      <c r="C1862" s="47">
        <f t="shared" si="511"/>
        <v>0</v>
      </c>
      <c r="D1862" s="47">
        <f t="shared" si="512"/>
        <v>1</v>
      </c>
      <c r="E1862" s="47">
        <f t="shared" si="513"/>
        <v>1900</v>
      </c>
      <c r="F1862" s="47" t="str">
        <f t="shared" si="509"/>
        <v>сб</v>
      </c>
      <c r="G1862" s="92"/>
      <c r="H1862" s="71"/>
      <c r="I1862" s="70"/>
      <c r="J1862" s="94"/>
      <c r="K1862" s="94"/>
      <c r="L1862" s="48"/>
      <c r="M1862" s="71"/>
      <c r="N1862" s="64"/>
      <c r="O1862" s="65"/>
      <c r="P1862" s="65"/>
      <c r="Q1862" s="65"/>
      <c r="R1862" s="105"/>
      <c r="S1862" s="66">
        <f t="shared" si="502"/>
        <v>100854.89999999998</v>
      </c>
      <c r="T1862" s="67">
        <f t="shared" si="497"/>
        <v>0</v>
      </c>
      <c r="U1862" s="53">
        <f t="shared" si="504"/>
        <v>0</v>
      </c>
      <c r="V1862" s="54">
        <f t="shared" si="505"/>
        <v>0</v>
      </c>
      <c r="W1862" s="67">
        <f t="shared" si="498"/>
        <v>0</v>
      </c>
      <c r="X1862" s="53">
        <f t="shared" si="506"/>
        <v>0</v>
      </c>
      <c r="Y1862" s="54">
        <f t="shared" si="507"/>
        <v>0</v>
      </c>
      <c r="Z1862" s="68" t="str">
        <f t="shared" si="510"/>
        <v>0</v>
      </c>
      <c r="AA1862" s="56">
        <f t="shared" si="508"/>
        <v>1</v>
      </c>
      <c r="AB1862" s="124">
        <f t="shared" si="499"/>
        <v>1</v>
      </c>
      <c r="AC1862" s="69">
        <f t="shared" si="500"/>
        <v>0</v>
      </c>
      <c r="AD1862" s="54">
        <f t="shared" si="503"/>
        <v>0</v>
      </c>
      <c r="AE1862" s="59">
        <f t="shared" si="501"/>
        <v>0</v>
      </c>
      <c r="AF1862" s="149"/>
      <c r="AG1862" s="60"/>
      <c r="AH1862" s="61"/>
      <c r="AI1862" s="126"/>
      <c r="AJ1862" s="212"/>
      <c r="AK1862" s="215"/>
    </row>
    <row r="1863" spans="2:37">
      <c r="B1863" s="136"/>
      <c r="C1863" s="47">
        <f t="shared" si="511"/>
        <v>0</v>
      </c>
      <c r="D1863" s="47">
        <f t="shared" si="512"/>
        <v>1</v>
      </c>
      <c r="E1863" s="47">
        <f t="shared" si="513"/>
        <v>1900</v>
      </c>
      <c r="F1863" s="47" t="str">
        <f t="shared" si="509"/>
        <v>сб</v>
      </c>
      <c r="G1863" s="92"/>
      <c r="H1863" s="71"/>
      <c r="I1863" s="70"/>
      <c r="J1863" s="94"/>
      <c r="K1863" s="94"/>
      <c r="L1863" s="48"/>
      <c r="M1863" s="71"/>
      <c r="N1863" s="64"/>
      <c r="O1863" s="65"/>
      <c r="P1863" s="65"/>
      <c r="Q1863" s="65"/>
      <c r="R1863" s="105"/>
      <c r="S1863" s="66">
        <f t="shared" si="502"/>
        <v>100854.89999999998</v>
      </c>
      <c r="T1863" s="67">
        <f t="shared" si="497"/>
        <v>0</v>
      </c>
      <c r="U1863" s="53">
        <f t="shared" si="504"/>
        <v>0</v>
      </c>
      <c r="V1863" s="54">
        <f t="shared" si="505"/>
        <v>0</v>
      </c>
      <c r="W1863" s="67">
        <f t="shared" si="498"/>
        <v>0</v>
      </c>
      <c r="X1863" s="53">
        <f t="shared" si="506"/>
        <v>0</v>
      </c>
      <c r="Y1863" s="54">
        <f t="shared" si="507"/>
        <v>0</v>
      </c>
      <c r="Z1863" s="68" t="str">
        <f t="shared" si="510"/>
        <v>0</v>
      </c>
      <c r="AA1863" s="56">
        <f t="shared" si="508"/>
        <v>1</v>
      </c>
      <c r="AB1863" s="124">
        <f t="shared" si="499"/>
        <v>1</v>
      </c>
      <c r="AC1863" s="69">
        <f t="shared" si="500"/>
        <v>0</v>
      </c>
      <c r="AD1863" s="54">
        <f t="shared" si="503"/>
        <v>0</v>
      </c>
      <c r="AE1863" s="59">
        <f t="shared" si="501"/>
        <v>0</v>
      </c>
      <c r="AF1863" s="149"/>
      <c r="AG1863" s="60"/>
      <c r="AH1863" s="61"/>
      <c r="AI1863" s="126"/>
      <c r="AJ1863" s="212"/>
      <c r="AK1863" s="215"/>
    </row>
    <row r="1864" spans="2:37">
      <c r="B1864" s="136"/>
      <c r="C1864" s="47">
        <f t="shared" si="511"/>
        <v>0</v>
      </c>
      <c r="D1864" s="47">
        <f t="shared" si="512"/>
        <v>1</v>
      </c>
      <c r="E1864" s="47">
        <f t="shared" si="513"/>
        <v>1900</v>
      </c>
      <c r="F1864" s="47" t="str">
        <f t="shared" si="509"/>
        <v>сб</v>
      </c>
      <c r="G1864" s="92"/>
      <c r="H1864" s="71"/>
      <c r="I1864" s="70"/>
      <c r="J1864" s="94"/>
      <c r="K1864" s="94"/>
      <c r="L1864" s="48"/>
      <c r="M1864" s="71"/>
      <c r="N1864" s="64"/>
      <c r="O1864" s="65"/>
      <c r="P1864" s="65"/>
      <c r="Q1864" s="65"/>
      <c r="R1864" s="105"/>
      <c r="S1864" s="66">
        <f t="shared" si="502"/>
        <v>100854.89999999998</v>
      </c>
      <c r="T1864" s="67">
        <f t="shared" si="497"/>
        <v>0</v>
      </c>
      <c r="U1864" s="53">
        <f t="shared" si="504"/>
        <v>0</v>
      </c>
      <c r="V1864" s="54">
        <f t="shared" si="505"/>
        <v>0</v>
      </c>
      <c r="W1864" s="67">
        <f t="shared" si="498"/>
        <v>0</v>
      </c>
      <c r="X1864" s="53">
        <f t="shared" si="506"/>
        <v>0</v>
      </c>
      <c r="Y1864" s="54">
        <f t="shared" si="507"/>
        <v>0</v>
      </c>
      <c r="Z1864" s="68" t="str">
        <f t="shared" si="510"/>
        <v>0</v>
      </c>
      <c r="AA1864" s="56">
        <f t="shared" si="508"/>
        <v>1</v>
      </c>
      <c r="AB1864" s="124">
        <f t="shared" si="499"/>
        <v>1</v>
      </c>
      <c r="AC1864" s="69">
        <f t="shared" si="500"/>
        <v>0</v>
      </c>
      <c r="AD1864" s="54">
        <f t="shared" si="503"/>
        <v>0</v>
      </c>
      <c r="AE1864" s="59">
        <f t="shared" si="501"/>
        <v>0</v>
      </c>
      <c r="AF1864" s="149"/>
      <c r="AG1864" s="60"/>
      <c r="AH1864" s="61"/>
      <c r="AI1864" s="126"/>
      <c r="AJ1864" s="212"/>
      <c r="AK1864" s="215"/>
    </row>
    <row r="1865" spans="2:37">
      <c r="B1865" s="136"/>
      <c r="C1865" s="47">
        <f t="shared" si="511"/>
        <v>0</v>
      </c>
      <c r="D1865" s="47">
        <f t="shared" si="512"/>
        <v>1</v>
      </c>
      <c r="E1865" s="47">
        <f t="shared" si="513"/>
        <v>1900</v>
      </c>
      <c r="F1865" s="47" t="str">
        <f t="shared" si="509"/>
        <v>сб</v>
      </c>
      <c r="G1865" s="92"/>
      <c r="H1865" s="71"/>
      <c r="I1865" s="70"/>
      <c r="J1865" s="94"/>
      <c r="K1865" s="94"/>
      <c r="L1865" s="48"/>
      <c r="M1865" s="71"/>
      <c r="N1865" s="64"/>
      <c r="O1865" s="65"/>
      <c r="P1865" s="65"/>
      <c r="Q1865" s="65"/>
      <c r="R1865" s="105"/>
      <c r="S1865" s="66">
        <f t="shared" si="502"/>
        <v>100854.89999999998</v>
      </c>
      <c r="T1865" s="67">
        <f t="shared" si="497"/>
        <v>0</v>
      </c>
      <c r="U1865" s="53">
        <f t="shared" si="504"/>
        <v>0</v>
      </c>
      <c r="V1865" s="54">
        <f t="shared" si="505"/>
        <v>0</v>
      </c>
      <c r="W1865" s="67">
        <f t="shared" si="498"/>
        <v>0</v>
      </c>
      <c r="X1865" s="53">
        <f t="shared" si="506"/>
        <v>0</v>
      </c>
      <c r="Y1865" s="54">
        <f t="shared" si="507"/>
        <v>0</v>
      </c>
      <c r="Z1865" s="68" t="str">
        <f t="shared" si="510"/>
        <v>0</v>
      </c>
      <c r="AA1865" s="56">
        <f t="shared" si="508"/>
        <v>1</v>
      </c>
      <c r="AB1865" s="124">
        <f t="shared" si="499"/>
        <v>1</v>
      </c>
      <c r="AC1865" s="69">
        <f t="shared" si="500"/>
        <v>0</v>
      </c>
      <c r="AD1865" s="54">
        <f t="shared" si="503"/>
        <v>0</v>
      </c>
      <c r="AE1865" s="59">
        <f t="shared" si="501"/>
        <v>0</v>
      </c>
      <c r="AF1865" s="149"/>
      <c r="AG1865" s="60"/>
      <c r="AH1865" s="61"/>
      <c r="AI1865" s="126"/>
      <c r="AJ1865" s="212"/>
      <c r="AK1865" s="215"/>
    </row>
    <row r="1866" spans="2:37">
      <c r="B1866" s="136"/>
      <c r="C1866" s="47">
        <f t="shared" si="511"/>
        <v>0</v>
      </c>
      <c r="D1866" s="47">
        <f t="shared" si="512"/>
        <v>1</v>
      </c>
      <c r="E1866" s="47">
        <f t="shared" si="513"/>
        <v>1900</v>
      </c>
      <c r="F1866" s="47" t="str">
        <f t="shared" si="509"/>
        <v>сб</v>
      </c>
      <c r="G1866" s="92"/>
      <c r="H1866" s="71"/>
      <c r="I1866" s="70"/>
      <c r="J1866" s="94"/>
      <c r="K1866" s="94"/>
      <c r="L1866" s="48"/>
      <c r="M1866" s="71"/>
      <c r="N1866" s="64"/>
      <c r="O1866" s="65"/>
      <c r="P1866" s="65"/>
      <c r="Q1866" s="65"/>
      <c r="R1866" s="105"/>
      <c r="S1866" s="66">
        <f t="shared" si="502"/>
        <v>100854.89999999998</v>
      </c>
      <c r="T1866" s="67">
        <f t="shared" ref="T1866:T1929" si="514">IF(Q1866&lt;&gt;0,IF(K1866="Long",(Q1866-N1866)*100000*AB1866,((Q1866-N1866)*-100000*AB1866)),0)</f>
        <v>0</v>
      </c>
      <c r="U1866" s="53">
        <f t="shared" si="504"/>
        <v>0</v>
      </c>
      <c r="V1866" s="54">
        <f t="shared" si="505"/>
        <v>0</v>
      </c>
      <c r="W1866" s="67">
        <f t="shared" ref="W1866:W1929" si="515">IF(P1866&lt;&gt;0,IF(K1866="Long",(N1866-P1866)*100000*AB1866,((N1866-P1866)*-100000*AB1866)),0)</f>
        <v>0</v>
      </c>
      <c r="X1866" s="53">
        <f t="shared" si="506"/>
        <v>0</v>
      </c>
      <c r="Y1866" s="54">
        <f t="shared" si="507"/>
        <v>0</v>
      </c>
      <c r="Z1866" s="68" t="str">
        <f t="shared" si="510"/>
        <v>0</v>
      </c>
      <c r="AA1866" s="56">
        <f t="shared" si="508"/>
        <v>1</v>
      </c>
      <c r="AB1866" s="124">
        <f t="shared" ref="AB1866:AB1929" si="516">IF(TRUNC(N1866/10,0)=0,1,IF(AND(TRUNC(N1866/10,0)&gt;0,TRUNC(N1866/10,0)&lt;10),0.1,IF(AND(TRUNC(N1866/10,0)&gt;=10,TRUNC(N1866/10,0)&lt;100),0.01,IF(AND(TRUNC(N1866/10,0)&gt;=100,TRUNC(N1866/10,0)&lt;1000),0.001,IF(AND(TRUNC(N1866/10,0)&gt;=1000,TRUNC(N1866/10,0)&lt;10000),0.0001,IF(AND(TRUNC(N1866/10,0)&gt;=10000,TRUNC(N1866/10,0)&lt;100000),0.00001))))))</f>
        <v>1</v>
      </c>
      <c r="AC1866" s="69">
        <f t="shared" ref="AC1866:AC1929" si="517">IF(O1866&lt;&gt;0, IF(K1866="Long",(O1866-N1866)*100000*AB1866,((O1866-N1866)*-100000*AB1866)),0)</f>
        <v>0</v>
      </c>
      <c r="AD1866" s="54">
        <f t="shared" si="503"/>
        <v>0</v>
      </c>
      <c r="AE1866" s="59">
        <f t="shared" ref="AE1866:AE1929" si="518">(AA1866*AC1866*M1866)+R1866</f>
        <v>0</v>
      </c>
      <c r="AF1866" s="149"/>
      <c r="AG1866" s="60"/>
      <c r="AH1866" s="61"/>
      <c r="AI1866" s="126"/>
      <c r="AJ1866" s="212"/>
      <c r="AK1866" s="215"/>
    </row>
    <row r="1867" spans="2:37">
      <c r="B1867" s="136"/>
      <c r="C1867" s="47">
        <f t="shared" si="511"/>
        <v>0</v>
      </c>
      <c r="D1867" s="47">
        <f t="shared" si="512"/>
        <v>1</v>
      </c>
      <c r="E1867" s="47">
        <f t="shared" si="513"/>
        <v>1900</v>
      </c>
      <c r="F1867" s="47" t="str">
        <f t="shared" si="509"/>
        <v>сб</v>
      </c>
      <c r="G1867" s="92"/>
      <c r="H1867" s="71"/>
      <c r="I1867" s="70"/>
      <c r="J1867" s="94"/>
      <c r="K1867" s="94"/>
      <c r="L1867" s="48"/>
      <c r="M1867" s="71"/>
      <c r="N1867" s="64"/>
      <c r="O1867" s="65"/>
      <c r="P1867" s="65"/>
      <c r="Q1867" s="65"/>
      <c r="R1867" s="105"/>
      <c r="S1867" s="66">
        <f t="shared" ref="S1867:S1930" si="519">IF(AE1867="","",S1866+AE1867)</f>
        <v>100854.89999999998</v>
      </c>
      <c r="T1867" s="67">
        <f t="shared" si="514"/>
        <v>0</v>
      </c>
      <c r="U1867" s="53">
        <f t="shared" si="504"/>
        <v>0</v>
      </c>
      <c r="V1867" s="54">
        <f t="shared" si="505"/>
        <v>0</v>
      </c>
      <c r="W1867" s="67">
        <f t="shared" si="515"/>
        <v>0</v>
      </c>
      <c r="X1867" s="53">
        <f t="shared" si="506"/>
        <v>0</v>
      </c>
      <c r="Y1867" s="54">
        <f t="shared" si="507"/>
        <v>0</v>
      </c>
      <c r="Z1867" s="68" t="str">
        <f t="shared" si="510"/>
        <v>0</v>
      </c>
      <c r="AA1867" s="56">
        <f t="shared" si="508"/>
        <v>1</v>
      </c>
      <c r="AB1867" s="124">
        <f t="shared" si="516"/>
        <v>1</v>
      </c>
      <c r="AC1867" s="69">
        <f t="shared" si="517"/>
        <v>0</v>
      </c>
      <c r="AD1867" s="54">
        <f t="shared" ref="AD1867:AD1930" si="520">IF(S1866=0,"0.00%",AE1867/S1866)</f>
        <v>0</v>
      </c>
      <c r="AE1867" s="59">
        <f t="shared" si="518"/>
        <v>0</v>
      </c>
      <c r="AF1867" s="149"/>
      <c r="AG1867" s="60"/>
      <c r="AH1867" s="61"/>
      <c r="AI1867" s="126"/>
      <c r="AJ1867" s="212"/>
      <c r="AK1867" s="215"/>
    </row>
    <row r="1868" spans="2:37">
      <c r="B1868" s="136"/>
      <c r="C1868" s="47">
        <f t="shared" si="511"/>
        <v>0</v>
      </c>
      <c r="D1868" s="47">
        <f t="shared" si="512"/>
        <v>1</v>
      </c>
      <c r="E1868" s="47">
        <f t="shared" si="513"/>
        <v>1900</v>
      </c>
      <c r="F1868" s="47" t="str">
        <f t="shared" si="509"/>
        <v>сб</v>
      </c>
      <c r="G1868" s="92"/>
      <c r="H1868" s="71"/>
      <c r="I1868" s="70"/>
      <c r="J1868" s="94"/>
      <c r="K1868" s="94"/>
      <c r="L1868" s="48"/>
      <c r="M1868" s="71"/>
      <c r="N1868" s="64"/>
      <c r="O1868" s="65"/>
      <c r="P1868" s="65"/>
      <c r="Q1868" s="65"/>
      <c r="R1868" s="105"/>
      <c r="S1868" s="66">
        <f t="shared" si="519"/>
        <v>100854.89999999998</v>
      </c>
      <c r="T1868" s="67">
        <f t="shared" si="514"/>
        <v>0</v>
      </c>
      <c r="U1868" s="53">
        <f t="shared" si="504"/>
        <v>0</v>
      </c>
      <c r="V1868" s="54">
        <f t="shared" si="505"/>
        <v>0</v>
      </c>
      <c r="W1868" s="67">
        <f t="shared" si="515"/>
        <v>0</v>
      </c>
      <c r="X1868" s="53">
        <f t="shared" si="506"/>
        <v>0</v>
      </c>
      <c r="Y1868" s="54">
        <f t="shared" si="507"/>
        <v>0</v>
      </c>
      <c r="Z1868" s="68" t="str">
        <f t="shared" si="510"/>
        <v>0</v>
      </c>
      <c r="AA1868" s="56">
        <f t="shared" si="508"/>
        <v>1</v>
      </c>
      <c r="AB1868" s="124">
        <f t="shared" si="516"/>
        <v>1</v>
      </c>
      <c r="AC1868" s="69">
        <f t="shared" si="517"/>
        <v>0</v>
      </c>
      <c r="AD1868" s="54">
        <f t="shared" si="520"/>
        <v>0</v>
      </c>
      <c r="AE1868" s="59">
        <f t="shared" si="518"/>
        <v>0</v>
      </c>
      <c r="AF1868" s="149"/>
      <c r="AG1868" s="60"/>
      <c r="AH1868" s="61"/>
      <c r="AI1868" s="126"/>
      <c r="AJ1868" s="212"/>
      <c r="AK1868" s="215"/>
    </row>
    <row r="1869" spans="2:37">
      <c r="B1869" s="136"/>
      <c r="C1869" s="47">
        <f t="shared" si="511"/>
        <v>0</v>
      </c>
      <c r="D1869" s="47">
        <f t="shared" si="512"/>
        <v>1</v>
      </c>
      <c r="E1869" s="47">
        <f t="shared" si="513"/>
        <v>1900</v>
      </c>
      <c r="F1869" s="47" t="str">
        <f t="shared" si="509"/>
        <v>сб</v>
      </c>
      <c r="G1869" s="92"/>
      <c r="H1869" s="71"/>
      <c r="I1869" s="70"/>
      <c r="J1869" s="94"/>
      <c r="K1869" s="94"/>
      <c r="L1869" s="48"/>
      <c r="M1869" s="71"/>
      <c r="N1869" s="64"/>
      <c r="O1869" s="65"/>
      <c r="P1869" s="65"/>
      <c r="Q1869" s="65"/>
      <c r="R1869" s="105"/>
      <c r="S1869" s="66">
        <f t="shared" si="519"/>
        <v>100854.89999999998</v>
      </c>
      <c r="T1869" s="67">
        <f t="shared" si="514"/>
        <v>0</v>
      </c>
      <c r="U1869" s="53">
        <f t="shared" si="504"/>
        <v>0</v>
      </c>
      <c r="V1869" s="54">
        <f t="shared" si="505"/>
        <v>0</v>
      </c>
      <c r="W1869" s="67">
        <f t="shared" si="515"/>
        <v>0</v>
      </c>
      <c r="X1869" s="53">
        <f t="shared" si="506"/>
        <v>0</v>
      </c>
      <c r="Y1869" s="54">
        <f t="shared" si="507"/>
        <v>0</v>
      </c>
      <c r="Z1869" s="68" t="str">
        <f t="shared" si="510"/>
        <v>0</v>
      </c>
      <c r="AA1869" s="56">
        <f t="shared" si="508"/>
        <v>1</v>
      </c>
      <c r="AB1869" s="124">
        <f t="shared" si="516"/>
        <v>1</v>
      </c>
      <c r="AC1869" s="69">
        <f t="shared" si="517"/>
        <v>0</v>
      </c>
      <c r="AD1869" s="54">
        <f t="shared" si="520"/>
        <v>0</v>
      </c>
      <c r="AE1869" s="59">
        <f t="shared" si="518"/>
        <v>0</v>
      </c>
      <c r="AF1869" s="149"/>
      <c r="AG1869" s="60"/>
      <c r="AH1869" s="61"/>
      <c r="AI1869" s="126"/>
      <c r="AJ1869" s="212"/>
      <c r="AK1869" s="215"/>
    </row>
    <row r="1870" spans="2:37">
      <c r="B1870" s="136"/>
      <c r="C1870" s="47">
        <f t="shared" si="511"/>
        <v>0</v>
      </c>
      <c r="D1870" s="47">
        <f t="shared" si="512"/>
        <v>1</v>
      </c>
      <c r="E1870" s="47">
        <f t="shared" si="513"/>
        <v>1900</v>
      </c>
      <c r="F1870" s="47" t="str">
        <f t="shared" si="509"/>
        <v>сб</v>
      </c>
      <c r="G1870" s="92"/>
      <c r="H1870" s="71"/>
      <c r="I1870" s="70"/>
      <c r="J1870" s="94"/>
      <c r="K1870" s="94"/>
      <c r="L1870" s="48"/>
      <c r="M1870" s="71"/>
      <c r="N1870" s="64"/>
      <c r="O1870" s="65"/>
      <c r="P1870" s="65"/>
      <c r="Q1870" s="65"/>
      <c r="R1870" s="105"/>
      <c r="S1870" s="66">
        <f t="shared" si="519"/>
        <v>100854.89999999998</v>
      </c>
      <c r="T1870" s="67">
        <f t="shared" si="514"/>
        <v>0</v>
      </c>
      <c r="U1870" s="53">
        <f t="shared" si="504"/>
        <v>0</v>
      </c>
      <c r="V1870" s="54">
        <f t="shared" si="505"/>
        <v>0</v>
      </c>
      <c r="W1870" s="67">
        <f t="shared" si="515"/>
        <v>0</v>
      </c>
      <c r="X1870" s="53">
        <f t="shared" si="506"/>
        <v>0</v>
      </c>
      <c r="Y1870" s="54">
        <f t="shared" si="507"/>
        <v>0</v>
      </c>
      <c r="Z1870" s="68" t="str">
        <f t="shared" si="510"/>
        <v>0</v>
      </c>
      <c r="AA1870" s="56">
        <f t="shared" si="508"/>
        <v>1</v>
      </c>
      <c r="AB1870" s="124">
        <f t="shared" si="516"/>
        <v>1</v>
      </c>
      <c r="AC1870" s="69">
        <f t="shared" si="517"/>
        <v>0</v>
      </c>
      <c r="AD1870" s="54">
        <f t="shared" si="520"/>
        <v>0</v>
      </c>
      <c r="AE1870" s="59">
        <f t="shared" si="518"/>
        <v>0</v>
      </c>
      <c r="AF1870" s="149"/>
      <c r="AG1870" s="60"/>
      <c r="AH1870" s="61"/>
      <c r="AI1870" s="126"/>
      <c r="AJ1870" s="212"/>
      <c r="AK1870" s="215"/>
    </row>
    <row r="1871" spans="2:37">
      <c r="B1871" s="136"/>
      <c r="C1871" s="47">
        <f t="shared" si="511"/>
        <v>0</v>
      </c>
      <c r="D1871" s="47">
        <f t="shared" si="512"/>
        <v>1</v>
      </c>
      <c r="E1871" s="47">
        <f t="shared" si="513"/>
        <v>1900</v>
      </c>
      <c r="F1871" s="47" t="str">
        <f t="shared" si="509"/>
        <v>сб</v>
      </c>
      <c r="G1871" s="92"/>
      <c r="H1871" s="71"/>
      <c r="I1871" s="70"/>
      <c r="J1871" s="94"/>
      <c r="K1871" s="94"/>
      <c r="L1871" s="48"/>
      <c r="M1871" s="71"/>
      <c r="N1871" s="64"/>
      <c r="O1871" s="65"/>
      <c r="P1871" s="65"/>
      <c r="Q1871" s="65"/>
      <c r="R1871" s="105"/>
      <c r="S1871" s="66">
        <f t="shared" si="519"/>
        <v>100854.89999999998</v>
      </c>
      <c r="T1871" s="67">
        <f t="shared" si="514"/>
        <v>0</v>
      </c>
      <c r="U1871" s="53">
        <f t="shared" si="504"/>
        <v>0</v>
      </c>
      <c r="V1871" s="54">
        <f t="shared" si="505"/>
        <v>0</v>
      </c>
      <c r="W1871" s="67">
        <f t="shared" si="515"/>
        <v>0</v>
      </c>
      <c r="X1871" s="53">
        <f t="shared" si="506"/>
        <v>0</v>
      </c>
      <c r="Y1871" s="54">
        <f t="shared" si="507"/>
        <v>0</v>
      </c>
      <c r="Z1871" s="68" t="str">
        <f t="shared" si="510"/>
        <v>0</v>
      </c>
      <c r="AA1871" s="56">
        <f t="shared" si="508"/>
        <v>1</v>
      </c>
      <c r="AB1871" s="124">
        <f t="shared" si="516"/>
        <v>1</v>
      </c>
      <c r="AC1871" s="69">
        <f t="shared" si="517"/>
        <v>0</v>
      </c>
      <c r="AD1871" s="54">
        <f t="shared" si="520"/>
        <v>0</v>
      </c>
      <c r="AE1871" s="59">
        <f t="shared" si="518"/>
        <v>0</v>
      </c>
      <c r="AF1871" s="149"/>
      <c r="AG1871" s="60"/>
      <c r="AH1871" s="61"/>
      <c r="AI1871" s="126"/>
      <c r="AJ1871" s="212"/>
      <c r="AK1871" s="215"/>
    </row>
    <row r="1872" spans="2:37">
      <c r="B1872" s="136"/>
      <c r="C1872" s="47">
        <f t="shared" si="511"/>
        <v>0</v>
      </c>
      <c r="D1872" s="47">
        <f t="shared" si="512"/>
        <v>1</v>
      </c>
      <c r="E1872" s="47">
        <f t="shared" si="513"/>
        <v>1900</v>
      </c>
      <c r="F1872" s="47" t="str">
        <f t="shared" si="509"/>
        <v>сб</v>
      </c>
      <c r="G1872" s="92"/>
      <c r="H1872" s="71"/>
      <c r="I1872" s="70"/>
      <c r="J1872" s="94"/>
      <c r="K1872" s="94"/>
      <c r="L1872" s="48"/>
      <c r="M1872" s="71"/>
      <c r="N1872" s="64"/>
      <c r="O1872" s="65"/>
      <c r="P1872" s="65"/>
      <c r="Q1872" s="65"/>
      <c r="R1872" s="105"/>
      <c r="S1872" s="66">
        <f t="shared" si="519"/>
        <v>100854.89999999998</v>
      </c>
      <c r="T1872" s="67">
        <f t="shared" si="514"/>
        <v>0</v>
      </c>
      <c r="U1872" s="53">
        <f t="shared" si="504"/>
        <v>0</v>
      </c>
      <c r="V1872" s="54">
        <f t="shared" si="505"/>
        <v>0</v>
      </c>
      <c r="W1872" s="67">
        <f t="shared" si="515"/>
        <v>0</v>
      </c>
      <c r="X1872" s="53">
        <f t="shared" si="506"/>
        <v>0</v>
      </c>
      <c r="Y1872" s="54">
        <f t="shared" si="507"/>
        <v>0</v>
      </c>
      <c r="Z1872" s="68" t="str">
        <f t="shared" si="510"/>
        <v>0</v>
      </c>
      <c r="AA1872" s="56">
        <f t="shared" si="508"/>
        <v>1</v>
      </c>
      <c r="AB1872" s="124">
        <f t="shared" si="516"/>
        <v>1</v>
      </c>
      <c r="AC1872" s="69">
        <f t="shared" si="517"/>
        <v>0</v>
      </c>
      <c r="AD1872" s="54">
        <f t="shared" si="520"/>
        <v>0</v>
      </c>
      <c r="AE1872" s="59">
        <f t="shared" si="518"/>
        <v>0</v>
      </c>
      <c r="AF1872" s="149"/>
      <c r="AG1872" s="60"/>
      <c r="AH1872" s="61"/>
      <c r="AI1872" s="126"/>
      <c r="AJ1872" s="212"/>
      <c r="AK1872" s="215"/>
    </row>
    <row r="1873" spans="2:37">
      <c r="B1873" s="136"/>
      <c r="C1873" s="47">
        <f t="shared" si="511"/>
        <v>0</v>
      </c>
      <c r="D1873" s="47">
        <f t="shared" si="512"/>
        <v>1</v>
      </c>
      <c r="E1873" s="47">
        <f t="shared" si="513"/>
        <v>1900</v>
      </c>
      <c r="F1873" s="47" t="str">
        <f t="shared" si="509"/>
        <v>сб</v>
      </c>
      <c r="G1873" s="92"/>
      <c r="H1873" s="71"/>
      <c r="I1873" s="70"/>
      <c r="J1873" s="94"/>
      <c r="K1873" s="94"/>
      <c r="L1873" s="48"/>
      <c r="M1873" s="71"/>
      <c r="N1873" s="64"/>
      <c r="O1873" s="65"/>
      <c r="P1873" s="65"/>
      <c r="Q1873" s="65"/>
      <c r="R1873" s="105"/>
      <c r="S1873" s="66">
        <f t="shared" si="519"/>
        <v>100854.89999999998</v>
      </c>
      <c r="T1873" s="67">
        <f t="shared" si="514"/>
        <v>0</v>
      </c>
      <c r="U1873" s="53">
        <f t="shared" si="504"/>
        <v>0</v>
      </c>
      <c r="V1873" s="54">
        <f t="shared" si="505"/>
        <v>0</v>
      </c>
      <c r="W1873" s="67">
        <f t="shared" si="515"/>
        <v>0</v>
      </c>
      <c r="X1873" s="53">
        <f t="shared" si="506"/>
        <v>0</v>
      </c>
      <c r="Y1873" s="54">
        <f t="shared" si="507"/>
        <v>0</v>
      </c>
      <c r="Z1873" s="68" t="str">
        <f t="shared" si="510"/>
        <v>0</v>
      </c>
      <c r="AA1873" s="56">
        <f t="shared" si="508"/>
        <v>1</v>
      </c>
      <c r="AB1873" s="124">
        <f t="shared" si="516"/>
        <v>1</v>
      </c>
      <c r="AC1873" s="69">
        <f t="shared" si="517"/>
        <v>0</v>
      </c>
      <c r="AD1873" s="54">
        <f t="shared" si="520"/>
        <v>0</v>
      </c>
      <c r="AE1873" s="59">
        <f t="shared" si="518"/>
        <v>0</v>
      </c>
      <c r="AF1873" s="149"/>
      <c r="AG1873" s="60"/>
      <c r="AH1873" s="61"/>
      <c r="AI1873" s="126"/>
      <c r="AJ1873" s="212"/>
      <c r="AK1873" s="215"/>
    </row>
    <row r="1874" spans="2:37">
      <c r="B1874" s="136"/>
      <c r="C1874" s="47">
        <f t="shared" si="511"/>
        <v>0</v>
      </c>
      <c r="D1874" s="47">
        <f t="shared" si="512"/>
        <v>1</v>
      </c>
      <c r="E1874" s="47">
        <f t="shared" si="513"/>
        <v>1900</v>
      </c>
      <c r="F1874" s="47" t="str">
        <f t="shared" si="509"/>
        <v>сб</v>
      </c>
      <c r="G1874" s="92"/>
      <c r="H1874" s="71"/>
      <c r="I1874" s="70"/>
      <c r="J1874" s="94"/>
      <c r="K1874" s="94"/>
      <c r="L1874" s="48"/>
      <c r="M1874" s="71"/>
      <c r="N1874" s="64"/>
      <c r="O1874" s="65"/>
      <c r="P1874" s="65"/>
      <c r="Q1874" s="65"/>
      <c r="R1874" s="105"/>
      <c r="S1874" s="66">
        <f t="shared" si="519"/>
        <v>100854.89999999998</v>
      </c>
      <c r="T1874" s="67">
        <f t="shared" si="514"/>
        <v>0</v>
      </c>
      <c r="U1874" s="53">
        <f t="shared" si="504"/>
        <v>0</v>
      </c>
      <c r="V1874" s="54">
        <f t="shared" si="505"/>
        <v>0</v>
      </c>
      <c r="W1874" s="67">
        <f t="shared" si="515"/>
        <v>0</v>
      </c>
      <c r="X1874" s="53">
        <f t="shared" si="506"/>
        <v>0</v>
      </c>
      <c r="Y1874" s="54">
        <f t="shared" si="507"/>
        <v>0</v>
      </c>
      <c r="Z1874" s="68" t="str">
        <f t="shared" si="510"/>
        <v>0</v>
      </c>
      <c r="AA1874" s="56">
        <f t="shared" si="508"/>
        <v>1</v>
      </c>
      <c r="AB1874" s="124">
        <f t="shared" si="516"/>
        <v>1</v>
      </c>
      <c r="AC1874" s="69">
        <f t="shared" si="517"/>
        <v>0</v>
      </c>
      <c r="AD1874" s="54">
        <f t="shared" si="520"/>
        <v>0</v>
      </c>
      <c r="AE1874" s="59">
        <f t="shared" si="518"/>
        <v>0</v>
      </c>
      <c r="AF1874" s="149"/>
      <c r="AG1874" s="60"/>
      <c r="AH1874" s="61"/>
      <c r="AI1874" s="126"/>
      <c r="AJ1874" s="212"/>
      <c r="AK1874" s="215"/>
    </row>
    <row r="1875" spans="2:37">
      <c r="B1875" s="136"/>
      <c r="C1875" s="47">
        <f t="shared" si="511"/>
        <v>0</v>
      </c>
      <c r="D1875" s="47">
        <f t="shared" si="512"/>
        <v>1</v>
      </c>
      <c r="E1875" s="47">
        <f t="shared" si="513"/>
        <v>1900</v>
      </c>
      <c r="F1875" s="47" t="str">
        <f t="shared" si="509"/>
        <v>сб</v>
      </c>
      <c r="G1875" s="92"/>
      <c r="H1875" s="71"/>
      <c r="I1875" s="70"/>
      <c r="J1875" s="94"/>
      <c r="K1875" s="94"/>
      <c r="L1875" s="48"/>
      <c r="M1875" s="71"/>
      <c r="N1875" s="64"/>
      <c r="O1875" s="65"/>
      <c r="P1875" s="65"/>
      <c r="Q1875" s="65"/>
      <c r="R1875" s="105"/>
      <c r="S1875" s="66">
        <f t="shared" si="519"/>
        <v>100854.89999999998</v>
      </c>
      <c r="T1875" s="67">
        <f t="shared" si="514"/>
        <v>0</v>
      </c>
      <c r="U1875" s="53">
        <f t="shared" si="504"/>
        <v>0</v>
      </c>
      <c r="V1875" s="54">
        <f t="shared" si="505"/>
        <v>0</v>
      </c>
      <c r="W1875" s="67">
        <f t="shared" si="515"/>
        <v>0</v>
      </c>
      <c r="X1875" s="53">
        <f t="shared" si="506"/>
        <v>0</v>
      </c>
      <c r="Y1875" s="54">
        <f t="shared" si="507"/>
        <v>0</v>
      </c>
      <c r="Z1875" s="68" t="str">
        <f t="shared" si="510"/>
        <v>0</v>
      </c>
      <c r="AA1875" s="56">
        <f t="shared" si="508"/>
        <v>1</v>
      </c>
      <c r="AB1875" s="124">
        <f t="shared" si="516"/>
        <v>1</v>
      </c>
      <c r="AC1875" s="69">
        <f t="shared" si="517"/>
        <v>0</v>
      </c>
      <c r="AD1875" s="54">
        <f t="shared" si="520"/>
        <v>0</v>
      </c>
      <c r="AE1875" s="59">
        <f t="shared" si="518"/>
        <v>0</v>
      </c>
      <c r="AF1875" s="149"/>
      <c r="AG1875" s="60"/>
      <c r="AH1875" s="61"/>
      <c r="AI1875" s="126"/>
      <c r="AJ1875" s="212"/>
      <c r="AK1875" s="215"/>
    </row>
    <row r="1876" spans="2:37">
      <c r="B1876" s="136"/>
      <c r="C1876" s="47">
        <f t="shared" si="511"/>
        <v>0</v>
      </c>
      <c r="D1876" s="47">
        <f t="shared" si="512"/>
        <v>1</v>
      </c>
      <c r="E1876" s="47">
        <f t="shared" si="513"/>
        <v>1900</v>
      </c>
      <c r="F1876" s="47" t="str">
        <f t="shared" si="509"/>
        <v>сб</v>
      </c>
      <c r="G1876" s="92"/>
      <c r="H1876" s="71"/>
      <c r="I1876" s="70"/>
      <c r="J1876" s="94"/>
      <c r="K1876" s="94"/>
      <c r="L1876" s="48"/>
      <c r="M1876" s="71"/>
      <c r="N1876" s="64"/>
      <c r="O1876" s="65"/>
      <c r="P1876" s="65"/>
      <c r="Q1876" s="65"/>
      <c r="R1876" s="105"/>
      <c r="S1876" s="66">
        <f t="shared" si="519"/>
        <v>100854.89999999998</v>
      </c>
      <c r="T1876" s="67">
        <f t="shared" si="514"/>
        <v>0</v>
      </c>
      <c r="U1876" s="53">
        <f t="shared" si="504"/>
        <v>0</v>
      </c>
      <c r="V1876" s="54">
        <f t="shared" si="505"/>
        <v>0</v>
      </c>
      <c r="W1876" s="67">
        <f t="shared" si="515"/>
        <v>0</v>
      </c>
      <c r="X1876" s="53">
        <f t="shared" si="506"/>
        <v>0</v>
      </c>
      <c r="Y1876" s="54">
        <f t="shared" si="507"/>
        <v>0</v>
      </c>
      <c r="Z1876" s="68" t="str">
        <f t="shared" si="510"/>
        <v>0</v>
      </c>
      <c r="AA1876" s="56">
        <f t="shared" si="508"/>
        <v>1</v>
      </c>
      <c r="AB1876" s="124">
        <f t="shared" si="516"/>
        <v>1</v>
      </c>
      <c r="AC1876" s="69">
        <f t="shared" si="517"/>
        <v>0</v>
      </c>
      <c r="AD1876" s="54">
        <f t="shared" si="520"/>
        <v>0</v>
      </c>
      <c r="AE1876" s="59">
        <f t="shared" si="518"/>
        <v>0</v>
      </c>
      <c r="AF1876" s="149"/>
      <c r="AG1876" s="60"/>
      <c r="AH1876" s="61"/>
      <c r="AI1876" s="126"/>
      <c r="AJ1876" s="212"/>
      <c r="AK1876" s="215"/>
    </row>
    <row r="1877" spans="2:37">
      <c r="B1877" s="136"/>
      <c r="C1877" s="47">
        <f t="shared" si="511"/>
        <v>0</v>
      </c>
      <c r="D1877" s="47">
        <f t="shared" si="512"/>
        <v>1</v>
      </c>
      <c r="E1877" s="47">
        <f t="shared" si="513"/>
        <v>1900</v>
      </c>
      <c r="F1877" s="47" t="str">
        <f t="shared" si="509"/>
        <v>сб</v>
      </c>
      <c r="G1877" s="92"/>
      <c r="H1877" s="71"/>
      <c r="I1877" s="70"/>
      <c r="J1877" s="94"/>
      <c r="K1877" s="94"/>
      <c r="L1877" s="48"/>
      <c r="M1877" s="71"/>
      <c r="N1877" s="64"/>
      <c r="O1877" s="65"/>
      <c r="P1877" s="65"/>
      <c r="Q1877" s="65"/>
      <c r="R1877" s="105"/>
      <c r="S1877" s="66">
        <f t="shared" si="519"/>
        <v>100854.89999999998</v>
      </c>
      <c r="T1877" s="67">
        <f t="shared" si="514"/>
        <v>0</v>
      </c>
      <c r="U1877" s="53">
        <f t="shared" si="504"/>
        <v>0</v>
      </c>
      <c r="V1877" s="54">
        <f t="shared" si="505"/>
        <v>0</v>
      </c>
      <c r="W1877" s="67">
        <f t="shared" si="515"/>
        <v>0</v>
      </c>
      <c r="X1877" s="53">
        <f t="shared" si="506"/>
        <v>0</v>
      </c>
      <c r="Y1877" s="54">
        <f t="shared" si="507"/>
        <v>0</v>
      </c>
      <c r="Z1877" s="68" t="str">
        <f t="shared" si="510"/>
        <v>0</v>
      </c>
      <c r="AA1877" s="56">
        <f t="shared" si="508"/>
        <v>1</v>
      </c>
      <c r="AB1877" s="124">
        <f t="shared" si="516"/>
        <v>1</v>
      </c>
      <c r="AC1877" s="69">
        <f t="shared" si="517"/>
        <v>0</v>
      </c>
      <c r="AD1877" s="54">
        <f t="shared" si="520"/>
        <v>0</v>
      </c>
      <c r="AE1877" s="59">
        <f t="shared" si="518"/>
        <v>0</v>
      </c>
      <c r="AF1877" s="149"/>
      <c r="AG1877" s="60"/>
      <c r="AH1877" s="61"/>
      <c r="AI1877" s="126"/>
      <c r="AJ1877" s="212"/>
      <c r="AK1877" s="215"/>
    </row>
    <row r="1878" spans="2:37">
      <c r="B1878" s="136"/>
      <c r="C1878" s="47">
        <f t="shared" si="511"/>
        <v>0</v>
      </c>
      <c r="D1878" s="47">
        <f t="shared" si="512"/>
        <v>1</v>
      </c>
      <c r="E1878" s="47">
        <f t="shared" si="513"/>
        <v>1900</v>
      </c>
      <c r="F1878" s="47" t="str">
        <f t="shared" si="509"/>
        <v>сб</v>
      </c>
      <c r="G1878" s="92"/>
      <c r="H1878" s="71"/>
      <c r="I1878" s="70"/>
      <c r="J1878" s="94"/>
      <c r="K1878" s="94"/>
      <c r="L1878" s="48"/>
      <c r="M1878" s="71"/>
      <c r="N1878" s="64"/>
      <c r="O1878" s="65"/>
      <c r="P1878" s="65"/>
      <c r="Q1878" s="65"/>
      <c r="R1878" s="105"/>
      <c r="S1878" s="66">
        <f t="shared" si="519"/>
        <v>100854.89999999998</v>
      </c>
      <c r="T1878" s="67">
        <f t="shared" si="514"/>
        <v>0</v>
      </c>
      <c r="U1878" s="53">
        <f t="shared" si="504"/>
        <v>0</v>
      </c>
      <c r="V1878" s="54">
        <f t="shared" si="505"/>
        <v>0</v>
      </c>
      <c r="W1878" s="67">
        <f t="shared" si="515"/>
        <v>0</v>
      </c>
      <c r="X1878" s="53">
        <f t="shared" si="506"/>
        <v>0</v>
      </c>
      <c r="Y1878" s="54">
        <f t="shared" si="507"/>
        <v>0</v>
      </c>
      <c r="Z1878" s="68" t="str">
        <f t="shared" si="510"/>
        <v>0</v>
      </c>
      <c r="AA1878" s="56">
        <f t="shared" si="508"/>
        <v>1</v>
      </c>
      <c r="AB1878" s="124">
        <f t="shared" si="516"/>
        <v>1</v>
      </c>
      <c r="AC1878" s="69">
        <f t="shared" si="517"/>
        <v>0</v>
      </c>
      <c r="AD1878" s="54">
        <f t="shared" si="520"/>
        <v>0</v>
      </c>
      <c r="AE1878" s="59">
        <f t="shared" si="518"/>
        <v>0</v>
      </c>
      <c r="AF1878" s="149"/>
      <c r="AG1878" s="60"/>
      <c r="AH1878" s="61"/>
      <c r="AI1878" s="126"/>
      <c r="AJ1878" s="212"/>
      <c r="AK1878" s="215"/>
    </row>
    <row r="1879" spans="2:37">
      <c r="B1879" s="136"/>
      <c r="C1879" s="47">
        <f t="shared" si="511"/>
        <v>0</v>
      </c>
      <c r="D1879" s="47">
        <f t="shared" si="512"/>
        <v>1</v>
      </c>
      <c r="E1879" s="47">
        <f t="shared" si="513"/>
        <v>1900</v>
      </c>
      <c r="F1879" s="47" t="str">
        <f t="shared" si="509"/>
        <v>сб</v>
      </c>
      <c r="G1879" s="92"/>
      <c r="H1879" s="71"/>
      <c r="I1879" s="70"/>
      <c r="J1879" s="94"/>
      <c r="K1879" s="94"/>
      <c r="L1879" s="48"/>
      <c r="M1879" s="71"/>
      <c r="N1879" s="64"/>
      <c r="O1879" s="65"/>
      <c r="P1879" s="65"/>
      <c r="Q1879" s="65"/>
      <c r="R1879" s="105"/>
      <c r="S1879" s="66">
        <f t="shared" si="519"/>
        <v>100854.89999999998</v>
      </c>
      <c r="T1879" s="67">
        <f t="shared" si="514"/>
        <v>0</v>
      </c>
      <c r="U1879" s="53">
        <f t="shared" si="504"/>
        <v>0</v>
      </c>
      <c r="V1879" s="54">
        <f t="shared" si="505"/>
        <v>0</v>
      </c>
      <c r="W1879" s="67">
        <f t="shared" si="515"/>
        <v>0</v>
      </c>
      <c r="X1879" s="53">
        <f t="shared" si="506"/>
        <v>0</v>
      </c>
      <c r="Y1879" s="54">
        <f t="shared" si="507"/>
        <v>0</v>
      </c>
      <c r="Z1879" s="68" t="str">
        <f t="shared" si="510"/>
        <v>0</v>
      </c>
      <c r="AA1879" s="56">
        <f t="shared" si="508"/>
        <v>1</v>
      </c>
      <c r="AB1879" s="124">
        <f t="shared" si="516"/>
        <v>1</v>
      </c>
      <c r="AC1879" s="69">
        <f t="shared" si="517"/>
        <v>0</v>
      </c>
      <c r="AD1879" s="54">
        <f t="shared" si="520"/>
        <v>0</v>
      </c>
      <c r="AE1879" s="59">
        <f t="shared" si="518"/>
        <v>0</v>
      </c>
      <c r="AF1879" s="149"/>
      <c r="AG1879" s="60"/>
      <c r="AH1879" s="61"/>
      <c r="AI1879" s="126"/>
      <c r="AJ1879" s="212"/>
      <c r="AK1879" s="215"/>
    </row>
    <row r="1880" spans="2:37">
      <c r="B1880" s="136"/>
      <c r="C1880" s="47">
        <f t="shared" si="511"/>
        <v>0</v>
      </c>
      <c r="D1880" s="47">
        <f t="shared" si="512"/>
        <v>1</v>
      </c>
      <c r="E1880" s="47">
        <f t="shared" si="513"/>
        <v>1900</v>
      </c>
      <c r="F1880" s="47" t="str">
        <f t="shared" si="509"/>
        <v>сб</v>
      </c>
      <c r="G1880" s="92"/>
      <c r="H1880" s="71"/>
      <c r="I1880" s="70"/>
      <c r="J1880" s="94"/>
      <c r="K1880" s="94"/>
      <c r="L1880" s="48"/>
      <c r="M1880" s="71"/>
      <c r="N1880" s="64"/>
      <c r="O1880" s="65"/>
      <c r="P1880" s="65"/>
      <c r="Q1880" s="65"/>
      <c r="R1880" s="105"/>
      <c r="S1880" s="66">
        <f t="shared" si="519"/>
        <v>100854.89999999998</v>
      </c>
      <c r="T1880" s="67">
        <f t="shared" si="514"/>
        <v>0</v>
      </c>
      <c r="U1880" s="53">
        <f t="shared" si="504"/>
        <v>0</v>
      </c>
      <c r="V1880" s="54">
        <f t="shared" si="505"/>
        <v>0</v>
      </c>
      <c r="W1880" s="67">
        <f t="shared" si="515"/>
        <v>0</v>
      </c>
      <c r="X1880" s="53">
        <f t="shared" si="506"/>
        <v>0</v>
      </c>
      <c r="Y1880" s="54">
        <f t="shared" si="507"/>
        <v>0</v>
      </c>
      <c r="Z1880" s="68" t="str">
        <f t="shared" si="510"/>
        <v>0</v>
      </c>
      <c r="AA1880" s="56">
        <f t="shared" si="508"/>
        <v>1</v>
      </c>
      <c r="AB1880" s="124">
        <f t="shared" si="516"/>
        <v>1</v>
      </c>
      <c r="AC1880" s="69">
        <f t="shared" si="517"/>
        <v>0</v>
      </c>
      <c r="AD1880" s="54">
        <f t="shared" si="520"/>
        <v>0</v>
      </c>
      <c r="AE1880" s="59">
        <f t="shared" si="518"/>
        <v>0</v>
      </c>
      <c r="AF1880" s="149"/>
      <c r="AG1880" s="60"/>
      <c r="AH1880" s="61"/>
      <c r="AI1880" s="126"/>
      <c r="AJ1880" s="212"/>
      <c r="AK1880" s="215"/>
    </row>
    <row r="1881" spans="2:37">
      <c r="B1881" s="136"/>
      <c r="C1881" s="47">
        <f t="shared" si="511"/>
        <v>0</v>
      </c>
      <c r="D1881" s="47">
        <f t="shared" si="512"/>
        <v>1</v>
      </c>
      <c r="E1881" s="47">
        <f t="shared" si="513"/>
        <v>1900</v>
      </c>
      <c r="F1881" s="47" t="str">
        <f t="shared" si="509"/>
        <v>сб</v>
      </c>
      <c r="G1881" s="92"/>
      <c r="H1881" s="71"/>
      <c r="I1881" s="70"/>
      <c r="J1881" s="94"/>
      <c r="K1881" s="94"/>
      <c r="L1881" s="48"/>
      <c r="M1881" s="71"/>
      <c r="N1881" s="64"/>
      <c r="O1881" s="65"/>
      <c r="P1881" s="65"/>
      <c r="Q1881" s="65"/>
      <c r="R1881" s="105"/>
      <c r="S1881" s="66">
        <f t="shared" si="519"/>
        <v>100854.89999999998</v>
      </c>
      <c r="T1881" s="67">
        <f t="shared" si="514"/>
        <v>0</v>
      </c>
      <c r="U1881" s="53">
        <f t="shared" si="504"/>
        <v>0</v>
      </c>
      <c r="V1881" s="54">
        <f t="shared" si="505"/>
        <v>0</v>
      </c>
      <c r="W1881" s="67">
        <f t="shared" si="515"/>
        <v>0</v>
      </c>
      <c r="X1881" s="53">
        <f t="shared" si="506"/>
        <v>0</v>
      </c>
      <c r="Y1881" s="54">
        <f t="shared" si="507"/>
        <v>0</v>
      </c>
      <c r="Z1881" s="68" t="str">
        <f t="shared" si="510"/>
        <v>0</v>
      </c>
      <c r="AA1881" s="56">
        <f t="shared" si="508"/>
        <v>1</v>
      </c>
      <c r="AB1881" s="124">
        <f t="shared" si="516"/>
        <v>1</v>
      </c>
      <c r="AC1881" s="69">
        <f t="shared" si="517"/>
        <v>0</v>
      </c>
      <c r="AD1881" s="54">
        <f t="shared" si="520"/>
        <v>0</v>
      </c>
      <c r="AE1881" s="59">
        <f t="shared" si="518"/>
        <v>0</v>
      </c>
      <c r="AF1881" s="149"/>
      <c r="AG1881" s="60"/>
      <c r="AH1881" s="61"/>
      <c r="AI1881" s="126"/>
      <c r="AJ1881" s="212"/>
      <c r="AK1881" s="215"/>
    </row>
    <row r="1882" spans="2:37">
      <c r="B1882" s="136"/>
      <c r="C1882" s="47">
        <f t="shared" si="511"/>
        <v>0</v>
      </c>
      <c r="D1882" s="47">
        <f t="shared" si="512"/>
        <v>1</v>
      </c>
      <c r="E1882" s="47">
        <f t="shared" si="513"/>
        <v>1900</v>
      </c>
      <c r="F1882" s="47" t="str">
        <f t="shared" si="509"/>
        <v>сб</v>
      </c>
      <c r="G1882" s="92"/>
      <c r="H1882" s="71"/>
      <c r="I1882" s="70"/>
      <c r="J1882" s="94"/>
      <c r="K1882" s="94"/>
      <c r="L1882" s="48"/>
      <c r="M1882" s="71"/>
      <c r="N1882" s="64"/>
      <c r="O1882" s="65"/>
      <c r="P1882" s="65"/>
      <c r="Q1882" s="65"/>
      <c r="R1882" s="105"/>
      <c r="S1882" s="66">
        <f t="shared" si="519"/>
        <v>100854.89999999998</v>
      </c>
      <c r="T1882" s="67">
        <f t="shared" si="514"/>
        <v>0</v>
      </c>
      <c r="U1882" s="53">
        <f t="shared" si="504"/>
        <v>0</v>
      </c>
      <c r="V1882" s="54">
        <f t="shared" si="505"/>
        <v>0</v>
      </c>
      <c r="W1882" s="67">
        <f t="shared" si="515"/>
        <v>0</v>
      </c>
      <c r="X1882" s="53">
        <f t="shared" si="506"/>
        <v>0</v>
      </c>
      <c r="Y1882" s="54">
        <f t="shared" si="507"/>
        <v>0</v>
      </c>
      <c r="Z1882" s="68" t="str">
        <f t="shared" si="510"/>
        <v>0</v>
      </c>
      <c r="AA1882" s="56">
        <f t="shared" si="508"/>
        <v>1</v>
      </c>
      <c r="AB1882" s="124">
        <f t="shared" si="516"/>
        <v>1</v>
      </c>
      <c r="AC1882" s="69">
        <f t="shared" si="517"/>
        <v>0</v>
      </c>
      <c r="AD1882" s="54">
        <f t="shared" si="520"/>
        <v>0</v>
      </c>
      <c r="AE1882" s="59">
        <f t="shared" si="518"/>
        <v>0</v>
      </c>
      <c r="AF1882" s="149"/>
      <c r="AG1882" s="60"/>
      <c r="AH1882" s="61"/>
      <c r="AI1882" s="126"/>
      <c r="AJ1882" s="212"/>
      <c r="AK1882" s="215"/>
    </row>
    <row r="1883" spans="2:37">
      <c r="B1883" s="136"/>
      <c r="C1883" s="47">
        <f t="shared" si="511"/>
        <v>0</v>
      </c>
      <c r="D1883" s="47">
        <f t="shared" si="512"/>
        <v>1</v>
      </c>
      <c r="E1883" s="47">
        <f t="shared" si="513"/>
        <v>1900</v>
      </c>
      <c r="F1883" s="47" t="str">
        <f t="shared" si="509"/>
        <v>сб</v>
      </c>
      <c r="G1883" s="92"/>
      <c r="H1883" s="71"/>
      <c r="I1883" s="70"/>
      <c r="J1883" s="94"/>
      <c r="K1883" s="94"/>
      <c r="L1883" s="48"/>
      <c r="M1883" s="71"/>
      <c r="N1883" s="64"/>
      <c r="O1883" s="65"/>
      <c r="P1883" s="65"/>
      <c r="Q1883" s="65"/>
      <c r="R1883" s="105"/>
      <c r="S1883" s="66">
        <f t="shared" si="519"/>
        <v>100854.89999999998</v>
      </c>
      <c r="T1883" s="67">
        <f t="shared" si="514"/>
        <v>0</v>
      </c>
      <c r="U1883" s="53">
        <f t="shared" si="504"/>
        <v>0</v>
      </c>
      <c r="V1883" s="54">
        <f t="shared" si="505"/>
        <v>0</v>
      </c>
      <c r="W1883" s="67">
        <f t="shared" si="515"/>
        <v>0</v>
      </c>
      <c r="X1883" s="53">
        <f t="shared" si="506"/>
        <v>0</v>
      </c>
      <c r="Y1883" s="54">
        <f t="shared" si="507"/>
        <v>0</v>
      </c>
      <c r="Z1883" s="68" t="str">
        <f t="shared" si="510"/>
        <v>0</v>
      </c>
      <c r="AA1883" s="56">
        <f t="shared" si="508"/>
        <v>1</v>
      </c>
      <c r="AB1883" s="124">
        <f t="shared" si="516"/>
        <v>1</v>
      </c>
      <c r="AC1883" s="69">
        <f t="shared" si="517"/>
        <v>0</v>
      </c>
      <c r="AD1883" s="54">
        <f t="shared" si="520"/>
        <v>0</v>
      </c>
      <c r="AE1883" s="59">
        <f t="shared" si="518"/>
        <v>0</v>
      </c>
      <c r="AF1883" s="149"/>
      <c r="AG1883" s="60"/>
      <c r="AH1883" s="61"/>
      <c r="AI1883" s="126"/>
      <c r="AJ1883" s="212"/>
      <c r="AK1883" s="215"/>
    </row>
    <row r="1884" spans="2:37">
      <c r="B1884" s="136"/>
      <c r="C1884" s="47">
        <f t="shared" si="511"/>
        <v>0</v>
      </c>
      <c r="D1884" s="47">
        <f t="shared" si="512"/>
        <v>1</v>
      </c>
      <c r="E1884" s="47">
        <f t="shared" si="513"/>
        <v>1900</v>
      </c>
      <c r="F1884" s="47" t="str">
        <f t="shared" si="509"/>
        <v>сб</v>
      </c>
      <c r="G1884" s="92"/>
      <c r="H1884" s="71"/>
      <c r="I1884" s="70"/>
      <c r="J1884" s="94"/>
      <c r="K1884" s="94"/>
      <c r="L1884" s="48"/>
      <c r="M1884" s="71"/>
      <c r="N1884" s="64"/>
      <c r="O1884" s="65"/>
      <c r="P1884" s="65"/>
      <c r="Q1884" s="65"/>
      <c r="R1884" s="105"/>
      <c r="S1884" s="66">
        <f t="shared" si="519"/>
        <v>100854.89999999998</v>
      </c>
      <c r="T1884" s="67">
        <f t="shared" si="514"/>
        <v>0</v>
      </c>
      <c r="U1884" s="53">
        <f t="shared" si="504"/>
        <v>0</v>
      </c>
      <c r="V1884" s="54">
        <f t="shared" si="505"/>
        <v>0</v>
      </c>
      <c r="W1884" s="67">
        <f t="shared" si="515"/>
        <v>0</v>
      </c>
      <c r="X1884" s="53">
        <f t="shared" si="506"/>
        <v>0</v>
      </c>
      <c r="Y1884" s="54">
        <f t="shared" si="507"/>
        <v>0</v>
      </c>
      <c r="Z1884" s="68" t="str">
        <f t="shared" si="510"/>
        <v>0</v>
      </c>
      <c r="AA1884" s="56">
        <f t="shared" si="508"/>
        <v>1</v>
      </c>
      <c r="AB1884" s="124">
        <f t="shared" si="516"/>
        <v>1</v>
      </c>
      <c r="AC1884" s="69">
        <f t="shared" si="517"/>
        <v>0</v>
      </c>
      <c r="AD1884" s="54">
        <f t="shared" si="520"/>
        <v>0</v>
      </c>
      <c r="AE1884" s="59">
        <f t="shared" si="518"/>
        <v>0</v>
      </c>
      <c r="AF1884" s="149"/>
      <c r="AG1884" s="60"/>
      <c r="AH1884" s="61"/>
      <c r="AI1884" s="126"/>
      <c r="AJ1884" s="212"/>
      <c r="AK1884" s="215"/>
    </row>
    <row r="1885" spans="2:37">
      <c r="B1885" s="136"/>
      <c r="C1885" s="47">
        <f t="shared" si="511"/>
        <v>0</v>
      </c>
      <c r="D1885" s="47">
        <f t="shared" si="512"/>
        <v>1</v>
      </c>
      <c r="E1885" s="47">
        <f t="shared" si="513"/>
        <v>1900</v>
      </c>
      <c r="F1885" s="47" t="str">
        <f t="shared" si="509"/>
        <v>сб</v>
      </c>
      <c r="G1885" s="92"/>
      <c r="H1885" s="71"/>
      <c r="I1885" s="70"/>
      <c r="J1885" s="94"/>
      <c r="K1885" s="94"/>
      <c r="L1885" s="48"/>
      <c r="M1885" s="71"/>
      <c r="N1885" s="64"/>
      <c r="O1885" s="65"/>
      <c r="P1885" s="65"/>
      <c r="Q1885" s="65"/>
      <c r="R1885" s="105"/>
      <c r="S1885" s="66">
        <f t="shared" si="519"/>
        <v>100854.89999999998</v>
      </c>
      <c r="T1885" s="67">
        <f t="shared" si="514"/>
        <v>0</v>
      </c>
      <c r="U1885" s="53">
        <f t="shared" si="504"/>
        <v>0</v>
      </c>
      <c r="V1885" s="54">
        <f t="shared" si="505"/>
        <v>0</v>
      </c>
      <c r="W1885" s="67">
        <f t="shared" si="515"/>
        <v>0</v>
      </c>
      <c r="X1885" s="53">
        <f t="shared" si="506"/>
        <v>0</v>
      </c>
      <c r="Y1885" s="54">
        <f t="shared" si="507"/>
        <v>0</v>
      </c>
      <c r="Z1885" s="68" t="str">
        <f t="shared" si="510"/>
        <v>0</v>
      </c>
      <c r="AA1885" s="56">
        <f t="shared" si="508"/>
        <v>1</v>
      </c>
      <c r="AB1885" s="124">
        <f t="shared" si="516"/>
        <v>1</v>
      </c>
      <c r="AC1885" s="69">
        <f t="shared" si="517"/>
        <v>0</v>
      </c>
      <c r="AD1885" s="54">
        <f t="shared" si="520"/>
        <v>0</v>
      </c>
      <c r="AE1885" s="59">
        <f t="shared" si="518"/>
        <v>0</v>
      </c>
      <c r="AF1885" s="149"/>
      <c r="AG1885" s="60"/>
      <c r="AH1885" s="61"/>
      <c r="AI1885" s="126"/>
      <c r="AJ1885" s="212"/>
      <c r="AK1885" s="215"/>
    </row>
    <row r="1886" spans="2:37">
      <c r="B1886" s="136"/>
      <c r="C1886" s="47">
        <f t="shared" si="511"/>
        <v>0</v>
      </c>
      <c r="D1886" s="47">
        <f t="shared" si="512"/>
        <v>1</v>
      </c>
      <c r="E1886" s="47">
        <f t="shared" si="513"/>
        <v>1900</v>
      </c>
      <c r="F1886" s="47" t="str">
        <f t="shared" si="509"/>
        <v>сб</v>
      </c>
      <c r="G1886" s="92"/>
      <c r="H1886" s="71"/>
      <c r="I1886" s="70"/>
      <c r="J1886" s="94"/>
      <c r="K1886" s="94"/>
      <c r="L1886" s="48"/>
      <c r="M1886" s="71"/>
      <c r="N1886" s="64"/>
      <c r="O1886" s="65"/>
      <c r="P1886" s="65"/>
      <c r="Q1886" s="65"/>
      <c r="R1886" s="105"/>
      <c r="S1886" s="66">
        <f t="shared" si="519"/>
        <v>100854.89999999998</v>
      </c>
      <c r="T1886" s="67">
        <f t="shared" si="514"/>
        <v>0</v>
      </c>
      <c r="U1886" s="53">
        <f t="shared" si="504"/>
        <v>0</v>
      </c>
      <c r="V1886" s="54">
        <f t="shared" si="505"/>
        <v>0</v>
      </c>
      <c r="W1886" s="67">
        <f t="shared" si="515"/>
        <v>0</v>
      </c>
      <c r="X1886" s="53">
        <f t="shared" si="506"/>
        <v>0</v>
      </c>
      <c r="Y1886" s="54">
        <f t="shared" si="507"/>
        <v>0</v>
      </c>
      <c r="Z1886" s="68" t="str">
        <f t="shared" si="510"/>
        <v>0</v>
      </c>
      <c r="AA1886" s="56">
        <f t="shared" si="508"/>
        <v>1</v>
      </c>
      <c r="AB1886" s="124">
        <f t="shared" si="516"/>
        <v>1</v>
      </c>
      <c r="AC1886" s="69">
        <f t="shared" si="517"/>
        <v>0</v>
      </c>
      <c r="AD1886" s="54">
        <f t="shared" si="520"/>
        <v>0</v>
      </c>
      <c r="AE1886" s="59">
        <f t="shared" si="518"/>
        <v>0</v>
      </c>
      <c r="AF1886" s="149"/>
      <c r="AG1886" s="60"/>
      <c r="AH1886" s="61"/>
      <c r="AI1886" s="126"/>
      <c r="AJ1886" s="212"/>
      <c r="AK1886" s="215"/>
    </row>
    <row r="1887" spans="2:37">
      <c r="B1887" s="136"/>
      <c r="C1887" s="47">
        <f t="shared" si="511"/>
        <v>0</v>
      </c>
      <c r="D1887" s="47">
        <f t="shared" si="512"/>
        <v>1</v>
      </c>
      <c r="E1887" s="47">
        <f t="shared" si="513"/>
        <v>1900</v>
      </c>
      <c r="F1887" s="47" t="str">
        <f t="shared" si="509"/>
        <v>сб</v>
      </c>
      <c r="G1887" s="92"/>
      <c r="H1887" s="71"/>
      <c r="I1887" s="70"/>
      <c r="J1887" s="94"/>
      <c r="K1887" s="94"/>
      <c r="L1887" s="48"/>
      <c r="M1887" s="71"/>
      <c r="N1887" s="64"/>
      <c r="O1887" s="65"/>
      <c r="P1887" s="65"/>
      <c r="Q1887" s="65"/>
      <c r="R1887" s="105"/>
      <c r="S1887" s="66">
        <f t="shared" si="519"/>
        <v>100854.89999999998</v>
      </c>
      <c r="T1887" s="67">
        <f t="shared" si="514"/>
        <v>0</v>
      </c>
      <c r="U1887" s="53">
        <f t="shared" si="504"/>
        <v>0</v>
      </c>
      <c r="V1887" s="54">
        <f t="shared" si="505"/>
        <v>0</v>
      </c>
      <c r="W1887" s="67">
        <f t="shared" si="515"/>
        <v>0</v>
      </c>
      <c r="X1887" s="53">
        <f t="shared" si="506"/>
        <v>0</v>
      </c>
      <c r="Y1887" s="54">
        <f t="shared" si="507"/>
        <v>0</v>
      </c>
      <c r="Z1887" s="68" t="str">
        <f t="shared" si="510"/>
        <v>0</v>
      </c>
      <c r="AA1887" s="56">
        <f t="shared" si="508"/>
        <v>1</v>
      </c>
      <c r="AB1887" s="124">
        <f t="shared" si="516"/>
        <v>1</v>
      </c>
      <c r="AC1887" s="69">
        <f t="shared" si="517"/>
        <v>0</v>
      </c>
      <c r="AD1887" s="54">
        <f t="shared" si="520"/>
        <v>0</v>
      </c>
      <c r="AE1887" s="59">
        <f t="shared" si="518"/>
        <v>0</v>
      </c>
      <c r="AF1887" s="149"/>
      <c r="AG1887" s="60"/>
      <c r="AH1887" s="61"/>
      <c r="AI1887" s="126"/>
      <c r="AJ1887" s="212"/>
      <c r="AK1887" s="215"/>
    </row>
    <row r="1888" spans="2:37">
      <c r="B1888" s="136"/>
      <c r="C1888" s="47">
        <f t="shared" si="511"/>
        <v>0</v>
      </c>
      <c r="D1888" s="47">
        <f t="shared" si="512"/>
        <v>1</v>
      </c>
      <c r="E1888" s="47">
        <f t="shared" si="513"/>
        <v>1900</v>
      </c>
      <c r="F1888" s="47" t="str">
        <f t="shared" si="509"/>
        <v>сб</v>
      </c>
      <c r="G1888" s="92"/>
      <c r="H1888" s="71"/>
      <c r="I1888" s="70"/>
      <c r="J1888" s="94"/>
      <c r="K1888" s="94"/>
      <c r="L1888" s="48"/>
      <c r="M1888" s="71"/>
      <c r="N1888" s="64"/>
      <c r="O1888" s="65"/>
      <c r="P1888" s="65"/>
      <c r="Q1888" s="65"/>
      <c r="R1888" s="105"/>
      <c r="S1888" s="66">
        <f t="shared" si="519"/>
        <v>100854.89999999998</v>
      </c>
      <c r="T1888" s="67">
        <f t="shared" si="514"/>
        <v>0</v>
      </c>
      <c r="U1888" s="53">
        <f t="shared" si="504"/>
        <v>0</v>
      </c>
      <c r="V1888" s="54">
        <f t="shared" si="505"/>
        <v>0</v>
      </c>
      <c r="W1888" s="67">
        <f t="shared" si="515"/>
        <v>0</v>
      </c>
      <c r="X1888" s="53">
        <f t="shared" si="506"/>
        <v>0</v>
      </c>
      <c r="Y1888" s="54">
        <f t="shared" si="507"/>
        <v>0</v>
      </c>
      <c r="Z1888" s="68" t="str">
        <f t="shared" si="510"/>
        <v>0</v>
      </c>
      <c r="AA1888" s="56">
        <f t="shared" si="508"/>
        <v>1</v>
      </c>
      <c r="AB1888" s="124">
        <f t="shared" si="516"/>
        <v>1</v>
      </c>
      <c r="AC1888" s="69">
        <f t="shared" si="517"/>
        <v>0</v>
      </c>
      <c r="AD1888" s="54">
        <f t="shared" si="520"/>
        <v>0</v>
      </c>
      <c r="AE1888" s="59">
        <f t="shared" si="518"/>
        <v>0</v>
      </c>
      <c r="AF1888" s="149"/>
      <c r="AG1888" s="60"/>
      <c r="AH1888" s="61"/>
      <c r="AI1888" s="126"/>
      <c r="AJ1888" s="212"/>
      <c r="AK1888" s="215"/>
    </row>
    <row r="1889" spans="2:37">
      <c r="B1889" s="136"/>
      <c r="C1889" s="47">
        <f t="shared" si="511"/>
        <v>0</v>
      </c>
      <c r="D1889" s="47">
        <f t="shared" si="512"/>
        <v>1</v>
      </c>
      <c r="E1889" s="47">
        <f t="shared" si="513"/>
        <v>1900</v>
      </c>
      <c r="F1889" s="47" t="str">
        <f t="shared" si="509"/>
        <v>сб</v>
      </c>
      <c r="G1889" s="92"/>
      <c r="H1889" s="71"/>
      <c r="I1889" s="70"/>
      <c r="J1889" s="94"/>
      <c r="K1889" s="94"/>
      <c r="L1889" s="48"/>
      <c r="M1889" s="71"/>
      <c r="N1889" s="64"/>
      <c r="O1889" s="65"/>
      <c r="P1889" s="65"/>
      <c r="Q1889" s="65"/>
      <c r="R1889" s="105"/>
      <c r="S1889" s="66">
        <f t="shared" si="519"/>
        <v>100854.89999999998</v>
      </c>
      <c r="T1889" s="67">
        <f t="shared" si="514"/>
        <v>0</v>
      </c>
      <c r="U1889" s="53">
        <f t="shared" ref="U1889:U1952" si="521">T1889*M1889*AA1889</f>
        <v>0</v>
      </c>
      <c r="V1889" s="54">
        <f t="shared" ref="V1889:V1952" si="522">T1889*M1889*AA1889/S1889</f>
        <v>0</v>
      </c>
      <c r="W1889" s="67">
        <f t="shared" si="515"/>
        <v>0</v>
      </c>
      <c r="X1889" s="53">
        <f t="shared" ref="X1889:X1952" si="523">W1889*M1889*AA1889</f>
        <v>0</v>
      </c>
      <c r="Y1889" s="54">
        <f t="shared" ref="Y1889:Y1952" si="524">W1889*M1889*AA1889/S1889</f>
        <v>0</v>
      </c>
      <c r="Z1889" s="68" t="str">
        <f t="shared" si="510"/>
        <v>0</v>
      </c>
      <c r="AA1889" s="56">
        <f t="shared" ref="AA1889:AA1952" si="525">IF(I1889=0,1,I1889)</f>
        <v>1</v>
      </c>
      <c r="AB1889" s="124">
        <f t="shared" si="516"/>
        <v>1</v>
      </c>
      <c r="AC1889" s="69">
        <f t="shared" si="517"/>
        <v>0</v>
      </c>
      <c r="AD1889" s="54">
        <f t="shared" si="520"/>
        <v>0</v>
      </c>
      <c r="AE1889" s="59">
        <f t="shared" si="518"/>
        <v>0</v>
      </c>
      <c r="AF1889" s="149"/>
      <c r="AG1889" s="60"/>
      <c r="AH1889" s="61"/>
      <c r="AI1889" s="126"/>
      <c r="AJ1889" s="212"/>
      <c r="AK1889" s="215"/>
    </row>
    <row r="1890" spans="2:37">
      <c r="B1890" s="136"/>
      <c r="C1890" s="47">
        <f t="shared" si="511"/>
        <v>0</v>
      </c>
      <c r="D1890" s="47">
        <f t="shared" si="512"/>
        <v>1</v>
      </c>
      <c r="E1890" s="47">
        <f t="shared" si="513"/>
        <v>1900</v>
      </c>
      <c r="F1890" s="47" t="str">
        <f t="shared" si="509"/>
        <v>сб</v>
      </c>
      <c r="G1890" s="92"/>
      <c r="H1890" s="71"/>
      <c r="I1890" s="70"/>
      <c r="J1890" s="94"/>
      <c r="K1890" s="94"/>
      <c r="L1890" s="48"/>
      <c r="M1890" s="71"/>
      <c r="N1890" s="64"/>
      <c r="O1890" s="65"/>
      <c r="P1890" s="65"/>
      <c r="Q1890" s="65"/>
      <c r="R1890" s="105"/>
      <c r="S1890" s="66">
        <f t="shared" si="519"/>
        <v>100854.89999999998</v>
      </c>
      <c r="T1890" s="67">
        <f t="shared" si="514"/>
        <v>0</v>
      </c>
      <c r="U1890" s="53">
        <f t="shared" si="521"/>
        <v>0</v>
      </c>
      <c r="V1890" s="54">
        <f t="shared" si="522"/>
        <v>0</v>
      </c>
      <c r="W1890" s="67">
        <f t="shared" si="515"/>
        <v>0</v>
      </c>
      <c r="X1890" s="53">
        <f t="shared" si="523"/>
        <v>0</v>
      </c>
      <c r="Y1890" s="54">
        <f t="shared" si="524"/>
        <v>0</v>
      </c>
      <c r="Z1890" s="68" t="str">
        <f t="shared" si="510"/>
        <v>0</v>
      </c>
      <c r="AA1890" s="56">
        <f t="shared" si="525"/>
        <v>1</v>
      </c>
      <c r="AB1890" s="124">
        <f t="shared" si="516"/>
        <v>1</v>
      </c>
      <c r="AC1890" s="69">
        <f t="shared" si="517"/>
        <v>0</v>
      </c>
      <c r="AD1890" s="54">
        <f t="shared" si="520"/>
        <v>0</v>
      </c>
      <c r="AE1890" s="59">
        <f t="shared" si="518"/>
        <v>0</v>
      </c>
      <c r="AF1890" s="149"/>
      <c r="AG1890" s="60"/>
      <c r="AH1890" s="61"/>
      <c r="AI1890" s="126"/>
      <c r="AJ1890" s="212"/>
      <c r="AK1890" s="215"/>
    </row>
    <row r="1891" spans="2:37">
      <c r="B1891" s="136"/>
      <c r="C1891" s="47">
        <f t="shared" si="511"/>
        <v>0</v>
      </c>
      <c r="D1891" s="47">
        <f t="shared" si="512"/>
        <v>1</v>
      </c>
      <c r="E1891" s="47">
        <f t="shared" si="513"/>
        <v>1900</v>
      </c>
      <c r="F1891" s="47" t="str">
        <f t="shared" si="509"/>
        <v>сб</v>
      </c>
      <c r="G1891" s="92"/>
      <c r="H1891" s="71"/>
      <c r="I1891" s="70"/>
      <c r="J1891" s="94"/>
      <c r="K1891" s="94"/>
      <c r="L1891" s="48"/>
      <c r="M1891" s="71"/>
      <c r="N1891" s="64"/>
      <c r="O1891" s="65"/>
      <c r="P1891" s="65"/>
      <c r="Q1891" s="65"/>
      <c r="R1891" s="105"/>
      <c r="S1891" s="66">
        <f t="shared" si="519"/>
        <v>100854.89999999998</v>
      </c>
      <c r="T1891" s="67">
        <f t="shared" si="514"/>
        <v>0</v>
      </c>
      <c r="U1891" s="53">
        <f t="shared" si="521"/>
        <v>0</v>
      </c>
      <c r="V1891" s="54">
        <f t="shared" si="522"/>
        <v>0</v>
      </c>
      <c r="W1891" s="67">
        <f t="shared" si="515"/>
        <v>0</v>
      </c>
      <c r="X1891" s="53">
        <f t="shared" si="523"/>
        <v>0</v>
      </c>
      <c r="Y1891" s="54">
        <f t="shared" si="524"/>
        <v>0</v>
      </c>
      <c r="Z1891" s="68" t="str">
        <f t="shared" si="510"/>
        <v>0</v>
      </c>
      <c r="AA1891" s="56">
        <f t="shared" si="525"/>
        <v>1</v>
      </c>
      <c r="AB1891" s="124">
        <f t="shared" si="516"/>
        <v>1</v>
      </c>
      <c r="AC1891" s="69">
        <f t="shared" si="517"/>
        <v>0</v>
      </c>
      <c r="AD1891" s="54">
        <f t="shared" si="520"/>
        <v>0</v>
      </c>
      <c r="AE1891" s="59">
        <f t="shared" si="518"/>
        <v>0</v>
      </c>
      <c r="AF1891" s="149"/>
      <c r="AG1891" s="60"/>
      <c r="AH1891" s="61"/>
      <c r="AI1891" s="126"/>
      <c r="AJ1891" s="212"/>
      <c r="AK1891" s="215"/>
    </row>
    <row r="1892" spans="2:37">
      <c r="B1892" s="136"/>
      <c r="C1892" s="47">
        <f t="shared" si="511"/>
        <v>0</v>
      </c>
      <c r="D1892" s="47">
        <f t="shared" si="512"/>
        <v>1</v>
      </c>
      <c r="E1892" s="47">
        <f t="shared" si="513"/>
        <v>1900</v>
      </c>
      <c r="F1892" s="47" t="str">
        <f t="shared" ref="F1892:F1955" si="526">CHOOSE(WEEKDAY(B1892,2),"пн","вт","ср","чт","пт","сб","вс")</f>
        <v>сб</v>
      </c>
      <c r="G1892" s="92"/>
      <c r="H1892" s="71"/>
      <c r="I1892" s="70"/>
      <c r="J1892" s="94"/>
      <c r="K1892" s="94"/>
      <c r="L1892" s="48"/>
      <c r="M1892" s="71"/>
      <c r="N1892" s="64"/>
      <c r="O1892" s="65"/>
      <c r="P1892" s="65"/>
      <c r="Q1892" s="65"/>
      <c r="R1892" s="105"/>
      <c r="S1892" s="66">
        <f t="shared" si="519"/>
        <v>100854.89999999998</v>
      </c>
      <c r="T1892" s="67">
        <f t="shared" si="514"/>
        <v>0</v>
      </c>
      <c r="U1892" s="53">
        <f t="shared" si="521"/>
        <v>0</v>
      </c>
      <c r="V1892" s="54">
        <f t="shared" si="522"/>
        <v>0</v>
      </c>
      <c r="W1892" s="67">
        <f t="shared" si="515"/>
        <v>0</v>
      </c>
      <c r="X1892" s="53">
        <f t="shared" si="523"/>
        <v>0</v>
      </c>
      <c r="Y1892" s="54">
        <f t="shared" si="524"/>
        <v>0</v>
      </c>
      <c r="Z1892" s="68" t="str">
        <f t="shared" ref="Z1892:Z1955" si="527">IF(W1892=0,"0",T1892/W1892)</f>
        <v>0</v>
      </c>
      <c r="AA1892" s="56">
        <f t="shared" si="525"/>
        <v>1</v>
      </c>
      <c r="AB1892" s="124">
        <f t="shared" si="516"/>
        <v>1</v>
      </c>
      <c r="AC1892" s="69">
        <f t="shared" si="517"/>
        <v>0</v>
      </c>
      <c r="AD1892" s="54">
        <f t="shared" si="520"/>
        <v>0</v>
      </c>
      <c r="AE1892" s="59">
        <f t="shared" si="518"/>
        <v>0</v>
      </c>
      <c r="AF1892" s="149"/>
      <c r="AG1892" s="60"/>
      <c r="AH1892" s="61"/>
      <c r="AI1892" s="126"/>
      <c r="AJ1892" s="212"/>
      <c r="AK1892" s="215"/>
    </row>
    <row r="1893" spans="2:37">
      <c r="B1893" s="136"/>
      <c r="C1893" s="47">
        <f t="shared" ref="C1893:C1956" si="528">WEEKNUM(B1893)</f>
        <v>0</v>
      </c>
      <c r="D1893" s="47">
        <f t="shared" ref="D1893:D1956" si="529">MONTH(B1893)</f>
        <v>1</v>
      </c>
      <c r="E1893" s="47">
        <f t="shared" ref="E1893:E1956" si="530">YEAR(B1893)</f>
        <v>1900</v>
      </c>
      <c r="F1893" s="47" t="str">
        <f t="shared" si="526"/>
        <v>сб</v>
      </c>
      <c r="G1893" s="92"/>
      <c r="H1893" s="71"/>
      <c r="I1893" s="70"/>
      <c r="J1893" s="94"/>
      <c r="K1893" s="94"/>
      <c r="L1893" s="48"/>
      <c r="M1893" s="71"/>
      <c r="N1893" s="64"/>
      <c r="O1893" s="65"/>
      <c r="P1893" s="65"/>
      <c r="Q1893" s="65"/>
      <c r="R1893" s="105"/>
      <c r="S1893" s="66">
        <f t="shared" si="519"/>
        <v>100854.89999999998</v>
      </c>
      <c r="T1893" s="67">
        <f t="shared" si="514"/>
        <v>0</v>
      </c>
      <c r="U1893" s="53">
        <f t="shared" si="521"/>
        <v>0</v>
      </c>
      <c r="V1893" s="54">
        <f t="shared" si="522"/>
        <v>0</v>
      </c>
      <c r="W1893" s="67">
        <f t="shared" si="515"/>
        <v>0</v>
      </c>
      <c r="X1893" s="53">
        <f t="shared" si="523"/>
        <v>0</v>
      </c>
      <c r="Y1893" s="54">
        <f t="shared" si="524"/>
        <v>0</v>
      </c>
      <c r="Z1893" s="68" t="str">
        <f t="shared" si="527"/>
        <v>0</v>
      </c>
      <c r="AA1893" s="56">
        <f t="shared" si="525"/>
        <v>1</v>
      </c>
      <c r="AB1893" s="124">
        <f t="shared" si="516"/>
        <v>1</v>
      </c>
      <c r="AC1893" s="69">
        <f t="shared" si="517"/>
        <v>0</v>
      </c>
      <c r="AD1893" s="54">
        <f t="shared" si="520"/>
        <v>0</v>
      </c>
      <c r="AE1893" s="59">
        <f t="shared" si="518"/>
        <v>0</v>
      </c>
      <c r="AF1893" s="149"/>
      <c r="AG1893" s="60"/>
      <c r="AH1893" s="61"/>
      <c r="AI1893" s="126"/>
      <c r="AJ1893" s="212"/>
      <c r="AK1893" s="215"/>
    </row>
    <row r="1894" spans="2:37">
      <c r="B1894" s="136"/>
      <c r="C1894" s="47">
        <f t="shared" si="528"/>
        <v>0</v>
      </c>
      <c r="D1894" s="47">
        <f t="shared" si="529"/>
        <v>1</v>
      </c>
      <c r="E1894" s="47">
        <f t="shared" si="530"/>
        <v>1900</v>
      </c>
      <c r="F1894" s="47" t="str">
        <f t="shared" si="526"/>
        <v>сб</v>
      </c>
      <c r="G1894" s="92"/>
      <c r="H1894" s="71"/>
      <c r="I1894" s="70"/>
      <c r="J1894" s="94"/>
      <c r="K1894" s="94"/>
      <c r="L1894" s="48"/>
      <c r="M1894" s="71"/>
      <c r="N1894" s="64"/>
      <c r="O1894" s="65"/>
      <c r="P1894" s="65"/>
      <c r="Q1894" s="65"/>
      <c r="R1894" s="105"/>
      <c r="S1894" s="66">
        <f t="shared" si="519"/>
        <v>100854.89999999998</v>
      </c>
      <c r="T1894" s="67">
        <f t="shared" si="514"/>
        <v>0</v>
      </c>
      <c r="U1894" s="53">
        <f t="shared" si="521"/>
        <v>0</v>
      </c>
      <c r="V1894" s="54">
        <f t="shared" si="522"/>
        <v>0</v>
      </c>
      <c r="W1894" s="67">
        <f t="shared" si="515"/>
        <v>0</v>
      </c>
      <c r="X1894" s="53">
        <f t="shared" si="523"/>
        <v>0</v>
      </c>
      <c r="Y1894" s="54">
        <f t="shared" si="524"/>
        <v>0</v>
      </c>
      <c r="Z1894" s="68" t="str">
        <f t="shared" si="527"/>
        <v>0</v>
      </c>
      <c r="AA1894" s="56">
        <f t="shared" si="525"/>
        <v>1</v>
      </c>
      <c r="AB1894" s="124">
        <f t="shared" si="516"/>
        <v>1</v>
      </c>
      <c r="AC1894" s="69">
        <f t="shared" si="517"/>
        <v>0</v>
      </c>
      <c r="AD1894" s="54">
        <f t="shared" si="520"/>
        <v>0</v>
      </c>
      <c r="AE1894" s="59">
        <f t="shared" si="518"/>
        <v>0</v>
      </c>
      <c r="AF1894" s="149"/>
      <c r="AG1894" s="60"/>
      <c r="AH1894" s="61"/>
      <c r="AI1894" s="126"/>
      <c r="AJ1894" s="212"/>
      <c r="AK1894" s="215"/>
    </row>
    <row r="1895" spans="2:37">
      <c r="B1895" s="136"/>
      <c r="C1895" s="47">
        <f t="shared" si="528"/>
        <v>0</v>
      </c>
      <c r="D1895" s="47">
        <f t="shared" si="529"/>
        <v>1</v>
      </c>
      <c r="E1895" s="47">
        <f t="shared" si="530"/>
        <v>1900</v>
      </c>
      <c r="F1895" s="47" t="str">
        <f t="shared" si="526"/>
        <v>сб</v>
      </c>
      <c r="G1895" s="92"/>
      <c r="H1895" s="71"/>
      <c r="I1895" s="70"/>
      <c r="J1895" s="94"/>
      <c r="K1895" s="94"/>
      <c r="L1895" s="48"/>
      <c r="M1895" s="71"/>
      <c r="N1895" s="64"/>
      <c r="O1895" s="65"/>
      <c r="P1895" s="65"/>
      <c r="Q1895" s="65"/>
      <c r="R1895" s="105"/>
      <c r="S1895" s="66">
        <f t="shared" si="519"/>
        <v>100854.89999999998</v>
      </c>
      <c r="T1895" s="67">
        <f t="shared" si="514"/>
        <v>0</v>
      </c>
      <c r="U1895" s="53">
        <f t="shared" si="521"/>
        <v>0</v>
      </c>
      <c r="V1895" s="54">
        <f t="shared" si="522"/>
        <v>0</v>
      </c>
      <c r="W1895" s="67">
        <f t="shared" si="515"/>
        <v>0</v>
      </c>
      <c r="X1895" s="53">
        <f t="shared" si="523"/>
        <v>0</v>
      </c>
      <c r="Y1895" s="54">
        <f t="shared" si="524"/>
        <v>0</v>
      </c>
      <c r="Z1895" s="68" t="str">
        <f t="shared" si="527"/>
        <v>0</v>
      </c>
      <c r="AA1895" s="56">
        <f t="shared" si="525"/>
        <v>1</v>
      </c>
      <c r="AB1895" s="124">
        <f t="shared" si="516"/>
        <v>1</v>
      </c>
      <c r="AC1895" s="69">
        <f t="shared" si="517"/>
        <v>0</v>
      </c>
      <c r="AD1895" s="54">
        <f t="shared" si="520"/>
        <v>0</v>
      </c>
      <c r="AE1895" s="59">
        <f t="shared" si="518"/>
        <v>0</v>
      </c>
      <c r="AF1895" s="149"/>
      <c r="AG1895" s="60"/>
      <c r="AH1895" s="61"/>
      <c r="AI1895" s="126"/>
      <c r="AJ1895" s="212"/>
      <c r="AK1895" s="215"/>
    </row>
    <row r="1896" spans="2:37">
      <c r="B1896" s="136"/>
      <c r="C1896" s="47">
        <f t="shared" si="528"/>
        <v>0</v>
      </c>
      <c r="D1896" s="47">
        <f t="shared" si="529"/>
        <v>1</v>
      </c>
      <c r="E1896" s="47">
        <f t="shared" si="530"/>
        <v>1900</v>
      </c>
      <c r="F1896" s="47" t="str">
        <f t="shared" si="526"/>
        <v>сб</v>
      </c>
      <c r="G1896" s="92"/>
      <c r="H1896" s="71"/>
      <c r="I1896" s="70"/>
      <c r="J1896" s="94"/>
      <c r="K1896" s="94"/>
      <c r="L1896" s="48"/>
      <c r="M1896" s="71"/>
      <c r="N1896" s="64"/>
      <c r="O1896" s="65"/>
      <c r="P1896" s="65"/>
      <c r="Q1896" s="65"/>
      <c r="R1896" s="105"/>
      <c r="S1896" s="66">
        <f t="shared" si="519"/>
        <v>100854.89999999998</v>
      </c>
      <c r="T1896" s="67">
        <f t="shared" si="514"/>
        <v>0</v>
      </c>
      <c r="U1896" s="53">
        <f t="shared" si="521"/>
        <v>0</v>
      </c>
      <c r="V1896" s="54">
        <f t="shared" si="522"/>
        <v>0</v>
      </c>
      <c r="W1896" s="67">
        <f t="shared" si="515"/>
        <v>0</v>
      </c>
      <c r="X1896" s="53">
        <f t="shared" si="523"/>
        <v>0</v>
      </c>
      <c r="Y1896" s="54">
        <f t="shared" si="524"/>
        <v>0</v>
      </c>
      <c r="Z1896" s="68" t="str">
        <f t="shared" si="527"/>
        <v>0</v>
      </c>
      <c r="AA1896" s="56">
        <f t="shared" si="525"/>
        <v>1</v>
      </c>
      <c r="AB1896" s="124">
        <f t="shared" si="516"/>
        <v>1</v>
      </c>
      <c r="AC1896" s="69">
        <f t="shared" si="517"/>
        <v>0</v>
      </c>
      <c r="AD1896" s="54">
        <f t="shared" si="520"/>
        <v>0</v>
      </c>
      <c r="AE1896" s="59">
        <f t="shared" si="518"/>
        <v>0</v>
      </c>
      <c r="AF1896" s="149"/>
      <c r="AG1896" s="60"/>
      <c r="AH1896" s="61"/>
      <c r="AI1896" s="126"/>
      <c r="AJ1896" s="212"/>
      <c r="AK1896" s="215"/>
    </row>
    <row r="1897" spans="2:37">
      <c r="B1897" s="136"/>
      <c r="C1897" s="47">
        <f t="shared" si="528"/>
        <v>0</v>
      </c>
      <c r="D1897" s="47">
        <f t="shared" si="529"/>
        <v>1</v>
      </c>
      <c r="E1897" s="47">
        <f t="shared" si="530"/>
        <v>1900</v>
      </c>
      <c r="F1897" s="47" t="str">
        <f t="shared" si="526"/>
        <v>сб</v>
      </c>
      <c r="G1897" s="92"/>
      <c r="H1897" s="71"/>
      <c r="I1897" s="70"/>
      <c r="J1897" s="94"/>
      <c r="K1897" s="94"/>
      <c r="L1897" s="48"/>
      <c r="M1897" s="71"/>
      <c r="N1897" s="64"/>
      <c r="O1897" s="65"/>
      <c r="P1897" s="65"/>
      <c r="Q1897" s="65"/>
      <c r="R1897" s="105"/>
      <c r="S1897" s="66">
        <f t="shared" si="519"/>
        <v>100854.89999999998</v>
      </c>
      <c r="T1897" s="67">
        <f t="shared" si="514"/>
        <v>0</v>
      </c>
      <c r="U1897" s="53">
        <f t="shared" si="521"/>
        <v>0</v>
      </c>
      <c r="V1897" s="54">
        <f t="shared" si="522"/>
        <v>0</v>
      </c>
      <c r="W1897" s="67">
        <f t="shared" si="515"/>
        <v>0</v>
      </c>
      <c r="X1897" s="53">
        <f t="shared" si="523"/>
        <v>0</v>
      </c>
      <c r="Y1897" s="54">
        <f t="shared" si="524"/>
        <v>0</v>
      </c>
      <c r="Z1897" s="68" t="str">
        <f t="shared" si="527"/>
        <v>0</v>
      </c>
      <c r="AA1897" s="56">
        <f t="shared" si="525"/>
        <v>1</v>
      </c>
      <c r="AB1897" s="124">
        <f t="shared" si="516"/>
        <v>1</v>
      </c>
      <c r="AC1897" s="69">
        <f t="shared" si="517"/>
        <v>0</v>
      </c>
      <c r="AD1897" s="54">
        <f t="shared" si="520"/>
        <v>0</v>
      </c>
      <c r="AE1897" s="59">
        <f t="shared" si="518"/>
        <v>0</v>
      </c>
      <c r="AF1897" s="149"/>
      <c r="AG1897" s="60"/>
      <c r="AH1897" s="61"/>
      <c r="AI1897" s="126"/>
      <c r="AJ1897" s="212"/>
      <c r="AK1897" s="215"/>
    </row>
    <row r="1898" spans="2:37">
      <c r="B1898" s="136"/>
      <c r="C1898" s="47">
        <f t="shared" si="528"/>
        <v>0</v>
      </c>
      <c r="D1898" s="47">
        <f t="shared" si="529"/>
        <v>1</v>
      </c>
      <c r="E1898" s="47">
        <f t="shared" si="530"/>
        <v>1900</v>
      </c>
      <c r="F1898" s="47" t="str">
        <f t="shared" si="526"/>
        <v>сб</v>
      </c>
      <c r="G1898" s="92"/>
      <c r="H1898" s="71"/>
      <c r="I1898" s="70"/>
      <c r="J1898" s="94"/>
      <c r="K1898" s="94"/>
      <c r="L1898" s="48"/>
      <c r="M1898" s="71"/>
      <c r="N1898" s="64"/>
      <c r="O1898" s="65"/>
      <c r="P1898" s="65"/>
      <c r="Q1898" s="65"/>
      <c r="R1898" s="105"/>
      <c r="S1898" s="66">
        <f t="shared" si="519"/>
        <v>100854.89999999998</v>
      </c>
      <c r="T1898" s="67">
        <f t="shared" si="514"/>
        <v>0</v>
      </c>
      <c r="U1898" s="53">
        <f t="shared" si="521"/>
        <v>0</v>
      </c>
      <c r="V1898" s="54">
        <f t="shared" si="522"/>
        <v>0</v>
      </c>
      <c r="W1898" s="67">
        <f t="shared" si="515"/>
        <v>0</v>
      </c>
      <c r="X1898" s="53">
        <f t="shared" si="523"/>
        <v>0</v>
      </c>
      <c r="Y1898" s="54">
        <f t="shared" si="524"/>
        <v>0</v>
      </c>
      <c r="Z1898" s="68" t="str">
        <f t="shared" si="527"/>
        <v>0</v>
      </c>
      <c r="AA1898" s="56">
        <f t="shared" si="525"/>
        <v>1</v>
      </c>
      <c r="AB1898" s="124">
        <f t="shared" si="516"/>
        <v>1</v>
      </c>
      <c r="AC1898" s="69">
        <f t="shared" si="517"/>
        <v>0</v>
      </c>
      <c r="AD1898" s="54">
        <f t="shared" si="520"/>
        <v>0</v>
      </c>
      <c r="AE1898" s="59">
        <f t="shared" si="518"/>
        <v>0</v>
      </c>
      <c r="AF1898" s="149"/>
      <c r="AG1898" s="60"/>
      <c r="AH1898" s="61"/>
      <c r="AI1898" s="126"/>
      <c r="AJ1898" s="212"/>
      <c r="AK1898" s="215"/>
    </row>
    <row r="1899" spans="2:37">
      <c r="B1899" s="136"/>
      <c r="C1899" s="47">
        <f t="shared" si="528"/>
        <v>0</v>
      </c>
      <c r="D1899" s="47">
        <f t="shared" si="529"/>
        <v>1</v>
      </c>
      <c r="E1899" s="47">
        <f t="shared" si="530"/>
        <v>1900</v>
      </c>
      <c r="F1899" s="47" t="str">
        <f t="shared" si="526"/>
        <v>сб</v>
      </c>
      <c r="G1899" s="92"/>
      <c r="H1899" s="71"/>
      <c r="I1899" s="70"/>
      <c r="J1899" s="94"/>
      <c r="K1899" s="94"/>
      <c r="L1899" s="48"/>
      <c r="M1899" s="71"/>
      <c r="N1899" s="64"/>
      <c r="O1899" s="65"/>
      <c r="P1899" s="65"/>
      <c r="Q1899" s="65"/>
      <c r="R1899" s="105"/>
      <c r="S1899" s="66">
        <f t="shared" si="519"/>
        <v>100854.89999999998</v>
      </c>
      <c r="T1899" s="67">
        <f t="shared" si="514"/>
        <v>0</v>
      </c>
      <c r="U1899" s="53">
        <f t="shared" si="521"/>
        <v>0</v>
      </c>
      <c r="V1899" s="54">
        <f t="shared" si="522"/>
        <v>0</v>
      </c>
      <c r="W1899" s="67">
        <f t="shared" si="515"/>
        <v>0</v>
      </c>
      <c r="X1899" s="53">
        <f t="shared" si="523"/>
        <v>0</v>
      </c>
      <c r="Y1899" s="54">
        <f t="shared" si="524"/>
        <v>0</v>
      </c>
      <c r="Z1899" s="68" t="str">
        <f t="shared" si="527"/>
        <v>0</v>
      </c>
      <c r="AA1899" s="56">
        <f t="shared" si="525"/>
        <v>1</v>
      </c>
      <c r="AB1899" s="124">
        <f t="shared" si="516"/>
        <v>1</v>
      </c>
      <c r="AC1899" s="69">
        <f t="shared" si="517"/>
        <v>0</v>
      </c>
      <c r="AD1899" s="54">
        <f t="shared" si="520"/>
        <v>0</v>
      </c>
      <c r="AE1899" s="59">
        <f t="shared" si="518"/>
        <v>0</v>
      </c>
      <c r="AF1899" s="149"/>
      <c r="AG1899" s="60"/>
      <c r="AH1899" s="61"/>
      <c r="AI1899" s="126"/>
      <c r="AJ1899" s="212"/>
      <c r="AK1899" s="215"/>
    </row>
    <row r="1900" spans="2:37">
      <c r="B1900" s="136"/>
      <c r="C1900" s="47">
        <f t="shared" si="528"/>
        <v>0</v>
      </c>
      <c r="D1900" s="47">
        <f t="shared" si="529"/>
        <v>1</v>
      </c>
      <c r="E1900" s="47">
        <f t="shared" si="530"/>
        <v>1900</v>
      </c>
      <c r="F1900" s="47" t="str">
        <f t="shared" si="526"/>
        <v>сб</v>
      </c>
      <c r="G1900" s="92"/>
      <c r="H1900" s="71"/>
      <c r="I1900" s="70"/>
      <c r="J1900" s="94"/>
      <c r="K1900" s="94"/>
      <c r="L1900" s="48"/>
      <c r="M1900" s="71"/>
      <c r="N1900" s="64"/>
      <c r="O1900" s="65"/>
      <c r="P1900" s="65"/>
      <c r="Q1900" s="65"/>
      <c r="R1900" s="105"/>
      <c r="S1900" s="66">
        <f t="shared" si="519"/>
        <v>100854.89999999998</v>
      </c>
      <c r="T1900" s="67">
        <f t="shared" si="514"/>
        <v>0</v>
      </c>
      <c r="U1900" s="53">
        <f t="shared" si="521"/>
        <v>0</v>
      </c>
      <c r="V1900" s="54">
        <f t="shared" si="522"/>
        <v>0</v>
      </c>
      <c r="W1900" s="67">
        <f t="shared" si="515"/>
        <v>0</v>
      </c>
      <c r="X1900" s="53">
        <f t="shared" si="523"/>
        <v>0</v>
      </c>
      <c r="Y1900" s="54">
        <f t="shared" si="524"/>
        <v>0</v>
      </c>
      <c r="Z1900" s="68" t="str">
        <f t="shared" si="527"/>
        <v>0</v>
      </c>
      <c r="AA1900" s="56">
        <f t="shared" si="525"/>
        <v>1</v>
      </c>
      <c r="AB1900" s="124">
        <f t="shared" si="516"/>
        <v>1</v>
      </c>
      <c r="AC1900" s="69">
        <f t="shared" si="517"/>
        <v>0</v>
      </c>
      <c r="AD1900" s="54">
        <f t="shared" si="520"/>
        <v>0</v>
      </c>
      <c r="AE1900" s="59">
        <f t="shared" si="518"/>
        <v>0</v>
      </c>
      <c r="AF1900" s="149"/>
      <c r="AG1900" s="60"/>
      <c r="AH1900" s="61"/>
      <c r="AI1900" s="126"/>
      <c r="AJ1900" s="212"/>
      <c r="AK1900" s="215"/>
    </row>
    <row r="1901" spans="2:37">
      <c r="B1901" s="136"/>
      <c r="C1901" s="47">
        <f t="shared" si="528"/>
        <v>0</v>
      </c>
      <c r="D1901" s="47">
        <f t="shared" si="529"/>
        <v>1</v>
      </c>
      <c r="E1901" s="47">
        <f t="shared" si="530"/>
        <v>1900</v>
      </c>
      <c r="F1901" s="47" t="str">
        <f t="shared" si="526"/>
        <v>сб</v>
      </c>
      <c r="G1901" s="92"/>
      <c r="H1901" s="71"/>
      <c r="I1901" s="70"/>
      <c r="J1901" s="94"/>
      <c r="K1901" s="94"/>
      <c r="L1901" s="48"/>
      <c r="M1901" s="71"/>
      <c r="N1901" s="64"/>
      <c r="O1901" s="65"/>
      <c r="P1901" s="65"/>
      <c r="Q1901" s="65"/>
      <c r="R1901" s="105"/>
      <c r="S1901" s="66">
        <f t="shared" si="519"/>
        <v>100854.89999999998</v>
      </c>
      <c r="T1901" s="67">
        <f t="shared" si="514"/>
        <v>0</v>
      </c>
      <c r="U1901" s="53">
        <f t="shared" si="521"/>
        <v>0</v>
      </c>
      <c r="V1901" s="54">
        <f t="shared" si="522"/>
        <v>0</v>
      </c>
      <c r="W1901" s="67">
        <f t="shared" si="515"/>
        <v>0</v>
      </c>
      <c r="X1901" s="53">
        <f t="shared" si="523"/>
        <v>0</v>
      </c>
      <c r="Y1901" s="54">
        <f t="shared" si="524"/>
        <v>0</v>
      </c>
      <c r="Z1901" s="68" t="str">
        <f t="shared" si="527"/>
        <v>0</v>
      </c>
      <c r="AA1901" s="56">
        <f t="shared" si="525"/>
        <v>1</v>
      </c>
      <c r="AB1901" s="124">
        <f t="shared" si="516"/>
        <v>1</v>
      </c>
      <c r="AC1901" s="69">
        <f t="shared" si="517"/>
        <v>0</v>
      </c>
      <c r="AD1901" s="54">
        <f t="shared" si="520"/>
        <v>0</v>
      </c>
      <c r="AE1901" s="59">
        <f t="shared" si="518"/>
        <v>0</v>
      </c>
      <c r="AF1901" s="149"/>
      <c r="AG1901" s="60"/>
      <c r="AH1901" s="61"/>
      <c r="AI1901" s="126"/>
      <c r="AJ1901" s="212"/>
      <c r="AK1901" s="215"/>
    </row>
    <row r="1902" spans="2:37">
      <c r="B1902" s="136"/>
      <c r="C1902" s="47">
        <f t="shared" si="528"/>
        <v>0</v>
      </c>
      <c r="D1902" s="47">
        <f t="shared" si="529"/>
        <v>1</v>
      </c>
      <c r="E1902" s="47">
        <f t="shared" si="530"/>
        <v>1900</v>
      </c>
      <c r="F1902" s="47" t="str">
        <f t="shared" si="526"/>
        <v>сб</v>
      </c>
      <c r="G1902" s="92"/>
      <c r="H1902" s="71"/>
      <c r="I1902" s="70"/>
      <c r="J1902" s="94"/>
      <c r="K1902" s="94"/>
      <c r="L1902" s="48"/>
      <c r="M1902" s="71"/>
      <c r="N1902" s="64"/>
      <c r="O1902" s="65"/>
      <c r="P1902" s="65"/>
      <c r="Q1902" s="65"/>
      <c r="R1902" s="105"/>
      <c r="S1902" s="66">
        <f t="shared" si="519"/>
        <v>100854.89999999998</v>
      </c>
      <c r="T1902" s="67">
        <f t="shared" si="514"/>
        <v>0</v>
      </c>
      <c r="U1902" s="53">
        <f t="shared" si="521"/>
        <v>0</v>
      </c>
      <c r="V1902" s="54">
        <f t="shared" si="522"/>
        <v>0</v>
      </c>
      <c r="W1902" s="67">
        <f t="shared" si="515"/>
        <v>0</v>
      </c>
      <c r="X1902" s="53">
        <f t="shared" si="523"/>
        <v>0</v>
      </c>
      <c r="Y1902" s="54">
        <f t="shared" si="524"/>
        <v>0</v>
      </c>
      <c r="Z1902" s="68" t="str">
        <f t="shared" si="527"/>
        <v>0</v>
      </c>
      <c r="AA1902" s="56">
        <f t="shared" si="525"/>
        <v>1</v>
      </c>
      <c r="AB1902" s="124">
        <f t="shared" si="516"/>
        <v>1</v>
      </c>
      <c r="AC1902" s="69">
        <f t="shared" si="517"/>
        <v>0</v>
      </c>
      <c r="AD1902" s="54">
        <f t="shared" si="520"/>
        <v>0</v>
      </c>
      <c r="AE1902" s="59">
        <f t="shared" si="518"/>
        <v>0</v>
      </c>
      <c r="AF1902" s="149"/>
      <c r="AG1902" s="60"/>
      <c r="AH1902" s="61"/>
      <c r="AI1902" s="126"/>
      <c r="AJ1902" s="212"/>
      <c r="AK1902" s="215"/>
    </row>
    <row r="1903" spans="2:37">
      <c r="B1903" s="136"/>
      <c r="C1903" s="47">
        <f t="shared" si="528"/>
        <v>0</v>
      </c>
      <c r="D1903" s="47">
        <f t="shared" si="529"/>
        <v>1</v>
      </c>
      <c r="E1903" s="47">
        <f t="shared" si="530"/>
        <v>1900</v>
      </c>
      <c r="F1903" s="47" t="str">
        <f t="shared" si="526"/>
        <v>сб</v>
      </c>
      <c r="G1903" s="92"/>
      <c r="H1903" s="71"/>
      <c r="I1903" s="70"/>
      <c r="J1903" s="94"/>
      <c r="K1903" s="94"/>
      <c r="L1903" s="48"/>
      <c r="M1903" s="71"/>
      <c r="N1903" s="64"/>
      <c r="O1903" s="65"/>
      <c r="P1903" s="65"/>
      <c r="Q1903" s="65"/>
      <c r="R1903" s="105"/>
      <c r="S1903" s="66">
        <f t="shared" si="519"/>
        <v>100854.89999999998</v>
      </c>
      <c r="T1903" s="67">
        <f t="shared" si="514"/>
        <v>0</v>
      </c>
      <c r="U1903" s="53">
        <f t="shared" si="521"/>
        <v>0</v>
      </c>
      <c r="V1903" s="54">
        <f t="shared" si="522"/>
        <v>0</v>
      </c>
      <c r="W1903" s="67">
        <f t="shared" si="515"/>
        <v>0</v>
      </c>
      <c r="X1903" s="53">
        <f t="shared" si="523"/>
        <v>0</v>
      </c>
      <c r="Y1903" s="54">
        <f t="shared" si="524"/>
        <v>0</v>
      </c>
      <c r="Z1903" s="68" t="str">
        <f t="shared" si="527"/>
        <v>0</v>
      </c>
      <c r="AA1903" s="56">
        <f t="shared" si="525"/>
        <v>1</v>
      </c>
      <c r="AB1903" s="124">
        <f t="shared" si="516"/>
        <v>1</v>
      </c>
      <c r="AC1903" s="69">
        <f t="shared" si="517"/>
        <v>0</v>
      </c>
      <c r="AD1903" s="54">
        <f t="shared" si="520"/>
        <v>0</v>
      </c>
      <c r="AE1903" s="59">
        <f t="shared" si="518"/>
        <v>0</v>
      </c>
      <c r="AF1903" s="149"/>
      <c r="AG1903" s="60"/>
      <c r="AH1903" s="61"/>
      <c r="AI1903" s="126"/>
      <c r="AJ1903" s="212"/>
      <c r="AK1903" s="215"/>
    </row>
    <row r="1904" spans="2:37">
      <c r="B1904" s="136"/>
      <c r="C1904" s="47">
        <f t="shared" si="528"/>
        <v>0</v>
      </c>
      <c r="D1904" s="47">
        <f t="shared" si="529"/>
        <v>1</v>
      </c>
      <c r="E1904" s="47">
        <f t="shared" si="530"/>
        <v>1900</v>
      </c>
      <c r="F1904" s="47" t="str">
        <f t="shared" si="526"/>
        <v>сб</v>
      </c>
      <c r="G1904" s="92"/>
      <c r="H1904" s="71"/>
      <c r="I1904" s="70"/>
      <c r="J1904" s="94"/>
      <c r="K1904" s="94"/>
      <c r="L1904" s="48"/>
      <c r="M1904" s="71"/>
      <c r="N1904" s="64"/>
      <c r="O1904" s="65"/>
      <c r="P1904" s="65"/>
      <c r="Q1904" s="65"/>
      <c r="R1904" s="105"/>
      <c r="S1904" s="66">
        <f t="shared" si="519"/>
        <v>100854.89999999998</v>
      </c>
      <c r="T1904" s="67">
        <f t="shared" si="514"/>
        <v>0</v>
      </c>
      <c r="U1904" s="53">
        <f t="shared" si="521"/>
        <v>0</v>
      </c>
      <c r="V1904" s="54">
        <f t="shared" si="522"/>
        <v>0</v>
      </c>
      <c r="W1904" s="67">
        <f t="shared" si="515"/>
        <v>0</v>
      </c>
      <c r="X1904" s="53">
        <f t="shared" si="523"/>
        <v>0</v>
      </c>
      <c r="Y1904" s="54">
        <f t="shared" si="524"/>
        <v>0</v>
      </c>
      <c r="Z1904" s="68" t="str">
        <f t="shared" si="527"/>
        <v>0</v>
      </c>
      <c r="AA1904" s="56">
        <f t="shared" si="525"/>
        <v>1</v>
      </c>
      <c r="AB1904" s="124">
        <f t="shared" si="516"/>
        <v>1</v>
      </c>
      <c r="AC1904" s="69">
        <f t="shared" si="517"/>
        <v>0</v>
      </c>
      <c r="AD1904" s="54">
        <f t="shared" si="520"/>
        <v>0</v>
      </c>
      <c r="AE1904" s="59">
        <f t="shared" si="518"/>
        <v>0</v>
      </c>
      <c r="AF1904" s="149"/>
      <c r="AG1904" s="60"/>
      <c r="AH1904" s="61"/>
      <c r="AI1904" s="126"/>
      <c r="AJ1904" s="212"/>
      <c r="AK1904" s="215"/>
    </row>
    <row r="1905" spans="2:37">
      <c r="B1905" s="136"/>
      <c r="C1905" s="47">
        <f t="shared" si="528"/>
        <v>0</v>
      </c>
      <c r="D1905" s="47">
        <f t="shared" si="529"/>
        <v>1</v>
      </c>
      <c r="E1905" s="47">
        <f t="shared" si="530"/>
        <v>1900</v>
      </c>
      <c r="F1905" s="47" t="str">
        <f t="shared" si="526"/>
        <v>сб</v>
      </c>
      <c r="G1905" s="92"/>
      <c r="H1905" s="71"/>
      <c r="I1905" s="70"/>
      <c r="J1905" s="94"/>
      <c r="K1905" s="94"/>
      <c r="L1905" s="48"/>
      <c r="M1905" s="71"/>
      <c r="N1905" s="64"/>
      <c r="O1905" s="65"/>
      <c r="P1905" s="65"/>
      <c r="Q1905" s="65"/>
      <c r="R1905" s="105"/>
      <c r="S1905" s="66">
        <f t="shared" si="519"/>
        <v>100854.89999999998</v>
      </c>
      <c r="T1905" s="67">
        <f t="shared" si="514"/>
        <v>0</v>
      </c>
      <c r="U1905" s="53">
        <f t="shared" si="521"/>
        <v>0</v>
      </c>
      <c r="V1905" s="54">
        <f t="shared" si="522"/>
        <v>0</v>
      </c>
      <c r="W1905" s="67">
        <f t="shared" si="515"/>
        <v>0</v>
      </c>
      <c r="X1905" s="53">
        <f t="shared" si="523"/>
        <v>0</v>
      </c>
      <c r="Y1905" s="54">
        <f t="shared" si="524"/>
        <v>0</v>
      </c>
      <c r="Z1905" s="68" t="str">
        <f t="shared" si="527"/>
        <v>0</v>
      </c>
      <c r="AA1905" s="56">
        <f t="shared" si="525"/>
        <v>1</v>
      </c>
      <c r="AB1905" s="124">
        <f t="shared" si="516"/>
        <v>1</v>
      </c>
      <c r="AC1905" s="69">
        <f t="shared" si="517"/>
        <v>0</v>
      </c>
      <c r="AD1905" s="54">
        <f t="shared" si="520"/>
        <v>0</v>
      </c>
      <c r="AE1905" s="59">
        <f t="shared" si="518"/>
        <v>0</v>
      </c>
      <c r="AF1905" s="149"/>
      <c r="AG1905" s="60"/>
      <c r="AH1905" s="61"/>
      <c r="AI1905" s="126"/>
      <c r="AJ1905" s="212"/>
      <c r="AK1905" s="215"/>
    </row>
    <row r="1906" spans="2:37">
      <c r="B1906" s="136"/>
      <c r="C1906" s="47">
        <f t="shared" si="528"/>
        <v>0</v>
      </c>
      <c r="D1906" s="47">
        <f t="shared" si="529"/>
        <v>1</v>
      </c>
      <c r="E1906" s="47">
        <f t="shared" si="530"/>
        <v>1900</v>
      </c>
      <c r="F1906" s="47" t="str">
        <f t="shared" si="526"/>
        <v>сб</v>
      </c>
      <c r="G1906" s="92"/>
      <c r="H1906" s="71"/>
      <c r="I1906" s="70"/>
      <c r="J1906" s="94"/>
      <c r="K1906" s="94"/>
      <c r="L1906" s="48"/>
      <c r="M1906" s="71"/>
      <c r="N1906" s="64"/>
      <c r="O1906" s="65"/>
      <c r="P1906" s="65"/>
      <c r="Q1906" s="65"/>
      <c r="R1906" s="105"/>
      <c r="S1906" s="66">
        <f t="shared" si="519"/>
        <v>100854.89999999998</v>
      </c>
      <c r="T1906" s="67">
        <f t="shared" si="514"/>
        <v>0</v>
      </c>
      <c r="U1906" s="53">
        <f t="shared" si="521"/>
        <v>0</v>
      </c>
      <c r="V1906" s="54">
        <f t="shared" si="522"/>
        <v>0</v>
      </c>
      <c r="W1906" s="67">
        <f t="shared" si="515"/>
        <v>0</v>
      </c>
      <c r="X1906" s="53">
        <f t="shared" si="523"/>
        <v>0</v>
      </c>
      <c r="Y1906" s="54">
        <f t="shared" si="524"/>
        <v>0</v>
      </c>
      <c r="Z1906" s="68" t="str">
        <f t="shared" si="527"/>
        <v>0</v>
      </c>
      <c r="AA1906" s="56">
        <f t="shared" si="525"/>
        <v>1</v>
      </c>
      <c r="AB1906" s="124">
        <f t="shared" si="516"/>
        <v>1</v>
      </c>
      <c r="AC1906" s="69">
        <f t="shared" si="517"/>
        <v>0</v>
      </c>
      <c r="AD1906" s="54">
        <f t="shared" si="520"/>
        <v>0</v>
      </c>
      <c r="AE1906" s="59">
        <f t="shared" si="518"/>
        <v>0</v>
      </c>
      <c r="AF1906" s="149"/>
      <c r="AG1906" s="60"/>
      <c r="AH1906" s="61"/>
      <c r="AI1906" s="126"/>
      <c r="AJ1906" s="212"/>
      <c r="AK1906" s="215"/>
    </row>
    <row r="1907" spans="2:37">
      <c r="B1907" s="136"/>
      <c r="C1907" s="47">
        <f t="shared" si="528"/>
        <v>0</v>
      </c>
      <c r="D1907" s="47">
        <f t="shared" si="529"/>
        <v>1</v>
      </c>
      <c r="E1907" s="47">
        <f t="shared" si="530"/>
        <v>1900</v>
      </c>
      <c r="F1907" s="47" t="str">
        <f t="shared" si="526"/>
        <v>сб</v>
      </c>
      <c r="G1907" s="92"/>
      <c r="H1907" s="71"/>
      <c r="I1907" s="70"/>
      <c r="J1907" s="94"/>
      <c r="K1907" s="94"/>
      <c r="L1907" s="48"/>
      <c r="M1907" s="71"/>
      <c r="N1907" s="64"/>
      <c r="O1907" s="65"/>
      <c r="P1907" s="65"/>
      <c r="Q1907" s="65"/>
      <c r="R1907" s="105"/>
      <c r="S1907" s="66">
        <f t="shared" si="519"/>
        <v>100854.89999999998</v>
      </c>
      <c r="T1907" s="67">
        <f t="shared" si="514"/>
        <v>0</v>
      </c>
      <c r="U1907" s="53">
        <f t="shared" si="521"/>
        <v>0</v>
      </c>
      <c r="V1907" s="54">
        <f t="shared" si="522"/>
        <v>0</v>
      </c>
      <c r="W1907" s="67">
        <f t="shared" si="515"/>
        <v>0</v>
      </c>
      <c r="X1907" s="53">
        <f t="shared" si="523"/>
        <v>0</v>
      </c>
      <c r="Y1907" s="54">
        <f t="shared" si="524"/>
        <v>0</v>
      </c>
      <c r="Z1907" s="68" t="str">
        <f t="shared" si="527"/>
        <v>0</v>
      </c>
      <c r="AA1907" s="56">
        <f t="shared" si="525"/>
        <v>1</v>
      </c>
      <c r="AB1907" s="124">
        <f t="shared" si="516"/>
        <v>1</v>
      </c>
      <c r="AC1907" s="69">
        <f t="shared" si="517"/>
        <v>0</v>
      </c>
      <c r="AD1907" s="54">
        <f t="shared" si="520"/>
        <v>0</v>
      </c>
      <c r="AE1907" s="59">
        <f t="shared" si="518"/>
        <v>0</v>
      </c>
      <c r="AF1907" s="149"/>
      <c r="AG1907" s="60"/>
      <c r="AH1907" s="61"/>
      <c r="AI1907" s="126"/>
      <c r="AJ1907" s="212"/>
      <c r="AK1907" s="215"/>
    </row>
    <row r="1908" spans="2:37">
      <c r="B1908" s="136"/>
      <c r="C1908" s="47">
        <f t="shared" si="528"/>
        <v>0</v>
      </c>
      <c r="D1908" s="47">
        <f t="shared" si="529"/>
        <v>1</v>
      </c>
      <c r="E1908" s="47">
        <f t="shared" si="530"/>
        <v>1900</v>
      </c>
      <c r="F1908" s="47" t="str">
        <f t="shared" si="526"/>
        <v>сб</v>
      </c>
      <c r="G1908" s="92"/>
      <c r="H1908" s="71"/>
      <c r="I1908" s="70"/>
      <c r="J1908" s="94"/>
      <c r="K1908" s="94"/>
      <c r="L1908" s="48"/>
      <c r="M1908" s="71"/>
      <c r="N1908" s="64"/>
      <c r="O1908" s="65"/>
      <c r="P1908" s="65"/>
      <c r="Q1908" s="65"/>
      <c r="R1908" s="105"/>
      <c r="S1908" s="66">
        <f t="shared" si="519"/>
        <v>100854.89999999998</v>
      </c>
      <c r="T1908" s="67">
        <f t="shared" si="514"/>
        <v>0</v>
      </c>
      <c r="U1908" s="53">
        <f t="shared" si="521"/>
        <v>0</v>
      </c>
      <c r="V1908" s="54">
        <f t="shared" si="522"/>
        <v>0</v>
      </c>
      <c r="W1908" s="67">
        <f t="shared" si="515"/>
        <v>0</v>
      </c>
      <c r="X1908" s="53">
        <f t="shared" si="523"/>
        <v>0</v>
      </c>
      <c r="Y1908" s="54">
        <f t="shared" si="524"/>
        <v>0</v>
      </c>
      <c r="Z1908" s="68" t="str">
        <f t="shared" si="527"/>
        <v>0</v>
      </c>
      <c r="AA1908" s="56">
        <f t="shared" si="525"/>
        <v>1</v>
      </c>
      <c r="AB1908" s="124">
        <f t="shared" si="516"/>
        <v>1</v>
      </c>
      <c r="AC1908" s="69">
        <f t="shared" si="517"/>
        <v>0</v>
      </c>
      <c r="AD1908" s="54">
        <f t="shared" si="520"/>
        <v>0</v>
      </c>
      <c r="AE1908" s="59">
        <f t="shared" si="518"/>
        <v>0</v>
      </c>
      <c r="AF1908" s="149"/>
      <c r="AG1908" s="60"/>
      <c r="AH1908" s="61"/>
      <c r="AI1908" s="126"/>
      <c r="AJ1908" s="212"/>
      <c r="AK1908" s="215"/>
    </row>
    <row r="1909" spans="2:37">
      <c r="B1909" s="136"/>
      <c r="C1909" s="47">
        <f t="shared" si="528"/>
        <v>0</v>
      </c>
      <c r="D1909" s="47">
        <f t="shared" si="529"/>
        <v>1</v>
      </c>
      <c r="E1909" s="47">
        <f t="shared" si="530"/>
        <v>1900</v>
      </c>
      <c r="F1909" s="47" t="str">
        <f t="shared" si="526"/>
        <v>сб</v>
      </c>
      <c r="G1909" s="92"/>
      <c r="H1909" s="71"/>
      <c r="I1909" s="70"/>
      <c r="J1909" s="94"/>
      <c r="K1909" s="94"/>
      <c r="L1909" s="48"/>
      <c r="M1909" s="71"/>
      <c r="N1909" s="64"/>
      <c r="O1909" s="65"/>
      <c r="P1909" s="65"/>
      <c r="Q1909" s="65"/>
      <c r="R1909" s="105"/>
      <c r="S1909" s="66">
        <f t="shared" si="519"/>
        <v>100854.89999999998</v>
      </c>
      <c r="T1909" s="67">
        <f t="shared" si="514"/>
        <v>0</v>
      </c>
      <c r="U1909" s="53">
        <f t="shared" si="521"/>
        <v>0</v>
      </c>
      <c r="V1909" s="54">
        <f t="shared" si="522"/>
        <v>0</v>
      </c>
      <c r="W1909" s="67">
        <f t="shared" si="515"/>
        <v>0</v>
      </c>
      <c r="X1909" s="53">
        <f t="shared" si="523"/>
        <v>0</v>
      </c>
      <c r="Y1909" s="54">
        <f t="shared" si="524"/>
        <v>0</v>
      </c>
      <c r="Z1909" s="68" t="str">
        <f t="shared" si="527"/>
        <v>0</v>
      </c>
      <c r="AA1909" s="56">
        <f t="shared" si="525"/>
        <v>1</v>
      </c>
      <c r="AB1909" s="124">
        <f t="shared" si="516"/>
        <v>1</v>
      </c>
      <c r="AC1909" s="69">
        <f t="shared" si="517"/>
        <v>0</v>
      </c>
      <c r="AD1909" s="54">
        <f t="shared" si="520"/>
        <v>0</v>
      </c>
      <c r="AE1909" s="59">
        <f t="shared" si="518"/>
        <v>0</v>
      </c>
      <c r="AF1909" s="149"/>
      <c r="AG1909" s="60"/>
      <c r="AH1909" s="61"/>
      <c r="AI1909" s="126"/>
      <c r="AJ1909" s="212"/>
      <c r="AK1909" s="215"/>
    </row>
    <row r="1910" spans="2:37">
      <c r="B1910" s="136"/>
      <c r="C1910" s="47">
        <f t="shared" si="528"/>
        <v>0</v>
      </c>
      <c r="D1910" s="47">
        <f t="shared" si="529"/>
        <v>1</v>
      </c>
      <c r="E1910" s="47">
        <f t="shared" si="530"/>
        <v>1900</v>
      </c>
      <c r="F1910" s="47" t="str">
        <f t="shared" si="526"/>
        <v>сб</v>
      </c>
      <c r="G1910" s="92"/>
      <c r="H1910" s="71"/>
      <c r="I1910" s="70"/>
      <c r="J1910" s="94"/>
      <c r="K1910" s="94"/>
      <c r="L1910" s="48"/>
      <c r="M1910" s="71"/>
      <c r="N1910" s="64"/>
      <c r="O1910" s="65"/>
      <c r="P1910" s="65"/>
      <c r="Q1910" s="65"/>
      <c r="R1910" s="105"/>
      <c r="S1910" s="66">
        <f t="shared" si="519"/>
        <v>100854.89999999998</v>
      </c>
      <c r="T1910" s="67">
        <f t="shared" si="514"/>
        <v>0</v>
      </c>
      <c r="U1910" s="53">
        <f t="shared" si="521"/>
        <v>0</v>
      </c>
      <c r="V1910" s="54">
        <f t="shared" si="522"/>
        <v>0</v>
      </c>
      <c r="W1910" s="67">
        <f t="shared" si="515"/>
        <v>0</v>
      </c>
      <c r="X1910" s="53">
        <f t="shared" si="523"/>
        <v>0</v>
      </c>
      <c r="Y1910" s="54">
        <f t="shared" si="524"/>
        <v>0</v>
      </c>
      <c r="Z1910" s="68" t="str">
        <f t="shared" si="527"/>
        <v>0</v>
      </c>
      <c r="AA1910" s="56">
        <f t="shared" si="525"/>
        <v>1</v>
      </c>
      <c r="AB1910" s="124">
        <f t="shared" si="516"/>
        <v>1</v>
      </c>
      <c r="AC1910" s="69">
        <f t="shared" si="517"/>
        <v>0</v>
      </c>
      <c r="AD1910" s="54">
        <f t="shared" si="520"/>
        <v>0</v>
      </c>
      <c r="AE1910" s="59">
        <f t="shared" si="518"/>
        <v>0</v>
      </c>
      <c r="AF1910" s="149"/>
      <c r="AG1910" s="60"/>
      <c r="AH1910" s="61"/>
      <c r="AI1910" s="126"/>
      <c r="AJ1910" s="212"/>
      <c r="AK1910" s="215"/>
    </row>
    <row r="1911" spans="2:37">
      <c r="B1911" s="136"/>
      <c r="C1911" s="47">
        <f t="shared" si="528"/>
        <v>0</v>
      </c>
      <c r="D1911" s="47">
        <f t="shared" si="529"/>
        <v>1</v>
      </c>
      <c r="E1911" s="47">
        <f t="shared" si="530"/>
        <v>1900</v>
      </c>
      <c r="F1911" s="47" t="str">
        <f t="shared" si="526"/>
        <v>сб</v>
      </c>
      <c r="G1911" s="92"/>
      <c r="H1911" s="71"/>
      <c r="I1911" s="70"/>
      <c r="J1911" s="94"/>
      <c r="K1911" s="94"/>
      <c r="L1911" s="48"/>
      <c r="M1911" s="71"/>
      <c r="N1911" s="64"/>
      <c r="O1911" s="65"/>
      <c r="P1911" s="65"/>
      <c r="Q1911" s="65"/>
      <c r="R1911" s="105"/>
      <c r="S1911" s="66">
        <f t="shared" si="519"/>
        <v>100854.89999999998</v>
      </c>
      <c r="T1911" s="67">
        <f t="shared" si="514"/>
        <v>0</v>
      </c>
      <c r="U1911" s="53">
        <f t="shared" si="521"/>
        <v>0</v>
      </c>
      <c r="V1911" s="54">
        <f t="shared" si="522"/>
        <v>0</v>
      </c>
      <c r="W1911" s="67">
        <f t="shared" si="515"/>
        <v>0</v>
      </c>
      <c r="X1911" s="53">
        <f t="shared" si="523"/>
        <v>0</v>
      </c>
      <c r="Y1911" s="54">
        <f t="shared" si="524"/>
        <v>0</v>
      </c>
      <c r="Z1911" s="68" t="str">
        <f t="shared" si="527"/>
        <v>0</v>
      </c>
      <c r="AA1911" s="56">
        <f t="shared" si="525"/>
        <v>1</v>
      </c>
      <c r="AB1911" s="124">
        <f t="shared" si="516"/>
        <v>1</v>
      </c>
      <c r="AC1911" s="69">
        <f t="shared" si="517"/>
        <v>0</v>
      </c>
      <c r="AD1911" s="54">
        <f t="shared" si="520"/>
        <v>0</v>
      </c>
      <c r="AE1911" s="59">
        <f t="shared" si="518"/>
        <v>0</v>
      </c>
      <c r="AF1911" s="149"/>
      <c r="AG1911" s="60"/>
      <c r="AH1911" s="61"/>
      <c r="AI1911" s="126"/>
      <c r="AJ1911" s="212"/>
      <c r="AK1911" s="215"/>
    </row>
    <row r="1912" spans="2:37">
      <c r="B1912" s="136"/>
      <c r="C1912" s="47">
        <f t="shared" si="528"/>
        <v>0</v>
      </c>
      <c r="D1912" s="47">
        <f t="shared" si="529"/>
        <v>1</v>
      </c>
      <c r="E1912" s="47">
        <f t="shared" si="530"/>
        <v>1900</v>
      </c>
      <c r="F1912" s="47" t="str">
        <f t="shared" si="526"/>
        <v>сб</v>
      </c>
      <c r="G1912" s="92"/>
      <c r="H1912" s="71"/>
      <c r="I1912" s="70"/>
      <c r="J1912" s="94"/>
      <c r="K1912" s="94"/>
      <c r="L1912" s="48"/>
      <c r="M1912" s="71"/>
      <c r="N1912" s="64"/>
      <c r="O1912" s="65"/>
      <c r="P1912" s="65"/>
      <c r="Q1912" s="65"/>
      <c r="R1912" s="105"/>
      <c r="S1912" s="66">
        <f t="shared" si="519"/>
        <v>100854.89999999998</v>
      </c>
      <c r="T1912" s="67">
        <f t="shared" si="514"/>
        <v>0</v>
      </c>
      <c r="U1912" s="53">
        <f t="shared" si="521"/>
        <v>0</v>
      </c>
      <c r="V1912" s="54">
        <f t="shared" si="522"/>
        <v>0</v>
      </c>
      <c r="W1912" s="67">
        <f t="shared" si="515"/>
        <v>0</v>
      </c>
      <c r="X1912" s="53">
        <f t="shared" si="523"/>
        <v>0</v>
      </c>
      <c r="Y1912" s="54">
        <f t="shared" si="524"/>
        <v>0</v>
      </c>
      <c r="Z1912" s="68" t="str">
        <f t="shared" si="527"/>
        <v>0</v>
      </c>
      <c r="AA1912" s="56">
        <f t="shared" si="525"/>
        <v>1</v>
      </c>
      <c r="AB1912" s="124">
        <f t="shared" si="516"/>
        <v>1</v>
      </c>
      <c r="AC1912" s="69">
        <f t="shared" si="517"/>
        <v>0</v>
      </c>
      <c r="AD1912" s="54">
        <f t="shared" si="520"/>
        <v>0</v>
      </c>
      <c r="AE1912" s="59">
        <f t="shared" si="518"/>
        <v>0</v>
      </c>
      <c r="AF1912" s="149"/>
      <c r="AG1912" s="60"/>
      <c r="AH1912" s="61"/>
      <c r="AI1912" s="126"/>
      <c r="AJ1912" s="212"/>
      <c r="AK1912" s="215"/>
    </row>
    <row r="1913" spans="2:37">
      <c r="B1913" s="136"/>
      <c r="C1913" s="47">
        <f t="shared" si="528"/>
        <v>0</v>
      </c>
      <c r="D1913" s="47">
        <f t="shared" si="529"/>
        <v>1</v>
      </c>
      <c r="E1913" s="47">
        <f t="shared" si="530"/>
        <v>1900</v>
      </c>
      <c r="F1913" s="47" t="str">
        <f t="shared" si="526"/>
        <v>сб</v>
      </c>
      <c r="G1913" s="92"/>
      <c r="H1913" s="71"/>
      <c r="I1913" s="70"/>
      <c r="J1913" s="94"/>
      <c r="K1913" s="94"/>
      <c r="L1913" s="48"/>
      <c r="M1913" s="71"/>
      <c r="N1913" s="64"/>
      <c r="O1913" s="65"/>
      <c r="P1913" s="65"/>
      <c r="Q1913" s="65"/>
      <c r="R1913" s="105"/>
      <c r="S1913" s="66">
        <f t="shared" si="519"/>
        <v>100854.89999999998</v>
      </c>
      <c r="T1913" s="67">
        <f t="shared" si="514"/>
        <v>0</v>
      </c>
      <c r="U1913" s="53">
        <f t="shared" si="521"/>
        <v>0</v>
      </c>
      <c r="V1913" s="54">
        <f t="shared" si="522"/>
        <v>0</v>
      </c>
      <c r="W1913" s="67">
        <f t="shared" si="515"/>
        <v>0</v>
      </c>
      <c r="X1913" s="53">
        <f t="shared" si="523"/>
        <v>0</v>
      </c>
      <c r="Y1913" s="54">
        <f t="shared" si="524"/>
        <v>0</v>
      </c>
      <c r="Z1913" s="68" t="str">
        <f t="shared" si="527"/>
        <v>0</v>
      </c>
      <c r="AA1913" s="56">
        <f t="shared" si="525"/>
        <v>1</v>
      </c>
      <c r="AB1913" s="124">
        <f t="shared" si="516"/>
        <v>1</v>
      </c>
      <c r="AC1913" s="69">
        <f t="shared" si="517"/>
        <v>0</v>
      </c>
      <c r="AD1913" s="54">
        <f t="shared" si="520"/>
        <v>0</v>
      </c>
      <c r="AE1913" s="59">
        <f t="shared" si="518"/>
        <v>0</v>
      </c>
      <c r="AF1913" s="149"/>
      <c r="AG1913" s="60"/>
      <c r="AH1913" s="61"/>
      <c r="AI1913" s="126"/>
      <c r="AJ1913" s="212"/>
      <c r="AK1913" s="215"/>
    </row>
    <row r="1914" spans="2:37">
      <c r="B1914" s="136"/>
      <c r="C1914" s="47">
        <f t="shared" si="528"/>
        <v>0</v>
      </c>
      <c r="D1914" s="47">
        <f t="shared" si="529"/>
        <v>1</v>
      </c>
      <c r="E1914" s="47">
        <f t="shared" si="530"/>
        <v>1900</v>
      </c>
      <c r="F1914" s="47" t="str">
        <f t="shared" si="526"/>
        <v>сб</v>
      </c>
      <c r="G1914" s="92"/>
      <c r="H1914" s="71"/>
      <c r="I1914" s="70"/>
      <c r="J1914" s="94"/>
      <c r="K1914" s="94"/>
      <c r="L1914" s="48"/>
      <c r="M1914" s="71"/>
      <c r="N1914" s="64"/>
      <c r="O1914" s="65"/>
      <c r="P1914" s="65"/>
      <c r="Q1914" s="65"/>
      <c r="R1914" s="105"/>
      <c r="S1914" s="66">
        <f t="shared" si="519"/>
        <v>100854.89999999998</v>
      </c>
      <c r="T1914" s="67">
        <f t="shared" si="514"/>
        <v>0</v>
      </c>
      <c r="U1914" s="53">
        <f t="shared" si="521"/>
        <v>0</v>
      </c>
      <c r="V1914" s="54">
        <f t="shared" si="522"/>
        <v>0</v>
      </c>
      <c r="W1914" s="67">
        <f t="shared" si="515"/>
        <v>0</v>
      </c>
      <c r="X1914" s="53">
        <f t="shared" si="523"/>
        <v>0</v>
      </c>
      <c r="Y1914" s="54">
        <f t="shared" si="524"/>
        <v>0</v>
      </c>
      <c r="Z1914" s="68" t="str">
        <f t="shared" si="527"/>
        <v>0</v>
      </c>
      <c r="AA1914" s="56">
        <f t="shared" si="525"/>
        <v>1</v>
      </c>
      <c r="AB1914" s="124">
        <f t="shared" si="516"/>
        <v>1</v>
      </c>
      <c r="AC1914" s="69">
        <f t="shared" si="517"/>
        <v>0</v>
      </c>
      <c r="AD1914" s="54">
        <f t="shared" si="520"/>
        <v>0</v>
      </c>
      <c r="AE1914" s="59">
        <f t="shared" si="518"/>
        <v>0</v>
      </c>
      <c r="AF1914" s="149"/>
      <c r="AG1914" s="60"/>
      <c r="AH1914" s="61"/>
      <c r="AI1914" s="126"/>
      <c r="AJ1914" s="212"/>
      <c r="AK1914" s="215"/>
    </row>
    <row r="1915" spans="2:37">
      <c r="B1915" s="136"/>
      <c r="C1915" s="47">
        <f t="shared" si="528"/>
        <v>0</v>
      </c>
      <c r="D1915" s="47">
        <f t="shared" si="529"/>
        <v>1</v>
      </c>
      <c r="E1915" s="47">
        <f t="shared" si="530"/>
        <v>1900</v>
      </c>
      <c r="F1915" s="47" t="str">
        <f t="shared" si="526"/>
        <v>сб</v>
      </c>
      <c r="G1915" s="92"/>
      <c r="H1915" s="71"/>
      <c r="I1915" s="70"/>
      <c r="J1915" s="94"/>
      <c r="K1915" s="94"/>
      <c r="L1915" s="48"/>
      <c r="M1915" s="71"/>
      <c r="N1915" s="64"/>
      <c r="O1915" s="65"/>
      <c r="P1915" s="65"/>
      <c r="Q1915" s="65"/>
      <c r="R1915" s="105"/>
      <c r="S1915" s="66">
        <f t="shared" si="519"/>
        <v>100854.89999999998</v>
      </c>
      <c r="T1915" s="67">
        <f t="shared" si="514"/>
        <v>0</v>
      </c>
      <c r="U1915" s="53">
        <f t="shared" si="521"/>
        <v>0</v>
      </c>
      <c r="V1915" s="54">
        <f t="shared" si="522"/>
        <v>0</v>
      </c>
      <c r="W1915" s="67">
        <f t="shared" si="515"/>
        <v>0</v>
      </c>
      <c r="X1915" s="53">
        <f t="shared" si="523"/>
        <v>0</v>
      </c>
      <c r="Y1915" s="54">
        <f t="shared" si="524"/>
        <v>0</v>
      </c>
      <c r="Z1915" s="68" t="str">
        <f t="shared" si="527"/>
        <v>0</v>
      </c>
      <c r="AA1915" s="56">
        <f t="shared" si="525"/>
        <v>1</v>
      </c>
      <c r="AB1915" s="124">
        <f t="shared" si="516"/>
        <v>1</v>
      </c>
      <c r="AC1915" s="69">
        <f t="shared" si="517"/>
        <v>0</v>
      </c>
      <c r="AD1915" s="54">
        <f t="shared" si="520"/>
        <v>0</v>
      </c>
      <c r="AE1915" s="59">
        <f t="shared" si="518"/>
        <v>0</v>
      </c>
      <c r="AF1915" s="149"/>
      <c r="AG1915" s="60"/>
      <c r="AH1915" s="61"/>
      <c r="AI1915" s="126"/>
      <c r="AJ1915" s="212"/>
      <c r="AK1915" s="215"/>
    </row>
    <row r="1916" spans="2:37">
      <c r="B1916" s="136"/>
      <c r="C1916" s="47">
        <f t="shared" si="528"/>
        <v>0</v>
      </c>
      <c r="D1916" s="47">
        <f t="shared" si="529"/>
        <v>1</v>
      </c>
      <c r="E1916" s="47">
        <f t="shared" si="530"/>
        <v>1900</v>
      </c>
      <c r="F1916" s="47" t="str">
        <f t="shared" si="526"/>
        <v>сб</v>
      </c>
      <c r="G1916" s="92"/>
      <c r="H1916" s="71"/>
      <c r="I1916" s="70"/>
      <c r="J1916" s="94"/>
      <c r="K1916" s="94"/>
      <c r="L1916" s="48"/>
      <c r="M1916" s="71"/>
      <c r="N1916" s="64"/>
      <c r="O1916" s="65"/>
      <c r="P1916" s="65"/>
      <c r="Q1916" s="65"/>
      <c r="R1916" s="105"/>
      <c r="S1916" s="66">
        <f t="shared" si="519"/>
        <v>100854.89999999998</v>
      </c>
      <c r="T1916" s="67">
        <f t="shared" si="514"/>
        <v>0</v>
      </c>
      <c r="U1916" s="53">
        <f t="shared" si="521"/>
        <v>0</v>
      </c>
      <c r="V1916" s="54">
        <f t="shared" si="522"/>
        <v>0</v>
      </c>
      <c r="W1916" s="67">
        <f t="shared" si="515"/>
        <v>0</v>
      </c>
      <c r="X1916" s="53">
        <f t="shared" si="523"/>
        <v>0</v>
      </c>
      <c r="Y1916" s="54">
        <f t="shared" si="524"/>
        <v>0</v>
      </c>
      <c r="Z1916" s="68" t="str">
        <f t="shared" si="527"/>
        <v>0</v>
      </c>
      <c r="AA1916" s="56">
        <f t="shared" si="525"/>
        <v>1</v>
      </c>
      <c r="AB1916" s="124">
        <f t="shared" si="516"/>
        <v>1</v>
      </c>
      <c r="AC1916" s="69">
        <f t="shared" si="517"/>
        <v>0</v>
      </c>
      <c r="AD1916" s="54">
        <f t="shared" si="520"/>
        <v>0</v>
      </c>
      <c r="AE1916" s="59">
        <f t="shared" si="518"/>
        <v>0</v>
      </c>
      <c r="AF1916" s="149"/>
      <c r="AG1916" s="60"/>
      <c r="AH1916" s="61"/>
      <c r="AI1916" s="126"/>
      <c r="AJ1916" s="212"/>
      <c r="AK1916" s="215"/>
    </row>
    <row r="1917" spans="2:37">
      <c r="B1917" s="136"/>
      <c r="C1917" s="47">
        <f t="shared" si="528"/>
        <v>0</v>
      </c>
      <c r="D1917" s="47">
        <f t="shared" si="529"/>
        <v>1</v>
      </c>
      <c r="E1917" s="47">
        <f t="shared" si="530"/>
        <v>1900</v>
      </c>
      <c r="F1917" s="47" t="str">
        <f t="shared" si="526"/>
        <v>сб</v>
      </c>
      <c r="G1917" s="92"/>
      <c r="H1917" s="71"/>
      <c r="I1917" s="70"/>
      <c r="J1917" s="94"/>
      <c r="K1917" s="94"/>
      <c r="L1917" s="48"/>
      <c r="M1917" s="71"/>
      <c r="N1917" s="64"/>
      <c r="O1917" s="65"/>
      <c r="P1917" s="65"/>
      <c r="Q1917" s="65"/>
      <c r="R1917" s="105"/>
      <c r="S1917" s="66">
        <f t="shared" si="519"/>
        <v>100854.89999999998</v>
      </c>
      <c r="T1917" s="67">
        <f t="shared" si="514"/>
        <v>0</v>
      </c>
      <c r="U1917" s="53">
        <f t="shared" si="521"/>
        <v>0</v>
      </c>
      <c r="V1917" s="54">
        <f t="shared" si="522"/>
        <v>0</v>
      </c>
      <c r="W1917" s="67">
        <f t="shared" si="515"/>
        <v>0</v>
      </c>
      <c r="X1917" s="53">
        <f t="shared" si="523"/>
        <v>0</v>
      </c>
      <c r="Y1917" s="54">
        <f t="shared" si="524"/>
        <v>0</v>
      </c>
      <c r="Z1917" s="68" t="str">
        <f t="shared" si="527"/>
        <v>0</v>
      </c>
      <c r="AA1917" s="56">
        <f t="shared" si="525"/>
        <v>1</v>
      </c>
      <c r="AB1917" s="124">
        <f t="shared" si="516"/>
        <v>1</v>
      </c>
      <c r="AC1917" s="69">
        <f t="shared" si="517"/>
        <v>0</v>
      </c>
      <c r="AD1917" s="54">
        <f t="shared" si="520"/>
        <v>0</v>
      </c>
      <c r="AE1917" s="59">
        <f t="shared" si="518"/>
        <v>0</v>
      </c>
      <c r="AF1917" s="149"/>
      <c r="AG1917" s="60"/>
      <c r="AH1917" s="61"/>
      <c r="AI1917" s="126"/>
      <c r="AJ1917" s="212"/>
      <c r="AK1917" s="215"/>
    </row>
    <row r="1918" spans="2:37">
      <c r="B1918" s="136"/>
      <c r="C1918" s="47">
        <f t="shared" si="528"/>
        <v>0</v>
      </c>
      <c r="D1918" s="47">
        <f t="shared" si="529"/>
        <v>1</v>
      </c>
      <c r="E1918" s="47">
        <f t="shared" si="530"/>
        <v>1900</v>
      </c>
      <c r="F1918" s="47" t="str">
        <f t="shared" si="526"/>
        <v>сб</v>
      </c>
      <c r="G1918" s="92"/>
      <c r="H1918" s="71"/>
      <c r="I1918" s="70"/>
      <c r="J1918" s="94"/>
      <c r="K1918" s="94"/>
      <c r="L1918" s="48"/>
      <c r="M1918" s="71"/>
      <c r="N1918" s="64"/>
      <c r="O1918" s="65"/>
      <c r="P1918" s="65"/>
      <c r="Q1918" s="65"/>
      <c r="R1918" s="105"/>
      <c r="S1918" s="66">
        <f t="shared" si="519"/>
        <v>100854.89999999998</v>
      </c>
      <c r="T1918" s="67">
        <f t="shared" si="514"/>
        <v>0</v>
      </c>
      <c r="U1918" s="53">
        <f t="shared" si="521"/>
        <v>0</v>
      </c>
      <c r="V1918" s="54">
        <f t="shared" si="522"/>
        <v>0</v>
      </c>
      <c r="W1918" s="67">
        <f t="shared" si="515"/>
        <v>0</v>
      </c>
      <c r="X1918" s="53">
        <f t="shared" si="523"/>
        <v>0</v>
      </c>
      <c r="Y1918" s="54">
        <f t="shared" si="524"/>
        <v>0</v>
      </c>
      <c r="Z1918" s="68" t="str">
        <f t="shared" si="527"/>
        <v>0</v>
      </c>
      <c r="AA1918" s="56">
        <f t="shared" si="525"/>
        <v>1</v>
      </c>
      <c r="AB1918" s="124">
        <f t="shared" si="516"/>
        <v>1</v>
      </c>
      <c r="AC1918" s="69">
        <f t="shared" si="517"/>
        <v>0</v>
      </c>
      <c r="AD1918" s="54">
        <f t="shared" si="520"/>
        <v>0</v>
      </c>
      <c r="AE1918" s="59">
        <f t="shared" si="518"/>
        <v>0</v>
      </c>
      <c r="AF1918" s="149"/>
      <c r="AG1918" s="60"/>
      <c r="AH1918" s="61"/>
      <c r="AI1918" s="126"/>
      <c r="AJ1918" s="212"/>
      <c r="AK1918" s="215"/>
    </row>
    <row r="1919" spans="2:37">
      <c r="B1919" s="136"/>
      <c r="C1919" s="47">
        <f t="shared" si="528"/>
        <v>0</v>
      </c>
      <c r="D1919" s="47">
        <f t="shared" si="529"/>
        <v>1</v>
      </c>
      <c r="E1919" s="47">
        <f t="shared" si="530"/>
        <v>1900</v>
      </c>
      <c r="F1919" s="47" t="str">
        <f t="shared" si="526"/>
        <v>сб</v>
      </c>
      <c r="G1919" s="92"/>
      <c r="H1919" s="71"/>
      <c r="I1919" s="70"/>
      <c r="J1919" s="94"/>
      <c r="K1919" s="94"/>
      <c r="L1919" s="48"/>
      <c r="M1919" s="71"/>
      <c r="N1919" s="64"/>
      <c r="O1919" s="65"/>
      <c r="P1919" s="65"/>
      <c r="Q1919" s="65"/>
      <c r="R1919" s="105"/>
      <c r="S1919" s="66">
        <f t="shared" si="519"/>
        <v>100854.89999999998</v>
      </c>
      <c r="T1919" s="67">
        <f t="shared" si="514"/>
        <v>0</v>
      </c>
      <c r="U1919" s="53">
        <f t="shared" si="521"/>
        <v>0</v>
      </c>
      <c r="V1919" s="54">
        <f t="shared" si="522"/>
        <v>0</v>
      </c>
      <c r="W1919" s="67">
        <f t="shared" si="515"/>
        <v>0</v>
      </c>
      <c r="X1919" s="53">
        <f t="shared" si="523"/>
        <v>0</v>
      </c>
      <c r="Y1919" s="54">
        <f t="shared" si="524"/>
        <v>0</v>
      </c>
      <c r="Z1919" s="68" t="str">
        <f t="shared" si="527"/>
        <v>0</v>
      </c>
      <c r="AA1919" s="56">
        <f t="shared" si="525"/>
        <v>1</v>
      </c>
      <c r="AB1919" s="124">
        <f t="shared" si="516"/>
        <v>1</v>
      </c>
      <c r="AC1919" s="69">
        <f t="shared" si="517"/>
        <v>0</v>
      </c>
      <c r="AD1919" s="54">
        <f t="shared" si="520"/>
        <v>0</v>
      </c>
      <c r="AE1919" s="59">
        <f t="shared" si="518"/>
        <v>0</v>
      </c>
      <c r="AF1919" s="149"/>
      <c r="AG1919" s="60"/>
      <c r="AH1919" s="61"/>
      <c r="AI1919" s="126"/>
      <c r="AJ1919" s="212"/>
      <c r="AK1919" s="215"/>
    </row>
    <row r="1920" spans="2:37">
      <c r="B1920" s="136"/>
      <c r="C1920" s="47">
        <f t="shared" si="528"/>
        <v>0</v>
      </c>
      <c r="D1920" s="47">
        <f t="shared" si="529"/>
        <v>1</v>
      </c>
      <c r="E1920" s="47">
        <f t="shared" si="530"/>
        <v>1900</v>
      </c>
      <c r="F1920" s="47" t="str">
        <f t="shared" si="526"/>
        <v>сб</v>
      </c>
      <c r="G1920" s="92"/>
      <c r="H1920" s="71"/>
      <c r="I1920" s="70"/>
      <c r="J1920" s="94"/>
      <c r="K1920" s="94"/>
      <c r="L1920" s="48"/>
      <c r="M1920" s="71"/>
      <c r="N1920" s="64"/>
      <c r="O1920" s="65"/>
      <c r="P1920" s="65"/>
      <c r="Q1920" s="65"/>
      <c r="R1920" s="105"/>
      <c r="S1920" s="66">
        <f t="shared" si="519"/>
        <v>100854.89999999998</v>
      </c>
      <c r="T1920" s="67">
        <f t="shared" si="514"/>
        <v>0</v>
      </c>
      <c r="U1920" s="53">
        <f t="shared" si="521"/>
        <v>0</v>
      </c>
      <c r="V1920" s="54">
        <f t="shared" si="522"/>
        <v>0</v>
      </c>
      <c r="W1920" s="67">
        <f t="shared" si="515"/>
        <v>0</v>
      </c>
      <c r="X1920" s="53">
        <f t="shared" si="523"/>
        <v>0</v>
      </c>
      <c r="Y1920" s="54">
        <f t="shared" si="524"/>
        <v>0</v>
      </c>
      <c r="Z1920" s="68" t="str">
        <f t="shared" si="527"/>
        <v>0</v>
      </c>
      <c r="AA1920" s="56">
        <f t="shared" si="525"/>
        <v>1</v>
      </c>
      <c r="AB1920" s="124">
        <f t="shared" si="516"/>
        <v>1</v>
      </c>
      <c r="AC1920" s="69">
        <f t="shared" si="517"/>
        <v>0</v>
      </c>
      <c r="AD1920" s="54">
        <f t="shared" si="520"/>
        <v>0</v>
      </c>
      <c r="AE1920" s="59">
        <f t="shared" si="518"/>
        <v>0</v>
      </c>
      <c r="AF1920" s="149"/>
      <c r="AG1920" s="60"/>
      <c r="AH1920" s="61"/>
      <c r="AI1920" s="126"/>
      <c r="AJ1920" s="212"/>
      <c r="AK1920" s="215"/>
    </row>
    <row r="1921" spans="2:37">
      <c r="B1921" s="136"/>
      <c r="C1921" s="47">
        <f t="shared" si="528"/>
        <v>0</v>
      </c>
      <c r="D1921" s="47">
        <f t="shared" si="529"/>
        <v>1</v>
      </c>
      <c r="E1921" s="47">
        <f t="shared" si="530"/>
        <v>1900</v>
      </c>
      <c r="F1921" s="47" t="str">
        <f t="shared" si="526"/>
        <v>сб</v>
      </c>
      <c r="G1921" s="92"/>
      <c r="H1921" s="71"/>
      <c r="I1921" s="70"/>
      <c r="J1921" s="94"/>
      <c r="K1921" s="94"/>
      <c r="L1921" s="48"/>
      <c r="M1921" s="71"/>
      <c r="N1921" s="64"/>
      <c r="O1921" s="65"/>
      <c r="P1921" s="65"/>
      <c r="Q1921" s="65"/>
      <c r="R1921" s="105"/>
      <c r="S1921" s="66">
        <f t="shared" si="519"/>
        <v>100854.89999999998</v>
      </c>
      <c r="T1921" s="67">
        <f t="shared" si="514"/>
        <v>0</v>
      </c>
      <c r="U1921" s="53">
        <f t="shared" si="521"/>
        <v>0</v>
      </c>
      <c r="V1921" s="54">
        <f t="shared" si="522"/>
        <v>0</v>
      </c>
      <c r="W1921" s="67">
        <f t="shared" si="515"/>
        <v>0</v>
      </c>
      <c r="X1921" s="53">
        <f t="shared" si="523"/>
        <v>0</v>
      </c>
      <c r="Y1921" s="54">
        <f t="shared" si="524"/>
        <v>0</v>
      </c>
      <c r="Z1921" s="68" t="str">
        <f t="shared" si="527"/>
        <v>0</v>
      </c>
      <c r="AA1921" s="56">
        <f t="shared" si="525"/>
        <v>1</v>
      </c>
      <c r="AB1921" s="124">
        <f t="shared" si="516"/>
        <v>1</v>
      </c>
      <c r="AC1921" s="69">
        <f t="shared" si="517"/>
        <v>0</v>
      </c>
      <c r="AD1921" s="54">
        <f t="shared" si="520"/>
        <v>0</v>
      </c>
      <c r="AE1921" s="59">
        <f t="shared" si="518"/>
        <v>0</v>
      </c>
      <c r="AF1921" s="149"/>
      <c r="AG1921" s="60"/>
      <c r="AH1921" s="61"/>
      <c r="AI1921" s="126"/>
      <c r="AJ1921" s="212"/>
      <c r="AK1921" s="215"/>
    </row>
    <row r="1922" spans="2:37">
      <c r="B1922" s="136"/>
      <c r="C1922" s="47">
        <f t="shared" si="528"/>
        <v>0</v>
      </c>
      <c r="D1922" s="47">
        <f t="shared" si="529"/>
        <v>1</v>
      </c>
      <c r="E1922" s="47">
        <f t="shared" si="530"/>
        <v>1900</v>
      </c>
      <c r="F1922" s="47" t="str">
        <f t="shared" si="526"/>
        <v>сб</v>
      </c>
      <c r="G1922" s="92"/>
      <c r="H1922" s="71"/>
      <c r="I1922" s="70"/>
      <c r="J1922" s="94"/>
      <c r="K1922" s="94"/>
      <c r="L1922" s="48"/>
      <c r="M1922" s="71"/>
      <c r="N1922" s="64"/>
      <c r="O1922" s="65"/>
      <c r="P1922" s="65"/>
      <c r="Q1922" s="65"/>
      <c r="R1922" s="105"/>
      <c r="S1922" s="66">
        <f t="shared" si="519"/>
        <v>100854.89999999998</v>
      </c>
      <c r="T1922" s="67">
        <f t="shared" si="514"/>
        <v>0</v>
      </c>
      <c r="U1922" s="53">
        <f t="shared" si="521"/>
        <v>0</v>
      </c>
      <c r="V1922" s="54">
        <f t="shared" si="522"/>
        <v>0</v>
      </c>
      <c r="W1922" s="67">
        <f t="shared" si="515"/>
        <v>0</v>
      </c>
      <c r="X1922" s="53">
        <f t="shared" si="523"/>
        <v>0</v>
      </c>
      <c r="Y1922" s="54">
        <f t="shared" si="524"/>
        <v>0</v>
      </c>
      <c r="Z1922" s="68" t="str">
        <f t="shared" si="527"/>
        <v>0</v>
      </c>
      <c r="AA1922" s="56">
        <f t="shared" si="525"/>
        <v>1</v>
      </c>
      <c r="AB1922" s="124">
        <f t="shared" si="516"/>
        <v>1</v>
      </c>
      <c r="AC1922" s="69">
        <f t="shared" si="517"/>
        <v>0</v>
      </c>
      <c r="AD1922" s="54">
        <f t="shared" si="520"/>
        <v>0</v>
      </c>
      <c r="AE1922" s="59">
        <f t="shared" si="518"/>
        <v>0</v>
      </c>
      <c r="AF1922" s="149"/>
      <c r="AG1922" s="60"/>
      <c r="AH1922" s="61"/>
      <c r="AI1922" s="126"/>
      <c r="AJ1922" s="212"/>
      <c r="AK1922" s="215"/>
    </row>
    <row r="1923" spans="2:37">
      <c r="B1923" s="136"/>
      <c r="C1923" s="47">
        <f t="shared" si="528"/>
        <v>0</v>
      </c>
      <c r="D1923" s="47">
        <f t="shared" si="529"/>
        <v>1</v>
      </c>
      <c r="E1923" s="47">
        <f t="shared" si="530"/>
        <v>1900</v>
      </c>
      <c r="F1923" s="47" t="str">
        <f t="shared" si="526"/>
        <v>сб</v>
      </c>
      <c r="G1923" s="92"/>
      <c r="H1923" s="71"/>
      <c r="I1923" s="70"/>
      <c r="J1923" s="94"/>
      <c r="K1923" s="94"/>
      <c r="L1923" s="48"/>
      <c r="M1923" s="71"/>
      <c r="N1923" s="64"/>
      <c r="O1923" s="65"/>
      <c r="P1923" s="65"/>
      <c r="Q1923" s="65"/>
      <c r="R1923" s="105"/>
      <c r="S1923" s="66">
        <f t="shared" si="519"/>
        <v>100854.89999999998</v>
      </c>
      <c r="T1923" s="67">
        <f t="shared" si="514"/>
        <v>0</v>
      </c>
      <c r="U1923" s="53">
        <f t="shared" si="521"/>
        <v>0</v>
      </c>
      <c r="V1923" s="54">
        <f t="shared" si="522"/>
        <v>0</v>
      </c>
      <c r="W1923" s="67">
        <f t="shared" si="515"/>
        <v>0</v>
      </c>
      <c r="X1923" s="53">
        <f t="shared" si="523"/>
        <v>0</v>
      </c>
      <c r="Y1923" s="54">
        <f t="shared" si="524"/>
        <v>0</v>
      </c>
      <c r="Z1923" s="68" t="str">
        <f t="shared" si="527"/>
        <v>0</v>
      </c>
      <c r="AA1923" s="56">
        <f t="shared" si="525"/>
        <v>1</v>
      </c>
      <c r="AB1923" s="124">
        <f t="shared" si="516"/>
        <v>1</v>
      </c>
      <c r="AC1923" s="69">
        <f t="shared" si="517"/>
        <v>0</v>
      </c>
      <c r="AD1923" s="54">
        <f t="shared" si="520"/>
        <v>0</v>
      </c>
      <c r="AE1923" s="59">
        <f t="shared" si="518"/>
        <v>0</v>
      </c>
      <c r="AF1923" s="149"/>
      <c r="AG1923" s="60"/>
      <c r="AH1923" s="61"/>
      <c r="AI1923" s="126"/>
      <c r="AJ1923" s="212"/>
      <c r="AK1923" s="215"/>
    </row>
    <row r="1924" spans="2:37">
      <c r="B1924" s="136"/>
      <c r="C1924" s="47">
        <f t="shared" si="528"/>
        <v>0</v>
      </c>
      <c r="D1924" s="47">
        <f t="shared" si="529"/>
        <v>1</v>
      </c>
      <c r="E1924" s="47">
        <f t="shared" si="530"/>
        <v>1900</v>
      </c>
      <c r="F1924" s="47" t="str">
        <f t="shared" si="526"/>
        <v>сб</v>
      </c>
      <c r="G1924" s="92"/>
      <c r="H1924" s="71"/>
      <c r="I1924" s="70"/>
      <c r="J1924" s="94"/>
      <c r="K1924" s="94"/>
      <c r="L1924" s="48"/>
      <c r="M1924" s="71"/>
      <c r="N1924" s="64"/>
      <c r="O1924" s="65"/>
      <c r="P1924" s="65"/>
      <c r="Q1924" s="65"/>
      <c r="R1924" s="105"/>
      <c r="S1924" s="66">
        <f t="shared" si="519"/>
        <v>100854.89999999998</v>
      </c>
      <c r="T1924" s="67">
        <f t="shared" si="514"/>
        <v>0</v>
      </c>
      <c r="U1924" s="53">
        <f t="shared" si="521"/>
        <v>0</v>
      </c>
      <c r="V1924" s="54">
        <f t="shared" si="522"/>
        <v>0</v>
      </c>
      <c r="W1924" s="67">
        <f t="shared" si="515"/>
        <v>0</v>
      </c>
      <c r="X1924" s="53">
        <f t="shared" si="523"/>
        <v>0</v>
      </c>
      <c r="Y1924" s="54">
        <f t="shared" si="524"/>
        <v>0</v>
      </c>
      <c r="Z1924" s="68" t="str">
        <f t="shared" si="527"/>
        <v>0</v>
      </c>
      <c r="AA1924" s="56">
        <f t="shared" si="525"/>
        <v>1</v>
      </c>
      <c r="AB1924" s="124">
        <f t="shared" si="516"/>
        <v>1</v>
      </c>
      <c r="AC1924" s="69">
        <f t="shared" si="517"/>
        <v>0</v>
      </c>
      <c r="AD1924" s="54">
        <f t="shared" si="520"/>
        <v>0</v>
      </c>
      <c r="AE1924" s="59">
        <f t="shared" si="518"/>
        <v>0</v>
      </c>
      <c r="AF1924" s="149"/>
      <c r="AG1924" s="60"/>
      <c r="AH1924" s="61"/>
      <c r="AI1924" s="126"/>
      <c r="AJ1924" s="212"/>
      <c r="AK1924" s="215"/>
    </row>
    <row r="1925" spans="2:37">
      <c r="B1925" s="136"/>
      <c r="C1925" s="47">
        <f t="shared" si="528"/>
        <v>0</v>
      </c>
      <c r="D1925" s="47">
        <f t="shared" si="529"/>
        <v>1</v>
      </c>
      <c r="E1925" s="47">
        <f t="shared" si="530"/>
        <v>1900</v>
      </c>
      <c r="F1925" s="47" t="str">
        <f t="shared" si="526"/>
        <v>сб</v>
      </c>
      <c r="G1925" s="92"/>
      <c r="H1925" s="71"/>
      <c r="I1925" s="70"/>
      <c r="J1925" s="94"/>
      <c r="K1925" s="94"/>
      <c r="L1925" s="48"/>
      <c r="M1925" s="71"/>
      <c r="N1925" s="64"/>
      <c r="O1925" s="65"/>
      <c r="P1925" s="65"/>
      <c r="Q1925" s="65"/>
      <c r="R1925" s="105"/>
      <c r="S1925" s="66">
        <f t="shared" si="519"/>
        <v>100854.89999999998</v>
      </c>
      <c r="T1925" s="67">
        <f t="shared" si="514"/>
        <v>0</v>
      </c>
      <c r="U1925" s="53">
        <f t="shared" si="521"/>
        <v>0</v>
      </c>
      <c r="V1925" s="54">
        <f t="shared" si="522"/>
        <v>0</v>
      </c>
      <c r="W1925" s="67">
        <f t="shared" si="515"/>
        <v>0</v>
      </c>
      <c r="X1925" s="53">
        <f t="shared" si="523"/>
        <v>0</v>
      </c>
      <c r="Y1925" s="54">
        <f t="shared" si="524"/>
        <v>0</v>
      </c>
      <c r="Z1925" s="68" t="str">
        <f t="shared" si="527"/>
        <v>0</v>
      </c>
      <c r="AA1925" s="56">
        <f t="shared" si="525"/>
        <v>1</v>
      </c>
      <c r="AB1925" s="124">
        <f t="shared" si="516"/>
        <v>1</v>
      </c>
      <c r="AC1925" s="69">
        <f t="shared" si="517"/>
        <v>0</v>
      </c>
      <c r="AD1925" s="54">
        <f t="shared" si="520"/>
        <v>0</v>
      </c>
      <c r="AE1925" s="59">
        <f t="shared" si="518"/>
        <v>0</v>
      </c>
      <c r="AF1925" s="149"/>
      <c r="AG1925" s="60"/>
      <c r="AH1925" s="61"/>
      <c r="AI1925" s="126"/>
      <c r="AJ1925" s="212"/>
      <c r="AK1925" s="215"/>
    </row>
    <row r="1926" spans="2:37">
      <c r="B1926" s="136"/>
      <c r="C1926" s="47">
        <f t="shared" si="528"/>
        <v>0</v>
      </c>
      <c r="D1926" s="47">
        <f t="shared" si="529"/>
        <v>1</v>
      </c>
      <c r="E1926" s="47">
        <f t="shared" si="530"/>
        <v>1900</v>
      </c>
      <c r="F1926" s="47" t="str">
        <f t="shared" si="526"/>
        <v>сб</v>
      </c>
      <c r="G1926" s="92"/>
      <c r="H1926" s="71"/>
      <c r="I1926" s="70"/>
      <c r="J1926" s="94"/>
      <c r="K1926" s="94"/>
      <c r="L1926" s="48"/>
      <c r="M1926" s="71"/>
      <c r="N1926" s="64"/>
      <c r="O1926" s="65"/>
      <c r="P1926" s="65"/>
      <c r="Q1926" s="65"/>
      <c r="R1926" s="105"/>
      <c r="S1926" s="66">
        <f t="shared" si="519"/>
        <v>100854.89999999998</v>
      </c>
      <c r="T1926" s="67">
        <f t="shared" si="514"/>
        <v>0</v>
      </c>
      <c r="U1926" s="53">
        <f t="shared" si="521"/>
        <v>0</v>
      </c>
      <c r="V1926" s="54">
        <f t="shared" si="522"/>
        <v>0</v>
      </c>
      <c r="W1926" s="67">
        <f t="shared" si="515"/>
        <v>0</v>
      </c>
      <c r="X1926" s="53">
        <f t="shared" si="523"/>
        <v>0</v>
      </c>
      <c r="Y1926" s="54">
        <f t="shared" si="524"/>
        <v>0</v>
      </c>
      <c r="Z1926" s="68" t="str">
        <f t="shared" si="527"/>
        <v>0</v>
      </c>
      <c r="AA1926" s="56">
        <f t="shared" si="525"/>
        <v>1</v>
      </c>
      <c r="AB1926" s="124">
        <f t="shared" si="516"/>
        <v>1</v>
      </c>
      <c r="AC1926" s="69">
        <f t="shared" si="517"/>
        <v>0</v>
      </c>
      <c r="AD1926" s="54">
        <f t="shared" si="520"/>
        <v>0</v>
      </c>
      <c r="AE1926" s="59">
        <f t="shared" si="518"/>
        <v>0</v>
      </c>
      <c r="AF1926" s="149"/>
      <c r="AG1926" s="60"/>
      <c r="AH1926" s="61"/>
      <c r="AI1926" s="126"/>
      <c r="AJ1926" s="212"/>
      <c r="AK1926" s="215"/>
    </row>
    <row r="1927" spans="2:37">
      <c r="B1927" s="136"/>
      <c r="C1927" s="47">
        <f t="shared" si="528"/>
        <v>0</v>
      </c>
      <c r="D1927" s="47">
        <f t="shared" si="529"/>
        <v>1</v>
      </c>
      <c r="E1927" s="47">
        <f t="shared" si="530"/>
        <v>1900</v>
      </c>
      <c r="F1927" s="47" t="str">
        <f t="shared" si="526"/>
        <v>сб</v>
      </c>
      <c r="G1927" s="92"/>
      <c r="H1927" s="71"/>
      <c r="I1927" s="70"/>
      <c r="J1927" s="94"/>
      <c r="K1927" s="94"/>
      <c r="L1927" s="48"/>
      <c r="M1927" s="71"/>
      <c r="N1927" s="64"/>
      <c r="O1927" s="65"/>
      <c r="P1927" s="65"/>
      <c r="Q1927" s="65"/>
      <c r="R1927" s="105"/>
      <c r="S1927" s="66">
        <f t="shared" si="519"/>
        <v>100854.89999999998</v>
      </c>
      <c r="T1927" s="67">
        <f t="shared" si="514"/>
        <v>0</v>
      </c>
      <c r="U1927" s="53">
        <f t="shared" si="521"/>
        <v>0</v>
      </c>
      <c r="V1927" s="54">
        <f t="shared" si="522"/>
        <v>0</v>
      </c>
      <c r="W1927" s="67">
        <f t="shared" si="515"/>
        <v>0</v>
      </c>
      <c r="X1927" s="53">
        <f t="shared" si="523"/>
        <v>0</v>
      </c>
      <c r="Y1927" s="54">
        <f t="shared" si="524"/>
        <v>0</v>
      </c>
      <c r="Z1927" s="68" t="str">
        <f t="shared" si="527"/>
        <v>0</v>
      </c>
      <c r="AA1927" s="56">
        <f t="shared" si="525"/>
        <v>1</v>
      </c>
      <c r="AB1927" s="124">
        <f t="shared" si="516"/>
        <v>1</v>
      </c>
      <c r="AC1927" s="69">
        <f t="shared" si="517"/>
        <v>0</v>
      </c>
      <c r="AD1927" s="54">
        <f t="shared" si="520"/>
        <v>0</v>
      </c>
      <c r="AE1927" s="59">
        <f t="shared" si="518"/>
        <v>0</v>
      </c>
      <c r="AF1927" s="149"/>
      <c r="AG1927" s="60"/>
      <c r="AH1927" s="61"/>
      <c r="AI1927" s="126"/>
      <c r="AJ1927" s="212"/>
      <c r="AK1927" s="215"/>
    </row>
    <row r="1928" spans="2:37">
      <c r="B1928" s="136"/>
      <c r="C1928" s="47">
        <f t="shared" si="528"/>
        <v>0</v>
      </c>
      <c r="D1928" s="47">
        <f t="shared" si="529"/>
        <v>1</v>
      </c>
      <c r="E1928" s="47">
        <f t="shared" si="530"/>
        <v>1900</v>
      </c>
      <c r="F1928" s="47" t="str">
        <f t="shared" si="526"/>
        <v>сб</v>
      </c>
      <c r="G1928" s="92"/>
      <c r="H1928" s="71"/>
      <c r="I1928" s="70"/>
      <c r="J1928" s="94"/>
      <c r="K1928" s="94"/>
      <c r="L1928" s="48"/>
      <c r="M1928" s="71"/>
      <c r="N1928" s="64"/>
      <c r="O1928" s="65"/>
      <c r="P1928" s="65"/>
      <c r="Q1928" s="65"/>
      <c r="R1928" s="105"/>
      <c r="S1928" s="66">
        <f t="shared" si="519"/>
        <v>100854.89999999998</v>
      </c>
      <c r="T1928" s="67">
        <f t="shared" si="514"/>
        <v>0</v>
      </c>
      <c r="U1928" s="53">
        <f t="shared" si="521"/>
        <v>0</v>
      </c>
      <c r="V1928" s="54">
        <f t="shared" si="522"/>
        <v>0</v>
      </c>
      <c r="W1928" s="67">
        <f t="shared" si="515"/>
        <v>0</v>
      </c>
      <c r="X1928" s="53">
        <f t="shared" si="523"/>
        <v>0</v>
      </c>
      <c r="Y1928" s="54">
        <f t="shared" si="524"/>
        <v>0</v>
      </c>
      <c r="Z1928" s="68" t="str">
        <f t="shared" si="527"/>
        <v>0</v>
      </c>
      <c r="AA1928" s="56">
        <f t="shared" si="525"/>
        <v>1</v>
      </c>
      <c r="AB1928" s="124">
        <f t="shared" si="516"/>
        <v>1</v>
      </c>
      <c r="AC1928" s="69">
        <f t="shared" si="517"/>
        <v>0</v>
      </c>
      <c r="AD1928" s="54">
        <f t="shared" si="520"/>
        <v>0</v>
      </c>
      <c r="AE1928" s="59">
        <f t="shared" si="518"/>
        <v>0</v>
      </c>
      <c r="AF1928" s="149"/>
      <c r="AG1928" s="60"/>
      <c r="AH1928" s="61"/>
      <c r="AI1928" s="126"/>
      <c r="AJ1928" s="212"/>
      <c r="AK1928" s="215"/>
    </row>
    <row r="1929" spans="2:37">
      <c r="B1929" s="136"/>
      <c r="C1929" s="47">
        <f t="shared" si="528"/>
        <v>0</v>
      </c>
      <c r="D1929" s="47">
        <f t="shared" si="529"/>
        <v>1</v>
      </c>
      <c r="E1929" s="47">
        <f t="shared" si="530"/>
        <v>1900</v>
      </c>
      <c r="F1929" s="47" t="str">
        <f t="shared" si="526"/>
        <v>сб</v>
      </c>
      <c r="G1929" s="92"/>
      <c r="H1929" s="71"/>
      <c r="I1929" s="70"/>
      <c r="J1929" s="94"/>
      <c r="K1929" s="94"/>
      <c r="L1929" s="48"/>
      <c r="M1929" s="71"/>
      <c r="N1929" s="64"/>
      <c r="O1929" s="65"/>
      <c r="P1929" s="65"/>
      <c r="Q1929" s="65"/>
      <c r="R1929" s="105"/>
      <c r="S1929" s="66">
        <f t="shared" si="519"/>
        <v>100854.89999999998</v>
      </c>
      <c r="T1929" s="67">
        <f t="shared" si="514"/>
        <v>0</v>
      </c>
      <c r="U1929" s="53">
        <f t="shared" si="521"/>
        <v>0</v>
      </c>
      <c r="V1929" s="54">
        <f t="shared" si="522"/>
        <v>0</v>
      </c>
      <c r="W1929" s="67">
        <f t="shared" si="515"/>
        <v>0</v>
      </c>
      <c r="X1929" s="53">
        <f t="shared" si="523"/>
        <v>0</v>
      </c>
      <c r="Y1929" s="54">
        <f t="shared" si="524"/>
        <v>0</v>
      </c>
      <c r="Z1929" s="68" t="str">
        <f t="shared" si="527"/>
        <v>0</v>
      </c>
      <c r="AA1929" s="56">
        <f t="shared" si="525"/>
        <v>1</v>
      </c>
      <c r="AB1929" s="124">
        <f t="shared" si="516"/>
        <v>1</v>
      </c>
      <c r="AC1929" s="69">
        <f t="shared" si="517"/>
        <v>0</v>
      </c>
      <c r="AD1929" s="54">
        <f t="shared" si="520"/>
        <v>0</v>
      </c>
      <c r="AE1929" s="59">
        <f t="shared" si="518"/>
        <v>0</v>
      </c>
      <c r="AF1929" s="149"/>
      <c r="AG1929" s="60"/>
      <c r="AH1929" s="61"/>
      <c r="AI1929" s="126"/>
      <c r="AJ1929" s="212"/>
      <c r="AK1929" s="215"/>
    </row>
    <row r="1930" spans="2:37">
      <c r="B1930" s="136"/>
      <c r="C1930" s="47">
        <f t="shared" si="528"/>
        <v>0</v>
      </c>
      <c r="D1930" s="47">
        <f t="shared" si="529"/>
        <v>1</v>
      </c>
      <c r="E1930" s="47">
        <f t="shared" si="530"/>
        <v>1900</v>
      </c>
      <c r="F1930" s="47" t="str">
        <f t="shared" si="526"/>
        <v>сб</v>
      </c>
      <c r="G1930" s="92"/>
      <c r="H1930" s="71"/>
      <c r="I1930" s="70"/>
      <c r="J1930" s="94"/>
      <c r="K1930" s="94"/>
      <c r="L1930" s="48"/>
      <c r="M1930" s="71"/>
      <c r="N1930" s="64"/>
      <c r="O1930" s="65"/>
      <c r="P1930" s="65"/>
      <c r="Q1930" s="65"/>
      <c r="R1930" s="105"/>
      <c r="S1930" s="66">
        <f t="shared" si="519"/>
        <v>100854.89999999998</v>
      </c>
      <c r="T1930" s="67">
        <f t="shared" ref="T1930:T1969" si="531">IF(Q1930&lt;&gt;0,IF(K1930="Long",(Q1930-N1930)*100000*AB1930,((Q1930-N1930)*-100000*AB1930)),0)</f>
        <v>0</v>
      </c>
      <c r="U1930" s="53">
        <f t="shared" si="521"/>
        <v>0</v>
      </c>
      <c r="V1930" s="54">
        <f t="shared" si="522"/>
        <v>0</v>
      </c>
      <c r="W1930" s="67">
        <f t="shared" ref="W1930:W1969" si="532">IF(P1930&lt;&gt;0,IF(K1930="Long",(N1930-P1930)*100000*AB1930,((N1930-P1930)*-100000*AB1930)),0)</f>
        <v>0</v>
      </c>
      <c r="X1930" s="53">
        <f t="shared" si="523"/>
        <v>0</v>
      </c>
      <c r="Y1930" s="54">
        <f t="shared" si="524"/>
        <v>0</v>
      </c>
      <c r="Z1930" s="68" t="str">
        <f t="shared" si="527"/>
        <v>0</v>
      </c>
      <c r="AA1930" s="56">
        <f t="shared" si="525"/>
        <v>1</v>
      </c>
      <c r="AB1930" s="124">
        <f t="shared" ref="AB1930:AB1993" si="533">IF(TRUNC(N1930/10,0)=0,1,IF(AND(TRUNC(N1930/10,0)&gt;0,TRUNC(N1930/10,0)&lt;10),0.1,IF(AND(TRUNC(N1930/10,0)&gt;=10,TRUNC(N1930/10,0)&lt;100),0.01,IF(AND(TRUNC(N1930/10,0)&gt;=100,TRUNC(N1930/10,0)&lt;1000),0.001,IF(AND(TRUNC(N1930/10,0)&gt;=1000,TRUNC(N1930/10,0)&lt;10000),0.0001,IF(AND(TRUNC(N1930/10,0)&gt;=10000,TRUNC(N1930/10,0)&lt;100000),0.00001))))))</f>
        <v>1</v>
      </c>
      <c r="AC1930" s="69">
        <f t="shared" ref="AC1930:AC1969" si="534">IF(O1930&lt;&gt;0, IF(K1930="Long",(O1930-N1930)*100000*AB1930,((O1930-N1930)*-100000*AB1930)),0)</f>
        <v>0</v>
      </c>
      <c r="AD1930" s="54">
        <f t="shared" si="520"/>
        <v>0</v>
      </c>
      <c r="AE1930" s="59">
        <f t="shared" ref="AE1930:AE1969" si="535">(AA1930*AC1930*M1930)+R1930</f>
        <v>0</v>
      </c>
      <c r="AF1930" s="149"/>
      <c r="AG1930" s="60"/>
      <c r="AH1930" s="61"/>
      <c r="AI1930" s="126"/>
      <c r="AJ1930" s="212"/>
      <c r="AK1930" s="215"/>
    </row>
    <row r="1931" spans="2:37">
      <c r="B1931" s="136"/>
      <c r="C1931" s="47">
        <f t="shared" si="528"/>
        <v>0</v>
      </c>
      <c r="D1931" s="47">
        <f t="shared" si="529"/>
        <v>1</v>
      </c>
      <c r="E1931" s="47">
        <f t="shared" si="530"/>
        <v>1900</v>
      </c>
      <c r="F1931" s="47" t="str">
        <f t="shared" si="526"/>
        <v>сб</v>
      </c>
      <c r="G1931" s="92"/>
      <c r="H1931" s="71"/>
      <c r="I1931" s="70"/>
      <c r="J1931" s="94"/>
      <c r="K1931" s="94"/>
      <c r="L1931" s="48"/>
      <c r="M1931" s="71"/>
      <c r="N1931" s="64"/>
      <c r="O1931" s="65"/>
      <c r="P1931" s="65"/>
      <c r="Q1931" s="65"/>
      <c r="R1931" s="105"/>
      <c r="S1931" s="66">
        <f t="shared" ref="S1931:S1969" si="536">IF(AE1931="","",S1930+AE1931)</f>
        <v>100854.89999999998</v>
      </c>
      <c r="T1931" s="67">
        <f t="shared" si="531"/>
        <v>0</v>
      </c>
      <c r="U1931" s="53">
        <f t="shared" si="521"/>
        <v>0</v>
      </c>
      <c r="V1931" s="54">
        <f t="shared" si="522"/>
        <v>0</v>
      </c>
      <c r="W1931" s="67">
        <f t="shared" si="532"/>
        <v>0</v>
      </c>
      <c r="X1931" s="53">
        <f t="shared" si="523"/>
        <v>0</v>
      </c>
      <c r="Y1931" s="54">
        <f t="shared" si="524"/>
        <v>0</v>
      </c>
      <c r="Z1931" s="68" t="str">
        <f t="shared" si="527"/>
        <v>0</v>
      </c>
      <c r="AA1931" s="56">
        <f t="shared" si="525"/>
        <v>1</v>
      </c>
      <c r="AB1931" s="124">
        <f t="shared" si="533"/>
        <v>1</v>
      </c>
      <c r="AC1931" s="69">
        <f t="shared" si="534"/>
        <v>0</v>
      </c>
      <c r="AD1931" s="54">
        <f t="shared" ref="AD1931:AD1969" si="537">IF(S1930=0,"0.00%",AE1931/S1930)</f>
        <v>0</v>
      </c>
      <c r="AE1931" s="59">
        <f t="shared" si="535"/>
        <v>0</v>
      </c>
      <c r="AF1931" s="149"/>
      <c r="AG1931" s="60"/>
      <c r="AH1931" s="61"/>
      <c r="AI1931" s="126"/>
      <c r="AJ1931" s="212"/>
      <c r="AK1931" s="215"/>
    </row>
    <row r="1932" spans="2:37">
      <c r="B1932" s="136"/>
      <c r="C1932" s="47">
        <f t="shared" si="528"/>
        <v>0</v>
      </c>
      <c r="D1932" s="47">
        <f t="shared" si="529"/>
        <v>1</v>
      </c>
      <c r="E1932" s="47">
        <f t="shared" si="530"/>
        <v>1900</v>
      </c>
      <c r="F1932" s="47" t="str">
        <f t="shared" si="526"/>
        <v>сб</v>
      </c>
      <c r="G1932" s="92"/>
      <c r="H1932" s="71"/>
      <c r="I1932" s="70"/>
      <c r="J1932" s="94"/>
      <c r="K1932" s="94"/>
      <c r="L1932" s="48"/>
      <c r="M1932" s="71"/>
      <c r="N1932" s="64"/>
      <c r="O1932" s="65"/>
      <c r="P1932" s="65"/>
      <c r="Q1932" s="65"/>
      <c r="R1932" s="105"/>
      <c r="S1932" s="66">
        <f t="shared" si="536"/>
        <v>100854.89999999998</v>
      </c>
      <c r="T1932" s="67">
        <f t="shared" si="531"/>
        <v>0</v>
      </c>
      <c r="U1932" s="53">
        <f t="shared" si="521"/>
        <v>0</v>
      </c>
      <c r="V1932" s="54">
        <f t="shared" si="522"/>
        <v>0</v>
      </c>
      <c r="W1932" s="67">
        <f t="shared" si="532"/>
        <v>0</v>
      </c>
      <c r="X1932" s="53">
        <f t="shared" si="523"/>
        <v>0</v>
      </c>
      <c r="Y1932" s="54">
        <f t="shared" si="524"/>
        <v>0</v>
      </c>
      <c r="Z1932" s="68" t="str">
        <f t="shared" si="527"/>
        <v>0</v>
      </c>
      <c r="AA1932" s="56">
        <f t="shared" si="525"/>
        <v>1</v>
      </c>
      <c r="AB1932" s="124">
        <f t="shared" si="533"/>
        <v>1</v>
      </c>
      <c r="AC1932" s="69">
        <f t="shared" si="534"/>
        <v>0</v>
      </c>
      <c r="AD1932" s="54">
        <f t="shared" si="537"/>
        <v>0</v>
      </c>
      <c r="AE1932" s="59">
        <f t="shared" si="535"/>
        <v>0</v>
      </c>
      <c r="AF1932" s="149"/>
      <c r="AG1932" s="60"/>
      <c r="AH1932" s="61"/>
      <c r="AI1932" s="126"/>
      <c r="AJ1932" s="212"/>
      <c r="AK1932" s="215"/>
    </row>
    <row r="1933" spans="2:37">
      <c r="B1933" s="136"/>
      <c r="C1933" s="47">
        <f t="shared" si="528"/>
        <v>0</v>
      </c>
      <c r="D1933" s="47">
        <f t="shared" si="529"/>
        <v>1</v>
      </c>
      <c r="E1933" s="47">
        <f t="shared" si="530"/>
        <v>1900</v>
      </c>
      <c r="F1933" s="47" t="str">
        <f t="shared" si="526"/>
        <v>сб</v>
      </c>
      <c r="G1933" s="92"/>
      <c r="H1933" s="71"/>
      <c r="I1933" s="70"/>
      <c r="J1933" s="94"/>
      <c r="K1933" s="94"/>
      <c r="L1933" s="48"/>
      <c r="M1933" s="71"/>
      <c r="N1933" s="64"/>
      <c r="O1933" s="65"/>
      <c r="P1933" s="65"/>
      <c r="Q1933" s="65"/>
      <c r="R1933" s="105"/>
      <c r="S1933" s="66">
        <f t="shared" si="536"/>
        <v>100854.89999999998</v>
      </c>
      <c r="T1933" s="67">
        <f t="shared" si="531"/>
        <v>0</v>
      </c>
      <c r="U1933" s="53">
        <f t="shared" si="521"/>
        <v>0</v>
      </c>
      <c r="V1933" s="54">
        <f t="shared" si="522"/>
        <v>0</v>
      </c>
      <c r="W1933" s="67">
        <f t="shared" si="532"/>
        <v>0</v>
      </c>
      <c r="X1933" s="53">
        <f t="shared" si="523"/>
        <v>0</v>
      </c>
      <c r="Y1933" s="54">
        <f t="shared" si="524"/>
        <v>0</v>
      </c>
      <c r="Z1933" s="68" t="str">
        <f t="shared" si="527"/>
        <v>0</v>
      </c>
      <c r="AA1933" s="56">
        <f t="shared" si="525"/>
        <v>1</v>
      </c>
      <c r="AB1933" s="124">
        <f t="shared" si="533"/>
        <v>1</v>
      </c>
      <c r="AC1933" s="69">
        <f t="shared" si="534"/>
        <v>0</v>
      </c>
      <c r="AD1933" s="54">
        <f t="shared" si="537"/>
        <v>0</v>
      </c>
      <c r="AE1933" s="59">
        <f t="shared" si="535"/>
        <v>0</v>
      </c>
      <c r="AF1933" s="149"/>
      <c r="AG1933" s="60"/>
      <c r="AH1933" s="61"/>
      <c r="AI1933" s="126"/>
      <c r="AJ1933" s="212"/>
      <c r="AK1933" s="215"/>
    </row>
    <row r="1934" spans="2:37">
      <c r="B1934" s="136"/>
      <c r="C1934" s="47">
        <f t="shared" si="528"/>
        <v>0</v>
      </c>
      <c r="D1934" s="47">
        <f t="shared" si="529"/>
        <v>1</v>
      </c>
      <c r="E1934" s="47">
        <f t="shared" si="530"/>
        <v>1900</v>
      </c>
      <c r="F1934" s="47" t="str">
        <f t="shared" si="526"/>
        <v>сб</v>
      </c>
      <c r="G1934" s="92"/>
      <c r="H1934" s="71"/>
      <c r="I1934" s="70"/>
      <c r="J1934" s="94"/>
      <c r="K1934" s="94"/>
      <c r="L1934" s="48"/>
      <c r="M1934" s="71"/>
      <c r="N1934" s="64"/>
      <c r="O1934" s="65"/>
      <c r="P1934" s="65"/>
      <c r="Q1934" s="65"/>
      <c r="R1934" s="105"/>
      <c r="S1934" s="66">
        <f t="shared" si="536"/>
        <v>100854.89999999998</v>
      </c>
      <c r="T1934" s="67">
        <f t="shared" si="531"/>
        <v>0</v>
      </c>
      <c r="U1934" s="53">
        <f t="shared" si="521"/>
        <v>0</v>
      </c>
      <c r="V1934" s="54">
        <f t="shared" si="522"/>
        <v>0</v>
      </c>
      <c r="W1934" s="67">
        <f t="shared" si="532"/>
        <v>0</v>
      </c>
      <c r="X1934" s="53">
        <f t="shared" si="523"/>
        <v>0</v>
      </c>
      <c r="Y1934" s="54">
        <f t="shared" si="524"/>
        <v>0</v>
      </c>
      <c r="Z1934" s="68" t="str">
        <f t="shared" si="527"/>
        <v>0</v>
      </c>
      <c r="AA1934" s="56">
        <f t="shared" si="525"/>
        <v>1</v>
      </c>
      <c r="AB1934" s="124">
        <f t="shared" si="533"/>
        <v>1</v>
      </c>
      <c r="AC1934" s="69">
        <f t="shared" si="534"/>
        <v>0</v>
      </c>
      <c r="AD1934" s="54">
        <f t="shared" si="537"/>
        <v>0</v>
      </c>
      <c r="AE1934" s="59">
        <f t="shared" si="535"/>
        <v>0</v>
      </c>
      <c r="AF1934" s="149"/>
      <c r="AG1934" s="60"/>
      <c r="AH1934" s="61"/>
      <c r="AI1934" s="126"/>
      <c r="AJ1934" s="212"/>
      <c r="AK1934" s="215"/>
    </row>
    <row r="1935" spans="2:37">
      <c r="B1935" s="136"/>
      <c r="C1935" s="47">
        <f t="shared" si="528"/>
        <v>0</v>
      </c>
      <c r="D1935" s="47">
        <f t="shared" si="529"/>
        <v>1</v>
      </c>
      <c r="E1935" s="47">
        <f t="shared" si="530"/>
        <v>1900</v>
      </c>
      <c r="F1935" s="47" t="str">
        <f t="shared" si="526"/>
        <v>сб</v>
      </c>
      <c r="G1935" s="92"/>
      <c r="H1935" s="71"/>
      <c r="I1935" s="70"/>
      <c r="J1935" s="94"/>
      <c r="K1935" s="94"/>
      <c r="L1935" s="48"/>
      <c r="M1935" s="71"/>
      <c r="N1935" s="64"/>
      <c r="O1935" s="65"/>
      <c r="P1935" s="65"/>
      <c r="Q1935" s="65"/>
      <c r="R1935" s="105"/>
      <c r="S1935" s="66">
        <f t="shared" si="536"/>
        <v>100854.89999999998</v>
      </c>
      <c r="T1935" s="67">
        <f t="shared" si="531"/>
        <v>0</v>
      </c>
      <c r="U1935" s="53">
        <f t="shared" si="521"/>
        <v>0</v>
      </c>
      <c r="V1935" s="54">
        <f t="shared" si="522"/>
        <v>0</v>
      </c>
      <c r="W1935" s="67">
        <f t="shared" si="532"/>
        <v>0</v>
      </c>
      <c r="X1935" s="53">
        <f t="shared" si="523"/>
        <v>0</v>
      </c>
      <c r="Y1935" s="54">
        <f t="shared" si="524"/>
        <v>0</v>
      </c>
      <c r="Z1935" s="68" t="str">
        <f t="shared" si="527"/>
        <v>0</v>
      </c>
      <c r="AA1935" s="56">
        <f t="shared" si="525"/>
        <v>1</v>
      </c>
      <c r="AB1935" s="124">
        <f t="shared" si="533"/>
        <v>1</v>
      </c>
      <c r="AC1935" s="69">
        <f t="shared" si="534"/>
        <v>0</v>
      </c>
      <c r="AD1935" s="54">
        <f t="shared" si="537"/>
        <v>0</v>
      </c>
      <c r="AE1935" s="59">
        <f t="shared" si="535"/>
        <v>0</v>
      </c>
      <c r="AF1935" s="149"/>
      <c r="AG1935" s="60"/>
      <c r="AH1935" s="61"/>
      <c r="AI1935" s="126"/>
      <c r="AJ1935" s="212"/>
      <c r="AK1935" s="215"/>
    </row>
    <row r="1936" spans="2:37">
      <c r="B1936" s="136"/>
      <c r="C1936" s="47">
        <f t="shared" si="528"/>
        <v>0</v>
      </c>
      <c r="D1936" s="47">
        <f t="shared" si="529"/>
        <v>1</v>
      </c>
      <c r="E1936" s="47">
        <f t="shared" si="530"/>
        <v>1900</v>
      </c>
      <c r="F1936" s="47" t="str">
        <f t="shared" si="526"/>
        <v>сб</v>
      </c>
      <c r="G1936" s="92"/>
      <c r="H1936" s="71"/>
      <c r="I1936" s="70"/>
      <c r="J1936" s="94"/>
      <c r="K1936" s="94"/>
      <c r="L1936" s="48"/>
      <c r="M1936" s="71"/>
      <c r="N1936" s="64"/>
      <c r="O1936" s="65"/>
      <c r="P1936" s="65"/>
      <c r="Q1936" s="65"/>
      <c r="R1936" s="105"/>
      <c r="S1936" s="66">
        <f t="shared" si="536"/>
        <v>100854.89999999998</v>
      </c>
      <c r="T1936" s="67">
        <f t="shared" si="531"/>
        <v>0</v>
      </c>
      <c r="U1936" s="53">
        <f t="shared" si="521"/>
        <v>0</v>
      </c>
      <c r="V1936" s="54">
        <f t="shared" si="522"/>
        <v>0</v>
      </c>
      <c r="W1936" s="67">
        <f t="shared" si="532"/>
        <v>0</v>
      </c>
      <c r="X1936" s="53">
        <f t="shared" si="523"/>
        <v>0</v>
      </c>
      <c r="Y1936" s="54">
        <f t="shared" si="524"/>
        <v>0</v>
      </c>
      <c r="Z1936" s="68" t="str">
        <f t="shared" si="527"/>
        <v>0</v>
      </c>
      <c r="AA1936" s="56">
        <f t="shared" si="525"/>
        <v>1</v>
      </c>
      <c r="AB1936" s="124">
        <f t="shared" si="533"/>
        <v>1</v>
      </c>
      <c r="AC1936" s="69">
        <f t="shared" si="534"/>
        <v>0</v>
      </c>
      <c r="AD1936" s="54">
        <f t="shared" si="537"/>
        <v>0</v>
      </c>
      <c r="AE1936" s="59">
        <f t="shared" si="535"/>
        <v>0</v>
      </c>
      <c r="AF1936" s="149"/>
      <c r="AG1936" s="60"/>
      <c r="AH1936" s="61"/>
      <c r="AI1936" s="126"/>
      <c r="AJ1936" s="212"/>
      <c r="AK1936" s="215"/>
    </row>
    <row r="1937" spans="2:37">
      <c r="B1937" s="136"/>
      <c r="C1937" s="47">
        <f t="shared" si="528"/>
        <v>0</v>
      </c>
      <c r="D1937" s="47">
        <f t="shared" si="529"/>
        <v>1</v>
      </c>
      <c r="E1937" s="47">
        <f t="shared" si="530"/>
        <v>1900</v>
      </c>
      <c r="F1937" s="47" t="str">
        <f t="shared" si="526"/>
        <v>сб</v>
      </c>
      <c r="G1937" s="92"/>
      <c r="H1937" s="71"/>
      <c r="I1937" s="70"/>
      <c r="J1937" s="94"/>
      <c r="K1937" s="94"/>
      <c r="L1937" s="48"/>
      <c r="M1937" s="71"/>
      <c r="N1937" s="64"/>
      <c r="O1937" s="65"/>
      <c r="P1937" s="65"/>
      <c r="Q1937" s="65"/>
      <c r="R1937" s="105"/>
      <c r="S1937" s="66">
        <f t="shared" si="536"/>
        <v>100854.89999999998</v>
      </c>
      <c r="T1937" s="67">
        <f t="shared" si="531"/>
        <v>0</v>
      </c>
      <c r="U1937" s="53">
        <f t="shared" si="521"/>
        <v>0</v>
      </c>
      <c r="V1937" s="54">
        <f t="shared" si="522"/>
        <v>0</v>
      </c>
      <c r="W1937" s="67">
        <f t="shared" si="532"/>
        <v>0</v>
      </c>
      <c r="X1937" s="53">
        <f t="shared" si="523"/>
        <v>0</v>
      </c>
      <c r="Y1937" s="54">
        <f t="shared" si="524"/>
        <v>0</v>
      </c>
      <c r="Z1937" s="68" t="str">
        <f t="shared" si="527"/>
        <v>0</v>
      </c>
      <c r="AA1937" s="56">
        <f t="shared" si="525"/>
        <v>1</v>
      </c>
      <c r="AB1937" s="124">
        <f t="shared" si="533"/>
        <v>1</v>
      </c>
      <c r="AC1937" s="69">
        <f t="shared" si="534"/>
        <v>0</v>
      </c>
      <c r="AD1937" s="54">
        <f t="shared" si="537"/>
        <v>0</v>
      </c>
      <c r="AE1937" s="59">
        <f t="shared" si="535"/>
        <v>0</v>
      </c>
      <c r="AF1937" s="149"/>
      <c r="AG1937" s="60"/>
      <c r="AH1937" s="61"/>
      <c r="AI1937" s="126"/>
      <c r="AJ1937" s="212"/>
      <c r="AK1937" s="215"/>
    </row>
    <row r="1938" spans="2:37">
      <c r="B1938" s="136"/>
      <c r="C1938" s="47">
        <f t="shared" si="528"/>
        <v>0</v>
      </c>
      <c r="D1938" s="47">
        <f t="shared" si="529"/>
        <v>1</v>
      </c>
      <c r="E1938" s="47">
        <f t="shared" si="530"/>
        <v>1900</v>
      </c>
      <c r="F1938" s="47" t="str">
        <f t="shared" si="526"/>
        <v>сб</v>
      </c>
      <c r="G1938" s="92"/>
      <c r="H1938" s="71"/>
      <c r="I1938" s="70"/>
      <c r="J1938" s="94"/>
      <c r="K1938" s="94"/>
      <c r="L1938" s="48"/>
      <c r="M1938" s="71"/>
      <c r="N1938" s="64"/>
      <c r="O1938" s="65"/>
      <c r="P1938" s="65"/>
      <c r="Q1938" s="65"/>
      <c r="R1938" s="105"/>
      <c r="S1938" s="66">
        <f t="shared" si="536"/>
        <v>100854.89999999998</v>
      </c>
      <c r="T1938" s="67">
        <f t="shared" si="531"/>
        <v>0</v>
      </c>
      <c r="U1938" s="53">
        <f t="shared" si="521"/>
        <v>0</v>
      </c>
      <c r="V1938" s="54">
        <f t="shared" si="522"/>
        <v>0</v>
      </c>
      <c r="W1938" s="67">
        <f t="shared" si="532"/>
        <v>0</v>
      </c>
      <c r="X1938" s="53">
        <f t="shared" si="523"/>
        <v>0</v>
      </c>
      <c r="Y1938" s="54">
        <f t="shared" si="524"/>
        <v>0</v>
      </c>
      <c r="Z1938" s="68" t="str">
        <f t="shared" si="527"/>
        <v>0</v>
      </c>
      <c r="AA1938" s="56">
        <f t="shared" si="525"/>
        <v>1</v>
      </c>
      <c r="AB1938" s="124">
        <f t="shared" si="533"/>
        <v>1</v>
      </c>
      <c r="AC1938" s="69">
        <f t="shared" si="534"/>
        <v>0</v>
      </c>
      <c r="AD1938" s="54">
        <f t="shared" si="537"/>
        <v>0</v>
      </c>
      <c r="AE1938" s="59">
        <f t="shared" si="535"/>
        <v>0</v>
      </c>
      <c r="AF1938" s="149"/>
      <c r="AG1938" s="60"/>
      <c r="AH1938" s="61"/>
      <c r="AI1938" s="126"/>
      <c r="AJ1938" s="212"/>
      <c r="AK1938" s="215"/>
    </row>
    <row r="1939" spans="2:37">
      <c r="B1939" s="136"/>
      <c r="C1939" s="47">
        <f t="shared" si="528"/>
        <v>0</v>
      </c>
      <c r="D1939" s="47">
        <f t="shared" si="529"/>
        <v>1</v>
      </c>
      <c r="E1939" s="47">
        <f t="shared" si="530"/>
        <v>1900</v>
      </c>
      <c r="F1939" s="47" t="str">
        <f t="shared" si="526"/>
        <v>сб</v>
      </c>
      <c r="G1939" s="92"/>
      <c r="H1939" s="71"/>
      <c r="I1939" s="70"/>
      <c r="J1939" s="94"/>
      <c r="K1939" s="94"/>
      <c r="L1939" s="48"/>
      <c r="M1939" s="71"/>
      <c r="N1939" s="64"/>
      <c r="O1939" s="65"/>
      <c r="P1939" s="65"/>
      <c r="Q1939" s="65"/>
      <c r="R1939" s="105"/>
      <c r="S1939" s="66">
        <f t="shared" si="536"/>
        <v>100854.89999999998</v>
      </c>
      <c r="T1939" s="67">
        <f t="shared" si="531"/>
        <v>0</v>
      </c>
      <c r="U1939" s="53">
        <f t="shared" si="521"/>
        <v>0</v>
      </c>
      <c r="V1939" s="54">
        <f t="shared" si="522"/>
        <v>0</v>
      </c>
      <c r="W1939" s="67">
        <f t="shared" si="532"/>
        <v>0</v>
      </c>
      <c r="X1939" s="53">
        <f t="shared" si="523"/>
        <v>0</v>
      </c>
      <c r="Y1939" s="54">
        <f t="shared" si="524"/>
        <v>0</v>
      </c>
      <c r="Z1939" s="68" t="str">
        <f t="shared" si="527"/>
        <v>0</v>
      </c>
      <c r="AA1939" s="56">
        <f t="shared" si="525"/>
        <v>1</v>
      </c>
      <c r="AB1939" s="124">
        <f t="shared" si="533"/>
        <v>1</v>
      </c>
      <c r="AC1939" s="69">
        <f t="shared" si="534"/>
        <v>0</v>
      </c>
      <c r="AD1939" s="54">
        <f t="shared" si="537"/>
        <v>0</v>
      </c>
      <c r="AE1939" s="59">
        <f t="shared" si="535"/>
        <v>0</v>
      </c>
      <c r="AF1939" s="149"/>
      <c r="AG1939" s="60"/>
      <c r="AH1939" s="61"/>
      <c r="AI1939" s="126"/>
      <c r="AJ1939" s="212"/>
      <c r="AK1939" s="215"/>
    </row>
    <row r="1940" spans="2:37">
      <c r="B1940" s="136"/>
      <c r="C1940" s="47">
        <f t="shared" si="528"/>
        <v>0</v>
      </c>
      <c r="D1940" s="47">
        <f t="shared" si="529"/>
        <v>1</v>
      </c>
      <c r="E1940" s="47">
        <f t="shared" si="530"/>
        <v>1900</v>
      </c>
      <c r="F1940" s="47" t="str">
        <f t="shared" si="526"/>
        <v>сб</v>
      </c>
      <c r="G1940" s="92"/>
      <c r="H1940" s="71"/>
      <c r="I1940" s="70"/>
      <c r="J1940" s="94"/>
      <c r="K1940" s="94"/>
      <c r="L1940" s="48"/>
      <c r="M1940" s="71"/>
      <c r="N1940" s="64"/>
      <c r="O1940" s="65"/>
      <c r="P1940" s="65"/>
      <c r="Q1940" s="65"/>
      <c r="R1940" s="105"/>
      <c r="S1940" s="66">
        <f t="shared" si="536"/>
        <v>100854.89999999998</v>
      </c>
      <c r="T1940" s="67">
        <f t="shared" si="531"/>
        <v>0</v>
      </c>
      <c r="U1940" s="53">
        <f t="shared" si="521"/>
        <v>0</v>
      </c>
      <c r="V1940" s="54">
        <f t="shared" si="522"/>
        <v>0</v>
      </c>
      <c r="W1940" s="67">
        <f t="shared" si="532"/>
        <v>0</v>
      </c>
      <c r="X1940" s="53">
        <f t="shared" si="523"/>
        <v>0</v>
      </c>
      <c r="Y1940" s="54">
        <f t="shared" si="524"/>
        <v>0</v>
      </c>
      <c r="Z1940" s="68" t="str">
        <f t="shared" si="527"/>
        <v>0</v>
      </c>
      <c r="AA1940" s="56">
        <f t="shared" si="525"/>
        <v>1</v>
      </c>
      <c r="AB1940" s="124">
        <f t="shared" si="533"/>
        <v>1</v>
      </c>
      <c r="AC1940" s="69">
        <f t="shared" si="534"/>
        <v>0</v>
      </c>
      <c r="AD1940" s="54">
        <f t="shared" si="537"/>
        <v>0</v>
      </c>
      <c r="AE1940" s="59">
        <f t="shared" si="535"/>
        <v>0</v>
      </c>
      <c r="AF1940" s="149"/>
      <c r="AG1940" s="60"/>
      <c r="AH1940" s="61"/>
      <c r="AI1940" s="126"/>
      <c r="AJ1940" s="212"/>
      <c r="AK1940" s="215"/>
    </row>
    <row r="1941" spans="2:37">
      <c r="B1941" s="136"/>
      <c r="C1941" s="47">
        <f t="shared" si="528"/>
        <v>0</v>
      </c>
      <c r="D1941" s="47">
        <f t="shared" si="529"/>
        <v>1</v>
      </c>
      <c r="E1941" s="47">
        <f t="shared" si="530"/>
        <v>1900</v>
      </c>
      <c r="F1941" s="47" t="str">
        <f t="shared" si="526"/>
        <v>сб</v>
      </c>
      <c r="G1941" s="92"/>
      <c r="H1941" s="71"/>
      <c r="I1941" s="70"/>
      <c r="J1941" s="94"/>
      <c r="K1941" s="94"/>
      <c r="L1941" s="48"/>
      <c r="M1941" s="71"/>
      <c r="N1941" s="64"/>
      <c r="O1941" s="65"/>
      <c r="P1941" s="65"/>
      <c r="Q1941" s="65"/>
      <c r="R1941" s="105"/>
      <c r="S1941" s="66">
        <f t="shared" si="536"/>
        <v>100854.89999999998</v>
      </c>
      <c r="T1941" s="67">
        <f t="shared" si="531"/>
        <v>0</v>
      </c>
      <c r="U1941" s="53">
        <f t="shared" si="521"/>
        <v>0</v>
      </c>
      <c r="V1941" s="54">
        <f t="shared" si="522"/>
        <v>0</v>
      </c>
      <c r="W1941" s="67">
        <f t="shared" si="532"/>
        <v>0</v>
      </c>
      <c r="X1941" s="53">
        <f t="shared" si="523"/>
        <v>0</v>
      </c>
      <c r="Y1941" s="54">
        <f t="shared" si="524"/>
        <v>0</v>
      </c>
      <c r="Z1941" s="68" t="str">
        <f t="shared" si="527"/>
        <v>0</v>
      </c>
      <c r="AA1941" s="56">
        <f t="shared" si="525"/>
        <v>1</v>
      </c>
      <c r="AB1941" s="124">
        <f t="shared" si="533"/>
        <v>1</v>
      </c>
      <c r="AC1941" s="69">
        <f t="shared" si="534"/>
        <v>0</v>
      </c>
      <c r="AD1941" s="54">
        <f t="shared" si="537"/>
        <v>0</v>
      </c>
      <c r="AE1941" s="59">
        <f t="shared" si="535"/>
        <v>0</v>
      </c>
      <c r="AF1941" s="149"/>
      <c r="AG1941" s="60"/>
      <c r="AH1941" s="61"/>
      <c r="AI1941" s="126"/>
      <c r="AJ1941" s="212"/>
      <c r="AK1941" s="215"/>
    </row>
    <row r="1942" spans="2:37">
      <c r="B1942" s="136"/>
      <c r="C1942" s="47">
        <f t="shared" si="528"/>
        <v>0</v>
      </c>
      <c r="D1942" s="47">
        <f t="shared" si="529"/>
        <v>1</v>
      </c>
      <c r="E1942" s="47">
        <f t="shared" si="530"/>
        <v>1900</v>
      </c>
      <c r="F1942" s="47" t="str">
        <f t="shared" si="526"/>
        <v>сб</v>
      </c>
      <c r="G1942" s="92"/>
      <c r="H1942" s="71"/>
      <c r="I1942" s="70"/>
      <c r="J1942" s="94"/>
      <c r="K1942" s="94"/>
      <c r="L1942" s="48"/>
      <c r="M1942" s="71"/>
      <c r="N1942" s="64"/>
      <c r="O1942" s="65"/>
      <c r="P1942" s="65"/>
      <c r="Q1942" s="65"/>
      <c r="R1942" s="105"/>
      <c r="S1942" s="66">
        <f t="shared" si="536"/>
        <v>100854.89999999998</v>
      </c>
      <c r="T1942" s="67">
        <f t="shared" si="531"/>
        <v>0</v>
      </c>
      <c r="U1942" s="53">
        <f t="shared" si="521"/>
        <v>0</v>
      </c>
      <c r="V1942" s="54">
        <f t="shared" si="522"/>
        <v>0</v>
      </c>
      <c r="W1942" s="67">
        <f t="shared" si="532"/>
        <v>0</v>
      </c>
      <c r="X1942" s="53">
        <f t="shared" si="523"/>
        <v>0</v>
      </c>
      <c r="Y1942" s="54">
        <f t="shared" si="524"/>
        <v>0</v>
      </c>
      <c r="Z1942" s="68" t="str">
        <f t="shared" si="527"/>
        <v>0</v>
      </c>
      <c r="AA1942" s="56">
        <f t="shared" si="525"/>
        <v>1</v>
      </c>
      <c r="AB1942" s="124">
        <f t="shared" si="533"/>
        <v>1</v>
      </c>
      <c r="AC1942" s="69">
        <f t="shared" si="534"/>
        <v>0</v>
      </c>
      <c r="AD1942" s="54">
        <f t="shared" si="537"/>
        <v>0</v>
      </c>
      <c r="AE1942" s="59">
        <f t="shared" si="535"/>
        <v>0</v>
      </c>
      <c r="AF1942" s="149"/>
      <c r="AG1942" s="60"/>
      <c r="AH1942" s="61"/>
      <c r="AI1942" s="126"/>
      <c r="AJ1942" s="212"/>
      <c r="AK1942" s="215"/>
    </row>
    <row r="1943" spans="2:37">
      <c r="B1943" s="136"/>
      <c r="C1943" s="47">
        <f t="shared" si="528"/>
        <v>0</v>
      </c>
      <c r="D1943" s="47">
        <f t="shared" si="529"/>
        <v>1</v>
      </c>
      <c r="E1943" s="47">
        <f t="shared" si="530"/>
        <v>1900</v>
      </c>
      <c r="F1943" s="47" t="str">
        <f t="shared" si="526"/>
        <v>сб</v>
      </c>
      <c r="G1943" s="92"/>
      <c r="H1943" s="71"/>
      <c r="I1943" s="70"/>
      <c r="J1943" s="94"/>
      <c r="K1943" s="94"/>
      <c r="L1943" s="48"/>
      <c r="M1943" s="71"/>
      <c r="N1943" s="64"/>
      <c r="O1943" s="65"/>
      <c r="P1943" s="65"/>
      <c r="Q1943" s="65"/>
      <c r="R1943" s="105"/>
      <c r="S1943" s="66">
        <f t="shared" si="536"/>
        <v>100854.89999999998</v>
      </c>
      <c r="T1943" s="67">
        <f t="shared" si="531"/>
        <v>0</v>
      </c>
      <c r="U1943" s="53">
        <f t="shared" si="521"/>
        <v>0</v>
      </c>
      <c r="V1943" s="54">
        <f t="shared" si="522"/>
        <v>0</v>
      </c>
      <c r="W1943" s="67">
        <f t="shared" si="532"/>
        <v>0</v>
      </c>
      <c r="X1943" s="53">
        <f t="shared" si="523"/>
        <v>0</v>
      </c>
      <c r="Y1943" s="54">
        <f t="shared" si="524"/>
        <v>0</v>
      </c>
      <c r="Z1943" s="68" t="str">
        <f t="shared" si="527"/>
        <v>0</v>
      </c>
      <c r="AA1943" s="56">
        <f t="shared" si="525"/>
        <v>1</v>
      </c>
      <c r="AB1943" s="124">
        <f t="shared" si="533"/>
        <v>1</v>
      </c>
      <c r="AC1943" s="69">
        <f t="shared" si="534"/>
        <v>0</v>
      </c>
      <c r="AD1943" s="54">
        <f t="shared" si="537"/>
        <v>0</v>
      </c>
      <c r="AE1943" s="59">
        <f t="shared" si="535"/>
        <v>0</v>
      </c>
      <c r="AF1943" s="149"/>
      <c r="AG1943" s="60"/>
      <c r="AH1943" s="61"/>
      <c r="AI1943" s="126"/>
      <c r="AJ1943" s="212"/>
      <c r="AK1943" s="215"/>
    </row>
    <row r="1944" spans="2:37">
      <c r="B1944" s="136"/>
      <c r="C1944" s="47">
        <f t="shared" si="528"/>
        <v>0</v>
      </c>
      <c r="D1944" s="47">
        <f t="shared" si="529"/>
        <v>1</v>
      </c>
      <c r="E1944" s="47">
        <f t="shared" si="530"/>
        <v>1900</v>
      </c>
      <c r="F1944" s="47" t="str">
        <f t="shared" si="526"/>
        <v>сб</v>
      </c>
      <c r="G1944" s="92"/>
      <c r="H1944" s="71"/>
      <c r="I1944" s="70"/>
      <c r="J1944" s="94"/>
      <c r="K1944" s="94"/>
      <c r="L1944" s="48"/>
      <c r="M1944" s="71"/>
      <c r="N1944" s="64"/>
      <c r="O1944" s="65"/>
      <c r="P1944" s="65"/>
      <c r="Q1944" s="65"/>
      <c r="R1944" s="105"/>
      <c r="S1944" s="66">
        <f t="shared" si="536"/>
        <v>100854.89999999998</v>
      </c>
      <c r="T1944" s="67">
        <f t="shared" si="531"/>
        <v>0</v>
      </c>
      <c r="U1944" s="53">
        <f t="shared" si="521"/>
        <v>0</v>
      </c>
      <c r="V1944" s="54">
        <f t="shared" si="522"/>
        <v>0</v>
      </c>
      <c r="W1944" s="67">
        <f t="shared" si="532"/>
        <v>0</v>
      </c>
      <c r="X1944" s="53">
        <f t="shared" si="523"/>
        <v>0</v>
      </c>
      <c r="Y1944" s="54">
        <f t="shared" si="524"/>
        <v>0</v>
      </c>
      <c r="Z1944" s="68" t="str">
        <f t="shared" si="527"/>
        <v>0</v>
      </c>
      <c r="AA1944" s="56">
        <f t="shared" si="525"/>
        <v>1</v>
      </c>
      <c r="AB1944" s="124">
        <f t="shared" si="533"/>
        <v>1</v>
      </c>
      <c r="AC1944" s="69">
        <f t="shared" si="534"/>
        <v>0</v>
      </c>
      <c r="AD1944" s="54">
        <f t="shared" si="537"/>
        <v>0</v>
      </c>
      <c r="AE1944" s="59">
        <f t="shared" si="535"/>
        <v>0</v>
      </c>
      <c r="AF1944" s="149"/>
      <c r="AG1944" s="60"/>
      <c r="AH1944" s="61"/>
      <c r="AI1944" s="126"/>
      <c r="AJ1944" s="212"/>
      <c r="AK1944" s="215"/>
    </row>
    <row r="1945" spans="2:37">
      <c r="B1945" s="136"/>
      <c r="C1945" s="47">
        <f t="shared" si="528"/>
        <v>0</v>
      </c>
      <c r="D1945" s="47">
        <f t="shared" si="529"/>
        <v>1</v>
      </c>
      <c r="E1945" s="47">
        <f t="shared" si="530"/>
        <v>1900</v>
      </c>
      <c r="F1945" s="47" t="str">
        <f t="shared" si="526"/>
        <v>сб</v>
      </c>
      <c r="G1945" s="92"/>
      <c r="H1945" s="71"/>
      <c r="I1945" s="70"/>
      <c r="J1945" s="94"/>
      <c r="K1945" s="94"/>
      <c r="L1945" s="48"/>
      <c r="M1945" s="71"/>
      <c r="N1945" s="64"/>
      <c r="O1945" s="65"/>
      <c r="P1945" s="65"/>
      <c r="Q1945" s="65"/>
      <c r="R1945" s="105"/>
      <c r="S1945" s="66">
        <f t="shared" si="536"/>
        <v>100854.89999999998</v>
      </c>
      <c r="T1945" s="67">
        <f t="shared" si="531"/>
        <v>0</v>
      </c>
      <c r="U1945" s="53">
        <f t="shared" si="521"/>
        <v>0</v>
      </c>
      <c r="V1945" s="54">
        <f t="shared" si="522"/>
        <v>0</v>
      </c>
      <c r="W1945" s="67">
        <f t="shared" si="532"/>
        <v>0</v>
      </c>
      <c r="X1945" s="53">
        <f t="shared" si="523"/>
        <v>0</v>
      </c>
      <c r="Y1945" s="54">
        <f t="shared" si="524"/>
        <v>0</v>
      </c>
      <c r="Z1945" s="68" t="str">
        <f t="shared" si="527"/>
        <v>0</v>
      </c>
      <c r="AA1945" s="56">
        <f t="shared" si="525"/>
        <v>1</v>
      </c>
      <c r="AB1945" s="124">
        <f t="shared" si="533"/>
        <v>1</v>
      </c>
      <c r="AC1945" s="69">
        <f t="shared" si="534"/>
        <v>0</v>
      </c>
      <c r="AD1945" s="54">
        <f t="shared" si="537"/>
        <v>0</v>
      </c>
      <c r="AE1945" s="59">
        <f t="shared" si="535"/>
        <v>0</v>
      </c>
      <c r="AF1945" s="149"/>
      <c r="AG1945" s="60"/>
      <c r="AH1945" s="61"/>
      <c r="AI1945" s="126"/>
      <c r="AJ1945" s="212"/>
      <c r="AK1945" s="215"/>
    </row>
    <row r="1946" spans="2:37">
      <c r="B1946" s="136"/>
      <c r="C1946" s="47">
        <f t="shared" si="528"/>
        <v>0</v>
      </c>
      <c r="D1946" s="47">
        <f t="shared" si="529"/>
        <v>1</v>
      </c>
      <c r="E1946" s="47">
        <f t="shared" si="530"/>
        <v>1900</v>
      </c>
      <c r="F1946" s="47" t="str">
        <f t="shared" si="526"/>
        <v>сб</v>
      </c>
      <c r="G1946" s="92"/>
      <c r="H1946" s="71"/>
      <c r="I1946" s="70"/>
      <c r="J1946" s="94"/>
      <c r="K1946" s="94"/>
      <c r="L1946" s="48"/>
      <c r="M1946" s="71"/>
      <c r="N1946" s="64"/>
      <c r="O1946" s="65"/>
      <c r="P1946" s="65"/>
      <c r="Q1946" s="65"/>
      <c r="R1946" s="105"/>
      <c r="S1946" s="66">
        <f t="shared" si="536"/>
        <v>100854.89999999998</v>
      </c>
      <c r="T1946" s="67">
        <f t="shared" si="531"/>
        <v>0</v>
      </c>
      <c r="U1946" s="53">
        <f t="shared" si="521"/>
        <v>0</v>
      </c>
      <c r="V1946" s="54">
        <f t="shared" si="522"/>
        <v>0</v>
      </c>
      <c r="W1946" s="67">
        <f t="shared" si="532"/>
        <v>0</v>
      </c>
      <c r="X1946" s="53">
        <f t="shared" si="523"/>
        <v>0</v>
      </c>
      <c r="Y1946" s="54">
        <f t="shared" si="524"/>
        <v>0</v>
      </c>
      <c r="Z1946" s="68" t="str">
        <f t="shared" si="527"/>
        <v>0</v>
      </c>
      <c r="AA1946" s="56">
        <f t="shared" si="525"/>
        <v>1</v>
      </c>
      <c r="AB1946" s="124">
        <f t="shared" si="533"/>
        <v>1</v>
      </c>
      <c r="AC1946" s="69">
        <f t="shared" si="534"/>
        <v>0</v>
      </c>
      <c r="AD1946" s="54">
        <f t="shared" si="537"/>
        <v>0</v>
      </c>
      <c r="AE1946" s="59">
        <f t="shared" si="535"/>
        <v>0</v>
      </c>
      <c r="AF1946" s="149"/>
      <c r="AG1946" s="60"/>
      <c r="AH1946" s="61"/>
      <c r="AI1946" s="126"/>
      <c r="AJ1946" s="212"/>
      <c r="AK1946" s="215"/>
    </row>
    <row r="1947" spans="2:37">
      <c r="B1947" s="136"/>
      <c r="C1947" s="47">
        <f t="shared" si="528"/>
        <v>0</v>
      </c>
      <c r="D1947" s="47">
        <f t="shared" si="529"/>
        <v>1</v>
      </c>
      <c r="E1947" s="47">
        <f t="shared" si="530"/>
        <v>1900</v>
      </c>
      <c r="F1947" s="47" t="str">
        <f t="shared" si="526"/>
        <v>сб</v>
      </c>
      <c r="G1947" s="92"/>
      <c r="H1947" s="71"/>
      <c r="I1947" s="70"/>
      <c r="J1947" s="94"/>
      <c r="K1947" s="94"/>
      <c r="L1947" s="48"/>
      <c r="M1947" s="71"/>
      <c r="N1947" s="64"/>
      <c r="O1947" s="65"/>
      <c r="P1947" s="65"/>
      <c r="Q1947" s="65"/>
      <c r="R1947" s="105"/>
      <c r="S1947" s="66">
        <f t="shared" si="536"/>
        <v>100854.89999999998</v>
      </c>
      <c r="T1947" s="67">
        <f t="shared" si="531"/>
        <v>0</v>
      </c>
      <c r="U1947" s="53">
        <f t="shared" si="521"/>
        <v>0</v>
      </c>
      <c r="V1947" s="54">
        <f t="shared" si="522"/>
        <v>0</v>
      </c>
      <c r="W1947" s="67">
        <f t="shared" si="532"/>
        <v>0</v>
      </c>
      <c r="X1947" s="53">
        <f t="shared" si="523"/>
        <v>0</v>
      </c>
      <c r="Y1947" s="54">
        <f t="shared" si="524"/>
        <v>0</v>
      </c>
      <c r="Z1947" s="68" t="str">
        <f t="shared" si="527"/>
        <v>0</v>
      </c>
      <c r="AA1947" s="56">
        <f t="shared" si="525"/>
        <v>1</v>
      </c>
      <c r="AB1947" s="124">
        <f t="shared" si="533"/>
        <v>1</v>
      </c>
      <c r="AC1947" s="69">
        <f t="shared" si="534"/>
        <v>0</v>
      </c>
      <c r="AD1947" s="54">
        <f t="shared" si="537"/>
        <v>0</v>
      </c>
      <c r="AE1947" s="59">
        <f t="shared" si="535"/>
        <v>0</v>
      </c>
      <c r="AF1947" s="149"/>
      <c r="AG1947" s="60"/>
      <c r="AH1947" s="61"/>
      <c r="AI1947" s="126"/>
      <c r="AJ1947" s="212"/>
      <c r="AK1947" s="215"/>
    </row>
    <row r="1948" spans="2:37">
      <c r="B1948" s="136"/>
      <c r="C1948" s="47">
        <f t="shared" si="528"/>
        <v>0</v>
      </c>
      <c r="D1948" s="47">
        <f t="shared" si="529"/>
        <v>1</v>
      </c>
      <c r="E1948" s="47">
        <f t="shared" si="530"/>
        <v>1900</v>
      </c>
      <c r="F1948" s="47" t="str">
        <f t="shared" si="526"/>
        <v>сб</v>
      </c>
      <c r="G1948" s="92"/>
      <c r="H1948" s="71"/>
      <c r="I1948" s="70"/>
      <c r="J1948" s="94"/>
      <c r="K1948" s="94"/>
      <c r="L1948" s="48"/>
      <c r="M1948" s="71"/>
      <c r="N1948" s="64"/>
      <c r="O1948" s="65"/>
      <c r="P1948" s="65"/>
      <c r="Q1948" s="65"/>
      <c r="R1948" s="105"/>
      <c r="S1948" s="66">
        <f t="shared" si="536"/>
        <v>100854.89999999998</v>
      </c>
      <c r="T1948" s="67">
        <f t="shared" si="531"/>
        <v>0</v>
      </c>
      <c r="U1948" s="53">
        <f t="shared" si="521"/>
        <v>0</v>
      </c>
      <c r="V1948" s="54">
        <f t="shared" si="522"/>
        <v>0</v>
      </c>
      <c r="W1948" s="67">
        <f t="shared" si="532"/>
        <v>0</v>
      </c>
      <c r="X1948" s="53">
        <f t="shared" si="523"/>
        <v>0</v>
      </c>
      <c r="Y1948" s="54">
        <f t="shared" si="524"/>
        <v>0</v>
      </c>
      <c r="Z1948" s="68" t="str">
        <f t="shared" si="527"/>
        <v>0</v>
      </c>
      <c r="AA1948" s="56">
        <f t="shared" si="525"/>
        <v>1</v>
      </c>
      <c r="AB1948" s="124">
        <f t="shared" si="533"/>
        <v>1</v>
      </c>
      <c r="AC1948" s="69">
        <f t="shared" si="534"/>
        <v>0</v>
      </c>
      <c r="AD1948" s="54">
        <f t="shared" si="537"/>
        <v>0</v>
      </c>
      <c r="AE1948" s="59">
        <f t="shared" si="535"/>
        <v>0</v>
      </c>
      <c r="AF1948" s="149"/>
      <c r="AG1948" s="60"/>
      <c r="AH1948" s="61"/>
      <c r="AI1948" s="126"/>
      <c r="AJ1948" s="212"/>
      <c r="AK1948" s="215"/>
    </row>
    <row r="1949" spans="2:37">
      <c r="B1949" s="136"/>
      <c r="C1949" s="47">
        <f t="shared" si="528"/>
        <v>0</v>
      </c>
      <c r="D1949" s="47">
        <f t="shared" si="529"/>
        <v>1</v>
      </c>
      <c r="E1949" s="47">
        <f t="shared" si="530"/>
        <v>1900</v>
      </c>
      <c r="F1949" s="47" t="str">
        <f t="shared" si="526"/>
        <v>сб</v>
      </c>
      <c r="G1949" s="92"/>
      <c r="H1949" s="71"/>
      <c r="I1949" s="70"/>
      <c r="J1949" s="94"/>
      <c r="K1949" s="94"/>
      <c r="L1949" s="48"/>
      <c r="M1949" s="71"/>
      <c r="N1949" s="64"/>
      <c r="O1949" s="65"/>
      <c r="P1949" s="65"/>
      <c r="Q1949" s="65"/>
      <c r="R1949" s="105"/>
      <c r="S1949" s="66">
        <f t="shared" si="536"/>
        <v>100854.89999999998</v>
      </c>
      <c r="T1949" s="67">
        <f t="shared" si="531"/>
        <v>0</v>
      </c>
      <c r="U1949" s="53">
        <f t="shared" si="521"/>
        <v>0</v>
      </c>
      <c r="V1949" s="54">
        <f t="shared" si="522"/>
        <v>0</v>
      </c>
      <c r="W1949" s="67">
        <f t="shared" si="532"/>
        <v>0</v>
      </c>
      <c r="X1949" s="53">
        <f t="shared" si="523"/>
        <v>0</v>
      </c>
      <c r="Y1949" s="54">
        <f t="shared" si="524"/>
        <v>0</v>
      </c>
      <c r="Z1949" s="68" t="str">
        <f t="shared" si="527"/>
        <v>0</v>
      </c>
      <c r="AA1949" s="56">
        <f t="shared" si="525"/>
        <v>1</v>
      </c>
      <c r="AB1949" s="124">
        <f t="shared" si="533"/>
        <v>1</v>
      </c>
      <c r="AC1949" s="69">
        <f t="shared" si="534"/>
        <v>0</v>
      </c>
      <c r="AD1949" s="54">
        <f t="shared" si="537"/>
        <v>0</v>
      </c>
      <c r="AE1949" s="59">
        <f t="shared" si="535"/>
        <v>0</v>
      </c>
      <c r="AF1949" s="149"/>
      <c r="AG1949" s="60"/>
      <c r="AH1949" s="61"/>
      <c r="AI1949" s="126"/>
      <c r="AJ1949" s="212"/>
      <c r="AK1949" s="215"/>
    </row>
    <row r="1950" spans="2:37">
      <c r="B1950" s="136"/>
      <c r="C1950" s="47">
        <f t="shared" si="528"/>
        <v>0</v>
      </c>
      <c r="D1950" s="47">
        <f t="shared" si="529"/>
        <v>1</v>
      </c>
      <c r="E1950" s="47">
        <f t="shared" si="530"/>
        <v>1900</v>
      </c>
      <c r="F1950" s="47" t="str">
        <f t="shared" si="526"/>
        <v>сб</v>
      </c>
      <c r="G1950" s="92"/>
      <c r="H1950" s="71"/>
      <c r="I1950" s="70"/>
      <c r="J1950" s="94"/>
      <c r="K1950" s="94"/>
      <c r="L1950" s="48"/>
      <c r="M1950" s="71"/>
      <c r="N1950" s="64"/>
      <c r="O1950" s="65"/>
      <c r="P1950" s="65"/>
      <c r="Q1950" s="65"/>
      <c r="R1950" s="105"/>
      <c r="S1950" s="66">
        <f t="shared" si="536"/>
        <v>100854.89999999998</v>
      </c>
      <c r="T1950" s="67">
        <f t="shared" si="531"/>
        <v>0</v>
      </c>
      <c r="U1950" s="53">
        <f t="shared" si="521"/>
        <v>0</v>
      </c>
      <c r="V1950" s="54">
        <f t="shared" si="522"/>
        <v>0</v>
      </c>
      <c r="W1950" s="67">
        <f t="shared" si="532"/>
        <v>0</v>
      </c>
      <c r="X1950" s="53">
        <f t="shared" si="523"/>
        <v>0</v>
      </c>
      <c r="Y1950" s="54">
        <f t="shared" si="524"/>
        <v>0</v>
      </c>
      <c r="Z1950" s="68" t="str">
        <f t="shared" si="527"/>
        <v>0</v>
      </c>
      <c r="AA1950" s="56">
        <f t="shared" si="525"/>
        <v>1</v>
      </c>
      <c r="AB1950" s="124">
        <f t="shared" si="533"/>
        <v>1</v>
      </c>
      <c r="AC1950" s="69">
        <f t="shared" si="534"/>
        <v>0</v>
      </c>
      <c r="AD1950" s="54">
        <f t="shared" si="537"/>
        <v>0</v>
      </c>
      <c r="AE1950" s="59">
        <f t="shared" si="535"/>
        <v>0</v>
      </c>
      <c r="AF1950" s="149"/>
      <c r="AG1950" s="60"/>
      <c r="AH1950" s="61"/>
      <c r="AI1950" s="126"/>
      <c r="AJ1950" s="212"/>
      <c r="AK1950" s="215"/>
    </row>
    <row r="1951" spans="2:37">
      <c r="B1951" s="136"/>
      <c r="C1951" s="47">
        <f t="shared" si="528"/>
        <v>0</v>
      </c>
      <c r="D1951" s="47">
        <f t="shared" si="529"/>
        <v>1</v>
      </c>
      <c r="E1951" s="47">
        <f t="shared" si="530"/>
        <v>1900</v>
      </c>
      <c r="F1951" s="47" t="str">
        <f t="shared" si="526"/>
        <v>сб</v>
      </c>
      <c r="G1951" s="92"/>
      <c r="H1951" s="71"/>
      <c r="I1951" s="70"/>
      <c r="J1951" s="94"/>
      <c r="K1951" s="94"/>
      <c r="L1951" s="48"/>
      <c r="M1951" s="71"/>
      <c r="N1951" s="64"/>
      <c r="O1951" s="65"/>
      <c r="P1951" s="65"/>
      <c r="Q1951" s="65"/>
      <c r="R1951" s="105"/>
      <c r="S1951" s="66">
        <f t="shared" si="536"/>
        <v>100854.89999999998</v>
      </c>
      <c r="T1951" s="67">
        <f t="shared" si="531"/>
        <v>0</v>
      </c>
      <c r="U1951" s="53">
        <f t="shared" si="521"/>
        <v>0</v>
      </c>
      <c r="V1951" s="54">
        <f t="shared" si="522"/>
        <v>0</v>
      </c>
      <c r="W1951" s="67">
        <f t="shared" si="532"/>
        <v>0</v>
      </c>
      <c r="X1951" s="53">
        <f t="shared" si="523"/>
        <v>0</v>
      </c>
      <c r="Y1951" s="54">
        <f t="shared" si="524"/>
        <v>0</v>
      </c>
      <c r="Z1951" s="68" t="str">
        <f t="shared" si="527"/>
        <v>0</v>
      </c>
      <c r="AA1951" s="56">
        <f t="shared" si="525"/>
        <v>1</v>
      </c>
      <c r="AB1951" s="124">
        <f t="shared" si="533"/>
        <v>1</v>
      </c>
      <c r="AC1951" s="69">
        <f t="shared" si="534"/>
        <v>0</v>
      </c>
      <c r="AD1951" s="54">
        <f t="shared" si="537"/>
        <v>0</v>
      </c>
      <c r="AE1951" s="59">
        <f t="shared" si="535"/>
        <v>0</v>
      </c>
      <c r="AF1951" s="149"/>
      <c r="AG1951" s="60"/>
      <c r="AH1951" s="61"/>
      <c r="AI1951" s="126"/>
      <c r="AJ1951" s="212"/>
      <c r="AK1951" s="215"/>
    </row>
    <row r="1952" spans="2:37">
      <c r="B1952" s="136"/>
      <c r="C1952" s="47">
        <f t="shared" si="528"/>
        <v>0</v>
      </c>
      <c r="D1952" s="47">
        <f t="shared" si="529"/>
        <v>1</v>
      </c>
      <c r="E1952" s="47">
        <f t="shared" si="530"/>
        <v>1900</v>
      </c>
      <c r="F1952" s="47" t="str">
        <f t="shared" si="526"/>
        <v>сб</v>
      </c>
      <c r="G1952" s="92"/>
      <c r="H1952" s="71"/>
      <c r="I1952" s="70"/>
      <c r="J1952" s="94"/>
      <c r="K1952" s="94"/>
      <c r="L1952" s="48"/>
      <c r="M1952" s="71"/>
      <c r="N1952" s="64"/>
      <c r="O1952" s="65"/>
      <c r="P1952" s="65"/>
      <c r="Q1952" s="65"/>
      <c r="R1952" s="105"/>
      <c r="S1952" s="66">
        <f t="shared" si="536"/>
        <v>100854.89999999998</v>
      </c>
      <c r="T1952" s="67">
        <f t="shared" si="531"/>
        <v>0</v>
      </c>
      <c r="U1952" s="53">
        <f t="shared" si="521"/>
        <v>0</v>
      </c>
      <c r="V1952" s="54">
        <f t="shared" si="522"/>
        <v>0</v>
      </c>
      <c r="W1952" s="67">
        <f t="shared" si="532"/>
        <v>0</v>
      </c>
      <c r="X1952" s="53">
        <f t="shared" si="523"/>
        <v>0</v>
      </c>
      <c r="Y1952" s="54">
        <f t="shared" si="524"/>
        <v>0</v>
      </c>
      <c r="Z1952" s="68" t="str">
        <f t="shared" si="527"/>
        <v>0</v>
      </c>
      <c r="AA1952" s="56">
        <f t="shared" si="525"/>
        <v>1</v>
      </c>
      <c r="AB1952" s="124">
        <f t="shared" si="533"/>
        <v>1</v>
      </c>
      <c r="AC1952" s="69">
        <f t="shared" si="534"/>
        <v>0</v>
      </c>
      <c r="AD1952" s="54">
        <f t="shared" si="537"/>
        <v>0</v>
      </c>
      <c r="AE1952" s="59">
        <f t="shared" si="535"/>
        <v>0</v>
      </c>
      <c r="AF1952" s="149"/>
      <c r="AG1952" s="60"/>
      <c r="AH1952" s="61"/>
      <c r="AI1952" s="126"/>
      <c r="AJ1952" s="212"/>
      <c r="AK1952" s="215"/>
    </row>
    <row r="1953" spans="2:37">
      <c r="B1953" s="136"/>
      <c r="C1953" s="47">
        <f t="shared" si="528"/>
        <v>0</v>
      </c>
      <c r="D1953" s="47">
        <f t="shared" si="529"/>
        <v>1</v>
      </c>
      <c r="E1953" s="47">
        <f t="shared" si="530"/>
        <v>1900</v>
      </c>
      <c r="F1953" s="47" t="str">
        <f t="shared" si="526"/>
        <v>сб</v>
      </c>
      <c r="G1953" s="92"/>
      <c r="H1953" s="71"/>
      <c r="I1953" s="70"/>
      <c r="J1953" s="94"/>
      <c r="K1953" s="94"/>
      <c r="L1953" s="48"/>
      <c r="M1953" s="71"/>
      <c r="N1953" s="64"/>
      <c r="O1953" s="65"/>
      <c r="P1953" s="65"/>
      <c r="Q1953" s="65"/>
      <c r="R1953" s="105"/>
      <c r="S1953" s="66">
        <f t="shared" si="536"/>
        <v>100854.89999999998</v>
      </c>
      <c r="T1953" s="67">
        <f t="shared" si="531"/>
        <v>0</v>
      </c>
      <c r="U1953" s="53">
        <f t="shared" ref="U1953:U1969" si="538">T1953*M1953*AA1953</f>
        <v>0</v>
      </c>
      <c r="V1953" s="54">
        <f t="shared" ref="V1953:V1969" si="539">T1953*M1953*AA1953/S1953</f>
        <v>0</v>
      </c>
      <c r="W1953" s="67">
        <f t="shared" si="532"/>
        <v>0</v>
      </c>
      <c r="X1953" s="53">
        <f t="shared" ref="X1953:X1969" si="540">W1953*M1953*AA1953</f>
        <v>0</v>
      </c>
      <c r="Y1953" s="54">
        <f t="shared" ref="Y1953:Y1969" si="541">W1953*M1953*AA1953/S1953</f>
        <v>0</v>
      </c>
      <c r="Z1953" s="68" t="str">
        <f t="shared" si="527"/>
        <v>0</v>
      </c>
      <c r="AA1953" s="56">
        <f t="shared" ref="AA1953:AA1969" si="542">IF(I1953=0,1,I1953)</f>
        <v>1</v>
      </c>
      <c r="AB1953" s="124">
        <f t="shared" si="533"/>
        <v>1</v>
      </c>
      <c r="AC1953" s="69">
        <f t="shared" si="534"/>
        <v>0</v>
      </c>
      <c r="AD1953" s="54">
        <f t="shared" si="537"/>
        <v>0</v>
      </c>
      <c r="AE1953" s="59">
        <f t="shared" si="535"/>
        <v>0</v>
      </c>
      <c r="AF1953" s="149"/>
      <c r="AG1953" s="60"/>
      <c r="AH1953" s="61"/>
      <c r="AI1953" s="126"/>
      <c r="AJ1953" s="212"/>
      <c r="AK1953" s="215"/>
    </row>
    <row r="1954" spans="2:37">
      <c r="B1954" s="136"/>
      <c r="C1954" s="47">
        <f t="shared" si="528"/>
        <v>0</v>
      </c>
      <c r="D1954" s="47">
        <f t="shared" si="529"/>
        <v>1</v>
      </c>
      <c r="E1954" s="47">
        <f t="shared" si="530"/>
        <v>1900</v>
      </c>
      <c r="F1954" s="47" t="str">
        <f t="shared" si="526"/>
        <v>сб</v>
      </c>
      <c r="G1954" s="92"/>
      <c r="H1954" s="71"/>
      <c r="I1954" s="70"/>
      <c r="J1954" s="94"/>
      <c r="K1954" s="94"/>
      <c r="L1954" s="48"/>
      <c r="M1954" s="71"/>
      <c r="N1954" s="64"/>
      <c r="O1954" s="65"/>
      <c r="P1954" s="65"/>
      <c r="Q1954" s="65"/>
      <c r="R1954" s="105"/>
      <c r="S1954" s="66">
        <f t="shared" si="536"/>
        <v>100854.89999999998</v>
      </c>
      <c r="T1954" s="67">
        <f t="shared" si="531"/>
        <v>0</v>
      </c>
      <c r="U1954" s="53">
        <f t="shared" si="538"/>
        <v>0</v>
      </c>
      <c r="V1954" s="54">
        <f t="shared" si="539"/>
        <v>0</v>
      </c>
      <c r="W1954" s="67">
        <f t="shared" si="532"/>
        <v>0</v>
      </c>
      <c r="X1954" s="53">
        <f t="shared" si="540"/>
        <v>0</v>
      </c>
      <c r="Y1954" s="54">
        <f t="shared" si="541"/>
        <v>0</v>
      </c>
      <c r="Z1954" s="68" t="str">
        <f t="shared" si="527"/>
        <v>0</v>
      </c>
      <c r="AA1954" s="56">
        <f t="shared" si="542"/>
        <v>1</v>
      </c>
      <c r="AB1954" s="124">
        <f t="shared" si="533"/>
        <v>1</v>
      </c>
      <c r="AC1954" s="69">
        <f t="shared" si="534"/>
        <v>0</v>
      </c>
      <c r="AD1954" s="54">
        <f t="shared" si="537"/>
        <v>0</v>
      </c>
      <c r="AE1954" s="59">
        <f t="shared" si="535"/>
        <v>0</v>
      </c>
      <c r="AF1954" s="149"/>
      <c r="AG1954" s="60"/>
      <c r="AH1954" s="61"/>
      <c r="AI1954" s="126"/>
      <c r="AJ1954" s="212"/>
      <c r="AK1954" s="215"/>
    </row>
    <row r="1955" spans="2:37">
      <c r="B1955" s="136"/>
      <c r="C1955" s="47">
        <f t="shared" si="528"/>
        <v>0</v>
      </c>
      <c r="D1955" s="47">
        <f t="shared" si="529"/>
        <v>1</v>
      </c>
      <c r="E1955" s="47">
        <f t="shared" si="530"/>
        <v>1900</v>
      </c>
      <c r="F1955" s="47" t="str">
        <f t="shared" si="526"/>
        <v>сб</v>
      </c>
      <c r="G1955" s="92"/>
      <c r="H1955" s="71"/>
      <c r="I1955" s="70"/>
      <c r="J1955" s="94"/>
      <c r="K1955" s="94"/>
      <c r="L1955" s="48"/>
      <c r="M1955" s="71"/>
      <c r="N1955" s="64"/>
      <c r="O1955" s="65"/>
      <c r="P1955" s="65"/>
      <c r="Q1955" s="65"/>
      <c r="R1955" s="105"/>
      <c r="S1955" s="66">
        <f t="shared" si="536"/>
        <v>100854.89999999998</v>
      </c>
      <c r="T1955" s="67">
        <f t="shared" si="531"/>
        <v>0</v>
      </c>
      <c r="U1955" s="53">
        <f t="shared" si="538"/>
        <v>0</v>
      </c>
      <c r="V1955" s="54">
        <f t="shared" si="539"/>
        <v>0</v>
      </c>
      <c r="W1955" s="67">
        <f t="shared" si="532"/>
        <v>0</v>
      </c>
      <c r="X1955" s="53">
        <f t="shared" si="540"/>
        <v>0</v>
      </c>
      <c r="Y1955" s="54">
        <f t="shared" si="541"/>
        <v>0</v>
      </c>
      <c r="Z1955" s="68" t="str">
        <f t="shared" si="527"/>
        <v>0</v>
      </c>
      <c r="AA1955" s="56">
        <f t="shared" si="542"/>
        <v>1</v>
      </c>
      <c r="AB1955" s="124">
        <f t="shared" si="533"/>
        <v>1</v>
      </c>
      <c r="AC1955" s="69">
        <f t="shared" si="534"/>
        <v>0</v>
      </c>
      <c r="AD1955" s="54">
        <f t="shared" si="537"/>
        <v>0</v>
      </c>
      <c r="AE1955" s="59">
        <f t="shared" si="535"/>
        <v>0</v>
      </c>
      <c r="AF1955" s="149"/>
      <c r="AG1955" s="60"/>
      <c r="AH1955" s="61"/>
      <c r="AI1955" s="126"/>
      <c r="AJ1955" s="212"/>
      <c r="AK1955" s="215"/>
    </row>
    <row r="1956" spans="2:37">
      <c r="B1956" s="136"/>
      <c r="C1956" s="47">
        <f t="shared" si="528"/>
        <v>0</v>
      </c>
      <c r="D1956" s="47">
        <f t="shared" si="529"/>
        <v>1</v>
      </c>
      <c r="E1956" s="47">
        <f t="shared" si="530"/>
        <v>1900</v>
      </c>
      <c r="F1956" s="47" t="str">
        <f t="shared" ref="F1956:F1962" si="543">CHOOSE(WEEKDAY(B1956,2),"пн","вт","ср","чт","пт","сб","вс")</f>
        <v>сб</v>
      </c>
      <c r="G1956" s="92"/>
      <c r="H1956" s="71"/>
      <c r="I1956" s="70"/>
      <c r="J1956" s="94"/>
      <c r="K1956" s="94"/>
      <c r="L1956" s="48"/>
      <c r="M1956" s="71"/>
      <c r="N1956" s="64"/>
      <c r="O1956" s="65"/>
      <c r="P1956" s="65"/>
      <c r="Q1956" s="65"/>
      <c r="R1956" s="105"/>
      <c r="S1956" s="66">
        <f t="shared" si="536"/>
        <v>100854.89999999998</v>
      </c>
      <c r="T1956" s="67">
        <f t="shared" si="531"/>
        <v>0</v>
      </c>
      <c r="U1956" s="53">
        <f t="shared" si="538"/>
        <v>0</v>
      </c>
      <c r="V1956" s="54">
        <f t="shared" si="539"/>
        <v>0</v>
      </c>
      <c r="W1956" s="67">
        <f t="shared" si="532"/>
        <v>0</v>
      </c>
      <c r="X1956" s="53">
        <f t="shared" si="540"/>
        <v>0</v>
      </c>
      <c r="Y1956" s="54">
        <f t="shared" si="541"/>
        <v>0</v>
      </c>
      <c r="Z1956" s="68" t="str">
        <f t="shared" ref="Z1956:Z1969" si="544">IF(W1956=0,"0",T1956/W1956)</f>
        <v>0</v>
      </c>
      <c r="AA1956" s="56">
        <f t="shared" si="542"/>
        <v>1</v>
      </c>
      <c r="AB1956" s="124">
        <f t="shared" si="533"/>
        <v>1</v>
      </c>
      <c r="AC1956" s="69">
        <f t="shared" si="534"/>
        <v>0</v>
      </c>
      <c r="AD1956" s="54">
        <f t="shared" si="537"/>
        <v>0</v>
      </c>
      <c r="AE1956" s="59">
        <f t="shared" si="535"/>
        <v>0</v>
      </c>
      <c r="AF1956" s="149"/>
      <c r="AG1956" s="60"/>
      <c r="AH1956" s="61"/>
      <c r="AI1956" s="126"/>
      <c r="AJ1956" s="212"/>
      <c r="AK1956" s="215"/>
    </row>
    <row r="1957" spans="2:37">
      <c r="B1957" s="136"/>
      <c r="C1957" s="47">
        <f t="shared" ref="C1957:C1962" si="545">WEEKNUM(B1957)</f>
        <v>0</v>
      </c>
      <c r="D1957" s="47">
        <f t="shared" ref="D1957:D1962" si="546">MONTH(B1957)</f>
        <v>1</v>
      </c>
      <c r="E1957" s="47">
        <f t="shared" ref="E1957:E1961" si="547">YEAR(B1957)</f>
        <v>1900</v>
      </c>
      <c r="F1957" s="47" t="str">
        <f t="shared" si="543"/>
        <v>сб</v>
      </c>
      <c r="G1957" s="92"/>
      <c r="H1957" s="71"/>
      <c r="I1957" s="70"/>
      <c r="J1957" s="94"/>
      <c r="K1957" s="94"/>
      <c r="L1957" s="48"/>
      <c r="M1957" s="71"/>
      <c r="N1957" s="64"/>
      <c r="O1957" s="65"/>
      <c r="P1957" s="65"/>
      <c r="Q1957" s="65"/>
      <c r="R1957" s="105"/>
      <c r="S1957" s="66">
        <f t="shared" si="536"/>
        <v>100854.89999999998</v>
      </c>
      <c r="T1957" s="67">
        <f t="shared" si="531"/>
        <v>0</v>
      </c>
      <c r="U1957" s="53">
        <f t="shared" si="538"/>
        <v>0</v>
      </c>
      <c r="V1957" s="54">
        <f t="shared" si="539"/>
        <v>0</v>
      </c>
      <c r="W1957" s="67">
        <f t="shared" si="532"/>
        <v>0</v>
      </c>
      <c r="X1957" s="53">
        <f t="shared" si="540"/>
        <v>0</v>
      </c>
      <c r="Y1957" s="54">
        <f t="shared" si="541"/>
        <v>0</v>
      </c>
      <c r="Z1957" s="68" t="str">
        <f t="shared" si="544"/>
        <v>0</v>
      </c>
      <c r="AA1957" s="56">
        <f t="shared" si="542"/>
        <v>1</v>
      </c>
      <c r="AB1957" s="124">
        <f t="shared" si="533"/>
        <v>1</v>
      </c>
      <c r="AC1957" s="69">
        <f t="shared" si="534"/>
        <v>0</v>
      </c>
      <c r="AD1957" s="54">
        <f t="shared" si="537"/>
        <v>0</v>
      </c>
      <c r="AE1957" s="59">
        <f t="shared" si="535"/>
        <v>0</v>
      </c>
      <c r="AF1957" s="149"/>
      <c r="AG1957" s="60"/>
      <c r="AH1957" s="61"/>
      <c r="AI1957" s="126"/>
      <c r="AJ1957" s="212"/>
      <c r="AK1957" s="215"/>
    </row>
    <row r="1958" spans="2:37">
      <c r="B1958" s="136"/>
      <c r="C1958" s="47">
        <f t="shared" si="545"/>
        <v>0</v>
      </c>
      <c r="D1958" s="47">
        <f t="shared" si="546"/>
        <v>1</v>
      </c>
      <c r="E1958" s="47">
        <f t="shared" si="547"/>
        <v>1900</v>
      </c>
      <c r="F1958" s="47" t="str">
        <f t="shared" si="543"/>
        <v>сб</v>
      </c>
      <c r="G1958" s="92"/>
      <c r="H1958" s="71"/>
      <c r="I1958" s="70"/>
      <c r="J1958" s="94"/>
      <c r="K1958" s="94"/>
      <c r="L1958" s="48"/>
      <c r="M1958" s="71"/>
      <c r="N1958" s="64"/>
      <c r="O1958" s="65"/>
      <c r="P1958" s="65"/>
      <c r="Q1958" s="65"/>
      <c r="R1958" s="105"/>
      <c r="S1958" s="66">
        <f t="shared" si="536"/>
        <v>100854.89999999998</v>
      </c>
      <c r="T1958" s="67">
        <f t="shared" si="531"/>
        <v>0</v>
      </c>
      <c r="U1958" s="53">
        <f t="shared" si="538"/>
        <v>0</v>
      </c>
      <c r="V1958" s="54">
        <f t="shared" si="539"/>
        <v>0</v>
      </c>
      <c r="W1958" s="67">
        <f t="shared" si="532"/>
        <v>0</v>
      </c>
      <c r="X1958" s="53">
        <f t="shared" si="540"/>
        <v>0</v>
      </c>
      <c r="Y1958" s="54">
        <f t="shared" si="541"/>
        <v>0</v>
      </c>
      <c r="Z1958" s="68" t="str">
        <f t="shared" si="544"/>
        <v>0</v>
      </c>
      <c r="AA1958" s="56">
        <f t="shared" si="542"/>
        <v>1</v>
      </c>
      <c r="AB1958" s="124">
        <f t="shared" si="533"/>
        <v>1</v>
      </c>
      <c r="AC1958" s="69">
        <f t="shared" si="534"/>
        <v>0</v>
      </c>
      <c r="AD1958" s="54">
        <f t="shared" si="537"/>
        <v>0</v>
      </c>
      <c r="AE1958" s="59">
        <f t="shared" si="535"/>
        <v>0</v>
      </c>
      <c r="AF1958" s="149"/>
      <c r="AG1958" s="60"/>
      <c r="AH1958" s="61"/>
      <c r="AI1958" s="126"/>
      <c r="AJ1958" s="212"/>
      <c r="AK1958" s="215"/>
    </row>
    <row r="1959" spans="2:37">
      <c r="B1959" s="136"/>
      <c r="C1959" s="47">
        <f t="shared" si="545"/>
        <v>0</v>
      </c>
      <c r="D1959" s="47">
        <f t="shared" si="546"/>
        <v>1</v>
      </c>
      <c r="E1959" s="47">
        <f t="shared" si="547"/>
        <v>1900</v>
      </c>
      <c r="F1959" s="47" t="str">
        <f t="shared" si="543"/>
        <v>сб</v>
      </c>
      <c r="G1959" s="92"/>
      <c r="H1959" s="71"/>
      <c r="I1959" s="70"/>
      <c r="J1959" s="94"/>
      <c r="K1959" s="94"/>
      <c r="L1959" s="48"/>
      <c r="M1959" s="71"/>
      <c r="N1959" s="64"/>
      <c r="O1959" s="65"/>
      <c r="P1959" s="65"/>
      <c r="Q1959" s="65"/>
      <c r="R1959" s="105"/>
      <c r="S1959" s="66">
        <f t="shared" si="536"/>
        <v>100854.89999999998</v>
      </c>
      <c r="T1959" s="67">
        <f t="shared" si="531"/>
        <v>0</v>
      </c>
      <c r="U1959" s="53">
        <f t="shared" si="538"/>
        <v>0</v>
      </c>
      <c r="V1959" s="54">
        <f t="shared" si="539"/>
        <v>0</v>
      </c>
      <c r="W1959" s="67">
        <f t="shared" si="532"/>
        <v>0</v>
      </c>
      <c r="X1959" s="53">
        <f t="shared" si="540"/>
        <v>0</v>
      </c>
      <c r="Y1959" s="54">
        <f t="shared" si="541"/>
        <v>0</v>
      </c>
      <c r="Z1959" s="68" t="str">
        <f t="shared" si="544"/>
        <v>0</v>
      </c>
      <c r="AA1959" s="56">
        <f t="shared" si="542"/>
        <v>1</v>
      </c>
      <c r="AB1959" s="124">
        <f t="shared" si="533"/>
        <v>1</v>
      </c>
      <c r="AC1959" s="69">
        <f t="shared" si="534"/>
        <v>0</v>
      </c>
      <c r="AD1959" s="54">
        <f t="shared" si="537"/>
        <v>0</v>
      </c>
      <c r="AE1959" s="59">
        <f t="shared" si="535"/>
        <v>0</v>
      </c>
      <c r="AF1959" s="149"/>
      <c r="AG1959" s="60"/>
      <c r="AH1959" s="61"/>
      <c r="AI1959" s="126"/>
      <c r="AJ1959" s="212"/>
      <c r="AK1959" s="215"/>
    </row>
    <row r="1960" spans="2:37">
      <c r="B1960" s="136"/>
      <c r="C1960" s="47">
        <f t="shared" si="545"/>
        <v>0</v>
      </c>
      <c r="D1960" s="47">
        <f t="shared" si="546"/>
        <v>1</v>
      </c>
      <c r="E1960" s="47">
        <f t="shared" si="547"/>
        <v>1900</v>
      </c>
      <c r="F1960" s="47" t="str">
        <f t="shared" si="543"/>
        <v>сб</v>
      </c>
      <c r="G1960" s="92"/>
      <c r="H1960" s="71"/>
      <c r="I1960" s="70"/>
      <c r="J1960" s="94"/>
      <c r="K1960" s="94"/>
      <c r="L1960" s="48"/>
      <c r="M1960" s="71"/>
      <c r="N1960" s="64"/>
      <c r="O1960" s="65"/>
      <c r="P1960" s="65"/>
      <c r="Q1960" s="65"/>
      <c r="R1960" s="105"/>
      <c r="S1960" s="66">
        <f t="shared" si="536"/>
        <v>100854.89999999998</v>
      </c>
      <c r="T1960" s="67">
        <f t="shared" si="531"/>
        <v>0</v>
      </c>
      <c r="U1960" s="53">
        <f t="shared" si="538"/>
        <v>0</v>
      </c>
      <c r="V1960" s="54">
        <f t="shared" si="539"/>
        <v>0</v>
      </c>
      <c r="W1960" s="67">
        <f t="shared" si="532"/>
        <v>0</v>
      </c>
      <c r="X1960" s="53">
        <f t="shared" si="540"/>
        <v>0</v>
      </c>
      <c r="Y1960" s="54">
        <f t="shared" si="541"/>
        <v>0</v>
      </c>
      <c r="Z1960" s="68" t="str">
        <f t="shared" si="544"/>
        <v>0</v>
      </c>
      <c r="AA1960" s="56">
        <f t="shared" si="542"/>
        <v>1</v>
      </c>
      <c r="AB1960" s="124">
        <f t="shared" si="533"/>
        <v>1</v>
      </c>
      <c r="AC1960" s="69">
        <f t="shared" si="534"/>
        <v>0</v>
      </c>
      <c r="AD1960" s="54">
        <f t="shared" si="537"/>
        <v>0</v>
      </c>
      <c r="AE1960" s="59">
        <f t="shared" si="535"/>
        <v>0</v>
      </c>
      <c r="AF1960" s="149"/>
      <c r="AG1960" s="60"/>
      <c r="AH1960" s="61"/>
      <c r="AI1960" s="126"/>
      <c r="AJ1960" s="212"/>
      <c r="AK1960" s="215"/>
    </row>
    <row r="1961" spans="2:37">
      <c r="B1961" s="136"/>
      <c r="C1961" s="47">
        <f t="shared" si="545"/>
        <v>0</v>
      </c>
      <c r="D1961" s="47">
        <f t="shared" si="546"/>
        <v>1</v>
      </c>
      <c r="E1961" s="47">
        <f t="shared" si="547"/>
        <v>1900</v>
      </c>
      <c r="F1961" s="47" t="str">
        <f t="shared" si="543"/>
        <v>сб</v>
      </c>
      <c r="G1961" s="92"/>
      <c r="H1961" s="71"/>
      <c r="I1961" s="70"/>
      <c r="J1961" s="94"/>
      <c r="K1961" s="94"/>
      <c r="L1961" s="48"/>
      <c r="M1961" s="71"/>
      <c r="N1961" s="64"/>
      <c r="O1961" s="65"/>
      <c r="P1961" s="65"/>
      <c r="Q1961" s="65"/>
      <c r="R1961" s="105"/>
      <c r="S1961" s="66">
        <f t="shared" si="536"/>
        <v>100854.89999999998</v>
      </c>
      <c r="T1961" s="67">
        <f t="shared" si="531"/>
        <v>0</v>
      </c>
      <c r="U1961" s="53">
        <f t="shared" si="538"/>
        <v>0</v>
      </c>
      <c r="V1961" s="54">
        <f t="shared" si="539"/>
        <v>0</v>
      </c>
      <c r="W1961" s="67">
        <f t="shared" si="532"/>
        <v>0</v>
      </c>
      <c r="X1961" s="53">
        <f t="shared" si="540"/>
        <v>0</v>
      </c>
      <c r="Y1961" s="54">
        <f t="shared" si="541"/>
        <v>0</v>
      </c>
      <c r="Z1961" s="68" t="str">
        <f t="shared" si="544"/>
        <v>0</v>
      </c>
      <c r="AA1961" s="56">
        <f t="shared" si="542"/>
        <v>1</v>
      </c>
      <c r="AB1961" s="124">
        <f t="shared" si="533"/>
        <v>1</v>
      </c>
      <c r="AC1961" s="69">
        <f t="shared" si="534"/>
        <v>0</v>
      </c>
      <c r="AD1961" s="54">
        <f t="shared" si="537"/>
        <v>0</v>
      </c>
      <c r="AE1961" s="59">
        <f t="shared" si="535"/>
        <v>0</v>
      </c>
      <c r="AF1961" s="149"/>
      <c r="AG1961" s="60"/>
      <c r="AH1961" s="61"/>
      <c r="AI1961" s="126"/>
      <c r="AJ1961" s="212"/>
      <c r="AK1961" s="215"/>
    </row>
    <row r="1962" spans="2:37">
      <c r="B1962" s="136"/>
      <c r="C1962" s="47">
        <f t="shared" si="545"/>
        <v>0</v>
      </c>
      <c r="D1962" s="47">
        <f t="shared" si="546"/>
        <v>1</v>
      </c>
      <c r="E1962" s="92"/>
      <c r="F1962" s="47" t="str">
        <f t="shared" si="543"/>
        <v>сб</v>
      </c>
      <c r="G1962" s="92"/>
      <c r="H1962" s="71"/>
      <c r="I1962" s="70"/>
      <c r="J1962" s="94"/>
      <c r="K1962" s="94"/>
      <c r="L1962" s="48"/>
      <c r="M1962" s="71"/>
      <c r="N1962" s="64"/>
      <c r="O1962" s="65"/>
      <c r="P1962" s="65"/>
      <c r="Q1962" s="65"/>
      <c r="R1962" s="105"/>
      <c r="S1962" s="66">
        <f t="shared" si="536"/>
        <v>100854.89999999998</v>
      </c>
      <c r="T1962" s="67">
        <f t="shared" si="531"/>
        <v>0</v>
      </c>
      <c r="U1962" s="53">
        <f t="shared" si="538"/>
        <v>0</v>
      </c>
      <c r="V1962" s="54">
        <f t="shared" si="539"/>
        <v>0</v>
      </c>
      <c r="W1962" s="67">
        <f t="shared" si="532"/>
        <v>0</v>
      </c>
      <c r="X1962" s="53">
        <f t="shared" si="540"/>
        <v>0</v>
      </c>
      <c r="Y1962" s="54">
        <f t="shared" si="541"/>
        <v>0</v>
      </c>
      <c r="Z1962" s="68" t="str">
        <f t="shared" si="544"/>
        <v>0</v>
      </c>
      <c r="AA1962" s="56">
        <f t="shared" si="542"/>
        <v>1</v>
      </c>
      <c r="AB1962" s="124">
        <f t="shared" si="533"/>
        <v>1</v>
      </c>
      <c r="AC1962" s="69">
        <f t="shared" si="534"/>
        <v>0</v>
      </c>
      <c r="AD1962" s="54">
        <f t="shared" si="537"/>
        <v>0</v>
      </c>
      <c r="AE1962" s="59">
        <f t="shared" si="535"/>
        <v>0</v>
      </c>
      <c r="AF1962" s="149"/>
      <c r="AG1962" s="60"/>
      <c r="AH1962" s="61"/>
      <c r="AI1962" s="126"/>
      <c r="AJ1962" s="212"/>
      <c r="AK1962" s="215"/>
    </row>
    <row r="1963" spans="2:37">
      <c r="B1963" s="136"/>
      <c r="C1963" s="92"/>
      <c r="D1963" s="92"/>
      <c r="E1963" s="92"/>
      <c r="F1963" s="92"/>
      <c r="G1963" s="92"/>
      <c r="H1963" s="71"/>
      <c r="I1963" s="70"/>
      <c r="J1963" s="94"/>
      <c r="K1963" s="94"/>
      <c r="L1963" s="48"/>
      <c r="M1963" s="71"/>
      <c r="N1963" s="64"/>
      <c r="O1963" s="65"/>
      <c r="P1963" s="65"/>
      <c r="Q1963" s="65"/>
      <c r="R1963" s="105"/>
      <c r="S1963" s="66">
        <f t="shared" si="536"/>
        <v>100854.89999999998</v>
      </c>
      <c r="T1963" s="67">
        <f t="shared" si="531"/>
        <v>0</v>
      </c>
      <c r="U1963" s="53">
        <f t="shared" si="538"/>
        <v>0</v>
      </c>
      <c r="V1963" s="54">
        <f t="shared" si="539"/>
        <v>0</v>
      </c>
      <c r="W1963" s="67">
        <f t="shared" si="532"/>
        <v>0</v>
      </c>
      <c r="X1963" s="53">
        <f t="shared" si="540"/>
        <v>0</v>
      </c>
      <c r="Y1963" s="54">
        <f t="shared" si="541"/>
        <v>0</v>
      </c>
      <c r="Z1963" s="68" t="str">
        <f t="shared" si="544"/>
        <v>0</v>
      </c>
      <c r="AA1963" s="56">
        <f t="shared" si="542"/>
        <v>1</v>
      </c>
      <c r="AB1963" s="124">
        <f t="shared" si="533"/>
        <v>1</v>
      </c>
      <c r="AC1963" s="69">
        <f t="shared" si="534"/>
        <v>0</v>
      </c>
      <c r="AD1963" s="54">
        <f t="shared" si="537"/>
        <v>0</v>
      </c>
      <c r="AE1963" s="59">
        <f t="shared" si="535"/>
        <v>0</v>
      </c>
      <c r="AF1963" s="149"/>
      <c r="AG1963" s="60"/>
      <c r="AH1963" s="61"/>
      <c r="AI1963" s="126"/>
      <c r="AJ1963" s="212"/>
      <c r="AK1963" s="215"/>
    </row>
    <row r="1964" spans="2:37">
      <c r="B1964" s="136"/>
      <c r="C1964" s="92"/>
      <c r="D1964" s="92"/>
      <c r="E1964" s="92"/>
      <c r="F1964" s="92"/>
      <c r="G1964" s="92"/>
      <c r="H1964" s="71"/>
      <c r="I1964" s="70"/>
      <c r="J1964" s="94"/>
      <c r="K1964" s="94"/>
      <c r="L1964" s="48"/>
      <c r="M1964" s="71"/>
      <c r="N1964" s="64"/>
      <c r="O1964" s="65"/>
      <c r="P1964" s="65"/>
      <c r="Q1964" s="65"/>
      <c r="R1964" s="105"/>
      <c r="S1964" s="66">
        <f t="shared" si="536"/>
        <v>100854.89999999998</v>
      </c>
      <c r="T1964" s="67">
        <f t="shared" si="531"/>
        <v>0</v>
      </c>
      <c r="U1964" s="53">
        <f t="shared" si="538"/>
        <v>0</v>
      </c>
      <c r="V1964" s="54">
        <f t="shared" si="539"/>
        <v>0</v>
      </c>
      <c r="W1964" s="67">
        <f t="shared" si="532"/>
        <v>0</v>
      </c>
      <c r="X1964" s="53">
        <f t="shared" si="540"/>
        <v>0</v>
      </c>
      <c r="Y1964" s="54">
        <f t="shared" si="541"/>
        <v>0</v>
      </c>
      <c r="Z1964" s="68" t="str">
        <f t="shared" si="544"/>
        <v>0</v>
      </c>
      <c r="AA1964" s="56">
        <f t="shared" si="542"/>
        <v>1</v>
      </c>
      <c r="AB1964" s="124">
        <f t="shared" si="533"/>
        <v>1</v>
      </c>
      <c r="AC1964" s="69">
        <f t="shared" si="534"/>
        <v>0</v>
      </c>
      <c r="AD1964" s="54">
        <f t="shared" si="537"/>
        <v>0</v>
      </c>
      <c r="AE1964" s="59">
        <f t="shared" si="535"/>
        <v>0</v>
      </c>
      <c r="AF1964" s="149"/>
      <c r="AG1964" s="60"/>
      <c r="AH1964" s="61"/>
      <c r="AI1964" s="126"/>
      <c r="AJ1964" s="212"/>
      <c r="AK1964" s="215"/>
    </row>
    <row r="1965" spans="2:37">
      <c r="B1965" s="136"/>
      <c r="C1965" s="92"/>
      <c r="D1965" s="92"/>
      <c r="E1965" s="92"/>
      <c r="F1965" s="92"/>
      <c r="G1965" s="92"/>
      <c r="H1965" s="71"/>
      <c r="I1965" s="70"/>
      <c r="J1965" s="94"/>
      <c r="K1965" s="94"/>
      <c r="L1965" s="48"/>
      <c r="M1965" s="71"/>
      <c r="N1965" s="64"/>
      <c r="O1965" s="65"/>
      <c r="P1965" s="65"/>
      <c r="Q1965" s="65"/>
      <c r="R1965" s="105"/>
      <c r="S1965" s="66">
        <f t="shared" si="536"/>
        <v>100854.89999999998</v>
      </c>
      <c r="T1965" s="67">
        <f t="shared" si="531"/>
        <v>0</v>
      </c>
      <c r="U1965" s="53">
        <f t="shared" si="538"/>
        <v>0</v>
      </c>
      <c r="V1965" s="54">
        <f t="shared" si="539"/>
        <v>0</v>
      </c>
      <c r="W1965" s="67">
        <f t="shared" si="532"/>
        <v>0</v>
      </c>
      <c r="X1965" s="53">
        <f t="shared" si="540"/>
        <v>0</v>
      </c>
      <c r="Y1965" s="54">
        <f t="shared" si="541"/>
        <v>0</v>
      </c>
      <c r="Z1965" s="68" t="str">
        <f t="shared" si="544"/>
        <v>0</v>
      </c>
      <c r="AA1965" s="56">
        <f t="shared" si="542"/>
        <v>1</v>
      </c>
      <c r="AB1965" s="124">
        <f t="shared" si="533"/>
        <v>1</v>
      </c>
      <c r="AC1965" s="69">
        <f t="shared" si="534"/>
        <v>0</v>
      </c>
      <c r="AD1965" s="54">
        <f t="shared" si="537"/>
        <v>0</v>
      </c>
      <c r="AE1965" s="59">
        <f t="shared" si="535"/>
        <v>0</v>
      </c>
      <c r="AF1965" s="149"/>
      <c r="AG1965" s="60"/>
      <c r="AH1965" s="61"/>
      <c r="AI1965" s="126"/>
      <c r="AJ1965" s="212"/>
      <c r="AK1965" s="215"/>
    </row>
    <row r="1966" spans="2:37">
      <c r="B1966" s="136"/>
      <c r="C1966" s="92"/>
      <c r="D1966" s="92"/>
      <c r="E1966" s="92"/>
      <c r="F1966" s="92"/>
      <c r="G1966" s="92"/>
      <c r="H1966" s="71"/>
      <c r="I1966" s="70"/>
      <c r="J1966" s="94"/>
      <c r="K1966" s="94"/>
      <c r="L1966" s="48"/>
      <c r="M1966" s="71"/>
      <c r="N1966" s="64"/>
      <c r="O1966" s="65"/>
      <c r="P1966" s="65"/>
      <c r="Q1966" s="65"/>
      <c r="R1966" s="105"/>
      <c r="S1966" s="66">
        <f t="shared" si="536"/>
        <v>100854.89999999998</v>
      </c>
      <c r="T1966" s="67">
        <f t="shared" si="531"/>
        <v>0</v>
      </c>
      <c r="U1966" s="53">
        <f t="shared" si="538"/>
        <v>0</v>
      </c>
      <c r="V1966" s="54">
        <f t="shared" si="539"/>
        <v>0</v>
      </c>
      <c r="W1966" s="67">
        <f t="shared" si="532"/>
        <v>0</v>
      </c>
      <c r="X1966" s="53">
        <f t="shared" si="540"/>
        <v>0</v>
      </c>
      <c r="Y1966" s="54">
        <f t="shared" si="541"/>
        <v>0</v>
      </c>
      <c r="Z1966" s="68" t="str">
        <f t="shared" si="544"/>
        <v>0</v>
      </c>
      <c r="AA1966" s="56">
        <f t="shared" si="542"/>
        <v>1</v>
      </c>
      <c r="AB1966" s="124">
        <f t="shared" si="533"/>
        <v>1</v>
      </c>
      <c r="AC1966" s="69">
        <f t="shared" si="534"/>
        <v>0</v>
      </c>
      <c r="AD1966" s="54">
        <f t="shared" si="537"/>
        <v>0</v>
      </c>
      <c r="AE1966" s="59">
        <f t="shared" si="535"/>
        <v>0</v>
      </c>
      <c r="AF1966" s="149"/>
      <c r="AG1966" s="60"/>
      <c r="AH1966" s="61"/>
      <c r="AI1966" s="126"/>
      <c r="AJ1966" s="212"/>
      <c r="AK1966" s="215"/>
    </row>
    <row r="1967" spans="2:37">
      <c r="B1967" s="136"/>
      <c r="C1967" s="92"/>
      <c r="D1967" s="92"/>
      <c r="E1967" s="92"/>
      <c r="F1967" s="92"/>
      <c r="G1967" s="92"/>
      <c r="H1967" s="71"/>
      <c r="I1967" s="70"/>
      <c r="J1967" s="94"/>
      <c r="K1967" s="94"/>
      <c r="L1967" s="48"/>
      <c r="M1967" s="71"/>
      <c r="N1967" s="64"/>
      <c r="O1967" s="65"/>
      <c r="P1967" s="65"/>
      <c r="Q1967" s="65"/>
      <c r="R1967" s="105"/>
      <c r="S1967" s="66">
        <f t="shared" si="536"/>
        <v>100854.89999999998</v>
      </c>
      <c r="T1967" s="67">
        <f t="shared" si="531"/>
        <v>0</v>
      </c>
      <c r="U1967" s="53">
        <f t="shared" si="538"/>
        <v>0</v>
      </c>
      <c r="V1967" s="54">
        <f t="shared" si="539"/>
        <v>0</v>
      </c>
      <c r="W1967" s="67">
        <f t="shared" si="532"/>
        <v>0</v>
      </c>
      <c r="X1967" s="53">
        <f t="shared" si="540"/>
        <v>0</v>
      </c>
      <c r="Y1967" s="54">
        <f t="shared" si="541"/>
        <v>0</v>
      </c>
      <c r="Z1967" s="68" t="str">
        <f t="shared" si="544"/>
        <v>0</v>
      </c>
      <c r="AA1967" s="56">
        <f t="shared" si="542"/>
        <v>1</v>
      </c>
      <c r="AB1967" s="124">
        <f t="shared" si="533"/>
        <v>1</v>
      </c>
      <c r="AC1967" s="69">
        <f t="shared" si="534"/>
        <v>0</v>
      </c>
      <c r="AD1967" s="54">
        <f t="shared" si="537"/>
        <v>0</v>
      </c>
      <c r="AE1967" s="59">
        <f t="shared" si="535"/>
        <v>0</v>
      </c>
      <c r="AF1967" s="149"/>
      <c r="AG1967" s="60"/>
      <c r="AH1967" s="61"/>
      <c r="AI1967" s="126"/>
      <c r="AJ1967" s="212"/>
      <c r="AK1967" s="215"/>
    </row>
    <row r="1968" spans="2:37">
      <c r="B1968" s="136"/>
      <c r="C1968" s="92"/>
      <c r="D1968" s="92"/>
      <c r="E1968" s="92"/>
      <c r="F1968" s="92"/>
      <c r="G1968" s="92"/>
      <c r="H1968" s="71"/>
      <c r="I1968" s="70"/>
      <c r="J1968" s="94"/>
      <c r="K1968" s="94"/>
      <c r="L1968" s="48"/>
      <c r="M1968" s="71"/>
      <c r="N1968" s="64"/>
      <c r="O1968" s="65"/>
      <c r="P1968" s="65"/>
      <c r="Q1968" s="65"/>
      <c r="R1968" s="105"/>
      <c r="S1968" s="66">
        <f t="shared" si="536"/>
        <v>100854.89999999998</v>
      </c>
      <c r="T1968" s="67">
        <f t="shared" si="531"/>
        <v>0</v>
      </c>
      <c r="U1968" s="53">
        <f t="shared" si="538"/>
        <v>0</v>
      </c>
      <c r="V1968" s="54">
        <f t="shared" si="539"/>
        <v>0</v>
      </c>
      <c r="W1968" s="67">
        <f t="shared" si="532"/>
        <v>0</v>
      </c>
      <c r="X1968" s="53">
        <f t="shared" si="540"/>
        <v>0</v>
      </c>
      <c r="Y1968" s="54">
        <f t="shared" si="541"/>
        <v>0</v>
      </c>
      <c r="Z1968" s="68" t="str">
        <f t="shared" si="544"/>
        <v>0</v>
      </c>
      <c r="AA1968" s="56">
        <f t="shared" si="542"/>
        <v>1</v>
      </c>
      <c r="AB1968" s="124">
        <f t="shared" si="533"/>
        <v>1</v>
      </c>
      <c r="AC1968" s="69">
        <f t="shared" si="534"/>
        <v>0</v>
      </c>
      <c r="AD1968" s="54">
        <f t="shared" si="537"/>
        <v>0</v>
      </c>
      <c r="AE1968" s="59">
        <f t="shared" si="535"/>
        <v>0</v>
      </c>
      <c r="AF1968" s="149"/>
      <c r="AG1968" s="60"/>
      <c r="AH1968" s="61"/>
      <c r="AI1968" s="126"/>
      <c r="AJ1968" s="212"/>
      <c r="AK1968" s="215"/>
    </row>
    <row r="1969" spans="2:37">
      <c r="B1969" s="136"/>
      <c r="C1969" s="92"/>
      <c r="D1969" s="92"/>
      <c r="E1969" s="92"/>
      <c r="F1969" s="92"/>
      <c r="G1969" s="92"/>
      <c r="H1969" s="71"/>
      <c r="I1969" s="70"/>
      <c r="J1969" s="94"/>
      <c r="K1969" s="94"/>
      <c r="L1969" s="48"/>
      <c r="M1969" s="71"/>
      <c r="N1969" s="64"/>
      <c r="O1969" s="65"/>
      <c r="P1969" s="65"/>
      <c r="Q1969" s="65"/>
      <c r="R1969" s="105"/>
      <c r="S1969" s="66">
        <f t="shared" si="536"/>
        <v>100854.89999999998</v>
      </c>
      <c r="T1969" s="67">
        <f t="shared" si="531"/>
        <v>0</v>
      </c>
      <c r="U1969" s="53">
        <f t="shared" si="538"/>
        <v>0</v>
      </c>
      <c r="V1969" s="54">
        <f t="shared" si="539"/>
        <v>0</v>
      </c>
      <c r="W1969" s="67">
        <f t="shared" si="532"/>
        <v>0</v>
      </c>
      <c r="X1969" s="53">
        <f t="shared" si="540"/>
        <v>0</v>
      </c>
      <c r="Y1969" s="54">
        <f t="shared" si="541"/>
        <v>0</v>
      </c>
      <c r="Z1969" s="68" t="str">
        <f t="shared" si="544"/>
        <v>0</v>
      </c>
      <c r="AA1969" s="56">
        <f t="shared" si="542"/>
        <v>1</v>
      </c>
      <c r="AB1969" s="124">
        <f t="shared" si="533"/>
        <v>1</v>
      </c>
      <c r="AC1969" s="69">
        <f t="shared" si="534"/>
        <v>0</v>
      </c>
      <c r="AD1969" s="54">
        <f t="shared" si="537"/>
        <v>0</v>
      </c>
      <c r="AE1969" s="59">
        <f t="shared" si="535"/>
        <v>0</v>
      </c>
      <c r="AF1969" s="149"/>
      <c r="AG1969" s="60"/>
      <c r="AH1969" s="61"/>
      <c r="AI1969" s="126"/>
      <c r="AJ1969" s="212"/>
      <c r="AK1969" s="215"/>
    </row>
    <row r="1970" spans="2:37">
      <c r="B1970" s="136"/>
      <c r="C1970" s="92"/>
      <c r="D1970" s="92"/>
      <c r="E1970" s="92"/>
      <c r="F1970" s="92"/>
      <c r="G1970" s="92"/>
      <c r="H1970" s="71"/>
      <c r="I1970" s="70"/>
      <c r="J1970" s="94"/>
      <c r="K1970" s="94"/>
      <c r="L1970" s="48"/>
      <c r="M1970" s="71"/>
      <c r="N1970" s="64"/>
      <c r="O1970" s="65"/>
      <c r="P1970" s="65"/>
      <c r="Q1970" s="65"/>
      <c r="R1970" s="105"/>
      <c r="S1970" s="66">
        <f t="shared" ref="S1970:S2000" si="548">IF(AE1970="","",S1969+AE1970)</f>
        <v>100854.89999999998</v>
      </c>
      <c r="T1970" s="67">
        <f t="shared" ref="T1970:T2000" si="549">IF(Q1970&lt;&gt;0,IF(K1970="Long",(Q1970-N1970)*100000*AB1970,((Q1970-N1970)*-100000*AB1970)),0)</f>
        <v>0</v>
      </c>
      <c r="U1970" s="53">
        <f t="shared" ref="U1970:U2000" si="550">T1970*M1970*AA1970</f>
        <v>0</v>
      </c>
      <c r="V1970" s="54">
        <f t="shared" ref="V1970:V2000" si="551">T1970*M1970*AA1970/S1970</f>
        <v>0</v>
      </c>
      <c r="W1970" s="67">
        <f t="shared" ref="W1970:W2000" si="552">IF(P1970&lt;&gt;0,IF(K1970="Long",(N1970-P1970)*100000*AB1970,((N1970-P1970)*-100000*AB1970)),0)</f>
        <v>0</v>
      </c>
      <c r="X1970" s="53">
        <f t="shared" ref="X1970:X2000" si="553">W1970*M1970*AA1970</f>
        <v>0</v>
      </c>
      <c r="Y1970" s="54">
        <f t="shared" ref="Y1970:Y2000" si="554">W1970*M1970*AA1970/S1970</f>
        <v>0</v>
      </c>
      <c r="Z1970" s="68" t="str">
        <f t="shared" ref="Z1970:Z2000" si="555">IF(W1970=0,"0",T1970/W1970)</f>
        <v>0</v>
      </c>
      <c r="AA1970" s="56">
        <f t="shared" ref="AA1970:AA2000" si="556">IF(I1970=0,1,I1970)</f>
        <v>1</v>
      </c>
      <c r="AB1970" s="124">
        <f t="shared" si="533"/>
        <v>1</v>
      </c>
      <c r="AC1970" s="69">
        <f t="shared" ref="AC1970:AC2000" si="557">IF(O1970&lt;&gt;0, IF(K1970="Long",(O1970-N1970)*100000*AB1970,((O1970-N1970)*-100000*AB1970)),0)</f>
        <v>0</v>
      </c>
      <c r="AD1970" s="54">
        <f t="shared" ref="AD1970:AD2000" si="558">IF(S1969=0,"0.00%",AE1970/S1969)</f>
        <v>0</v>
      </c>
      <c r="AE1970" s="59">
        <f t="shared" ref="AE1970:AE2000" si="559">(AA1970*AC1970*M1970)+R1970</f>
        <v>0</v>
      </c>
      <c r="AF1970" s="149"/>
      <c r="AG1970" s="60"/>
      <c r="AH1970" s="61"/>
      <c r="AI1970" s="126"/>
      <c r="AJ1970" s="212"/>
      <c r="AK1970" s="215"/>
    </row>
    <row r="1971" spans="2:37">
      <c r="B1971" s="136"/>
      <c r="C1971" s="92"/>
      <c r="D1971" s="92"/>
      <c r="E1971" s="92"/>
      <c r="F1971" s="92"/>
      <c r="G1971" s="92"/>
      <c r="H1971" s="71"/>
      <c r="I1971" s="70"/>
      <c r="J1971" s="94"/>
      <c r="K1971" s="94"/>
      <c r="L1971" s="48"/>
      <c r="M1971" s="71"/>
      <c r="N1971" s="64"/>
      <c r="O1971" s="65"/>
      <c r="P1971" s="65"/>
      <c r="Q1971" s="65"/>
      <c r="R1971" s="105"/>
      <c r="S1971" s="66">
        <f t="shared" si="548"/>
        <v>100854.89999999998</v>
      </c>
      <c r="T1971" s="67">
        <f t="shared" si="549"/>
        <v>0</v>
      </c>
      <c r="U1971" s="53">
        <f t="shared" si="550"/>
        <v>0</v>
      </c>
      <c r="V1971" s="54">
        <f t="shared" si="551"/>
        <v>0</v>
      </c>
      <c r="W1971" s="67">
        <f t="shared" si="552"/>
        <v>0</v>
      </c>
      <c r="X1971" s="53">
        <f t="shared" si="553"/>
        <v>0</v>
      </c>
      <c r="Y1971" s="54">
        <f t="shared" si="554"/>
        <v>0</v>
      </c>
      <c r="Z1971" s="68" t="str">
        <f t="shared" si="555"/>
        <v>0</v>
      </c>
      <c r="AA1971" s="56">
        <f t="shared" si="556"/>
        <v>1</v>
      </c>
      <c r="AB1971" s="124">
        <f t="shared" si="533"/>
        <v>1</v>
      </c>
      <c r="AC1971" s="69">
        <f t="shared" si="557"/>
        <v>0</v>
      </c>
      <c r="AD1971" s="54">
        <f t="shared" si="558"/>
        <v>0</v>
      </c>
      <c r="AE1971" s="59">
        <f t="shared" si="559"/>
        <v>0</v>
      </c>
      <c r="AF1971" s="149"/>
      <c r="AG1971" s="60"/>
      <c r="AH1971" s="61"/>
      <c r="AI1971" s="126"/>
      <c r="AJ1971" s="212"/>
      <c r="AK1971" s="215"/>
    </row>
    <row r="1972" spans="2:37">
      <c r="B1972" s="136"/>
      <c r="C1972" s="92"/>
      <c r="D1972" s="92"/>
      <c r="E1972" s="92"/>
      <c r="F1972" s="92"/>
      <c r="G1972" s="92"/>
      <c r="H1972" s="71"/>
      <c r="I1972" s="70"/>
      <c r="J1972" s="94"/>
      <c r="K1972" s="94"/>
      <c r="L1972" s="48"/>
      <c r="M1972" s="71"/>
      <c r="N1972" s="64"/>
      <c r="O1972" s="65"/>
      <c r="P1972" s="65"/>
      <c r="Q1972" s="65"/>
      <c r="R1972" s="105"/>
      <c r="S1972" s="66">
        <f t="shared" si="548"/>
        <v>100854.89999999998</v>
      </c>
      <c r="T1972" s="67">
        <f t="shared" si="549"/>
        <v>0</v>
      </c>
      <c r="U1972" s="53">
        <f t="shared" si="550"/>
        <v>0</v>
      </c>
      <c r="V1972" s="54">
        <f t="shared" si="551"/>
        <v>0</v>
      </c>
      <c r="W1972" s="67">
        <f t="shared" si="552"/>
        <v>0</v>
      </c>
      <c r="X1972" s="53">
        <f t="shared" si="553"/>
        <v>0</v>
      </c>
      <c r="Y1972" s="54">
        <f t="shared" si="554"/>
        <v>0</v>
      </c>
      <c r="Z1972" s="68" t="str">
        <f t="shared" si="555"/>
        <v>0</v>
      </c>
      <c r="AA1972" s="56">
        <f t="shared" si="556"/>
        <v>1</v>
      </c>
      <c r="AB1972" s="124">
        <f t="shared" si="533"/>
        <v>1</v>
      </c>
      <c r="AC1972" s="69">
        <f t="shared" si="557"/>
        <v>0</v>
      </c>
      <c r="AD1972" s="54">
        <f t="shared" si="558"/>
        <v>0</v>
      </c>
      <c r="AE1972" s="59">
        <f t="shared" si="559"/>
        <v>0</v>
      </c>
      <c r="AF1972" s="149"/>
      <c r="AG1972" s="60"/>
      <c r="AH1972" s="61"/>
      <c r="AI1972" s="126"/>
      <c r="AJ1972" s="212"/>
      <c r="AK1972" s="215"/>
    </row>
    <row r="1973" spans="2:37">
      <c r="B1973" s="136"/>
      <c r="C1973" s="92"/>
      <c r="D1973" s="92"/>
      <c r="E1973" s="92"/>
      <c r="F1973" s="92"/>
      <c r="G1973" s="92"/>
      <c r="H1973" s="71"/>
      <c r="I1973" s="70"/>
      <c r="J1973" s="94"/>
      <c r="K1973" s="94"/>
      <c r="L1973" s="48"/>
      <c r="M1973" s="71"/>
      <c r="N1973" s="64"/>
      <c r="O1973" s="65"/>
      <c r="P1973" s="65"/>
      <c r="Q1973" s="65"/>
      <c r="R1973" s="105"/>
      <c r="S1973" s="66">
        <f t="shared" si="548"/>
        <v>100854.89999999998</v>
      </c>
      <c r="T1973" s="67">
        <f t="shared" si="549"/>
        <v>0</v>
      </c>
      <c r="U1973" s="53">
        <f t="shared" si="550"/>
        <v>0</v>
      </c>
      <c r="V1973" s="54">
        <f t="shared" si="551"/>
        <v>0</v>
      </c>
      <c r="W1973" s="67">
        <f t="shared" si="552"/>
        <v>0</v>
      </c>
      <c r="X1973" s="53">
        <f t="shared" si="553"/>
        <v>0</v>
      </c>
      <c r="Y1973" s="54">
        <f t="shared" si="554"/>
        <v>0</v>
      </c>
      <c r="Z1973" s="68" t="str">
        <f t="shared" si="555"/>
        <v>0</v>
      </c>
      <c r="AA1973" s="56">
        <f t="shared" si="556"/>
        <v>1</v>
      </c>
      <c r="AB1973" s="124">
        <f t="shared" si="533"/>
        <v>1</v>
      </c>
      <c r="AC1973" s="69">
        <f t="shared" si="557"/>
        <v>0</v>
      </c>
      <c r="AD1973" s="54">
        <f t="shared" si="558"/>
        <v>0</v>
      </c>
      <c r="AE1973" s="59">
        <f t="shared" si="559"/>
        <v>0</v>
      </c>
      <c r="AF1973" s="149"/>
      <c r="AG1973" s="60"/>
      <c r="AH1973" s="61"/>
      <c r="AI1973" s="126"/>
      <c r="AJ1973" s="212"/>
      <c r="AK1973" s="215"/>
    </row>
    <row r="1974" spans="2:37">
      <c r="B1974" s="136"/>
      <c r="C1974" s="92"/>
      <c r="D1974" s="92"/>
      <c r="E1974" s="92"/>
      <c r="F1974" s="92"/>
      <c r="G1974" s="92"/>
      <c r="H1974" s="71"/>
      <c r="I1974" s="70"/>
      <c r="J1974" s="94"/>
      <c r="K1974" s="94"/>
      <c r="L1974" s="48"/>
      <c r="M1974" s="71"/>
      <c r="N1974" s="64"/>
      <c r="O1974" s="65"/>
      <c r="P1974" s="65"/>
      <c r="Q1974" s="65"/>
      <c r="R1974" s="105"/>
      <c r="S1974" s="66">
        <f t="shared" si="548"/>
        <v>100854.89999999998</v>
      </c>
      <c r="T1974" s="67">
        <f t="shared" si="549"/>
        <v>0</v>
      </c>
      <c r="U1974" s="53">
        <f t="shared" si="550"/>
        <v>0</v>
      </c>
      <c r="V1974" s="54">
        <f t="shared" si="551"/>
        <v>0</v>
      </c>
      <c r="W1974" s="67">
        <f t="shared" si="552"/>
        <v>0</v>
      </c>
      <c r="X1974" s="53">
        <f t="shared" si="553"/>
        <v>0</v>
      </c>
      <c r="Y1974" s="54">
        <f t="shared" si="554"/>
        <v>0</v>
      </c>
      <c r="Z1974" s="68" t="str">
        <f t="shared" si="555"/>
        <v>0</v>
      </c>
      <c r="AA1974" s="56">
        <f t="shared" si="556"/>
        <v>1</v>
      </c>
      <c r="AB1974" s="124">
        <f t="shared" si="533"/>
        <v>1</v>
      </c>
      <c r="AC1974" s="69">
        <f t="shared" si="557"/>
        <v>0</v>
      </c>
      <c r="AD1974" s="54">
        <f t="shared" si="558"/>
        <v>0</v>
      </c>
      <c r="AE1974" s="59">
        <f t="shared" si="559"/>
        <v>0</v>
      </c>
      <c r="AF1974" s="149"/>
      <c r="AG1974" s="60"/>
      <c r="AH1974" s="61"/>
      <c r="AI1974" s="126"/>
      <c r="AJ1974" s="212"/>
      <c r="AK1974" s="215"/>
    </row>
    <row r="1975" spans="2:37">
      <c r="B1975" s="136"/>
      <c r="C1975" s="92"/>
      <c r="D1975" s="92"/>
      <c r="E1975" s="92"/>
      <c r="F1975" s="92"/>
      <c r="G1975" s="92"/>
      <c r="H1975" s="71"/>
      <c r="I1975" s="70"/>
      <c r="J1975" s="94"/>
      <c r="K1975" s="94"/>
      <c r="L1975" s="48"/>
      <c r="M1975" s="71"/>
      <c r="N1975" s="64"/>
      <c r="O1975" s="65"/>
      <c r="P1975" s="65"/>
      <c r="Q1975" s="65"/>
      <c r="R1975" s="105"/>
      <c r="S1975" s="66">
        <f t="shared" si="548"/>
        <v>100854.89999999998</v>
      </c>
      <c r="T1975" s="67">
        <f t="shared" si="549"/>
        <v>0</v>
      </c>
      <c r="U1975" s="53">
        <f t="shared" si="550"/>
        <v>0</v>
      </c>
      <c r="V1975" s="54">
        <f t="shared" si="551"/>
        <v>0</v>
      </c>
      <c r="W1975" s="67">
        <f t="shared" si="552"/>
        <v>0</v>
      </c>
      <c r="X1975" s="53">
        <f t="shared" si="553"/>
        <v>0</v>
      </c>
      <c r="Y1975" s="54">
        <f t="shared" si="554"/>
        <v>0</v>
      </c>
      <c r="Z1975" s="68" t="str">
        <f t="shared" si="555"/>
        <v>0</v>
      </c>
      <c r="AA1975" s="56">
        <f t="shared" si="556"/>
        <v>1</v>
      </c>
      <c r="AB1975" s="124">
        <f t="shared" si="533"/>
        <v>1</v>
      </c>
      <c r="AC1975" s="69">
        <f t="shared" si="557"/>
        <v>0</v>
      </c>
      <c r="AD1975" s="54">
        <f t="shared" si="558"/>
        <v>0</v>
      </c>
      <c r="AE1975" s="59">
        <f t="shared" si="559"/>
        <v>0</v>
      </c>
      <c r="AF1975" s="149"/>
      <c r="AG1975" s="60"/>
      <c r="AH1975" s="61"/>
      <c r="AI1975" s="126"/>
      <c r="AJ1975" s="212"/>
      <c r="AK1975" s="215"/>
    </row>
    <row r="1976" spans="2:37">
      <c r="B1976" s="136"/>
      <c r="C1976" s="92"/>
      <c r="D1976" s="92"/>
      <c r="E1976" s="92"/>
      <c r="F1976" s="92"/>
      <c r="G1976" s="92"/>
      <c r="H1976" s="71"/>
      <c r="I1976" s="70"/>
      <c r="J1976" s="94"/>
      <c r="K1976" s="94"/>
      <c r="L1976" s="48"/>
      <c r="M1976" s="71"/>
      <c r="N1976" s="64"/>
      <c r="O1976" s="65"/>
      <c r="P1976" s="65"/>
      <c r="Q1976" s="65"/>
      <c r="R1976" s="105"/>
      <c r="S1976" s="66">
        <f t="shared" si="548"/>
        <v>100854.89999999998</v>
      </c>
      <c r="T1976" s="67">
        <f t="shared" si="549"/>
        <v>0</v>
      </c>
      <c r="U1976" s="53">
        <f t="shared" si="550"/>
        <v>0</v>
      </c>
      <c r="V1976" s="54">
        <f t="shared" si="551"/>
        <v>0</v>
      </c>
      <c r="W1976" s="67">
        <f t="shared" si="552"/>
        <v>0</v>
      </c>
      <c r="X1976" s="53">
        <f t="shared" si="553"/>
        <v>0</v>
      </c>
      <c r="Y1976" s="54">
        <f t="shared" si="554"/>
        <v>0</v>
      </c>
      <c r="Z1976" s="68" t="str">
        <f t="shared" si="555"/>
        <v>0</v>
      </c>
      <c r="AA1976" s="56">
        <f t="shared" si="556"/>
        <v>1</v>
      </c>
      <c r="AB1976" s="124">
        <f t="shared" si="533"/>
        <v>1</v>
      </c>
      <c r="AC1976" s="69">
        <f t="shared" si="557"/>
        <v>0</v>
      </c>
      <c r="AD1976" s="54">
        <f t="shared" si="558"/>
        <v>0</v>
      </c>
      <c r="AE1976" s="59">
        <f t="shared" si="559"/>
        <v>0</v>
      </c>
      <c r="AF1976" s="149"/>
      <c r="AG1976" s="60"/>
      <c r="AH1976" s="61"/>
      <c r="AI1976" s="126"/>
      <c r="AJ1976" s="212"/>
      <c r="AK1976" s="215"/>
    </row>
    <row r="1977" spans="2:37">
      <c r="B1977" s="136"/>
      <c r="C1977" s="92"/>
      <c r="D1977" s="92"/>
      <c r="E1977" s="92"/>
      <c r="F1977" s="92"/>
      <c r="G1977" s="92"/>
      <c r="H1977" s="71"/>
      <c r="I1977" s="70"/>
      <c r="J1977" s="94"/>
      <c r="K1977" s="94"/>
      <c r="L1977" s="48"/>
      <c r="M1977" s="71"/>
      <c r="N1977" s="64"/>
      <c r="O1977" s="65"/>
      <c r="P1977" s="65"/>
      <c r="Q1977" s="65"/>
      <c r="R1977" s="105"/>
      <c r="S1977" s="66">
        <f t="shared" si="548"/>
        <v>100854.89999999998</v>
      </c>
      <c r="T1977" s="67">
        <f t="shared" si="549"/>
        <v>0</v>
      </c>
      <c r="U1977" s="53">
        <f t="shared" si="550"/>
        <v>0</v>
      </c>
      <c r="V1977" s="54">
        <f t="shared" si="551"/>
        <v>0</v>
      </c>
      <c r="W1977" s="67">
        <f t="shared" si="552"/>
        <v>0</v>
      </c>
      <c r="X1977" s="53">
        <f t="shared" si="553"/>
        <v>0</v>
      </c>
      <c r="Y1977" s="54">
        <f t="shared" si="554"/>
        <v>0</v>
      </c>
      <c r="Z1977" s="68" t="str">
        <f t="shared" si="555"/>
        <v>0</v>
      </c>
      <c r="AA1977" s="56">
        <f t="shared" si="556"/>
        <v>1</v>
      </c>
      <c r="AB1977" s="124">
        <f t="shared" si="533"/>
        <v>1</v>
      </c>
      <c r="AC1977" s="69">
        <f t="shared" si="557"/>
        <v>0</v>
      </c>
      <c r="AD1977" s="54">
        <f t="shared" si="558"/>
        <v>0</v>
      </c>
      <c r="AE1977" s="59">
        <f t="shared" si="559"/>
        <v>0</v>
      </c>
      <c r="AF1977" s="149"/>
      <c r="AG1977" s="60"/>
      <c r="AH1977" s="61"/>
      <c r="AI1977" s="126"/>
      <c r="AJ1977" s="212"/>
      <c r="AK1977" s="215"/>
    </row>
    <row r="1978" spans="2:37">
      <c r="B1978" s="136"/>
      <c r="C1978" s="92"/>
      <c r="D1978" s="92"/>
      <c r="E1978" s="92"/>
      <c r="F1978" s="92"/>
      <c r="G1978" s="92"/>
      <c r="H1978" s="71"/>
      <c r="I1978" s="70"/>
      <c r="J1978" s="94"/>
      <c r="K1978" s="94"/>
      <c r="L1978" s="48"/>
      <c r="M1978" s="71"/>
      <c r="N1978" s="64"/>
      <c r="O1978" s="65"/>
      <c r="P1978" s="65"/>
      <c r="Q1978" s="65"/>
      <c r="R1978" s="105"/>
      <c r="S1978" s="66">
        <f t="shared" si="548"/>
        <v>100854.89999999998</v>
      </c>
      <c r="T1978" s="67">
        <f t="shared" si="549"/>
        <v>0</v>
      </c>
      <c r="U1978" s="53">
        <f t="shared" si="550"/>
        <v>0</v>
      </c>
      <c r="V1978" s="54">
        <f t="shared" si="551"/>
        <v>0</v>
      </c>
      <c r="W1978" s="67">
        <f t="shared" si="552"/>
        <v>0</v>
      </c>
      <c r="X1978" s="53">
        <f t="shared" si="553"/>
        <v>0</v>
      </c>
      <c r="Y1978" s="54">
        <f t="shared" si="554"/>
        <v>0</v>
      </c>
      <c r="Z1978" s="68" t="str">
        <f t="shared" si="555"/>
        <v>0</v>
      </c>
      <c r="AA1978" s="56">
        <f t="shared" si="556"/>
        <v>1</v>
      </c>
      <c r="AB1978" s="124">
        <f t="shared" si="533"/>
        <v>1</v>
      </c>
      <c r="AC1978" s="69">
        <f t="shared" si="557"/>
        <v>0</v>
      </c>
      <c r="AD1978" s="54">
        <f t="shared" si="558"/>
        <v>0</v>
      </c>
      <c r="AE1978" s="59">
        <f t="shared" si="559"/>
        <v>0</v>
      </c>
      <c r="AF1978" s="149"/>
      <c r="AG1978" s="60"/>
      <c r="AH1978" s="61"/>
      <c r="AI1978" s="126"/>
      <c r="AJ1978" s="212"/>
      <c r="AK1978" s="215"/>
    </row>
    <row r="1979" spans="2:37">
      <c r="B1979" s="136"/>
      <c r="C1979" s="92"/>
      <c r="D1979" s="92"/>
      <c r="E1979" s="92"/>
      <c r="F1979" s="92"/>
      <c r="G1979" s="92"/>
      <c r="H1979" s="71"/>
      <c r="I1979" s="70"/>
      <c r="J1979" s="94"/>
      <c r="K1979" s="94"/>
      <c r="L1979" s="48"/>
      <c r="M1979" s="71"/>
      <c r="N1979" s="64"/>
      <c r="O1979" s="65"/>
      <c r="P1979" s="65"/>
      <c r="Q1979" s="65"/>
      <c r="R1979" s="105"/>
      <c r="S1979" s="66">
        <f t="shared" si="548"/>
        <v>100854.89999999998</v>
      </c>
      <c r="T1979" s="67">
        <f t="shared" si="549"/>
        <v>0</v>
      </c>
      <c r="U1979" s="53">
        <f t="shared" si="550"/>
        <v>0</v>
      </c>
      <c r="V1979" s="54">
        <f t="shared" si="551"/>
        <v>0</v>
      </c>
      <c r="W1979" s="67">
        <f t="shared" si="552"/>
        <v>0</v>
      </c>
      <c r="X1979" s="53">
        <f t="shared" si="553"/>
        <v>0</v>
      </c>
      <c r="Y1979" s="54">
        <f t="shared" si="554"/>
        <v>0</v>
      </c>
      <c r="Z1979" s="68" t="str">
        <f t="shared" si="555"/>
        <v>0</v>
      </c>
      <c r="AA1979" s="56">
        <f t="shared" si="556"/>
        <v>1</v>
      </c>
      <c r="AB1979" s="124">
        <f t="shared" si="533"/>
        <v>1</v>
      </c>
      <c r="AC1979" s="69">
        <f t="shared" si="557"/>
        <v>0</v>
      </c>
      <c r="AD1979" s="54">
        <f t="shared" si="558"/>
        <v>0</v>
      </c>
      <c r="AE1979" s="59">
        <f t="shared" si="559"/>
        <v>0</v>
      </c>
      <c r="AF1979" s="149"/>
      <c r="AG1979" s="60"/>
      <c r="AH1979" s="61"/>
      <c r="AI1979" s="126"/>
      <c r="AJ1979" s="212"/>
      <c r="AK1979" s="215"/>
    </row>
    <row r="1980" spans="2:37">
      <c r="B1980" s="136"/>
      <c r="C1980" s="92"/>
      <c r="D1980" s="92"/>
      <c r="E1980" s="92"/>
      <c r="F1980" s="92"/>
      <c r="G1980" s="92"/>
      <c r="H1980" s="71"/>
      <c r="I1980" s="70"/>
      <c r="J1980" s="94"/>
      <c r="K1980" s="94"/>
      <c r="L1980" s="48"/>
      <c r="M1980" s="71"/>
      <c r="N1980" s="64"/>
      <c r="O1980" s="65"/>
      <c r="P1980" s="65"/>
      <c r="Q1980" s="65"/>
      <c r="R1980" s="105"/>
      <c r="S1980" s="66">
        <f t="shared" si="548"/>
        <v>100854.89999999998</v>
      </c>
      <c r="T1980" s="67">
        <f t="shared" si="549"/>
        <v>0</v>
      </c>
      <c r="U1980" s="53">
        <f t="shared" si="550"/>
        <v>0</v>
      </c>
      <c r="V1980" s="54">
        <f t="shared" si="551"/>
        <v>0</v>
      </c>
      <c r="W1980" s="67">
        <f t="shared" si="552"/>
        <v>0</v>
      </c>
      <c r="X1980" s="53">
        <f t="shared" si="553"/>
        <v>0</v>
      </c>
      <c r="Y1980" s="54">
        <f t="shared" si="554"/>
        <v>0</v>
      </c>
      <c r="Z1980" s="68" t="str">
        <f t="shared" si="555"/>
        <v>0</v>
      </c>
      <c r="AA1980" s="56">
        <f t="shared" si="556"/>
        <v>1</v>
      </c>
      <c r="AB1980" s="124">
        <f t="shared" si="533"/>
        <v>1</v>
      </c>
      <c r="AC1980" s="69">
        <f t="shared" si="557"/>
        <v>0</v>
      </c>
      <c r="AD1980" s="54">
        <f t="shared" si="558"/>
        <v>0</v>
      </c>
      <c r="AE1980" s="59">
        <f t="shared" si="559"/>
        <v>0</v>
      </c>
      <c r="AF1980" s="149"/>
      <c r="AG1980" s="60"/>
      <c r="AH1980" s="61"/>
      <c r="AI1980" s="126"/>
      <c r="AJ1980" s="212"/>
      <c r="AK1980" s="215"/>
    </row>
    <row r="1981" spans="2:37">
      <c r="B1981" s="136"/>
      <c r="C1981" s="92"/>
      <c r="D1981" s="92"/>
      <c r="E1981" s="92"/>
      <c r="F1981" s="92"/>
      <c r="G1981" s="92"/>
      <c r="H1981" s="71"/>
      <c r="I1981" s="70"/>
      <c r="J1981" s="94"/>
      <c r="K1981" s="94"/>
      <c r="L1981" s="48"/>
      <c r="M1981" s="71"/>
      <c r="N1981" s="64"/>
      <c r="O1981" s="65"/>
      <c r="P1981" s="65"/>
      <c r="Q1981" s="65"/>
      <c r="R1981" s="105"/>
      <c r="S1981" s="66">
        <f t="shared" si="548"/>
        <v>100854.89999999998</v>
      </c>
      <c r="T1981" s="67">
        <f t="shared" si="549"/>
        <v>0</v>
      </c>
      <c r="U1981" s="53">
        <f t="shared" si="550"/>
        <v>0</v>
      </c>
      <c r="V1981" s="54">
        <f t="shared" si="551"/>
        <v>0</v>
      </c>
      <c r="W1981" s="67">
        <f t="shared" si="552"/>
        <v>0</v>
      </c>
      <c r="X1981" s="53">
        <f t="shared" si="553"/>
        <v>0</v>
      </c>
      <c r="Y1981" s="54">
        <f t="shared" si="554"/>
        <v>0</v>
      </c>
      <c r="Z1981" s="68" t="str">
        <f t="shared" si="555"/>
        <v>0</v>
      </c>
      <c r="AA1981" s="56">
        <f t="shared" si="556"/>
        <v>1</v>
      </c>
      <c r="AB1981" s="124">
        <f t="shared" si="533"/>
        <v>1</v>
      </c>
      <c r="AC1981" s="69">
        <f t="shared" si="557"/>
        <v>0</v>
      </c>
      <c r="AD1981" s="54">
        <f t="shared" si="558"/>
        <v>0</v>
      </c>
      <c r="AE1981" s="59">
        <f t="shared" si="559"/>
        <v>0</v>
      </c>
      <c r="AF1981" s="149"/>
      <c r="AG1981" s="60"/>
      <c r="AH1981" s="61"/>
      <c r="AI1981" s="126"/>
      <c r="AJ1981" s="212"/>
      <c r="AK1981" s="215"/>
    </row>
    <row r="1982" spans="2:37">
      <c r="B1982" s="136"/>
      <c r="C1982" s="92"/>
      <c r="D1982" s="92"/>
      <c r="E1982" s="92"/>
      <c r="F1982" s="92"/>
      <c r="G1982" s="92"/>
      <c r="H1982" s="71"/>
      <c r="I1982" s="70"/>
      <c r="J1982" s="94"/>
      <c r="K1982" s="94"/>
      <c r="L1982" s="48"/>
      <c r="M1982" s="71"/>
      <c r="N1982" s="64"/>
      <c r="O1982" s="65"/>
      <c r="P1982" s="65"/>
      <c r="Q1982" s="65"/>
      <c r="R1982" s="105"/>
      <c r="S1982" s="66">
        <f t="shared" si="548"/>
        <v>100854.89999999998</v>
      </c>
      <c r="T1982" s="67">
        <f t="shared" si="549"/>
        <v>0</v>
      </c>
      <c r="U1982" s="53">
        <f t="shared" si="550"/>
        <v>0</v>
      </c>
      <c r="V1982" s="54">
        <f t="shared" si="551"/>
        <v>0</v>
      </c>
      <c r="W1982" s="67">
        <f t="shared" si="552"/>
        <v>0</v>
      </c>
      <c r="X1982" s="53">
        <f t="shared" si="553"/>
        <v>0</v>
      </c>
      <c r="Y1982" s="54">
        <f t="shared" si="554"/>
        <v>0</v>
      </c>
      <c r="Z1982" s="68" t="str">
        <f t="shared" si="555"/>
        <v>0</v>
      </c>
      <c r="AA1982" s="56">
        <f t="shared" si="556"/>
        <v>1</v>
      </c>
      <c r="AB1982" s="124">
        <f t="shared" si="533"/>
        <v>1</v>
      </c>
      <c r="AC1982" s="69">
        <f t="shared" si="557"/>
        <v>0</v>
      </c>
      <c r="AD1982" s="54">
        <f t="shared" si="558"/>
        <v>0</v>
      </c>
      <c r="AE1982" s="59">
        <f t="shared" si="559"/>
        <v>0</v>
      </c>
      <c r="AF1982" s="149"/>
      <c r="AG1982" s="60"/>
      <c r="AH1982" s="61"/>
      <c r="AI1982" s="126"/>
      <c r="AJ1982" s="212"/>
      <c r="AK1982" s="215"/>
    </row>
    <row r="1983" spans="2:37">
      <c r="B1983" s="136"/>
      <c r="C1983" s="92"/>
      <c r="D1983" s="92"/>
      <c r="E1983" s="92"/>
      <c r="F1983" s="92"/>
      <c r="G1983" s="92"/>
      <c r="H1983" s="71"/>
      <c r="I1983" s="70"/>
      <c r="J1983" s="94"/>
      <c r="K1983" s="94"/>
      <c r="L1983" s="48"/>
      <c r="M1983" s="71"/>
      <c r="N1983" s="64"/>
      <c r="O1983" s="65"/>
      <c r="P1983" s="65"/>
      <c r="Q1983" s="65"/>
      <c r="R1983" s="105"/>
      <c r="S1983" s="66">
        <f t="shared" si="548"/>
        <v>100854.89999999998</v>
      </c>
      <c r="T1983" s="67">
        <f t="shared" si="549"/>
        <v>0</v>
      </c>
      <c r="U1983" s="53">
        <f t="shared" si="550"/>
        <v>0</v>
      </c>
      <c r="V1983" s="54">
        <f t="shared" si="551"/>
        <v>0</v>
      </c>
      <c r="W1983" s="67">
        <f t="shared" si="552"/>
        <v>0</v>
      </c>
      <c r="X1983" s="53">
        <f t="shared" si="553"/>
        <v>0</v>
      </c>
      <c r="Y1983" s="54">
        <f t="shared" si="554"/>
        <v>0</v>
      </c>
      <c r="Z1983" s="68" t="str">
        <f t="shared" si="555"/>
        <v>0</v>
      </c>
      <c r="AA1983" s="56">
        <f t="shared" si="556"/>
        <v>1</v>
      </c>
      <c r="AB1983" s="124">
        <f t="shared" si="533"/>
        <v>1</v>
      </c>
      <c r="AC1983" s="69">
        <f t="shared" si="557"/>
        <v>0</v>
      </c>
      <c r="AD1983" s="54">
        <f t="shared" si="558"/>
        <v>0</v>
      </c>
      <c r="AE1983" s="59">
        <f t="shared" si="559"/>
        <v>0</v>
      </c>
      <c r="AF1983" s="149"/>
      <c r="AG1983" s="60"/>
      <c r="AH1983" s="61"/>
      <c r="AI1983" s="126"/>
      <c r="AJ1983" s="212"/>
      <c r="AK1983" s="215"/>
    </row>
    <row r="1984" spans="2:37">
      <c r="B1984" s="136"/>
      <c r="C1984" s="92"/>
      <c r="D1984" s="92"/>
      <c r="E1984" s="92"/>
      <c r="F1984" s="92"/>
      <c r="G1984" s="92"/>
      <c r="H1984" s="71"/>
      <c r="I1984" s="70"/>
      <c r="J1984" s="94"/>
      <c r="K1984" s="94"/>
      <c r="L1984" s="48"/>
      <c r="M1984" s="71"/>
      <c r="N1984" s="64"/>
      <c r="O1984" s="65"/>
      <c r="P1984" s="65"/>
      <c r="Q1984" s="65"/>
      <c r="R1984" s="105"/>
      <c r="S1984" s="66">
        <f t="shared" si="548"/>
        <v>100854.89999999998</v>
      </c>
      <c r="T1984" s="67">
        <f t="shared" si="549"/>
        <v>0</v>
      </c>
      <c r="U1984" s="53">
        <f t="shared" si="550"/>
        <v>0</v>
      </c>
      <c r="V1984" s="54">
        <f t="shared" si="551"/>
        <v>0</v>
      </c>
      <c r="W1984" s="67">
        <f t="shared" si="552"/>
        <v>0</v>
      </c>
      <c r="X1984" s="53">
        <f t="shared" si="553"/>
        <v>0</v>
      </c>
      <c r="Y1984" s="54">
        <f t="shared" si="554"/>
        <v>0</v>
      </c>
      <c r="Z1984" s="68" t="str">
        <f t="shared" si="555"/>
        <v>0</v>
      </c>
      <c r="AA1984" s="56">
        <f t="shared" si="556"/>
        <v>1</v>
      </c>
      <c r="AB1984" s="124">
        <f t="shared" si="533"/>
        <v>1</v>
      </c>
      <c r="AC1984" s="69">
        <f t="shared" si="557"/>
        <v>0</v>
      </c>
      <c r="AD1984" s="54">
        <f t="shared" si="558"/>
        <v>0</v>
      </c>
      <c r="AE1984" s="59">
        <f t="shared" si="559"/>
        <v>0</v>
      </c>
      <c r="AF1984" s="149"/>
      <c r="AG1984" s="60"/>
      <c r="AH1984" s="61"/>
      <c r="AI1984" s="126"/>
      <c r="AJ1984" s="212"/>
      <c r="AK1984" s="215"/>
    </row>
    <row r="1985" spans="2:37">
      <c r="B1985" s="136"/>
      <c r="C1985" s="92"/>
      <c r="D1985" s="92"/>
      <c r="E1985" s="92"/>
      <c r="F1985" s="92"/>
      <c r="G1985" s="92"/>
      <c r="H1985" s="71"/>
      <c r="I1985" s="70"/>
      <c r="J1985" s="94"/>
      <c r="K1985" s="94"/>
      <c r="L1985" s="48"/>
      <c r="M1985" s="71"/>
      <c r="N1985" s="64"/>
      <c r="O1985" s="65"/>
      <c r="P1985" s="65"/>
      <c r="Q1985" s="65"/>
      <c r="R1985" s="105"/>
      <c r="S1985" s="66">
        <f t="shared" si="548"/>
        <v>100854.89999999998</v>
      </c>
      <c r="T1985" s="67">
        <f t="shared" si="549"/>
        <v>0</v>
      </c>
      <c r="U1985" s="53">
        <f t="shared" si="550"/>
        <v>0</v>
      </c>
      <c r="V1985" s="54">
        <f t="shared" si="551"/>
        <v>0</v>
      </c>
      <c r="W1985" s="67">
        <f t="shared" si="552"/>
        <v>0</v>
      </c>
      <c r="X1985" s="53">
        <f t="shared" si="553"/>
        <v>0</v>
      </c>
      <c r="Y1985" s="54">
        <f t="shared" si="554"/>
        <v>0</v>
      </c>
      <c r="Z1985" s="68" t="str">
        <f t="shared" si="555"/>
        <v>0</v>
      </c>
      <c r="AA1985" s="56">
        <f t="shared" si="556"/>
        <v>1</v>
      </c>
      <c r="AB1985" s="124">
        <f t="shared" si="533"/>
        <v>1</v>
      </c>
      <c r="AC1985" s="69">
        <f t="shared" si="557"/>
        <v>0</v>
      </c>
      <c r="AD1985" s="54">
        <f t="shared" si="558"/>
        <v>0</v>
      </c>
      <c r="AE1985" s="59">
        <f t="shared" si="559"/>
        <v>0</v>
      </c>
      <c r="AF1985" s="149"/>
      <c r="AG1985" s="60"/>
      <c r="AH1985" s="61"/>
      <c r="AI1985" s="126"/>
      <c r="AJ1985" s="212"/>
      <c r="AK1985" s="215"/>
    </row>
    <row r="1986" spans="2:37">
      <c r="B1986" s="136"/>
      <c r="C1986" s="92"/>
      <c r="D1986" s="92"/>
      <c r="E1986" s="92"/>
      <c r="F1986" s="92"/>
      <c r="G1986" s="92"/>
      <c r="H1986" s="71"/>
      <c r="I1986" s="70"/>
      <c r="J1986" s="94"/>
      <c r="K1986" s="94"/>
      <c r="L1986" s="48"/>
      <c r="M1986" s="71"/>
      <c r="N1986" s="64"/>
      <c r="O1986" s="65"/>
      <c r="P1986" s="65"/>
      <c r="Q1986" s="65"/>
      <c r="R1986" s="105"/>
      <c r="S1986" s="66">
        <f t="shared" si="548"/>
        <v>100854.89999999998</v>
      </c>
      <c r="T1986" s="67">
        <f t="shared" si="549"/>
        <v>0</v>
      </c>
      <c r="U1986" s="53">
        <f t="shared" si="550"/>
        <v>0</v>
      </c>
      <c r="V1986" s="54">
        <f t="shared" si="551"/>
        <v>0</v>
      </c>
      <c r="W1986" s="67">
        <f t="shared" si="552"/>
        <v>0</v>
      </c>
      <c r="X1986" s="53">
        <f t="shared" si="553"/>
        <v>0</v>
      </c>
      <c r="Y1986" s="54">
        <f t="shared" si="554"/>
        <v>0</v>
      </c>
      <c r="Z1986" s="68" t="str">
        <f t="shared" si="555"/>
        <v>0</v>
      </c>
      <c r="AA1986" s="56">
        <f t="shared" si="556"/>
        <v>1</v>
      </c>
      <c r="AB1986" s="124">
        <f t="shared" si="533"/>
        <v>1</v>
      </c>
      <c r="AC1986" s="69">
        <f t="shared" si="557"/>
        <v>0</v>
      </c>
      <c r="AD1986" s="54">
        <f t="shared" si="558"/>
        <v>0</v>
      </c>
      <c r="AE1986" s="59">
        <f t="shared" si="559"/>
        <v>0</v>
      </c>
      <c r="AF1986" s="149"/>
      <c r="AG1986" s="60"/>
      <c r="AH1986" s="61"/>
      <c r="AI1986" s="126"/>
      <c r="AJ1986" s="212"/>
      <c r="AK1986" s="215"/>
    </row>
    <row r="1987" spans="2:37">
      <c r="B1987" s="136"/>
      <c r="C1987" s="92"/>
      <c r="D1987" s="92"/>
      <c r="E1987" s="92"/>
      <c r="F1987" s="92"/>
      <c r="G1987" s="92"/>
      <c r="H1987" s="71"/>
      <c r="I1987" s="70"/>
      <c r="J1987" s="94"/>
      <c r="K1987" s="94"/>
      <c r="L1987" s="48"/>
      <c r="M1987" s="71"/>
      <c r="N1987" s="64"/>
      <c r="O1987" s="65"/>
      <c r="P1987" s="65"/>
      <c r="Q1987" s="65"/>
      <c r="R1987" s="105"/>
      <c r="S1987" s="66">
        <f t="shared" si="548"/>
        <v>100854.89999999998</v>
      </c>
      <c r="T1987" s="67">
        <f t="shared" si="549"/>
        <v>0</v>
      </c>
      <c r="U1987" s="53">
        <f t="shared" si="550"/>
        <v>0</v>
      </c>
      <c r="V1987" s="54">
        <f t="shared" si="551"/>
        <v>0</v>
      </c>
      <c r="W1987" s="67">
        <f t="shared" si="552"/>
        <v>0</v>
      </c>
      <c r="X1987" s="53">
        <f t="shared" si="553"/>
        <v>0</v>
      </c>
      <c r="Y1987" s="54">
        <f t="shared" si="554"/>
        <v>0</v>
      </c>
      <c r="Z1987" s="68" t="str">
        <f t="shared" si="555"/>
        <v>0</v>
      </c>
      <c r="AA1987" s="56">
        <f t="shared" si="556"/>
        <v>1</v>
      </c>
      <c r="AB1987" s="124">
        <f t="shared" si="533"/>
        <v>1</v>
      </c>
      <c r="AC1987" s="69">
        <f t="shared" si="557"/>
        <v>0</v>
      </c>
      <c r="AD1987" s="54">
        <f t="shared" si="558"/>
        <v>0</v>
      </c>
      <c r="AE1987" s="59">
        <f t="shared" si="559"/>
        <v>0</v>
      </c>
      <c r="AF1987" s="149"/>
      <c r="AG1987" s="60"/>
      <c r="AH1987" s="61"/>
      <c r="AI1987" s="126"/>
      <c r="AJ1987" s="212"/>
      <c r="AK1987" s="215"/>
    </row>
    <row r="1988" spans="2:37">
      <c r="B1988" s="136"/>
      <c r="C1988" s="92"/>
      <c r="D1988" s="92"/>
      <c r="E1988" s="92"/>
      <c r="F1988" s="92"/>
      <c r="G1988" s="92"/>
      <c r="H1988" s="71"/>
      <c r="I1988" s="70"/>
      <c r="J1988" s="94"/>
      <c r="K1988" s="94"/>
      <c r="L1988" s="48"/>
      <c r="M1988" s="71"/>
      <c r="N1988" s="64"/>
      <c r="O1988" s="65"/>
      <c r="P1988" s="65"/>
      <c r="Q1988" s="65"/>
      <c r="R1988" s="105"/>
      <c r="S1988" s="66">
        <f t="shared" si="548"/>
        <v>100854.89999999998</v>
      </c>
      <c r="T1988" s="67">
        <f t="shared" si="549"/>
        <v>0</v>
      </c>
      <c r="U1988" s="53">
        <f t="shared" si="550"/>
        <v>0</v>
      </c>
      <c r="V1988" s="54">
        <f t="shared" si="551"/>
        <v>0</v>
      </c>
      <c r="W1988" s="67">
        <f t="shared" si="552"/>
        <v>0</v>
      </c>
      <c r="X1988" s="53">
        <f t="shared" si="553"/>
        <v>0</v>
      </c>
      <c r="Y1988" s="54">
        <f t="shared" si="554"/>
        <v>0</v>
      </c>
      <c r="Z1988" s="68" t="str">
        <f t="shared" si="555"/>
        <v>0</v>
      </c>
      <c r="AA1988" s="56">
        <f t="shared" si="556"/>
        <v>1</v>
      </c>
      <c r="AB1988" s="124">
        <f t="shared" si="533"/>
        <v>1</v>
      </c>
      <c r="AC1988" s="69">
        <f t="shared" si="557"/>
        <v>0</v>
      </c>
      <c r="AD1988" s="54">
        <f t="shared" si="558"/>
        <v>0</v>
      </c>
      <c r="AE1988" s="59">
        <f t="shared" si="559"/>
        <v>0</v>
      </c>
      <c r="AF1988" s="149"/>
      <c r="AG1988" s="60"/>
      <c r="AH1988" s="61"/>
      <c r="AI1988" s="126"/>
      <c r="AJ1988" s="212"/>
      <c r="AK1988" s="215"/>
    </row>
    <row r="1989" spans="2:37">
      <c r="B1989" s="136"/>
      <c r="C1989" s="92"/>
      <c r="D1989" s="92"/>
      <c r="E1989" s="92"/>
      <c r="F1989" s="92"/>
      <c r="G1989" s="92"/>
      <c r="H1989" s="71"/>
      <c r="I1989" s="70"/>
      <c r="J1989" s="94"/>
      <c r="K1989" s="94"/>
      <c r="L1989" s="48"/>
      <c r="M1989" s="71"/>
      <c r="N1989" s="64"/>
      <c r="O1989" s="65"/>
      <c r="P1989" s="65"/>
      <c r="Q1989" s="65"/>
      <c r="R1989" s="105"/>
      <c r="S1989" s="66">
        <f t="shared" si="548"/>
        <v>100854.89999999998</v>
      </c>
      <c r="T1989" s="67">
        <f t="shared" si="549"/>
        <v>0</v>
      </c>
      <c r="U1989" s="53">
        <f t="shared" si="550"/>
        <v>0</v>
      </c>
      <c r="V1989" s="54">
        <f t="shared" si="551"/>
        <v>0</v>
      </c>
      <c r="W1989" s="67">
        <f t="shared" si="552"/>
        <v>0</v>
      </c>
      <c r="X1989" s="53">
        <f t="shared" si="553"/>
        <v>0</v>
      </c>
      <c r="Y1989" s="54">
        <f t="shared" si="554"/>
        <v>0</v>
      </c>
      <c r="Z1989" s="68" t="str">
        <f t="shared" si="555"/>
        <v>0</v>
      </c>
      <c r="AA1989" s="56">
        <f t="shared" si="556"/>
        <v>1</v>
      </c>
      <c r="AB1989" s="124">
        <f t="shared" si="533"/>
        <v>1</v>
      </c>
      <c r="AC1989" s="69">
        <f t="shared" si="557"/>
        <v>0</v>
      </c>
      <c r="AD1989" s="54">
        <f t="shared" si="558"/>
        <v>0</v>
      </c>
      <c r="AE1989" s="59">
        <f t="shared" si="559"/>
        <v>0</v>
      </c>
      <c r="AF1989" s="149"/>
      <c r="AG1989" s="60"/>
      <c r="AH1989" s="61"/>
      <c r="AI1989" s="126"/>
      <c r="AJ1989" s="212"/>
      <c r="AK1989" s="215"/>
    </row>
    <row r="1990" spans="2:37">
      <c r="B1990" s="136"/>
      <c r="C1990" s="92"/>
      <c r="D1990" s="92"/>
      <c r="E1990" s="92"/>
      <c r="F1990" s="92"/>
      <c r="G1990" s="92"/>
      <c r="H1990" s="71"/>
      <c r="I1990" s="70"/>
      <c r="J1990" s="94"/>
      <c r="K1990" s="94"/>
      <c r="L1990" s="48"/>
      <c r="M1990" s="71"/>
      <c r="N1990" s="64"/>
      <c r="O1990" s="65"/>
      <c r="P1990" s="65"/>
      <c r="Q1990" s="65"/>
      <c r="R1990" s="105"/>
      <c r="S1990" s="66">
        <f t="shared" si="548"/>
        <v>100854.89999999998</v>
      </c>
      <c r="T1990" s="67">
        <f t="shared" si="549"/>
        <v>0</v>
      </c>
      <c r="U1990" s="53">
        <f t="shared" si="550"/>
        <v>0</v>
      </c>
      <c r="V1990" s="54">
        <f t="shared" si="551"/>
        <v>0</v>
      </c>
      <c r="W1990" s="67">
        <f t="shared" si="552"/>
        <v>0</v>
      </c>
      <c r="X1990" s="53">
        <f t="shared" si="553"/>
        <v>0</v>
      </c>
      <c r="Y1990" s="54">
        <f t="shared" si="554"/>
        <v>0</v>
      </c>
      <c r="Z1990" s="68" t="str">
        <f t="shared" si="555"/>
        <v>0</v>
      </c>
      <c r="AA1990" s="56">
        <f t="shared" si="556"/>
        <v>1</v>
      </c>
      <c r="AB1990" s="124">
        <f t="shared" si="533"/>
        <v>1</v>
      </c>
      <c r="AC1990" s="69">
        <f t="shared" si="557"/>
        <v>0</v>
      </c>
      <c r="AD1990" s="54">
        <f t="shared" si="558"/>
        <v>0</v>
      </c>
      <c r="AE1990" s="59">
        <f t="shared" si="559"/>
        <v>0</v>
      </c>
      <c r="AF1990" s="149"/>
      <c r="AG1990" s="60"/>
      <c r="AH1990" s="61"/>
      <c r="AI1990" s="126"/>
      <c r="AJ1990" s="212"/>
      <c r="AK1990" s="215"/>
    </row>
    <row r="1991" spans="2:37">
      <c r="B1991" s="136"/>
      <c r="C1991" s="92"/>
      <c r="D1991" s="92"/>
      <c r="E1991" s="92"/>
      <c r="F1991" s="92"/>
      <c r="G1991" s="92"/>
      <c r="H1991" s="71"/>
      <c r="I1991" s="70"/>
      <c r="J1991" s="94"/>
      <c r="K1991" s="94"/>
      <c r="L1991" s="48"/>
      <c r="M1991" s="71"/>
      <c r="N1991" s="64"/>
      <c r="O1991" s="65"/>
      <c r="P1991" s="65"/>
      <c r="Q1991" s="65"/>
      <c r="R1991" s="105"/>
      <c r="S1991" s="66">
        <f t="shared" si="548"/>
        <v>100854.89999999998</v>
      </c>
      <c r="T1991" s="67">
        <f t="shared" si="549"/>
        <v>0</v>
      </c>
      <c r="U1991" s="53">
        <f t="shared" si="550"/>
        <v>0</v>
      </c>
      <c r="V1991" s="54">
        <f t="shared" si="551"/>
        <v>0</v>
      </c>
      <c r="W1991" s="67">
        <f t="shared" si="552"/>
        <v>0</v>
      </c>
      <c r="X1991" s="53">
        <f t="shared" si="553"/>
        <v>0</v>
      </c>
      <c r="Y1991" s="54">
        <f t="shared" si="554"/>
        <v>0</v>
      </c>
      <c r="Z1991" s="68" t="str">
        <f t="shared" si="555"/>
        <v>0</v>
      </c>
      <c r="AA1991" s="56">
        <f t="shared" si="556"/>
        <v>1</v>
      </c>
      <c r="AB1991" s="124">
        <f t="shared" si="533"/>
        <v>1</v>
      </c>
      <c r="AC1991" s="69">
        <f t="shared" si="557"/>
        <v>0</v>
      </c>
      <c r="AD1991" s="54">
        <f t="shared" si="558"/>
        <v>0</v>
      </c>
      <c r="AE1991" s="59">
        <f t="shared" si="559"/>
        <v>0</v>
      </c>
      <c r="AF1991" s="149"/>
      <c r="AG1991" s="60"/>
      <c r="AH1991" s="61"/>
      <c r="AI1991" s="126"/>
      <c r="AJ1991" s="212"/>
      <c r="AK1991" s="215"/>
    </row>
    <row r="1992" spans="2:37">
      <c r="B1992" s="136"/>
      <c r="C1992" s="92"/>
      <c r="D1992" s="92"/>
      <c r="E1992" s="92"/>
      <c r="F1992" s="92"/>
      <c r="G1992" s="92"/>
      <c r="H1992" s="71"/>
      <c r="I1992" s="70"/>
      <c r="J1992" s="94"/>
      <c r="K1992" s="94"/>
      <c r="L1992" s="48"/>
      <c r="M1992" s="71"/>
      <c r="N1992" s="64"/>
      <c r="O1992" s="65"/>
      <c r="P1992" s="65"/>
      <c r="Q1992" s="65"/>
      <c r="R1992" s="105"/>
      <c r="S1992" s="66">
        <f t="shared" si="548"/>
        <v>100854.89999999998</v>
      </c>
      <c r="T1992" s="67">
        <f t="shared" si="549"/>
        <v>0</v>
      </c>
      <c r="U1992" s="53">
        <f t="shared" si="550"/>
        <v>0</v>
      </c>
      <c r="V1992" s="54">
        <f t="shared" si="551"/>
        <v>0</v>
      </c>
      <c r="W1992" s="67">
        <f t="shared" si="552"/>
        <v>0</v>
      </c>
      <c r="X1992" s="53">
        <f t="shared" si="553"/>
        <v>0</v>
      </c>
      <c r="Y1992" s="54">
        <f t="shared" si="554"/>
        <v>0</v>
      </c>
      <c r="Z1992" s="68" t="str">
        <f t="shared" si="555"/>
        <v>0</v>
      </c>
      <c r="AA1992" s="56">
        <f t="shared" si="556"/>
        <v>1</v>
      </c>
      <c r="AB1992" s="124">
        <f t="shared" si="533"/>
        <v>1</v>
      </c>
      <c r="AC1992" s="69">
        <f t="shared" si="557"/>
        <v>0</v>
      </c>
      <c r="AD1992" s="54">
        <f t="shared" si="558"/>
        <v>0</v>
      </c>
      <c r="AE1992" s="59">
        <f t="shared" si="559"/>
        <v>0</v>
      </c>
      <c r="AF1992" s="149"/>
      <c r="AG1992" s="60"/>
      <c r="AH1992" s="61"/>
      <c r="AI1992" s="126"/>
      <c r="AJ1992" s="212"/>
      <c r="AK1992" s="215"/>
    </row>
    <row r="1993" spans="2:37">
      <c r="B1993" s="136"/>
      <c r="C1993" s="92"/>
      <c r="D1993" s="92"/>
      <c r="E1993" s="92"/>
      <c r="F1993" s="92"/>
      <c r="G1993" s="92"/>
      <c r="H1993" s="71"/>
      <c r="I1993" s="70"/>
      <c r="J1993" s="94"/>
      <c r="K1993" s="94"/>
      <c r="L1993" s="48"/>
      <c r="M1993" s="71"/>
      <c r="N1993" s="64"/>
      <c r="O1993" s="65"/>
      <c r="P1993" s="65"/>
      <c r="Q1993" s="65"/>
      <c r="R1993" s="105"/>
      <c r="S1993" s="66">
        <f t="shared" si="548"/>
        <v>100854.89999999998</v>
      </c>
      <c r="T1993" s="67">
        <f t="shared" si="549"/>
        <v>0</v>
      </c>
      <c r="U1993" s="53">
        <f t="shared" si="550"/>
        <v>0</v>
      </c>
      <c r="V1993" s="54">
        <f t="shared" si="551"/>
        <v>0</v>
      </c>
      <c r="W1993" s="67">
        <f t="shared" si="552"/>
        <v>0</v>
      </c>
      <c r="X1993" s="53">
        <f t="shared" si="553"/>
        <v>0</v>
      </c>
      <c r="Y1993" s="54">
        <f t="shared" si="554"/>
        <v>0</v>
      </c>
      <c r="Z1993" s="68" t="str">
        <f t="shared" si="555"/>
        <v>0</v>
      </c>
      <c r="AA1993" s="56">
        <f t="shared" si="556"/>
        <v>1</v>
      </c>
      <c r="AB1993" s="124">
        <f t="shared" si="533"/>
        <v>1</v>
      </c>
      <c r="AC1993" s="69">
        <f t="shared" si="557"/>
        <v>0</v>
      </c>
      <c r="AD1993" s="54">
        <f t="shared" si="558"/>
        <v>0</v>
      </c>
      <c r="AE1993" s="59">
        <f t="shared" si="559"/>
        <v>0</v>
      </c>
      <c r="AF1993" s="149"/>
      <c r="AG1993" s="60"/>
      <c r="AH1993" s="61"/>
      <c r="AI1993" s="126"/>
      <c r="AJ1993" s="212"/>
      <c r="AK1993" s="215"/>
    </row>
    <row r="1994" spans="2:37">
      <c r="B1994" s="136"/>
      <c r="C1994" s="92"/>
      <c r="D1994" s="92"/>
      <c r="E1994" s="92"/>
      <c r="F1994" s="92"/>
      <c r="G1994" s="92"/>
      <c r="H1994" s="71"/>
      <c r="I1994" s="70"/>
      <c r="J1994" s="94"/>
      <c r="K1994" s="94"/>
      <c r="L1994" s="48"/>
      <c r="M1994" s="71"/>
      <c r="N1994" s="64"/>
      <c r="O1994" s="65"/>
      <c r="P1994" s="65"/>
      <c r="Q1994" s="65"/>
      <c r="R1994" s="105"/>
      <c r="S1994" s="66">
        <f t="shared" si="548"/>
        <v>100854.89999999998</v>
      </c>
      <c r="T1994" s="67">
        <f t="shared" si="549"/>
        <v>0</v>
      </c>
      <c r="U1994" s="53">
        <f t="shared" si="550"/>
        <v>0</v>
      </c>
      <c r="V1994" s="54">
        <f t="shared" si="551"/>
        <v>0</v>
      </c>
      <c r="W1994" s="67">
        <f t="shared" si="552"/>
        <v>0</v>
      </c>
      <c r="X1994" s="53">
        <f t="shared" si="553"/>
        <v>0</v>
      </c>
      <c r="Y1994" s="54">
        <f t="shared" si="554"/>
        <v>0</v>
      </c>
      <c r="Z1994" s="68" t="str">
        <f t="shared" si="555"/>
        <v>0</v>
      </c>
      <c r="AA1994" s="56">
        <f t="shared" si="556"/>
        <v>1</v>
      </c>
      <c r="AB1994" s="124">
        <f t="shared" ref="AB1994:AB2000" si="560">IF(TRUNC(N1994/10,0)=0,1,IF(AND(TRUNC(N1994/10,0)&gt;0,TRUNC(N1994/10,0)&lt;10),0.1,IF(AND(TRUNC(N1994/10,0)&gt;=10,TRUNC(N1994/10,0)&lt;100),0.01,IF(AND(TRUNC(N1994/10,0)&gt;=100,TRUNC(N1994/10,0)&lt;1000),0.001,IF(AND(TRUNC(N1994/10,0)&gt;=1000,TRUNC(N1994/10,0)&lt;10000),0.0001,IF(AND(TRUNC(N1994/10,0)&gt;=10000,TRUNC(N1994/10,0)&lt;100000),0.00001))))))</f>
        <v>1</v>
      </c>
      <c r="AC1994" s="69">
        <f t="shared" si="557"/>
        <v>0</v>
      </c>
      <c r="AD1994" s="54">
        <f t="shared" si="558"/>
        <v>0</v>
      </c>
      <c r="AE1994" s="59">
        <f t="shared" si="559"/>
        <v>0</v>
      </c>
      <c r="AF1994" s="149"/>
      <c r="AG1994" s="60"/>
      <c r="AH1994" s="61"/>
      <c r="AI1994" s="126"/>
      <c r="AJ1994" s="212"/>
      <c r="AK1994" s="215"/>
    </row>
    <row r="1995" spans="2:37">
      <c r="B1995" s="136"/>
      <c r="C1995" s="92"/>
      <c r="D1995" s="92"/>
      <c r="E1995" s="92"/>
      <c r="F1995" s="92"/>
      <c r="G1995" s="92"/>
      <c r="H1995" s="71"/>
      <c r="I1995" s="70"/>
      <c r="J1995" s="94"/>
      <c r="K1995" s="94"/>
      <c r="L1995" s="48"/>
      <c r="M1995" s="71"/>
      <c r="N1995" s="64"/>
      <c r="O1995" s="65"/>
      <c r="P1995" s="65"/>
      <c r="Q1995" s="65"/>
      <c r="R1995" s="105"/>
      <c r="S1995" s="66">
        <f t="shared" si="548"/>
        <v>100854.89999999998</v>
      </c>
      <c r="T1995" s="67">
        <f t="shared" si="549"/>
        <v>0</v>
      </c>
      <c r="U1995" s="53">
        <f t="shared" si="550"/>
        <v>0</v>
      </c>
      <c r="V1995" s="54">
        <f t="shared" si="551"/>
        <v>0</v>
      </c>
      <c r="W1995" s="67">
        <f t="shared" si="552"/>
        <v>0</v>
      </c>
      <c r="X1995" s="53">
        <f t="shared" si="553"/>
        <v>0</v>
      </c>
      <c r="Y1995" s="54">
        <f t="shared" si="554"/>
        <v>0</v>
      </c>
      <c r="Z1995" s="68" t="str">
        <f t="shared" si="555"/>
        <v>0</v>
      </c>
      <c r="AA1995" s="56">
        <f t="shared" si="556"/>
        <v>1</v>
      </c>
      <c r="AB1995" s="124">
        <f t="shared" si="560"/>
        <v>1</v>
      </c>
      <c r="AC1995" s="69">
        <f t="shared" si="557"/>
        <v>0</v>
      </c>
      <c r="AD1995" s="54">
        <f t="shared" si="558"/>
        <v>0</v>
      </c>
      <c r="AE1995" s="59">
        <f t="shared" si="559"/>
        <v>0</v>
      </c>
      <c r="AF1995" s="149"/>
      <c r="AG1995" s="60"/>
      <c r="AH1995" s="61"/>
      <c r="AI1995" s="126"/>
      <c r="AJ1995" s="212"/>
      <c r="AK1995" s="215"/>
    </row>
    <row r="1996" spans="2:37">
      <c r="B1996" s="136"/>
      <c r="C1996" s="92"/>
      <c r="D1996" s="92"/>
      <c r="E1996" s="92"/>
      <c r="F1996" s="92"/>
      <c r="G1996" s="92"/>
      <c r="H1996" s="71"/>
      <c r="I1996" s="70"/>
      <c r="J1996" s="94"/>
      <c r="K1996" s="94"/>
      <c r="L1996" s="48"/>
      <c r="M1996" s="71"/>
      <c r="N1996" s="64"/>
      <c r="O1996" s="65"/>
      <c r="P1996" s="65"/>
      <c r="Q1996" s="65"/>
      <c r="R1996" s="105"/>
      <c r="S1996" s="66">
        <f t="shared" si="548"/>
        <v>100854.89999999998</v>
      </c>
      <c r="T1996" s="67">
        <f t="shared" si="549"/>
        <v>0</v>
      </c>
      <c r="U1996" s="53">
        <f t="shared" si="550"/>
        <v>0</v>
      </c>
      <c r="V1996" s="54">
        <f t="shared" si="551"/>
        <v>0</v>
      </c>
      <c r="W1996" s="67">
        <f t="shared" si="552"/>
        <v>0</v>
      </c>
      <c r="X1996" s="53">
        <f t="shared" si="553"/>
        <v>0</v>
      </c>
      <c r="Y1996" s="54">
        <f t="shared" si="554"/>
        <v>0</v>
      </c>
      <c r="Z1996" s="68" t="str">
        <f t="shared" si="555"/>
        <v>0</v>
      </c>
      <c r="AA1996" s="56">
        <f t="shared" si="556"/>
        <v>1</v>
      </c>
      <c r="AB1996" s="124">
        <f t="shared" si="560"/>
        <v>1</v>
      </c>
      <c r="AC1996" s="69">
        <f t="shared" si="557"/>
        <v>0</v>
      </c>
      <c r="AD1996" s="54">
        <f t="shared" si="558"/>
        <v>0</v>
      </c>
      <c r="AE1996" s="59">
        <f t="shared" si="559"/>
        <v>0</v>
      </c>
      <c r="AF1996" s="149"/>
      <c r="AG1996" s="60"/>
      <c r="AH1996" s="61"/>
      <c r="AI1996" s="126"/>
      <c r="AJ1996" s="212"/>
      <c r="AK1996" s="215"/>
    </row>
    <row r="1997" spans="2:37">
      <c r="B1997" s="136"/>
      <c r="C1997" s="92"/>
      <c r="D1997" s="92"/>
      <c r="E1997" s="92"/>
      <c r="F1997" s="92"/>
      <c r="G1997" s="92"/>
      <c r="H1997" s="71"/>
      <c r="I1997" s="70"/>
      <c r="J1997" s="94"/>
      <c r="K1997" s="94"/>
      <c r="L1997" s="48"/>
      <c r="M1997" s="71"/>
      <c r="N1997" s="64"/>
      <c r="O1997" s="65"/>
      <c r="P1997" s="65"/>
      <c r="Q1997" s="65"/>
      <c r="R1997" s="105"/>
      <c r="S1997" s="66">
        <f t="shared" si="548"/>
        <v>100854.89999999998</v>
      </c>
      <c r="T1997" s="67">
        <f t="shared" si="549"/>
        <v>0</v>
      </c>
      <c r="U1997" s="53">
        <f t="shared" si="550"/>
        <v>0</v>
      </c>
      <c r="V1997" s="54">
        <f t="shared" si="551"/>
        <v>0</v>
      </c>
      <c r="W1997" s="67">
        <f t="shared" si="552"/>
        <v>0</v>
      </c>
      <c r="X1997" s="53">
        <f t="shared" si="553"/>
        <v>0</v>
      </c>
      <c r="Y1997" s="54">
        <f t="shared" si="554"/>
        <v>0</v>
      </c>
      <c r="Z1997" s="68" t="str">
        <f t="shared" si="555"/>
        <v>0</v>
      </c>
      <c r="AA1997" s="56">
        <f t="shared" si="556"/>
        <v>1</v>
      </c>
      <c r="AB1997" s="124">
        <f t="shared" si="560"/>
        <v>1</v>
      </c>
      <c r="AC1997" s="69">
        <f t="shared" si="557"/>
        <v>0</v>
      </c>
      <c r="AD1997" s="54">
        <f t="shared" si="558"/>
        <v>0</v>
      </c>
      <c r="AE1997" s="59">
        <f t="shared" si="559"/>
        <v>0</v>
      </c>
      <c r="AF1997" s="149"/>
      <c r="AG1997" s="60"/>
      <c r="AH1997" s="61"/>
      <c r="AI1997" s="126"/>
      <c r="AJ1997" s="212"/>
      <c r="AK1997" s="215"/>
    </row>
    <row r="1998" spans="2:37">
      <c r="B1998" s="136"/>
      <c r="C1998" s="92"/>
      <c r="D1998" s="92"/>
      <c r="E1998" s="92"/>
      <c r="F1998" s="92"/>
      <c r="G1998" s="92"/>
      <c r="H1998" s="71"/>
      <c r="I1998" s="70"/>
      <c r="J1998" s="94"/>
      <c r="K1998" s="94"/>
      <c r="L1998" s="48"/>
      <c r="M1998" s="71"/>
      <c r="N1998" s="64"/>
      <c r="O1998" s="65"/>
      <c r="P1998" s="65"/>
      <c r="Q1998" s="65"/>
      <c r="R1998" s="105"/>
      <c r="S1998" s="66">
        <f t="shared" si="548"/>
        <v>100854.89999999998</v>
      </c>
      <c r="T1998" s="67">
        <f t="shared" si="549"/>
        <v>0</v>
      </c>
      <c r="U1998" s="53">
        <f t="shared" si="550"/>
        <v>0</v>
      </c>
      <c r="V1998" s="54">
        <f t="shared" si="551"/>
        <v>0</v>
      </c>
      <c r="W1998" s="67">
        <f t="shared" si="552"/>
        <v>0</v>
      </c>
      <c r="X1998" s="53">
        <f t="shared" si="553"/>
        <v>0</v>
      </c>
      <c r="Y1998" s="54">
        <f t="shared" si="554"/>
        <v>0</v>
      </c>
      <c r="Z1998" s="68" t="str">
        <f t="shared" si="555"/>
        <v>0</v>
      </c>
      <c r="AA1998" s="56">
        <f t="shared" si="556"/>
        <v>1</v>
      </c>
      <c r="AB1998" s="124">
        <f t="shared" si="560"/>
        <v>1</v>
      </c>
      <c r="AC1998" s="69">
        <f t="shared" si="557"/>
        <v>0</v>
      </c>
      <c r="AD1998" s="54">
        <f t="shared" si="558"/>
        <v>0</v>
      </c>
      <c r="AE1998" s="59">
        <f t="shared" si="559"/>
        <v>0</v>
      </c>
      <c r="AF1998" s="149"/>
      <c r="AG1998" s="60"/>
      <c r="AH1998" s="61"/>
      <c r="AI1998" s="126"/>
      <c r="AJ1998" s="212"/>
      <c r="AK1998" s="215"/>
    </row>
    <row r="1999" spans="2:37">
      <c r="B1999" s="136"/>
      <c r="C1999" s="92"/>
      <c r="D1999" s="92"/>
      <c r="E1999" s="92"/>
      <c r="F1999" s="92"/>
      <c r="G1999" s="92"/>
      <c r="H1999" s="71"/>
      <c r="I1999" s="70"/>
      <c r="J1999" s="94"/>
      <c r="K1999" s="94"/>
      <c r="L1999" s="48"/>
      <c r="M1999" s="71"/>
      <c r="N1999" s="64"/>
      <c r="O1999" s="65"/>
      <c r="P1999" s="65"/>
      <c r="Q1999" s="65"/>
      <c r="R1999" s="105"/>
      <c r="S1999" s="66">
        <f t="shared" si="548"/>
        <v>100854.89999999998</v>
      </c>
      <c r="T1999" s="67">
        <f t="shared" si="549"/>
        <v>0</v>
      </c>
      <c r="U1999" s="53">
        <f t="shared" si="550"/>
        <v>0</v>
      </c>
      <c r="V1999" s="54">
        <f t="shared" si="551"/>
        <v>0</v>
      </c>
      <c r="W1999" s="67">
        <f t="shared" si="552"/>
        <v>0</v>
      </c>
      <c r="X1999" s="53">
        <f t="shared" si="553"/>
        <v>0</v>
      </c>
      <c r="Y1999" s="54">
        <f t="shared" si="554"/>
        <v>0</v>
      </c>
      <c r="Z1999" s="68" t="str">
        <f t="shared" si="555"/>
        <v>0</v>
      </c>
      <c r="AA1999" s="56">
        <f t="shared" si="556"/>
        <v>1</v>
      </c>
      <c r="AB1999" s="124">
        <f t="shared" si="560"/>
        <v>1</v>
      </c>
      <c r="AC1999" s="69">
        <f t="shared" si="557"/>
        <v>0</v>
      </c>
      <c r="AD1999" s="54">
        <f t="shared" si="558"/>
        <v>0</v>
      </c>
      <c r="AE1999" s="59">
        <f t="shared" si="559"/>
        <v>0</v>
      </c>
      <c r="AF1999" s="149"/>
      <c r="AG1999" s="60"/>
      <c r="AH1999" s="61"/>
      <c r="AI1999" s="126"/>
      <c r="AJ1999" s="212"/>
      <c r="AK1999" s="215"/>
    </row>
    <row r="2000" spans="2:37">
      <c r="B2000" s="136"/>
      <c r="C2000" s="92"/>
      <c r="D2000" s="92"/>
      <c r="E2000" s="92"/>
      <c r="F2000" s="92"/>
      <c r="G2000" s="92"/>
      <c r="H2000" s="71"/>
      <c r="I2000" s="70"/>
      <c r="J2000" s="94"/>
      <c r="K2000" s="94"/>
      <c r="L2000" s="48"/>
      <c r="M2000" s="71"/>
      <c r="N2000" s="64"/>
      <c r="O2000" s="65"/>
      <c r="P2000" s="65"/>
      <c r="Q2000" s="65"/>
      <c r="R2000" s="105"/>
      <c r="S2000" s="66">
        <f t="shared" si="548"/>
        <v>100854.89999999998</v>
      </c>
      <c r="T2000" s="67">
        <f t="shared" si="549"/>
        <v>0</v>
      </c>
      <c r="U2000" s="53">
        <f t="shared" si="550"/>
        <v>0</v>
      </c>
      <c r="V2000" s="54">
        <f t="shared" si="551"/>
        <v>0</v>
      </c>
      <c r="W2000" s="67">
        <f t="shared" si="552"/>
        <v>0</v>
      </c>
      <c r="X2000" s="53">
        <f t="shared" si="553"/>
        <v>0</v>
      </c>
      <c r="Y2000" s="54">
        <f t="shared" si="554"/>
        <v>0</v>
      </c>
      <c r="Z2000" s="68" t="str">
        <f t="shared" si="555"/>
        <v>0</v>
      </c>
      <c r="AA2000" s="56">
        <f t="shared" si="556"/>
        <v>1</v>
      </c>
      <c r="AB2000" s="124">
        <f t="shared" si="560"/>
        <v>1</v>
      </c>
      <c r="AC2000" s="69">
        <f t="shared" si="557"/>
        <v>0</v>
      </c>
      <c r="AD2000" s="54">
        <f t="shared" si="558"/>
        <v>0</v>
      </c>
      <c r="AE2000" s="59">
        <f t="shared" si="559"/>
        <v>0</v>
      </c>
      <c r="AF2000" s="149"/>
      <c r="AG2000" s="60"/>
      <c r="AH2000" s="61"/>
      <c r="AI2000" s="126"/>
      <c r="AJ2000" s="212"/>
      <c r="AK2000" s="215"/>
    </row>
    <row r="2001" spans="36:37">
      <c r="AJ2001" s="216"/>
      <c r="AK2001" s="216"/>
    </row>
    <row r="2002" spans="36:37">
      <c r="AJ2002" s="175"/>
      <c r="AK2002" s="175"/>
    </row>
    <row r="2003" spans="36:37">
      <c r="AJ2003" s="175"/>
      <c r="AK2003" s="175"/>
    </row>
    <row r="2004" spans="36:37">
      <c r="AJ2004" s="175"/>
      <c r="AK2004" s="175"/>
    </row>
    <row r="2005" spans="36:37">
      <c r="AJ2005" s="175"/>
      <c r="AK2005" s="175"/>
    </row>
    <row r="2006" spans="36:37">
      <c r="AJ2006" s="175"/>
      <c r="AK2006" s="175"/>
    </row>
    <row r="2007" spans="36:37">
      <c r="AJ2007" s="175"/>
      <c r="AK2007" s="175"/>
    </row>
    <row r="2008" spans="36:37">
      <c r="AJ2008" s="175"/>
      <c r="AK2008" s="175"/>
    </row>
    <row r="2009" spans="36:37">
      <c r="AJ2009" s="175"/>
      <c r="AK2009" s="175"/>
    </row>
    <row r="2010" spans="36:37">
      <c r="AJ2010" s="175"/>
      <c r="AK2010" s="175"/>
    </row>
    <row r="2011" spans="36:37">
      <c r="AJ2011" s="175"/>
      <c r="AK2011" s="175"/>
    </row>
    <row r="2012" spans="36:37">
      <c r="AJ2012" s="175"/>
      <c r="AK2012" s="175"/>
    </row>
    <row r="2013" spans="36:37">
      <c r="AJ2013" s="175"/>
      <c r="AK2013" s="175"/>
    </row>
    <row r="2014" spans="36:37">
      <c r="AJ2014" s="175"/>
      <c r="AK2014" s="175"/>
    </row>
    <row r="2015" spans="36:37">
      <c r="AJ2015" s="175"/>
      <c r="AK2015" s="175"/>
    </row>
    <row r="2016" spans="36:37">
      <c r="AJ2016" s="175"/>
      <c r="AK2016" s="175"/>
    </row>
    <row r="2017" spans="36:37">
      <c r="AJ2017" s="175"/>
      <c r="AK2017" s="175"/>
    </row>
    <row r="2018" spans="36:37">
      <c r="AJ2018" s="175"/>
      <c r="AK2018" s="175"/>
    </row>
    <row r="2019" spans="36:37">
      <c r="AJ2019" s="175"/>
      <c r="AK2019" s="175"/>
    </row>
    <row r="2020" spans="36:37">
      <c r="AJ2020" s="175"/>
      <c r="AK2020" s="175"/>
    </row>
    <row r="2021" spans="36:37">
      <c r="AJ2021" s="175"/>
      <c r="AK2021" s="175"/>
    </row>
    <row r="2022" spans="36:37">
      <c r="AJ2022" s="175"/>
      <c r="AK2022" s="175"/>
    </row>
    <row r="2023" spans="36:37">
      <c r="AJ2023" s="175"/>
      <c r="AK2023" s="175"/>
    </row>
    <row r="2024" spans="36:37">
      <c r="AJ2024" s="175"/>
      <c r="AK2024" s="175"/>
    </row>
    <row r="2025" spans="36:37">
      <c r="AJ2025" s="175"/>
      <c r="AK2025" s="175"/>
    </row>
    <row r="2026" spans="36:37">
      <c r="AJ2026" s="175"/>
      <c r="AK2026" s="175"/>
    </row>
    <row r="2027" spans="36:37">
      <c r="AJ2027" s="175"/>
      <c r="AK2027" s="175"/>
    </row>
    <row r="2028" spans="36:37">
      <c r="AJ2028" s="175"/>
      <c r="AK2028" s="175"/>
    </row>
    <row r="2029" spans="36:37">
      <c r="AJ2029" s="175"/>
      <c r="AK2029" s="175"/>
    </row>
    <row r="2030" spans="36:37">
      <c r="AJ2030" s="175"/>
      <c r="AK2030" s="175"/>
    </row>
    <row r="2031" spans="36:37">
      <c r="AJ2031" s="175"/>
      <c r="AK2031" s="175"/>
    </row>
    <row r="2032" spans="36:37">
      <c r="AJ2032" s="175"/>
      <c r="AK2032" s="175"/>
    </row>
    <row r="2033" spans="36:37">
      <c r="AJ2033" s="175"/>
      <c r="AK2033" s="175"/>
    </row>
    <row r="2034" spans="36:37">
      <c r="AJ2034" s="175"/>
      <c r="AK2034" s="175"/>
    </row>
    <row r="2035" spans="36:37">
      <c r="AJ2035" s="175"/>
      <c r="AK2035" s="175"/>
    </row>
    <row r="2036" spans="36:37">
      <c r="AJ2036" s="175"/>
      <c r="AK2036" s="175"/>
    </row>
    <row r="2037" spans="36:37">
      <c r="AJ2037" s="175"/>
      <c r="AK2037" s="175"/>
    </row>
    <row r="2038" spans="36:37">
      <c r="AJ2038" s="175"/>
      <c r="AK2038" s="175"/>
    </row>
    <row r="2039" spans="36:37">
      <c r="AJ2039" s="175"/>
      <c r="AK2039" s="175"/>
    </row>
    <row r="2040" spans="36:37">
      <c r="AJ2040" s="175"/>
      <c r="AK2040" s="175"/>
    </row>
    <row r="2041" spans="36:37">
      <c r="AJ2041" s="175"/>
      <c r="AK2041" s="175"/>
    </row>
    <row r="2042" spans="36:37">
      <c r="AJ2042" s="175"/>
      <c r="AK2042" s="175"/>
    </row>
    <row r="2043" spans="36:37">
      <c r="AJ2043" s="175"/>
      <c r="AK2043" s="175"/>
    </row>
    <row r="2044" spans="36:37">
      <c r="AJ2044" s="175"/>
      <c r="AK2044" s="175"/>
    </row>
    <row r="2045" spans="36:37">
      <c r="AJ2045" s="175"/>
      <c r="AK2045" s="175"/>
    </row>
    <row r="2046" spans="36:37">
      <c r="AJ2046" s="175"/>
      <c r="AK2046" s="175"/>
    </row>
    <row r="2047" spans="36:37">
      <c r="AJ2047" s="175"/>
      <c r="AK2047" s="175"/>
    </row>
    <row r="2048" spans="36:37">
      <c r="AJ2048" s="175"/>
      <c r="AK2048" s="175"/>
    </row>
    <row r="2049" spans="36:37">
      <c r="AJ2049" s="175"/>
      <c r="AK2049" s="175"/>
    </row>
    <row r="2050" spans="36:37">
      <c r="AJ2050" s="175"/>
      <c r="AK2050" s="175"/>
    </row>
    <row r="2051" spans="36:37">
      <c r="AJ2051" s="175"/>
      <c r="AK2051" s="175"/>
    </row>
    <row r="2052" spans="36:37">
      <c r="AJ2052" s="175"/>
      <c r="AK2052" s="175"/>
    </row>
    <row r="2053" spans="36:37">
      <c r="AJ2053" s="175"/>
      <c r="AK2053" s="175"/>
    </row>
    <row r="2054" spans="36:37">
      <c r="AJ2054" s="175"/>
      <c r="AK2054" s="175"/>
    </row>
    <row r="2055" spans="36:37">
      <c r="AJ2055" s="175"/>
      <c r="AK2055" s="175"/>
    </row>
    <row r="2056" spans="36:37">
      <c r="AJ2056" s="175"/>
      <c r="AK2056" s="175"/>
    </row>
    <row r="2057" spans="36:37">
      <c r="AJ2057" s="175"/>
      <c r="AK2057" s="175"/>
    </row>
    <row r="2058" spans="36:37">
      <c r="AJ2058" s="175"/>
      <c r="AK2058" s="175"/>
    </row>
    <row r="2059" spans="36:37">
      <c r="AJ2059" s="175"/>
      <c r="AK2059" s="175"/>
    </row>
    <row r="2060" spans="36:37">
      <c r="AJ2060" s="175"/>
      <c r="AK2060" s="175"/>
    </row>
    <row r="2061" spans="36:37">
      <c r="AJ2061" s="175"/>
      <c r="AK2061" s="175"/>
    </row>
    <row r="2062" spans="36:37">
      <c r="AJ2062" s="175"/>
      <c r="AK2062" s="175"/>
    </row>
    <row r="2063" spans="36:37">
      <c r="AJ2063" s="175"/>
      <c r="AK2063" s="175"/>
    </row>
    <row r="2064" spans="36:37">
      <c r="AJ2064" s="175"/>
      <c r="AK2064" s="175"/>
    </row>
    <row r="2065" spans="36:37">
      <c r="AJ2065" s="175"/>
      <c r="AK2065" s="175"/>
    </row>
    <row r="2066" spans="36:37">
      <c r="AJ2066" s="175"/>
      <c r="AK2066" s="175"/>
    </row>
    <row r="2067" spans="36:37">
      <c r="AJ2067" s="175"/>
      <c r="AK2067" s="175"/>
    </row>
    <row r="2068" spans="36:37">
      <c r="AJ2068" s="175"/>
      <c r="AK2068" s="175"/>
    </row>
    <row r="2069" spans="36:37">
      <c r="AJ2069" s="175"/>
      <c r="AK2069" s="175"/>
    </row>
    <row r="2070" spans="36:37">
      <c r="AJ2070" s="175"/>
      <c r="AK2070" s="175"/>
    </row>
    <row r="2071" spans="36:37">
      <c r="AJ2071" s="175"/>
      <c r="AK2071" s="175"/>
    </row>
    <row r="2072" spans="36:37">
      <c r="AJ2072" s="175"/>
      <c r="AK2072" s="175"/>
    </row>
    <row r="2073" spans="36:37">
      <c r="AJ2073" s="175"/>
      <c r="AK2073" s="175"/>
    </row>
    <row r="2074" spans="36:37">
      <c r="AJ2074" s="175"/>
      <c r="AK2074" s="175"/>
    </row>
    <row r="2075" spans="36:37">
      <c r="AJ2075" s="175"/>
      <c r="AK2075" s="175"/>
    </row>
    <row r="2076" spans="36:37">
      <c r="AJ2076" s="175"/>
      <c r="AK2076" s="175"/>
    </row>
    <row r="2077" spans="36:37">
      <c r="AJ2077" s="175"/>
      <c r="AK2077" s="175"/>
    </row>
    <row r="2078" spans="36:37">
      <c r="AJ2078" s="175"/>
      <c r="AK2078" s="175"/>
    </row>
    <row r="2079" spans="36:37">
      <c r="AJ2079" s="175"/>
      <c r="AK2079" s="175"/>
    </row>
    <row r="2080" spans="36:37">
      <c r="AJ2080" s="175"/>
      <c r="AK2080" s="175"/>
    </row>
    <row r="2081" spans="36:37">
      <c r="AJ2081" s="175"/>
      <c r="AK2081" s="175"/>
    </row>
    <row r="2082" spans="36:37">
      <c r="AJ2082" s="175"/>
      <c r="AK2082" s="175"/>
    </row>
    <row r="2083" spans="36:37">
      <c r="AJ2083" s="175"/>
      <c r="AK2083" s="175"/>
    </row>
    <row r="2084" spans="36:37">
      <c r="AJ2084" s="175"/>
      <c r="AK2084" s="175"/>
    </row>
    <row r="2085" spans="36:37">
      <c r="AJ2085" s="175"/>
      <c r="AK2085" s="175"/>
    </row>
    <row r="2086" spans="36:37">
      <c r="AJ2086" s="175"/>
      <c r="AK2086" s="175"/>
    </row>
    <row r="2087" spans="36:37">
      <c r="AJ2087" s="175"/>
      <c r="AK2087" s="175"/>
    </row>
    <row r="2088" spans="36:37">
      <c r="AJ2088" s="175"/>
      <c r="AK2088" s="175"/>
    </row>
    <row r="2089" spans="36:37">
      <c r="AJ2089" s="175"/>
      <c r="AK2089" s="175"/>
    </row>
    <row r="2090" spans="36:37">
      <c r="AJ2090" s="175"/>
      <c r="AK2090" s="175"/>
    </row>
    <row r="2091" spans="36:37">
      <c r="AJ2091" s="175"/>
      <c r="AK2091" s="175"/>
    </row>
    <row r="2092" spans="36:37">
      <c r="AJ2092" s="175"/>
      <c r="AK2092" s="175"/>
    </row>
    <row r="2093" spans="36:37">
      <c r="AJ2093" s="175"/>
      <c r="AK2093" s="175"/>
    </row>
    <row r="2094" spans="36:37">
      <c r="AJ2094" s="175"/>
      <c r="AK2094" s="175"/>
    </row>
    <row r="2095" spans="36:37">
      <c r="AJ2095" s="175"/>
      <c r="AK2095" s="175"/>
    </row>
    <row r="2096" spans="36:37">
      <c r="AJ2096" s="175"/>
      <c r="AK2096" s="175"/>
    </row>
    <row r="2097" spans="36:37">
      <c r="AJ2097" s="175"/>
      <c r="AK2097" s="175"/>
    </row>
    <row r="2098" spans="36:37">
      <c r="AJ2098" s="175"/>
      <c r="AK2098" s="175"/>
    </row>
    <row r="2099" spans="36:37">
      <c r="AJ2099" s="175"/>
      <c r="AK2099" s="175"/>
    </row>
    <row r="2100" spans="36:37">
      <c r="AJ2100" s="175"/>
      <c r="AK2100" s="175"/>
    </row>
    <row r="2101" spans="36:37">
      <c r="AJ2101" s="175"/>
      <c r="AK2101" s="175"/>
    </row>
    <row r="2102" spans="36:37">
      <c r="AJ2102" s="175"/>
      <c r="AK2102" s="175"/>
    </row>
    <row r="2103" spans="36:37">
      <c r="AJ2103" s="175"/>
      <c r="AK2103" s="175"/>
    </row>
    <row r="2104" spans="36:37">
      <c r="AJ2104" s="175"/>
      <c r="AK2104" s="175"/>
    </row>
    <row r="2105" spans="36:37">
      <c r="AJ2105" s="175"/>
      <c r="AK2105" s="175"/>
    </row>
    <row r="2106" spans="36:37">
      <c r="AJ2106" s="175"/>
      <c r="AK2106" s="175"/>
    </row>
    <row r="2107" spans="36:37">
      <c r="AJ2107" s="175"/>
      <c r="AK2107" s="175"/>
    </row>
    <row r="2108" spans="36:37">
      <c r="AJ2108" s="175"/>
      <c r="AK2108" s="175"/>
    </row>
    <row r="2109" spans="36:37">
      <c r="AJ2109" s="175"/>
      <c r="AK2109" s="175"/>
    </row>
    <row r="2110" spans="36:37">
      <c r="AJ2110" s="175"/>
      <c r="AK2110" s="175"/>
    </row>
    <row r="2111" spans="36:37">
      <c r="AJ2111" s="175"/>
      <c r="AK2111" s="175"/>
    </row>
    <row r="2112" spans="36:37">
      <c r="AJ2112" s="175"/>
      <c r="AK2112" s="175"/>
    </row>
    <row r="2113" spans="36:37">
      <c r="AJ2113" s="175"/>
      <c r="AK2113" s="175"/>
    </row>
    <row r="2114" spans="36:37">
      <c r="AJ2114" s="175"/>
      <c r="AK2114" s="175"/>
    </row>
    <row r="2115" spans="36:37">
      <c r="AJ2115" s="175"/>
      <c r="AK2115" s="175"/>
    </row>
    <row r="2116" spans="36:37">
      <c r="AJ2116" s="175"/>
      <c r="AK2116" s="175"/>
    </row>
    <row r="2117" spans="36:37">
      <c r="AJ2117" s="175"/>
      <c r="AK2117" s="175"/>
    </row>
    <row r="2118" spans="36:37">
      <c r="AJ2118" s="175"/>
      <c r="AK2118" s="175"/>
    </row>
    <row r="2119" spans="36:37">
      <c r="AJ2119" s="175"/>
      <c r="AK2119" s="175"/>
    </row>
    <row r="2120" spans="36:37">
      <c r="AJ2120" s="175"/>
      <c r="AK2120" s="175"/>
    </row>
    <row r="2121" spans="36:37">
      <c r="AJ2121" s="175"/>
      <c r="AK2121" s="175"/>
    </row>
    <row r="2122" spans="36:37">
      <c r="AJ2122" s="175"/>
      <c r="AK2122" s="175"/>
    </row>
    <row r="2123" spans="36:37">
      <c r="AJ2123" s="175"/>
      <c r="AK2123" s="175"/>
    </row>
    <row r="2124" spans="36:37">
      <c r="AJ2124" s="175"/>
      <c r="AK2124" s="175"/>
    </row>
    <row r="2125" spans="36:37">
      <c r="AJ2125" s="175"/>
      <c r="AK2125" s="175"/>
    </row>
    <row r="2126" spans="36:37">
      <c r="AJ2126" s="175"/>
      <c r="AK2126" s="175"/>
    </row>
    <row r="2127" spans="36:37">
      <c r="AJ2127" s="175"/>
      <c r="AK2127" s="175"/>
    </row>
    <row r="2128" spans="36:37">
      <c r="AJ2128" s="175"/>
      <c r="AK2128" s="175"/>
    </row>
    <row r="2129" spans="36:37">
      <c r="AJ2129" s="175"/>
      <c r="AK2129" s="175"/>
    </row>
    <row r="2130" spans="36:37">
      <c r="AJ2130" s="175"/>
      <c r="AK2130" s="175"/>
    </row>
    <row r="2131" spans="36:37">
      <c r="AJ2131" s="175"/>
      <c r="AK2131" s="175"/>
    </row>
    <row r="2132" spans="36:37">
      <c r="AJ2132" s="175"/>
      <c r="AK2132" s="175"/>
    </row>
    <row r="2133" spans="36:37">
      <c r="AJ2133" s="175"/>
      <c r="AK2133" s="175"/>
    </row>
    <row r="2134" spans="36:37">
      <c r="AJ2134" s="175"/>
      <c r="AK2134" s="175"/>
    </row>
    <row r="2135" spans="36:37">
      <c r="AJ2135" s="175"/>
      <c r="AK2135" s="175"/>
    </row>
    <row r="2136" spans="36:37">
      <c r="AJ2136" s="175"/>
      <c r="AK2136" s="175"/>
    </row>
    <row r="2137" spans="36:37">
      <c r="AJ2137" s="175"/>
      <c r="AK2137" s="175"/>
    </row>
    <row r="2138" spans="36:37">
      <c r="AJ2138" s="175"/>
      <c r="AK2138" s="175"/>
    </row>
    <row r="2139" spans="36:37">
      <c r="AJ2139" s="175"/>
      <c r="AK2139" s="175"/>
    </row>
    <row r="2140" spans="36:37">
      <c r="AJ2140" s="175"/>
      <c r="AK2140" s="175"/>
    </row>
    <row r="2141" spans="36:37">
      <c r="AJ2141" s="175"/>
      <c r="AK2141" s="175"/>
    </row>
    <row r="2142" spans="36:37">
      <c r="AJ2142" s="175"/>
      <c r="AK2142" s="175"/>
    </row>
    <row r="2143" spans="36:37">
      <c r="AJ2143" s="175"/>
      <c r="AK2143" s="175"/>
    </row>
    <row r="2144" spans="36:37">
      <c r="AJ2144" s="175"/>
      <c r="AK2144" s="175"/>
    </row>
    <row r="2145" spans="36:37">
      <c r="AJ2145" s="175"/>
      <c r="AK2145" s="175"/>
    </row>
    <row r="2146" spans="36:37">
      <c r="AJ2146" s="175"/>
      <c r="AK2146" s="175"/>
    </row>
    <row r="2147" spans="36:37">
      <c r="AJ2147" s="175"/>
      <c r="AK2147" s="175"/>
    </row>
    <row r="2148" spans="36:37">
      <c r="AJ2148" s="175"/>
      <c r="AK2148" s="175"/>
    </row>
    <row r="2149" spans="36:37">
      <c r="AJ2149" s="175"/>
      <c r="AK2149" s="175"/>
    </row>
    <row r="2150" spans="36:37">
      <c r="AJ2150" s="175"/>
      <c r="AK2150" s="175"/>
    </row>
    <row r="2151" spans="36:37">
      <c r="AJ2151" s="175"/>
      <c r="AK2151" s="175"/>
    </row>
    <row r="2152" spans="36:37">
      <c r="AJ2152" s="175"/>
      <c r="AK2152" s="175"/>
    </row>
    <row r="2153" spans="36:37">
      <c r="AJ2153" s="175"/>
      <c r="AK2153" s="175"/>
    </row>
    <row r="2154" spans="36:37">
      <c r="AJ2154" s="175"/>
      <c r="AK2154" s="175"/>
    </row>
    <row r="2155" spans="36:37">
      <c r="AJ2155" s="175"/>
      <c r="AK2155" s="175"/>
    </row>
    <row r="2156" spans="36:37">
      <c r="AJ2156" s="175"/>
      <c r="AK2156" s="175"/>
    </row>
    <row r="2157" spans="36:37">
      <c r="AJ2157" s="175"/>
      <c r="AK2157" s="175"/>
    </row>
    <row r="2158" spans="36:37">
      <c r="AJ2158" s="175"/>
      <c r="AK2158" s="175"/>
    </row>
    <row r="2159" spans="36:37">
      <c r="AJ2159" s="175"/>
      <c r="AK2159" s="175"/>
    </row>
    <row r="2160" spans="36:37">
      <c r="AJ2160" s="175"/>
      <c r="AK2160" s="175"/>
    </row>
    <row r="2161" spans="36:37">
      <c r="AJ2161" s="175"/>
      <c r="AK2161" s="175"/>
    </row>
    <row r="2162" spans="36:37">
      <c r="AJ2162" s="175"/>
      <c r="AK2162" s="175"/>
    </row>
    <row r="2163" spans="36:37">
      <c r="AJ2163" s="175"/>
      <c r="AK2163" s="175"/>
    </row>
    <row r="2164" spans="36:37">
      <c r="AJ2164" s="175"/>
      <c r="AK2164" s="175"/>
    </row>
    <row r="2165" spans="36:37">
      <c r="AJ2165" s="175"/>
      <c r="AK2165" s="175"/>
    </row>
    <row r="2166" spans="36:37">
      <c r="AJ2166" s="175"/>
      <c r="AK2166" s="175"/>
    </row>
    <row r="2167" spans="36:37">
      <c r="AJ2167" s="175"/>
      <c r="AK2167" s="175"/>
    </row>
    <row r="2168" spans="36:37">
      <c r="AJ2168" s="175"/>
      <c r="AK2168" s="175"/>
    </row>
    <row r="2169" spans="36:37">
      <c r="AJ2169" s="175"/>
      <c r="AK2169" s="175"/>
    </row>
    <row r="2170" spans="36:37">
      <c r="AJ2170" s="175"/>
      <c r="AK2170" s="175"/>
    </row>
    <row r="2171" spans="36:37">
      <c r="AJ2171" s="175"/>
      <c r="AK2171" s="175"/>
    </row>
    <row r="2172" spans="36:37">
      <c r="AJ2172" s="175"/>
      <c r="AK2172" s="175"/>
    </row>
    <row r="2173" spans="36:37">
      <c r="AJ2173" s="175"/>
      <c r="AK2173" s="175"/>
    </row>
    <row r="2174" spans="36:37">
      <c r="AJ2174" s="175"/>
      <c r="AK2174" s="175"/>
    </row>
    <row r="2175" spans="36:37">
      <c r="AJ2175" s="175"/>
      <c r="AK2175" s="175"/>
    </row>
    <row r="2176" spans="36:37">
      <c r="AJ2176" s="175"/>
      <c r="AK2176" s="175"/>
    </row>
    <row r="2177" spans="36:37">
      <c r="AJ2177" s="175"/>
      <c r="AK2177" s="175"/>
    </row>
    <row r="2178" spans="36:37">
      <c r="AJ2178" s="175"/>
      <c r="AK2178" s="175"/>
    </row>
    <row r="2179" spans="36:37">
      <c r="AJ2179" s="175"/>
      <c r="AK2179" s="175"/>
    </row>
    <row r="2180" spans="36:37">
      <c r="AJ2180" s="175"/>
      <c r="AK2180" s="175"/>
    </row>
    <row r="2181" spans="36:37">
      <c r="AJ2181" s="175"/>
      <c r="AK2181" s="175"/>
    </row>
    <row r="2182" spans="36:37">
      <c r="AJ2182" s="175"/>
      <c r="AK2182" s="175"/>
    </row>
    <row r="2183" spans="36:37">
      <c r="AJ2183" s="175"/>
      <c r="AK2183" s="175"/>
    </row>
    <row r="2184" spans="36:37">
      <c r="AJ2184" s="175"/>
      <c r="AK2184" s="175"/>
    </row>
    <row r="2185" spans="36:37">
      <c r="AJ2185" s="175"/>
      <c r="AK2185" s="175"/>
    </row>
    <row r="2186" spans="36:37">
      <c r="AJ2186" s="175"/>
      <c r="AK2186" s="175"/>
    </row>
    <row r="2187" spans="36:37">
      <c r="AJ2187" s="175"/>
      <c r="AK2187" s="175"/>
    </row>
    <row r="2188" spans="36:37">
      <c r="AJ2188" s="175"/>
      <c r="AK2188" s="175"/>
    </row>
    <row r="2189" spans="36:37">
      <c r="AJ2189" s="175"/>
      <c r="AK2189" s="175"/>
    </row>
    <row r="2190" spans="36:37">
      <c r="AJ2190" s="175"/>
      <c r="AK2190" s="175"/>
    </row>
    <row r="2191" spans="36:37">
      <c r="AJ2191" s="175"/>
      <c r="AK2191" s="175"/>
    </row>
    <row r="2192" spans="36:37">
      <c r="AJ2192" s="175"/>
      <c r="AK2192" s="175"/>
    </row>
    <row r="2193" spans="36:37">
      <c r="AJ2193" s="175"/>
      <c r="AK2193" s="175"/>
    </row>
    <row r="2194" spans="36:37">
      <c r="AJ2194" s="175"/>
      <c r="AK2194" s="175"/>
    </row>
    <row r="2195" spans="36:37">
      <c r="AJ2195" s="175"/>
      <c r="AK2195" s="175"/>
    </row>
    <row r="2196" spans="36:37">
      <c r="AJ2196" s="175"/>
      <c r="AK2196" s="175"/>
    </row>
    <row r="2197" spans="36:37">
      <c r="AJ2197" s="175"/>
      <c r="AK2197" s="175"/>
    </row>
    <row r="2198" spans="36:37">
      <c r="AJ2198" s="175"/>
      <c r="AK2198" s="175"/>
    </row>
    <row r="2199" spans="36:37">
      <c r="AJ2199" s="175"/>
      <c r="AK2199" s="175"/>
    </row>
    <row r="2200" spans="36:37">
      <c r="AJ2200" s="175"/>
      <c r="AK2200" s="175"/>
    </row>
    <row r="2201" spans="36:37">
      <c r="AJ2201" s="175"/>
      <c r="AK2201" s="175"/>
    </row>
    <row r="2202" spans="36:37">
      <c r="AJ2202" s="175"/>
      <c r="AK2202" s="175"/>
    </row>
    <row r="2203" spans="36:37">
      <c r="AJ2203" s="175"/>
      <c r="AK2203" s="175"/>
    </row>
    <row r="2204" spans="36:37">
      <c r="AJ2204" s="175"/>
      <c r="AK2204" s="175"/>
    </row>
    <row r="2205" spans="36:37">
      <c r="AJ2205" s="175"/>
      <c r="AK2205" s="175"/>
    </row>
    <row r="2206" spans="36:37">
      <c r="AJ2206" s="175"/>
      <c r="AK2206" s="175"/>
    </row>
    <row r="2207" spans="36:37">
      <c r="AJ2207" s="175"/>
      <c r="AK2207" s="175"/>
    </row>
    <row r="2208" spans="36:37">
      <c r="AJ2208" s="175"/>
      <c r="AK2208" s="175"/>
    </row>
    <row r="2209" spans="36:37">
      <c r="AJ2209" s="175"/>
      <c r="AK2209" s="175"/>
    </row>
    <row r="2210" spans="36:37">
      <c r="AJ2210" s="175"/>
      <c r="AK2210" s="175"/>
    </row>
    <row r="2211" spans="36:37">
      <c r="AJ2211" s="175"/>
      <c r="AK2211" s="175"/>
    </row>
    <row r="2212" spans="36:37">
      <c r="AJ2212" s="175"/>
      <c r="AK2212" s="175"/>
    </row>
    <row r="2213" spans="36:37">
      <c r="AJ2213" s="175"/>
      <c r="AK2213" s="175"/>
    </row>
    <row r="2214" spans="36:37">
      <c r="AJ2214" s="175"/>
      <c r="AK2214" s="175"/>
    </row>
    <row r="2215" spans="36:37">
      <c r="AJ2215" s="175"/>
      <c r="AK2215" s="175"/>
    </row>
    <row r="2216" spans="36:37">
      <c r="AJ2216" s="175"/>
      <c r="AK2216" s="175"/>
    </row>
    <row r="2217" spans="36:37">
      <c r="AJ2217" s="175"/>
      <c r="AK2217" s="175"/>
    </row>
    <row r="2218" spans="36:37">
      <c r="AJ2218" s="175"/>
      <c r="AK2218" s="175"/>
    </row>
    <row r="2219" spans="36:37">
      <c r="AJ2219" s="175"/>
      <c r="AK2219" s="175"/>
    </row>
    <row r="2220" spans="36:37">
      <c r="AJ2220" s="175"/>
      <c r="AK2220" s="175"/>
    </row>
    <row r="2221" spans="36:37">
      <c r="AJ2221" s="175"/>
      <c r="AK2221" s="175"/>
    </row>
    <row r="2222" spans="36:37">
      <c r="AJ2222" s="175"/>
      <c r="AK2222" s="175"/>
    </row>
    <row r="2223" spans="36:37">
      <c r="AJ2223" s="175"/>
      <c r="AK2223" s="175"/>
    </row>
    <row r="2224" spans="36:37">
      <c r="AJ2224" s="175"/>
      <c r="AK2224" s="175"/>
    </row>
    <row r="2225" spans="36:37">
      <c r="AJ2225" s="175"/>
      <c r="AK2225" s="175"/>
    </row>
    <row r="2226" spans="36:37">
      <c r="AJ2226" s="175"/>
      <c r="AK2226" s="175"/>
    </row>
    <row r="2227" spans="36:37">
      <c r="AJ2227" s="175"/>
      <c r="AK2227" s="175"/>
    </row>
    <row r="2228" spans="36:37">
      <c r="AJ2228" s="175"/>
      <c r="AK2228" s="175"/>
    </row>
    <row r="2229" spans="36:37">
      <c r="AJ2229" s="175"/>
      <c r="AK2229" s="175"/>
    </row>
    <row r="2230" spans="36:37">
      <c r="AJ2230" s="175"/>
      <c r="AK2230" s="175"/>
    </row>
    <row r="2231" spans="36:37">
      <c r="AJ2231" s="175"/>
      <c r="AK2231" s="175"/>
    </row>
    <row r="2232" spans="36:37">
      <c r="AJ2232" s="175"/>
      <c r="AK2232" s="175"/>
    </row>
    <row r="2233" spans="36:37">
      <c r="AJ2233" s="175"/>
      <c r="AK2233" s="175"/>
    </row>
    <row r="2234" spans="36:37">
      <c r="AJ2234" s="175"/>
      <c r="AK2234" s="175"/>
    </row>
    <row r="2235" spans="36:37">
      <c r="AJ2235" s="175"/>
      <c r="AK2235" s="175"/>
    </row>
    <row r="2236" spans="36:37">
      <c r="AJ2236" s="175"/>
      <c r="AK2236" s="175"/>
    </row>
    <row r="2237" spans="36:37">
      <c r="AJ2237" s="175"/>
      <c r="AK2237" s="175"/>
    </row>
    <row r="2238" spans="36:37">
      <c r="AJ2238" s="175"/>
      <c r="AK2238" s="175"/>
    </row>
    <row r="2239" spans="36:37">
      <c r="AJ2239" s="175"/>
      <c r="AK2239" s="175"/>
    </row>
    <row r="2240" spans="36:37">
      <c r="AJ2240" s="175"/>
      <c r="AK2240" s="175"/>
    </row>
    <row r="2241" spans="36:37">
      <c r="AJ2241" s="175"/>
      <c r="AK2241" s="175"/>
    </row>
    <row r="2242" spans="36:37">
      <c r="AJ2242" s="175"/>
      <c r="AK2242" s="175"/>
    </row>
    <row r="2243" spans="36:37">
      <c r="AJ2243" s="175"/>
      <c r="AK2243" s="175"/>
    </row>
    <row r="2244" spans="36:37">
      <c r="AJ2244" s="175"/>
      <c r="AK2244" s="175"/>
    </row>
    <row r="2245" spans="36:37">
      <c r="AJ2245" s="175"/>
      <c r="AK2245" s="175"/>
    </row>
    <row r="2246" spans="36:37">
      <c r="AJ2246" s="175"/>
      <c r="AK2246" s="175"/>
    </row>
    <row r="2247" spans="36:37">
      <c r="AJ2247" s="175"/>
      <c r="AK2247" s="175"/>
    </row>
    <row r="2248" spans="36:37">
      <c r="AJ2248" s="175"/>
      <c r="AK2248" s="175"/>
    </row>
    <row r="2249" spans="36:37">
      <c r="AJ2249" s="175"/>
      <c r="AK2249" s="175"/>
    </row>
    <row r="2250" spans="36:37">
      <c r="AJ2250" s="175"/>
      <c r="AK2250" s="175"/>
    </row>
    <row r="2251" spans="36:37">
      <c r="AJ2251" s="175"/>
      <c r="AK2251" s="175"/>
    </row>
    <row r="2252" spans="36:37">
      <c r="AJ2252" s="175"/>
      <c r="AK2252" s="175"/>
    </row>
    <row r="2253" spans="36:37">
      <c r="AJ2253" s="175"/>
      <c r="AK2253" s="175"/>
    </row>
    <row r="2254" spans="36:37">
      <c r="AJ2254" s="175"/>
      <c r="AK2254" s="175"/>
    </row>
    <row r="2255" spans="36:37">
      <c r="AJ2255" s="175"/>
      <c r="AK2255" s="175"/>
    </row>
    <row r="2256" spans="36:37">
      <c r="AJ2256" s="175"/>
      <c r="AK2256" s="175"/>
    </row>
    <row r="2257" spans="36:37">
      <c r="AJ2257" s="175"/>
      <c r="AK2257" s="175"/>
    </row>
    <row r="2258" spans="36:37">
      <c r="AJ2258" s="175"/>
      <c r="AK2258" s="175"/>
    </row>
    <row r="2259" spans="36:37">
      <c r="AJ2259" s="175"/>
      <c r="AK2259" s="175"/>
    </row>
    <row r="2260" spans="36:37">
      <c r="AJ2260" s="175"/>
      <c r="AK2260" s="175"/>
    </row>
    <row r="2261" spans="36:37">
      <c r="AJ2261" s="175"/>
      <c r="AK2261" s="175"/>
    </row>
    <row r="2262" spans="36:37">
      <c r="AJ2262" s="175"/>
      <c r="AK2262" s="175"/>
    </row>
    <row r="2263" spans="36:37">
      <c r="AJ2263" s="175"/>
      <c r="AK2263" s="175"/>
    </row>
    <row r="2264" spans="36:37">
      <c r="AJ2264" s="175"/>
      <c r="AK2264" s="175"/>
    </row>
    <row r="2265" spans="36:37">
      <c r="AJ2265" s="175"/>
      <c r="AK2265" s="175"/>
    </row>
    <row r="2266" spans="36:37">
      <c r="AJ2266" s="175"/>
      <c r="AK2266" s="175"/>
    </row>
    <row r="2267" spans="36:37">
      <c r="AJ2267" s="175"/>
      <c r="AK2267" s="175"/>
    </row>
    <row r="2268" spans="36:37">
      <c r="AJ2268" s="175"/>
      <c r="AK2268" s="175"/>
    </row>
    <row r="2269" spans="36:37">
      <c r="AJ2269" s="175"/>
      <c r="AK2269" s="175"/>
    </row>
    <row r="2270" spans="36:37">
      <c r="AJ2270" s="175"/>
      <c r="AK2270" s="175"/>
    </row>
    <row r="2271" spans="36:37">
      <c r="AJ2271" s="175"/>
      <c r="AK2271" s="175"/>
    </row>
    <row r="2272" spans="36:37">
      <c r="AJ2272" s="175"/>
      <c r="AK2272" s="175"/>
    </row>
    <row r="2273" spans="36:37">
      <c r="AJ2273" s="175"/>
      <c r="AK2273" s="175"/>
    </row>
    <row r="2274" spans="36:37">
      <c r="AJ2274" s="175"/>
      <c r="AK2274" s="175"/>
    </row>
    <row r="2275" spans="36:37">
      <c r="AJ2275" s="175"/>
      <c r="AK2275" s="175"/>
    </row>
    <row r="2276" spans="36:37">
      <c r="AJ2276" s="175"/>
      <c r="AK2276" s="175"/>
    </row>
    <row r="2277" spans="36:37">
      <c r="AJ2277" s="175"/>
      <c r="AK2277" s="175"/>
    </row>
    <row r="2278" spans="36:37">
      <c r="AJ2278" s="175"/>
      <c r="AK2278" s="175"/>
    </row>
    <row r="2279" spans="36:37">
      <c r="AJ2279" s="175"/>
      <c r="AK2279" s="175"/>
    </row>
    <row r="2280" spans="36:37">
      <c r="AJ2280" s="175"/>
      <c r="AK2280" s="175"/>
    </row>
    <row r="2281" spans="36:37">
      <c r="AJ2281" s="175"/>
      <c r="AK2281" s="175"/>
    </row>
    <row r="2282" spans="36:37">
      <c r="AJ2282" s="175"/>
      <c r="AK2282" s="175"/>
    </row>
    <row r="2283" spans="36:37">
      <c r="AJ2283" s="175"/>
      <c r="AK2283" s="175"/>
    </row>
    <row r="2284" spans="36:37">
      <c r="AJ2284" s="175"/>
      <c r="AK2284" s="175"/>
    </row>
    <row r="2285" spans="36:37">
      <c r="AJ2285" s="175"/>
      <c r="AK2285" s="175"/>
    </row>
    <row r="2286" spans="36:37">
      <c r="AJ2286" s="175"/>
      <c r="AK2286" s="175"/>
    </row>
    <row r="2287" spans="36:37">
      <c r="AJ2287" s="175"/>
      <c r="AK2287" s="175"/>
    </row>
    <row r="2288" spans="36:37">
      <c r="AJ2288" s="175"/>
      <c r="AK2288" s="175"/>
    </row>
    <row r="2289" spans="36:37">
      <c r="AJ2289" s="175"/>
      <c r="AK2289" s="175"/>
    </row>
    <row r="2290" spans="36:37">
      <c r="AJ2290" s="175"/>
      <c r="AK2290" s="175"/>
    </row>
    <row r="2291" spans="36:37">
      <c r="AJ2291" s="175"/>
      <c r="AK2291" s="175"/>
    </row>
    <row r="2292" spans="36:37">
      <c r="AJ2292" s="175"/>
      <c r="AK2292" s="175"/>
    </row>
    <row r="2293" spans="36:37">
      <c r="AJ2293" s="175"/>
      <c r="AK2293" s="175"/>
    </row>
    <row r="2294" spans="36:37">
      <c r="AJ2294" s="175"/>
      <c r="AK2294" s="175"/>
    </row>
    <row r="2295" spans="36:37">
      <c r="AJ2295" s="175"/>
      <c r="AK2295" s="175"/>
    </row>
    <row r="2296" spans="36:37">
      <c r="AJ2296" s="175"/>
      <c r="AK2296" s="175"/>
    </row>
    <row r="2297" spans="36:37">
      <c r="AJ2297" s="175"/>
      <c r="AK2297" s="175"/>
    </row>
    <row r="2298" spans="36:37">
      <c r="AJ2298" s="175"/>
      <c r="AK2298" s="175"/>
    </row>
    <row r="2299" spans="36:37">
      <c r="AJ2299" s="175"/>
      <c r="AK2299" s="175"/>
    </row>
    <row r="2300" spans="36:37">
      <c r="AJ2300" s="175"/>
      <c r="AK2300" s="175"/>
    </row>
    <row r="2301" spans="36:37">
      <c r="AJ2301" s="175"/>
      <c r="AK2301" s="175"/>
    </row>
    <row r="2302" spans="36:37">
      <c r="AJ2302" s="175"/>
      <c r="AK2302" s="175"/>
    </row>
    <row r="2303" spans="36:37">
      <c r="AJ2303" s="175"/>
      <c r="AK2303" s="175"/>
    </row>
    <row r="2304" spans="36:37">
      <c r="AJ2304" s="175"/>
      <c r="AK2304" s="175"/>
    </row>
    <row r="2305" spans="36:37">
      <c r="AJ2305" s="175"/>
      <c r="AK2305" s="175"/>
    </row>
    <row r="2306" spans="36:37">
      <c r="AJ2306" s="175"/>
      <c r="AK2306" s="175"/>
    </row>
    <row r="2307" spans="36:37">
      <c r="AJ2307" s="175"/>
      <c r="AK2307" s="175"/>
    </row>
    <row r="2308" spans="36:37">
      <c r="AJ2308" s="175"/>
      <c r="AK2308" s="175"/>
    </row>
    <row r="2309" spans="36:37">
      <c r="AJ2309" s="175"/>
      <c r="AK2309" s="175"/>
    </row>
    <row r="2310" spans="36:37">
      <c r="AJ2310" s="175"/>
      <c r="AK2310" s="175"/>
    </row>
    <row r="2311" spans="36:37">
      <c r="AJ2311" s="175"/>
      <c r="AK2311" s="175"/>
    </row>
    <row r="2312" spans="36:37">
      <c r="AJ2312" s="175"/>
      <c r="AK2312" s="175"/>
    </row>
    <row r="2313" spans="36:37">
      <c r="AJ2313" s="175"/>
      <c r="AK2313" s="175"/>
    </row>
    <row r="2314" spans="36:37">
      <c r="AJ2314" s="175"/>
      <c r="AK2314" s="175"/>
    </row>
    <row r="2315" spans="36:37">
      <c r="AJ2315" s="175"/>
      <c r="AK2315" s="175"/>
    </row>
    <row r="2316" spans="36:37">
      <c r="AJ2316" s="175"/>
      <c r="AK2316" s="175"/>
    </row>
    <row r="2317" spans="36:37">
      <c r="AJ2317" s="175"/>
      <c r="AK2317" s="175"/>
    </row>
    <row r="2318" spans="36:37">
      <c r="AJ2318" s="175"/>
      <c r="AK2318" s="175"/>
    </row>
    <row r="2319" spans="36:37">
      <c r="AJ2319" s="175"/>
      <c r="AK2319" s="175"/>
    </row>
    <row r="2320" spans="36:37">
      <c r="AJ2320" s="175"/>
      <c r="AK2320" s="175"/>
    </row>
    <row r="2321" spans="36:37">
      <c r="AJ2321" s="175"/>
      <c r="AK2321" s="175"/>
    </row>
    <row r="2322" spans="36:37">
      <c r="AJ2322" s="175"/>
      <c r="AK2322" s="175"/>
    </row>
    <row r="2323" spans="36:37">
      <c r="AJ2323" s="175"/>
      <c r="AK2323" s="175"/>
    </row>
    <row r="2324" spans="36:37">
      <c r="AJ2324" s="175"/>
      <c r="AK2324" s="175"/>
    </row>
    <row r="2325" spans="36:37">
      <c r="AJ2325" s="175"/>
      <c r="AK2325" s="175"/>
    </row>
    <row r="2326" spans="36:37">
      <c r="AJ2326" s="175"/>
      <c r="AK2326" s="175"/>
    </row>
    <row r="2327" spans="36:37">
      <c r="AJ2327" s="175"/>
      <c r="AK2327" s="175"/>
    </row>
    <row r="2328" spans="36:37">
      <c r="AJ2328" s="175"/>
      <c r="AK2328" s="175"/>
    </row>
    <row r="2329" spans="36:37">
      <c r="AJ2329" s="175"/>
      <c r="AK2329" s="175"/>
    </row>
    <row r="2330" spans="36:37">
      <c r="AJ2330" s="175"/>
      <c r="AK2330" s="175"/>
    </row>
    <row r="2331" spans="36:37">
      <c r="AJ2331" s="175"/>
      <c r="AK2331" s="175"/>
    </row>
    <row r="2332" spans="36:37">
      <c r="AJ2332" s="175"/>
      <c r="AK2332" s="175"/>
    </row>
    <row r="2333" spans="36:37">
      <c r="AJ2333" s="175"/>
      <c r="AK2333" s="175"/>
    </row>
    <row r="2334" spans="36:37">
      <c r="AJ2334" s="175"/>
      <c r="AK2334" s="175"/>
    </row>
    <row r="2335" spans="36:37">
      <c r="AJ2335" s="175"/>
      <c r="AK2335" s="175"/>
    </row>
    <row r="2336" spans="36:37">
      <c r="AJ2336" s="175"/>
      <c r="AK2336" s="175"/>
    </row>
    <row r="2337" spans="36:37">
      <c r="AJ2337" s="175"/>
      <c r="AK2337" s="175"/>
    </row>
    <row r="2338" spans="36:37">
      <c r="AJ2338" s="175"/>
      <c r="AK2338" s="175"/>
    </row>
    <row r="2339" spans="36:37">
      <c r="AJ2339" s="175"/>
      <c r="AK2339" s="175"/>
    </row>
    <row r="2340" spans="36:37">
      <c r="AJ2340" s="175"/>
      <c r="AK2340" s="175"/>
    </row>
    <row r="2341" spans="36:37">
      <c r="AJ2341" s="175"/>
      <c r="AK2341" s="175"/>
    </row>
    <row r="2342" spans="36:37">
      <c r="AJ2342" s="175"/>
      <c r="AK2342" s="175"/>
    </row>
    <row r="2343" spans="36:37">
      <c r="AJ2343" s="175"/>
      <c r="AK2343" s="175"/>
    </row>
    <row r="2344" spans="36:37">
      <c r="AJ2344" s="175"/>
      <c r="AK2344" s="175"/>
    </row>
    <row r="2345" spans="36:37">
      <c r="AJ2345" s="175"/>
      <c r="AK2345" s="175"/>
    </row>
    <row r="2346" spans="36:37">
      <c r="AJ2346" s="175"/>
      <c r="AK2346" s="175"/>
    </row>
    <row r="2347" spans="36:37">
      <c r="AJ2347" s="175"/>
      <c r="AK2347" s="175"/>
    </row>
    <row r="2348" spans="36:37">
      <c r="AJ2348" s="175"/>
      <c r="AK2348" s="175"/>
    </row>
    <row r="2349" spans="36:37">
      <c r="AJ2349" s="175"/>
      <c r="AK2349" s="175"/>
    </row>
    <row r="2350" spans="36:37">
      <c r="AJ2350" s="175"/>
      <c r="AK2350" s="175"/>
    </row>
    <row r="2351" spans="36:37">
      <c r="AJ2351" s="175"/>
      <c r="AK2351" s="175"/>
    </row>
    <row r="2352" spans="36:37">
      <c r="AJ2352" s="175"/>
      <c r="AK2352" s="175"/>
    </row>
    <row r="2353" spans="36:37">
      <c r="AJ2353" s="175"/>
      <c r="AK2353" s="175"/>
    </row>
    <row r="2354" spans="36:37">
      <c r="AJ2354" s="175"/>
      <c r="AK2354" s="175"/>
    </row>
    <row r="2355" spans="36:37">
      <c r="AJ2355" s="175"/>
      <c r="AK2355" s="175"/>
    </row>
    <row r="2356" spans="36:37">
      <c r="AJ2356" s="175"/>
      <c r="AK2356" s="175"/>
    </row>
    <row r="2357" spans="36:37">
      <c r="AJ2357" s="175"/>
      <c r="AK2357" s="175"/>
    </row>
    <row r="2358" spans="36:37">
      <c r="AJ2358" s="175"/>
      <c r="AK2358" s="175"/>
    </row>
    <row r="2359" spans="36:37">
      <c r="AJ2359" s="175"/>
      <c r="AK2359" s="175"/>
    </row>
    <row r="2360" spans="36:37">
      <c r="AJ2360" s="175"/>
      <c r="AK2360" s="175"/>
    </row>
    <row r="2361" spans="36:37">
      <c r="AJ2361" s="175"/>
      <c r="AK2361" s="175"/>
    </row>
    <row r="2362" spans="36:37">
      <c r="AJ2362" s="175"/>
      <c r="AK2362" s="175"/>
    </row>
    <row r="2363" spans="36:37">
      <c r="AJ2363" s="175"/>
      <c r="AK2363" s="175"/>
    </row>
    <row r="2364" spans="36:37">
      <c r="AJ2364" s="175"/>
      <c r="AK2364" s="175"/>
    </row>
    <row r="2365" spans="36:37">
      <c r="AJ2365" s="175"/>
      <c r="AK2365" s="175"/>
    </row>
    <row r="2366" spans="36:37">
      <c r="AJ2366" s="175"/>
      <c r="AK2366" s="175"/>
    </row>
    <row r="2367" spans="36:37">
      <c r="AJ2367" s="175"/>
      <c r="AK2367" s="175"/>
    </row>
    <row r="2368" spans="36:37">
      <c r="AJ2368" s="175"/>
      <c r="AK2368" s="175"/>
    </row>
    <row r="2369" spans="36:37">
      <c r="AJ2369" s="175"/>
      <c r="AK2369" s="175"/>
    </row>
    <row r="2370" spans="36:37">
      <c r="AJ2370" s="175"/>
      <c r="AK2370" s="175"/>
    </row>
    <row r="2371" spans="36:37">
      <c r="AJ2371" s="175"/>
      <c r="AK2371" s="175"/>
    </row>
    <row r="2372" spans="36:37">
      <c r="AJ2372" s="175"/>
      <c r="AK2372" s="175"/>
    </row>
    <row r="2373" spans="36:37">
      <c r="AJ2373" s="175"/>
      <c r="AK2373" s="175"/>
    </row>
    <row r="2374" spans="36:37">
      <c r="AJ2374" s="175"/>
      <c r="AK2374" s="175"/>
    </row>
    <row r="2375" spans="36:37">
      <c r="AJ2375" s="175"/>
      <c r="AK2375" s="175"/>
    </row>
    <row r="2376" spans="36:37">
      <c r="AJ2376" s="175"/>
      <c r="AK2376" s="175"/>
    </row>
    <row r="2377" spans="36:37">
      <c r="AJ2377" s="175"/>
      <c r="AK2377" s="175"/>
    </row>
    <row r="2378" spans="36:37">
      <c r="AJ2378" s="175"/>
      <c r="AK2378" s="175"/>
    </row>
    <row r="2379" spans="36:37">
      <c r="AJ2379" s="175"/>
      <c r="AK2379" s="175"/>
    </row>
    <row r="2380" spans="36:37">
      <c r="AJ2380" s="175"/>
      <c r="AK2380" s="175"/>
    </row>
    <row r="2381" spans="36:37">
      <c r="AJ2381" s="175"/>
      <c r="AK2381" s="175"/>
    </row>
    <row r="2382" spans="36:37">
      <c r="AJ2382" s="175"/>
      <c r="AK2382" s="175"/>
    </row>
    <row r="2383" spans="36:37">
      <c r="AJ2383" s="175"/>
      <c r="AK2383" s="175"/>
    </row>
    <row r="2384" spans="36:37">
      <c r="AJ2384" s="175"/>
      <c r="AK2384" s="175"/>
    </row>
    <row r="2385" spans="36:37">
      <c r="AJ2385" s="175"/>
      <c r="AK2385" s="175"/>
    </row>
    <row r="2386" spans="36:37">
      <c r="AJ2386" s="175"/>
      <c r="AK2386" s="175"/>
    </row>
    <row r="2387" spans="36:37">
      <c r="AJ2387" s="175"/>
      <c r="AK2387" s="175"/>
    </row>
    <row r="2388" spans="36:37">
      <c r="AJ2388" s="175"/>
      <c r="AK2388" s="175"/>
    </row>
    <row r="2389" spans="36:37">
      <c r="AJ2389" s="175"/>
      <c r="AK2389" s="175"/>
    </row>
    <row r="2390" spans="36:37">
      <c r="AJ2390" s="175"/>
      <c r="AK2390" s="175"/>
    </row>
    <row r="2391" spans="36:37">
      <c r="AJ2391" s="175"/>
      <c r="AK2391" s="175"/>
    </row>
    <row r="2392" spans="36:37">
      <c r="AJ2392" s="175"/>
      <c r="AK2392" s="175"/>
    </row>
    <row r="2393" spans="36:37">
      <c r="AJ2393" s="175"/>
      <c r="AK2393" s="175"/>
    </row>
    <row r="2394" spans="36:37">
      <c r="AJ2394" s="175"/>
      <c r="AK2394" s="175"/>
    </row>
    <row r="2395" spans="36:37">
      <c r="AJ2395" s="175"/>
      <c r="AK2395" s="175"/>
    </row>
    <row r="2396" spans="36:37">
      <c r="AJ2396" s="175"/>
      <c r="AK2396" s="175"/>
    </row>
    <row r="2397" spans="36:37">
      <c r="AJ2397" s="175"/>
      <c r="AK2397" s="175"/>
    </row>
    <row r="2398" spans="36:37">
      <c r="AJ2398" s="175"/>
      <c r="AK2398" s="175"/>
    </row>
    <row r="2399" spans="36:37">
      <c r="AJ2399" s="175"/>
      <c r="AK2399" s="175"/>
    </row>
    <row r="2400" spans="36:37">
      <c r="AJ2400" s="175"/>
      <c r="AK2400" s="175"/>
    </row>
    <row r="2401" spans="36:37">
      <c r="AJ2401" s="175"/>
      <c r="AK2401" s="175"/>
    </row>
    <row r="2402" spans="36:37">
      <c r="AJ2402" s="175"/>
      <c r="AK2402" s="175"/>
    </row>
    <row r="2403" spans="36:37">
      <c r="AJ2403" s="175"/>
      <c r="AK2403" s="175"/>
    </row>
    <row r="2404" spans="36:37">
      <c r="AJ2404" s="175"/>
      <c r="AK2404" s="175"/>
    </row>
    <row r="2405" spans="36:37">
      <c r="AJ2405" s="175"/>
      <c r="AK2405" s="175"/>
    </row>
    <row r="2406" spans="36:37">
      <c r="AJ2406" s="175"/>
      <c r="AK2406" s="175"/>
    </row>
    <row r="2407" spans="36:37">
      <c r="AJ2407" s="175"/>
      <c r="AK2407" s="175"/>
    </row>
    <row r="2408" spans="36:37">
      <c r="AJ2408" s="175"/>
      <c r="AK2408" s="175"/>
    </row>
    <row r="2409" spans="36:37">
      <c r="AJ2409" s="175"/>
      <c r="AK2409" s="175"/>
    </row>
    <row r="2410" spans="36:37">
      <c r="AJ2410" s="175"/>
      <c r="AK2410" s="175"/>
    </row>
    <row r="2411" spans="36:37">
      <c r="AJ2411" s="175"/>
      <c r="AK2411" s="175"/>
    </row>
    <row r="2412" spans="36:37">
      <c r="AJ2412" s="175"/>
      <c r="AK2412" s="175"/>
    </row>
    <row r="2413" spans="36:37">
      <c r="AJ2413" s="175"/>
      <c r="AK2413" s="175"/>
    </row>
    <row r="2414" spans="36:37">
      <c r="AJ2414" s="175"/>
      <c r="AK2414" s="175"/>
    </row>
    <row r="2415" spans="36:37">
      <c r="AJ2415" s="175"/>
      <c r="AK2415" s="175"/>
    </row>
    <row r="2416" spans="36:37">
      <c r="AJ2416" s="175"/>
      <c r="AK2416" s="175"/>
    </row>
    <row r="2417" spans="36:37">
      <c r="AJ2417" s="175"/>
      <c r="AK2417" s="175"/>
    </row>
    <row r="2418" spans="36:37">
      <c r="AJ2418" s="175"/>
      <c r="AK2418" s="175"/>
    </row>
    <row r="2419" spans="36:37">
      <c r="AJ2419" s="175"/>
      <c r="AK2419" s="175"/>
    </row>
    <row r="2420" spans="36:37">
      <c r="AJ2420" s="175"/>
      <c r="AK2420" s="175"/>
    </row>
    <row r="2421" spans="36:37">
      <c r="AJ2421" s="175"/>
      <c r="AK2421" s="175"/>
    </row>
    <row r="2422" spans="36:37">
      <c r="AJ2422" s="175"/>
      <c r="AK2422" s="175"/>
    </row>
    <row r="2423" spans="36:37">
      <c r="AJ2423" s="175"/>
      <c r="AK2423" s="175"/>
    </row>
    <row r="2424" spans="36:37">
      <c r="AJ2424" s="175"/>
      <c r="AK2424" s="175"/>
    </row>
    <row r="2425" spans="36:37">
      <c r="AJ2425" s="175"/>
      <c r="AK2425" s="175"/>
    </row>
    <row r="2426" spans="36:37">
      <c r="AJ2426" s="175"/>
      <c r="AK2426" s="175"/>
    </row>
    <row r="2427" spans="36:37">
      <c r="AJ2427" s="175"/>
      <c r="AK2427" s="175"/>
    </row>
    <row r="2428" spans="36:37">
      <c r="AJ2428" s="175"/>
      <c r="AK2428" s="175"/>
    </row>
    <row r="2429" spans="36:37">
      <c r="AJ2429" s="175"/>
      <c r="AK2429" s="175"/>
    </row>
    <row r="2430" spans="36:37">
      <c r="AJ2430" s="175"/>
      <c r="AK2430" s="175"/>
    </row>
    <row r="2431" spans="36:37">
      <c r="AJ2431" s="175"/>
      <c r="AK2431" s="175"/>
    </row>
    <row r="2432" spans="36:37">
      <c r="AJ2432" s="175"/>
      <c r="AK2432" s="175"/>
    </row>
    <row r="2433" spans="36:37">
      <c r="AJ2433" s="175"/>
      <c r="AK2433" s="175"/>
    </row>
    <row r="2434" spans="36:37">
      <c r="AJ2434" s="175"/>
      <c r="AK2434" s="175"/>
    </row>
    <row r="2435" spans="36:37">
      <c r="AJ2435" s="175"/>
      <c r="AK2435" s="175"/>
    </row>
    <row r="2436" spans="36:37">
      <c r="AJ2436" s="175"/>
      <c r="AK2436" s="175"/>
    </row>
    <row r="2437" spans="36:37">
      <c r="AJ2437" s="175"/>
      <c r="AK2437" s="175"/>
    </row>
    <row r="2438" spans="36:37">
      <c r="AJ2438" s="175"/>
      <c r="AK2438" s="175"/>
    </row>
    <row r="2439" spans="36:37">
      <c r="AJ2439" s="175"/>
      <c r="AK2439" s="175"/>
    </row>
    <row r="2440" spans="36:37">
      <c r="AJ2440" s="175"/>
      <c r="AK2440" s="175"/>
    </row>
    <row r="2441" spans="36:37">
      <c r="AJ2441" s="175"/>
      <c r="AK2441" s="175"/>
    </row>
    <row r="2442" spans="36:37">
      <c r="AJ2442" s="175"/>
      <c r="AK2442" s="175"/>
    </row>
    <row r="2443" spans="36:37">
      <c r="AJ2443" s="175"/>
      <c r="AK2443" s="175"/>
    </row>
    <row r="2444" spans="36:37">
      <c r="AJ2444" s="175"/>
      <c r="AK2444" s="175"/>
    </row>
    <row r="2445" spans="36:37">
      <c r="AJ2445" s="175"/>
      <c r="AK2445" s="175"/>
    </row>
    <row r="2446" spans="36:37">
      <c r="AJ2446" s="175"/>
      <c r="AK2446" s="175"/>
    </row>
    <row r="2447" spans="36:37">
      <c r="AJ2447" s="175"/>
      <c r="AK2447" s="175"/>
    </row>
    <row r="2448" spans="36:37">
      <c r="AJ2448" s="175"/>
      <c r="AK2448" s="175"/>
    </row>
    <row r="2449" spans="36:37">
      <c r="AJ2449" s="175"/>
      <c r="AK2449" s="175"/>
    </row>
    <row r="2450" spans="36:37">
      <c r="AJ2450" s="175"/>
      <c r="AK2450" s="175"/>
    </row>
    <row r="2451" spans="36:37">
      <c r="AJ2451" s="175"/>
      <c r="AK2451" s="175"/>
    </row>
    <row r="2452" spans="36:37">
      <c r="AJ2452" s="175"/>
      <c r="AK2452" s="175"/>
    </row>
    <row r="2453" spans="36:37">
      <c r="AJ2453" s="175"/>
      <c r="AK2453" s="175"/>
    </row>
    <row r="2454" spans="36:37">
      <c r="AJ2454" s="175"/>
      <c r="AK2454" s="175"/>
    </row>
    <row r="2455" spans="36:37">
      <c r="AJ2455" s="175"/>
      <c r="AK2455" s="175"/>
    </row>
    <row r="2456" spans="36:37">
      <c r="AJ2456" s="175"/>
      <c r="AK2456" s="175"/>
    </row>
    <row r="2457" spans="36:37">
      <c r="AJ2457" s="175"/>
      <c r="AK2457" s="175"/>
    </row>
    <row r="2458" spans="36:37">
      <c r="AJ2458" s="175"/>
      <c r="AK2458" s="175"/>
    </row>
    <row r="2459" spans="36:37">
      <c r="AJ2459" s="175"/>
      <c r="AK2459" s="175"/>
    </row>
    <row r="2460" spans="36:37">
      <c r="AJ2460" s="175"/>
      <c r="AK2460" s="175"/>
    </row>
    <row r="2461" spans="36:37">
      <c r="AJ2461" s="175"/>
      <c r="AK2461" s="175"/>
    </row>
    <row r="2462" spans="36:37">
      <c r="AJ2462" s="175"/>
      <c r="AK2462" s="175"/>
    </row>
    <row r="2463" spans="36:37">
      <c r="AJ2463" s="175"/>
      <c r="AK2463" s="175"/>
    </row>
    <row r="2464" spans="36:37">
      <c r="AJ2464" s="175"/>
      <c r="AK2464" s="175"/>
    </row>
    <row r="2465" spans="36:37">
      <c r="AJ2465" s="175"/>
      <c r="AK2465" s="175"/>
    </row>
    <row r="2466" spans="36:37">
      <c r="AJ2466" s="175"/>
      <c r="AK2466" s="175"/>
    </row>
    <row r="2467" spans="36:37">
      <c r="AJ2467" s="175"/>
      <c r="AK2467" s="175"/>
    </row>
    <row r="2468" spans="36:37">
      <c r="AJ2468" s="175"/>
      <c r="AK2468" s="175"/>
    </row>
    <row r="2469" spans="36:37">
      <c r="AJ2469" s="175"/>
      <c r="AK2469" s="175"/>
    </row>
    <row r="2470" spans="36:37">
      <c r="AJ2470" s="175"/>
      <c r="AK2470" s="175"/>
    </row>
    <row r="2471" spans="36:37">
      <c r="AJ2471" s="175"/>
      <c r="AK2471" s="175"/>
    </row>
    <row r="2472" spans="36:37">
      <c r="AJ2472" s="175"/>
      <c r="AK2472" s="175"/>
    </row>
    <row r="2473" spans="36:37">
      <c r="AJ2473" s="175"/>
      <c r="AK2473" s="175"/>
    </row>
    <row r="2474" spans="36:37">
      <c r="AJ2474" s="175"/>
      <c r="AK2474" s="175"/>
    </row>
    <row r="2475" spans="36:37">
      <c r="AJ2475" s="175"/>
      <c r="AK2475" s="175"/>
    </row>
    <row r="2476" spans="36:37">
      <c r="AJ2476" s="175"/>
      <c r="AK2476" s="175"/>
    </row>
    <row r="2477" spans="36:37">
      <c r="AJ2477" s="175"/>
      <c r="AK2477" s="175"/>
    </row>
    <row r="2478" spans="36:37">
      <c r="AJ2478" s="175"/>
      <c r="AK2478" s="175"/>
    </row>
    <row r="2479" spans="36:37">
      <c r="AJ2479" s="175"/>
      <c r="AK2479" s="175"/>
    </row>
    <row r="2480" spans="36:37">
      <c r="AJ2480" s="175"/>
      <c r="AK2480" s="175"/>
    </row>
    <row r="2481" spans="36:37">
      <c r="AJ2481" s="175"/>
      <c r="AK2481" s="175"/>
    </row>
    <row r="2482" spans="36:37">
      <c r="AJ2482" s="175"/>
      <c r="AK2482" s="175"/>
    </row>
    <row r="2483" spans="36:37">
      <c r="AJ2483" s="175"/>
      <c r="AK2483" s="175"/>
    </row>
    <row r="2484" spans="36:37">
      <c r="AJ2484" s="175"/>
      <c r="AK2484" s="175"/>
    </row>
    <row r="2485" spans="36:37">
      <c r="AJ2485" s="175"/>
      <c r="AK2485" s="175"/>
    </row>
    <row r="2486" spans="36:37">
      <c r="AJ2486" s="175"/>
      <c r="AK2486" s="175"/>
    </row>
    <row r="2487" spans="36:37">
      <c r="AJ2487" s="175"/>
      <c r="AK2487" s="175"/>
    </row>
    <row r="2488" spans="36:37">
      <c r="AJ2488" s="175"/>
      <c r="AK2488" s="175"/>
    </row>
    <row r="2489" spans="36:37">
      <c r="AJ2489" s="175"/>
      <c r="AK2489" s="175"/>
    </row>
    <row r="2490" spans="36:37">
      <c r="AJ2490" s="175"/>
      <c r="AK2490" s="175"/>
    </row>
    <row r="2491" spans="36:37">
      <c r="AJ2491" s="175"/>
      <c r="AK2491" s="175"/>
    </row>
    <row r="2492" spans="36:37">
      <c r="AJ2492" s="175"/>
      <c r="AK2492" s="175"/>
    </row>
    <row r="2493" spans="36:37">
      <c r="AJ2493" s="175"/>
      <c r="AK2493" s="175"/>
    </row>
    <row r="2494" spans="36:37">
      <c r="AJ2494" s="175"/>
      <c r="AK2494" s="175"/>
    </row>
    <row r="2495" spans="36:37">
      <c r="AJ2495" s="175"/>
      <c r="AK2495" s="175"/>
    </row>
    <row r="2496" spans="36:37">
      <c r="AJ2496" s="175"/>
      <c r="AK2496" s="175"/>
    </row>
    <row r="2497" spans="36:37">
      <c r="AJ2497" s="175"/>
      <c r="AK2497" s="175"/>
    </row>
    <row r="2498" spans="36:37">
      <c r="AJ2498" s="175"/>
      <c r="AK2498" s="175"/>
    </row>
    <row r="2499" spans="36:37">
      <c r="AJ2499" s="175"/>
      <c r="AK2499" s="175"/>
    </row>
    <row r="2500" spans="36:37">
      <c r="AJ2500" s="175"/>
      <c r="AK2500" s="175"/>
    </row>
    <row r="2501" spans="36:37">
      <c r="AJ2501" s="175"/>
      <c r="AK2501" s="175"/>
    </row>
    <row r="2502" spans="36:37">
      <c r="AJ2502" s="175"/>
      <c r="AK2502" s="175"/>
    </row>
    <row r="2503" spans="36:37">
      <c r="AJ2503" s="175"/>
      <c r="AK2503" s="175"/>
    </row>
    <row r="2504" spans="36:37">
      <c r="AJ2504" s="175"/>
      <c r="AK2504" s="175"/>
    </row>
    <row r="2505" spans="36:37">
      <c r="AJ2505" s="175"/>
      <c r="AK2505" s="175"/>
    </row>
    <row r="2506" spans="36:37">
      <c r="AJ2506" s="175"/>
      <c r="AK2506" s="175"/>
    </row>
    <row r="2507" spans="36:37">
      <c r="AJ2507" s="175"/>
      <c r="AK2507" s="175"/>
    </row>
    <row r="2508" spans="36:37">
      <c r="AJ2508" s="175"/>
      <c r="AK2508" s="175"/>
    </row>
    <row r="2509" spans="36:37">
      <c r="AJ2509" s="175"/>
      <c r="AK2509" s="175"/>
    </row>
    <row r="2510" spans="36:37">
      <c r="AJ2510" s="175"/>
      <c r="AK2510" s="175"/>
    </row>
    <row r="2511" spans="36:37">
      <c r="AJ2511" s="175"/>
      <c r="AK2511" s="175"/>
    </row>
    <row r="2512" spans="36:37">
      <c r="AJ2512" s="175"/>
      <c r="AK2512" s="175"/>
    </row>
    <row r="2513" spans="36:37">
      <c r="AJ2513" s="175"/>
      <c r="AK2513" s="175"/>
    </row>
    <row r="2514" spans="36:37">
      <c r="AJ2514" s="175"/>
      <c r="AK2514" s="175"/>
    </row>
    <row r="2515" spans="36:37">
      <c r="AJ2515" s="175"/>
      <c r="AK2515" s="175"/>
    </row>
    <row r="2516" spans="36:37">
      <c r="AJ2516" s="175"/>
      <c r="AK2516" s="175"/>
    </row>
    <row r="2517" spans="36:37">
      <c r="AJ2517" s="175"/>
      <c r="AK2517" s="175"/>
    </row>
    <row r="2518" spans="36:37">
      <c r="AJ2518" s="175"/>
      <c r="AK2518" s="175"/>
    </row>
    <row r="2519" spans="36:37">
      <c r="AJ2519" s="175"/>
      <c r="AK2519" s="175"/>
    </row>
    <row r="2520" spans="36:37">
      <c r="AJ2520" s="175"/>
      <c r="AK2520" s="175"/>
    </row>
    <row r="2521" spans="36:37">
      <c r="AJ2521" s="175"/>
      <c r="AK2521" s="175"/>
    </row>
    <row r="2522" spans="36:37">
      <c r="AJ2522" s="175"/>
      <c r="AK2522" s="175"/>
    </row>
    <row r="2523" spans="36:37">
      <c r="AJ2523" s="175"/>
      <c r="AK2523" s="175"/>
    </row>
    <row r="2524" spans="36:37">
      <c r="AJ2524" s="175"/>
      <c r="AK2524" s="175"/>
    </row>
    <row r="2525" spans="36:37">
      <c r="AJ2525" s="175"/>
      <c r="AK2525" s="175"/>
    </row>
    <row r="2526" spans="36:37">
      <c r="AJ2526" s="175"/>
      <c r="AK2526" s="175"/>
    </row>
    <row r="2527" spans="36:37">
      <c r="AJ2527" s="175"/>
      <c r="AK2527" s="175"/>
    </row>
    <row r="2528" spans="36:37">
      <c r="AJ2528" s="175"/>
      <c r="AK2528" s="175"/>
    </row>
    <row r="2529" spans="36:37">
      <c r="AJ2529" s="175"/>
      <c r="AK2529" s="175"/>
    </row>
    <row r="2530" spans="36:37">
      <c r="AJ2530" s="175"/>
      <c r="AK2530" s="175"/>
    </row>
    <row r="2531" spans="36:37">
      <c r="AJ2531" s="175"/>
      <c r="AK2531" s="175"/>
    </row>
    <row r="2532" spans="36:37">
      <c r="AJ2532" s="175"/>
      <c r="AK2532" s="175"/>
    </row>
    <row r="2533" spans="36:37">
      <c r="AJ2533" s="175"/>
      <c r="AK2533" s="175"/>
    </row>
    <row r="2534" spans="36:37">
      <c r="AJ2534" s="175"/>
      <c r="AK2534" s="175"/>
    </row>
    <row r="2535" spans="36:37">
      <c r="AJ2535" s="175"/>
      <c r="AK2535" s="175"/>
    </row>
    <row r="2536" spans="36:37">
      <c r="AJ2536" s="175"/>
      <c r="AK2536" s="175"/>
    </row>
    <row r="2537" spans="36:37">
      <c r="AJ2537" s="175"/>
      <c r="AK2537" s="175"/>
    </row>
    <row r="2538" spans="36:37">
      <c r="AJ2538" s="175"/>
      <c r="AK2538" s="175"/>
    </row>
    <row r="2539" spans="36:37">
      <c r="AJ2539" s="175"/>
      <c r="AK2539" s="175"/>
    </row>
    <row r="2540" spans="36:37">
      <c r="AJ2540" s="175"/>
      <c r="AK2540" s="175"/>
    </row>
    <row r="2541" spans="36:37">
      <c r="AJ2541" s="175"/>
      <c r="AK2541" s="175"/>
    </row>
    <row r="2542" spans="36:37">
      <c r="AJ2542" s="175"/>
      <c r="AK2542" s="175"/>
    </row>
    <row r="2543" spans="36:37">
      <c r="AJ2543" s="175"/>
      <c r="AK2543" s="175"/>
    </row>
    <row r="2544" spans="36:37">
      <c r="AJ2544" s="175"/>
      <c r="AK2544" s="175"/>
    </row>
    <row r="2545" spans="36:37">
      <c r="AJ2545" s="175"/>
      <c r="AK2545" s="175"/>
    </row>
    <row r="2546" spans="36:37">
      <c r="AJ2546" s="175"/>
      <c r="AK2546" s="175"/>
    </row>
    <row r="2547" spans="36:37">
      <c r="AJ2547" s="175"/>
      <c r="AK2547" s="175"/>
    </row>
    <row r="2548" spans="36:37">
      <c r="AJ2548" s="175"/>
      <c r="AK2548" s="175"/>
    </row>
    <row r="2549" spans="36:37">
      <c r="AJ2549" s="175"/>
      <c r="AK2549" s="175"/>
    </row>
    <row r="2550" spans="36:37">
      <c r="AJ2550" s="175"/>
      <c r="AK2550" s="175"/>
    </row>
    <row r="2551" spans="36:37">
      <c r="AJ2551" s="175"/>
      <c r="AK2551" s="175"/>
    </row>
    <row r="2552" spans="36:37">
      <c r="AJ2552" s="175"/>
      <c r="AK2552" s="175"/>
    </row>
    <row r="2553" spans="36:37">
      <c r="AJ2553" s="175"/>
      <c r="AK2553" s="175"/>
    </row>
    <row r="2554" spans="36:37">
      <c r="AJ2554" s="175"/>
      <c r="AK2554" s="175"/>
    </row>
    <row r="2555" spans="36:37">
      <c r="AJ2555" s="175"/>
      <c r="AK2555" s="175"/>
    </row>
    <row r="2556" spans="36:37">
      <c r="AJ2556" s="175"/>
      <c r="AK2556" s="175"/>
    </row>
    <row r="2557" spans="36:37">
      <c r="AJ2557" s="175"/>
      <c r="AK2557" s="175"/>
    </row>
    <row r="2558" spans="36:37">
      <c r="AJ2558" s="175"/>
      <c r="AK2558" s="175"/>
    </row>
    <row r="2559" spans="36:37">
      <c r="AJ2559" s="175"/>
      <c r="AK2559" s="175"/>
    </row>
    <row r="2560" spans="36:37">
      <c r="AJ2560" s="175"/>
      <c r="AK2560" s="175"/>
    </row>
    <row r="2561" spans="36:37">
      <c r="AJ2561" s="175"/>
      <c r="AK2561" s="175"/>
    </row>
    <row r="2562" spans="36:37">
      <c r="AJ2562" s="175"/>
      <c r="AK2562" s="175"/>
    </row>
    <row r="2563" spans="36:37">
      <c r="AJ2563" s="175"/>
      <c r="AK2563" s="175"/>
    </row>
    <row r="2564" spans="36:37">
      <c r="AJ2564" s="175"/>
      <c r="AK2564" s="175"/>
    </row>
    <row r="2565" spans="36:37">
      <c r="AJ2565" s="175"/>
      <c r="AK2565" s="175"/>
    </row>
    <row r="2566" spans="36:37">
      <c r="AJ2566" s="175"/>
      <c r="AK2566" s="175"/>
    </row>
    <row r="2567" spans="36:37">
      <c r="AJ2567" s="175"/>
      <c r="AK2567" s="175"/>
    </row>
    <row r="2568" spans="36:37">
      <c r="AJ2568" s="175"/>
      <c r="AK2568" s="175"/>
    </row>
    <row r="2569" spans="36:37">
      <c r="AJ2569" s="175"/>
      <c r="AK2569" s="175"/>
    </row>
    <row r="2570" spans="36:37">
      <c r="AJ2570" s="175"/>
      <c r="AK2570" s="175"/>
    </row>
    <row r="2571" spans="36:37">
      <c r="AJ2571" s="175"/>
      <c r="AK2571" s="175"/>
    </row>
    <row r="2572" spans="36:37">
      <c r="AJ2572" s="175"/>
      <c r="AK2572" s="175"/>
    </row>
    <row r="2573" spans="36:37">
      <c r="AJ2573" s="175"/>
      <c r="AK2573" s="175"/>
    </row>
    <row r="2574" spans="36:37">
      <c r="AJ2574" s="175"/>
      <c r="AK2574" s="175"/>
    </row>
    <row r="2575" spans="36:37">
      <c r="AJ2575" s="175"/>
      <c r="AK2575" s="175"/>
    </row>
    <row r="2576" spans="36:37">
      <c r="AJ2576" s="175"/>
      <c r="AK2576" s="175"/>
    </row>
    <row r="2577" spans="36:37">
      <c r="AJ2577" s="175"/>
      <c r="AK2577" s="175"/>
    </row>
    <row r="2578" spans="36:37">
      <c r="AJ2578" s="175"/>
      <c r="AK2578" s="175"/>
    </row>
    <row r="2579" spans="36:37">
      <c r="AJ2579" s="175"/>
      <c r="AK2579" s="175"/>
    </row>
    <row r="2580" spans="36:37">
      <c r="AJ2580" s="175"/>
      <c r="AK2580" s="175"/>
    </row>
    <row r="2581" spans="36:37">
      <c r="AJ2581" s="175"/>
      <c r="AK2581" s="175"/>
    </row>
    <row r="2582" spans="36:37">
      <c r="AJ2582" s="175"/>
      <c r="AK2582" s="175"/>
    </row>
    <row r="2583" spans="36:37">
      <c r="AJ2583" s="175"/>
      <c r="AK2583" s="175"/>
    </row>
    <row r="2584" spans="36:37">
      <c r="AJ2584" s="175"/>
      <c r="AK2584" s="175"/>
    </row>
    <row r="2585" spans="36:37">
      <c r="AJ2585" s="175"/>
      <c r="AK2585" s="175"/>
    </row>
    <row r="2586" spans="36:37">
      <c r="AJ2586" s="175"/>
      <c r="AK2586" s="175"/>
    </row>
    <row r="2587" spans="36:37">
      <c r="AJ2587" s="175"/>
      <c r="AK2587" s="175"/>
    </row>
    <row r="2588" spans="36:37">
      <c r="AJ2588" s="175"/>
      <c r="AK2588" s="175"/>
    </row>
    <row r="2589" spans="36:37">
      <c r="AJ2589" s="175"/>
      <c r="AK2589" s="175"/>
    </row>
    <row r="2590" spans="36:37">
      <c r="AJ2590" s="175"/>
      <c r="AK2590" s="175"/>
    </row>
    <row r="2591" spans="36:37">
      <c r="AJ2591" s="175"/>
      <c r="AK2591" s="175"/>
    </row>
    <row r="2592" spans="36:37">
      <c r="AJ2592" s="175"/>
      <c r="AK2592" s="175"/>
    </row>
    <row r="2593" spans="36:37">
      <c r="AJ2593" s="175"/>
      <c r="AK2593" s="175"/>
    </row>
    <row r="2594" spans="36:37">
      <c r="AJ2594" s="175"/>
      <c r="AK2594" s="175"/>
    </row>
    <row r="2595" spans="36:37">
      <c r="AJ2595" s="175"/>
      <c r="AK2595" s="175"/>
    </row>
    <row r="2596" spans="36:37">
      <c r="AJ2596" s="175"/>
      <c r="AK2596" s="175"/>
    </row>
    <row r="2597" spans="36:37">
      <c r="AJ2597" s="175"/>
      <c r="AK2597" s="175"/>
    </row>
    <row r="2598" spans="36:37">
      <c r="AJ2598" s="175"/>
      <c r="AK2598" s="175"/>
    </row>
    <row r="2599" spans="36:37">
      <c r="AJ2599" s="175"/>
      <c r="AK2599" s="175"/>
    </row>
    <row r="2600" spans="36:37">
      <c r="AJ2600" s="175"/>
      <c r="AK2600" s="175"/>
    </row>
    <row r="2601" spans="36:37">
      <c r="AJ2601" s="175"/>
      <c r="AK2601" s="175"/>
    </row>
    <row r="2602" spans="36:37">
      <c r="AJ2602" s="175"/>
      <c r="AK2602" s="175"/>
    </row>
    <row r="2603" spans="36:37">
      <c r="AJ2603" s="175"/>
      <c r="AK2603" s="175"/>
    </row>
    <row r="2604" spans="36:37">
      <c r="AJ2604" s="175"/>
      <c r="AK2604" s="175"/>
    </row>
    <row r="2605" spans="36:37">
      <c r="AJ2605" s="175"/>
      <c r="AK2605" s="175"/>
    </row>
    <row r="2606" spans="36:37">
      <c r="AJ2606" s="175"/>
      <c r="AK2606" s="175"/>
    </row>
    <row r="2607" spans="36:37">
      <c r="AJ2607" s="175"/>
      <c r="AK2607" s="175"/>
    </row>
    <row r="2608" spans="36:37">
      <c r="AJ2608" s="175"/>
      <c r="AK2608" s="175"/>
    </row>
    <row r="2609" spans="36:37">
      <c r="AJ2609" s="175"/>
      <c r="AK2609" s="175"/>
    </row>
    <row r="2610" spans="36:37">
      <c r="AJ2610" s="175"/>
      <c r="AK2610" s="175"/>
    </row>
    <row r="2611" spans="36:37">
      <c r="AJ2611" s="175"/>
      <c r="AK2611" s="175"/>
    </row>
    <row r="2612" spans="36:37">
      <c r="AJ2612" s="175"/>
      <c r="AK2612" s="175"/>
    </row>
    <row r="2613" spans="36:37">
      <c r="AJ2613" s="175"/>
      <c r="AK2613" s="175"/>
    </row>
    <row r="2614" spans="36:37">
      <c r="AJ2614" s="175"/>
      <c r="AK2614" s="175"/>
    </row>
    <row r="2615" spans="36:37">
      <c r="AJ2615" s="175"/>
      <c r="AK2615" s="175"/>
    </row>
    <row r="2616" spans="36:37">
      <c r="AJ2616" s="175"/>
      <c r="AK2616" s="175"/>
    </row>
    <row r="2617" spans="36:37">
      <c r="AJ2617" s="175"/>
      <c r="AK2617" s="175"/>
    </row>
    <row r="2618" spans="36:37">
      <c r="AJ2618" s="175"/>
      <c r="AK2618" s="175"/>
    </row>
    <row r="2619" spans="36:37">
      <c r="AJ2619" s="175"/>
      <c r="AK2619" s="175"/>
    </row>
    <row r="2620" spans="36:37">
      <c r="AJ2620" s="175"/>
      <c r="AK2620" s="175"/>
    </row>
    <row r="2621" spans="36:37">
      <c r="AJ2621" s="175"/>
      <c r="AK2621" s="175"/>
    </row>
    <row r="2622" spans="36:37">
      <c r="AJ2622" s="175"/>
      <c r="AK2622" s="175"/>
    </row>
    <row r="2623" spans="36:37">
      <c r="AJ2623" s="175"/>
      <c r="AK2623" s="175"/>
    </row>
    <row r="2624" spans="36:37">
      <c r="AJ2624" s="175"/>
      <c r="AK2624" s="175"/>
    </row>
    <row r="2625" spans="36:37">
      <c r="AJ2625" s="175"/>
      <c r="AK2625" s="175"/>
    </row>
    <row r="2626" spans="36:37">
      <c r="AJ2626" s="175"/>
      <c r="AK2626" s="175"/>
    </row>
    <row r="2627" spans="36:37">
      <c r="AJ2627" s="175"/>
      <c r="AK2627" s="175"/>
    </row>
    <row r="2628" spans="36:37">
      <c r="AJ2628" s="175"/>
      <c r="AK2628" s="175"/>
    </row>
    <row r="2629" spans="36:37">
      <c r="AJ2629" s="175"/>
      <c r="AK2629" s="175"/>
    </row>
    <row r="2630" spans="36:37">
      <c r="AJ2630" s="175"/>
      <c r="AK2630" s="175"/>
    </row>
    <row r="2631" spans="36:37">
      <c r="AJ2631" s="175"/>
      <c r="AK2631" s="175"/>
    </row>
    <row r="2632" spans="36:37">
      <c r="AJ2632" s="175"/>
      <c r="AK2632" s="175"/>
    </row>
    <row r="2633" spans="36:37">
      <c r="AJ2633" s="175"/>
      <c r="AK2633" s="175"/>
    </row>
    <row r="2634" spans="36:37">
      <c r="AJ2634" s="175"/>
      <c r="AK2634" s="175"/>
    </row>
    <row r="2635" spans="36:37">
      <c r="AJ2635" s="175"/>
      <c r="AK2635" s="175"/>
    </row>
    <row r="2636" spans="36:37">
      <c r="AJ2636" s="175"/>
      <c r="AK2636" s="175"/>
    </row>
    <row r="2637" spans="36:37">
      <c r="AJ2637" s="175"/>
      <c r="AK2637" s="175"/>
    </row>
    <row r="2638" spans="36:37">
      <c r="AJ2638" s="175"/>
      <c r="AK2638" s="175"/>
    </row>
    <row r="2639" spans="36:37">
      <c r="AJ2639" s="175"/>
      <c r="AK2639" s="175"/>
    </row>
    <row r="2640" spans="36:37">
      <c r="AJ2640" s="175"/>
      <c r="AK2640" s="175"/>
    </row>
    <row r="2641" spans="36:37">
      <c r="AJ2641" s="175"/>
      <c r="AK2641" s="175"/>
    </row>
    <row r="2642" spans="36:37">
      <c r="AJ2642" s="175"/>
      <c r="AK2642" s="175"/>
    </row>
    <row r="2643" spans="36:37">
      <c r="AJ2643" s="175"/>
      <c r="AK2643" s="175"/>
    </row>
    <row r="2644" spans="36:37">
      <c r="AJ2644" s="175"/>
      <c r="AK2644" s="175"/>
    </row>
    <row r="2645" spans="36:37">
      <c r="AJ2645" s="175"/>
      <c r="AK2645" s="175"/>
    </row>
    <row r="2646" spans="36:37">
      <c r="AJ2646" s="175"/>
      <c r="AK2646" s="175"/>
    </row>
    <row r="2647" spans="36:37">
      <c r="AJ2647" s="175"/>
      <c r="AK2647" s="175"/>
    </row>
    <row r="2648" spans="36:37">
      <c r="AJ2648" s="175"/>
      <c r="AK2648" s="175"/>
    </row>
    <row r="2649" spans="36:37">
      <c r="AJ2649" s="175"/>
      <c r="AK2649" s="175"/>
    </row>
    <row r="2650" spans="36:37">
      <c r="AJ2650" s="175"/>
      <c r="AK2650" s="175"/>
    </row>
    <row r="2651" spans="36:37">
      <c r="AJ2651" s="175"/>
      <c r="AK2651" s="175"/>
    </row>
    <row r="2652" spans="36:37">
      <c r="AJ2652" s="175"/>
      <c r="AK2652" s="175"/>
    </row>
    <row r="2653" spans="36:37">
      <c r="AJ2653" s="175"/>
      <c r="AK2653" s="175"/>
    </row>
    <row r="2654" spans="36:37">
      <c r="AJ2654" s="175"/>
      <c r="AK2654" s="175"/>
    </row>
    <row r="2655" spans="36:37">
      <c r="AJ2655" s="175"/>
      <c r="AK2655" s="175"/>
    </row>
    <row r="2656" spans="36:37">
      <c r="AJ2656" s="175"/>
      <c r="AK2656" s="175"/>
    </row>
    <row r="2657" spans="36:37">
      <c r="AJ2657" s="175"/>
      <c r="AK2657" s="175"/>
    </row>
    <row r="2658" spans="36:37">
      <c r="AJ2658" s="175"/>
      <c r="AK2658" s="175"/>
    </row>
    <row r="2659" spans="36:37">
      <c r="AJ2659" s="175"/>
      <c r="AK2659" s="175"/>
    </row>
    <row r="2660" spans="36:37">
      <c r="AJ2660" s="175"/>
      <c r="AK2660" s="175"/>
    </row>
    <row r="2661" spans="36:37">
      <c r="AJ2661" s="175"/>
      <c r="AK2661" s="175"/>
    </row>
    <row r="2662" spans="36:37">
      <c r="AJ2662" s="175"/>
      <c r="AK2662" s="175"/>
    </row>
    <row r="2663" spans="36:37">
      <c r="AJ2663" s="175"/>
      <c r="AK2663" s="175"/>
    </row>
    <row r="2664" spans="36:37">
      <c r="AJ2664" s="175"/>
      <c r="AK2664" s="175"/>
    </row>
    <row r="2665" spans="36:37">
      <c r="AJ2665" s="175"/>
      <c r="AK2665" s="175"/>
    </row>
    <row r="2666" spans="36:37">
      <c r="AJ2666" s="175"/>
      <c r="AK2666" s="175"/>
    </row>
    <row r="2667" spans="36:37">
      <c r="AJ2667" s="175"/>
      <c r="AK2667" s="175"/>
    </row>
    <row r="2668" spans="36:37">
      <c r="AJ2668" s="175"/>
      <c r="AK2668" s="175"/>
    </row>
    <row r="2669" spans="36:37">
      <c r="AJ2669" s="175"/>
      <c r="AK2669" s="175"/>
    </row>
    <row r="2670" spans="36:37">
      <c r="AJ2670" s="175"/>
      <c r="AK2670" s="175"/>
    </row>
    <row r="2671" spans="36:37">
      <c r="AJ2671" s="175"/>
      <c r="AK2671" s="175"/>
    </row>
    <row r="2672" spans="36:37">
      <c r="AJ2672" s="175"/>
      <c r="AK2672" s="175"/>
    </row>
    <row r="2673" spans="36:37">
      <c r="AJ2673" s="175"/>
      <c r="AK2673" s="175"/>
    </row>
    <row r="2674" spans="36:37">
      <c r="AJ2674" s="175"/>
      <c r="AK2674" s="175"/>
    </row>
    <row r="2675" spans="36:37">
      <c r="AJ2675" s="175"/>
      <c r="AK2675" s="175"/>
    </row>
    <row r="2676" spans="36:37">
      <c r="AJ2676" s="175"/>
      <c r="AK2676" s="175"/>
    </row>
    <row r="2677" spans="36:37">
      <c r="AJ2677" s="175"/>
      <c r="AK2677" s="175"/>
    </row>
    <row r="2678" spans="36:37">
      <c r="AJ2678" s="175"/>
      <c r="AK2678" s="175"/>
    </row>
    <row r="2679" spans="36:37">
      <c r="AJ2679" s="175"/>
      <c r="AK2679" s="175"/>
    </row>
    <row r="2680" spans="36:37">
      <c r="AJ2680" s="175"/>
      <c r="AK2680" s="175"/>
    </row>
    <row r="2681" spans="36:37">
      <c r="AJ2681" s="175"/>
      <c r="AK2681" s="175"/>
    </row>
    <row r="2682" spans="36:37">
      <c r="AJ2682" s="175"/>
      <c r="AK2682" s="175"/>
    </row>
    <row r="2683" spans="36:37">
      <c r="AJ2683" s="175"/>
      <c r="AK2683" s="175"/>
    </row>
    <row r="2684" spans="36:37">
      <c r="AJ2684" s="175"/>
      <c r="AK2684" s="175"/>
    </row>
    <row r="2685" spans="36:37">
      <c r="AJ2685" s="175"/>
      <c r="AK2685" s="175"/>
    </row>
    <row r="2686" spans="36:37">
      <c r="AJ2686" s="175"/>
      <c r="AK2686" s="175"/>
    </row>
    <row r="2687" spans="36:37">
      <c r="AJ2687" s="175"/>
      <c r="AK2687" s="175"/>
    </row>
    <row r="2688" spans="36:37">
      <c r="AJ2688" s="175"/>
      <c r="AK2688" s="175"/>
    </row>
    <row r="2689" spans="36:37">
      <c r="AJ2689" s="175"/>
      <c r="AK2689" s="175"/>
    </row>
    <row r="2690" spans="36:37">
      <c r="AJ2690" s="175"/>
      <c r="AK2690" s="175"/>
    </row>
    <row r="2691" spans="36:37">
      <c r="AJ2691" s="175"/>
      <c r="AK2691" s="175"/>
    </row>
    <row r="2692" spans="36:37">
      <c r="AJ2692" s="175"/>
      <c r="AK2692" s="175"/>
    </row>
    <row r="2693" spans="36:37">
      <c r="AJ2693" s="175"/>
      <c r="AK2693" s="175"/>
    </row>
    <row r="2694" spans="36:37">
      <c r="AJ2694" s="175"/>
      <c r="AK2694" s="175"/>
    </row>
    <row r="2695" spans="36:37">
      <c r="AJ2695" s="175"/>
      <c r="AK2695" s="175"/>
    </row>
    <row r="2696" spans="36:37">
      <c r="AJ2696" s="175"/>
      <c r="AK2696" s="175"/>
    </row>
    <row r="2697" spans="36:37">
      <c r="AJ2697" s="175"/>
      <c r="AK2697" s="175"/>
    </row>
    <row r="2698" spans="36:37">
      <c r="AJ2698" s="175"/>
      <c r="AK2698" s="175"/>
    </row>
    <row r="2699" spans="36:37">
      <c r="AJ2699" s="175"/>
      <c r="AK2699" s="175"/>
    </row>
    <row r="2700" spans="36:37">
      <c r="AJ2700" s="175"/>
      <c r="AK2700" s="175"/>
    </row>
    <row r="2701" spans="36:37">
      <c r="AJ2701" s="175"/>
      <c r="AK2701" s="175"/>
    </row>
    <row r="2702" spans="36:37">
      <c r="AJ2702" s="175"/>
      <c r="AK2702" s="175"/>
    </row>
    <row r="2703" spans="36:37">
      <c r="AJ2703" s="175"/>
      <c r="AK2703" s="175"/>
    </row>
    <row r="2704" spans="36:37">
      <c r="AJ2704" s="175"/>
      <c r="AK2704" s="175"/>
    </row>
    <row r="2705" spans="36:37">
      <c r="AJ2705" s="175"/>
      <c r="AK2705" s="175"/>
    </row>
    <row r="2706" spans="36:37">
      <c r="AJ2706" s="175"/>
      <c r="AK2706" s="175"/>
    </row>
    <row r="2707" spans="36:37">
      <c r="AJ2707" s="175"/>
      <c r="AK2707" s="175"/>
    </row>
    <row r="2708" spans="36:37">
      <c r="AJ2708" s="175"/>
      <c r="AK2708" s="175"/>
    </row>
    <row r="2709" spans="36:37">
      <c r="AJ2709" s="175"/>
      <c r="AK2709" s="175"/>
    </row>
    <row r="2710" spans="36:37">
      <c r="AJ2710" s="175"/>
      <c r="AK2710" s="175"/>
    </row>
    <row r="2711" spans="36:37">
      <c r="AJ2711" s="175"/>
      <c r="AK2711" s="175"/>
    </row>
    <row r="2712" spans="36:37">
      <c r="AJ2712" s="175"/>
      <c r="AK2712" s="175"/>
    </row>
    <row r="2713" spans="36:37">
      <c r="AJ2713" s="175"/>
      <c r="AK2713" s="175"/>
    </row>
    <row r="2714" spans="36:37">
      <c r="AJ2714" s="175"/>
      <c r="AK2714" s="175"/>
    </row>
    <row r="2715" spans="36:37">
      <c r="AJ2715" s="175"/>
      <c r="AK2715" s="175"/>
    </row>
    <row r="2716" spans="36:37">
      <c r="AJ2716" s="175"/>
      <c r="AK2716" s="175"/>
    </row>
    <row r="2717" spans="36:37">
      <c r="AJ2717" s="175"/>
      <c r="AK2717" s="175"/>
    </row>
    <row r="2718" spans="36:37">
      <c r="AJ2718" s="175"/>
      <c r="AK2718" s="175"/>
    </row>
    <row r="2719" spans="36:37">
      <c r="AJ2719" s="175"/>
      <c r="AK2719" s="175"/>
    </row>
    <row r="2720" spans="36:37">
      <c r="AJ2720" s="175"/>
      <c r="AK2720" s="175"/>
    </row>
    <row r="2721" spans="36:37">
      <c r="AJ2721" s="175"/>
      <c r="AK2721" s="175"/>
    </row>
    <row r="2722" spans="36:37">
      <c r="AJ2722" s="175"/>
      <c r="AK2722" s="175"/>
    </row>
    <row r="2723" spans="36:37">
      <c r="AJ2723" s="175"/>
      <c r="AK2723" s="175"/>
    </row>
    <row r="2724" spans="36:37">
      <c r="AJ2724" s="175"/>
      <c r="AK2724" s="175"/>
    </row>
    <row r="2725" spans="36:37">
      <c r="AJ2725" s="175"/>
      <c r="AK2725" s="175"/>
    </row>
    <row r="2726" spans="36:37">
      <c r="AJ2726" s="175"/>
      <c r="AK2726" s="175"/>
    </row>
    <row r="2727" spans="36:37">
      <c r="AJ2727" s="175"/>
      <c r="AK2727" s="175"/>
    </row>
    <row r="2728" spans="36:37">
      <c r="AJ2728" s="175"/>
      <c r="AK2728" s="175"/>
    </row>
    <row r="2729" spans="36:37">
      <c r="AJ2729" s="175"/>
      <c r="AK2729" s="175"/>
    </row>
    <row r="2730" spans="36:37">
      <c r="AJ2730" s="175"/>
      <c r="AK2730" s="175"/>
    </row>
    <row r="2731" spans="36:37">
      <c r="AJ2731" s="175"/>
      <c r="AK2731" s="175"/>
    </row>
    <row r="2732" spans="36:37">
      <c r="AJ2732" s="175"/>
      <c r="AK2732" s="175"/>
    </row>
    <row r="2733" spans="36:37">
      <c r="AJ2733" s="175"/>
      <c r="AK2733" s="175"/>
    </row>
    <row r="2734" spans="36:37">
      <c r="AJ2734" s="175"/>
      <c r="AK2734" s="175"/>
    </row>
    <row r="2735" spans="36:37">
      <c r="AJ2735" s="175"/>
      <c r="AK2735" s="175"/>
    </row>
    <row r="2736" spans="36:37">
      <c r="AJ2736" s="175"/>
      <c r="AK2736" s="175"/>
    </row>
    <row r="2737" spans="36:37">
      <c r="AJ2737" s="175"/>
      <c r="AK2737" s="175"/>
    </row>
    <row r="2738" spans="36:37">
      <c r="AJ2738" s="175"/>
      <c r="AK2738" s="175"/>
    </row>
    <row r="2739" spans="36:37">
      <c r="AJ2739" s="175"/>
      <c r="AK2739" s="175"/>
    </row>
    <row r="2740" spans="36:37">
      <c r="AJ2740" s="175"/>
      <c r="AK2740" s="175"/>
    </row>
    <row r="2741" spans="36:37">
      <c r="AJ2741" s="175"/>
      <c r="AK2741" s="175"/>
    </row>
    <row r="2742" spans="36:37">
      <c r="AJ2742" s="175"/>
      <c r="AK2742" s="175"/>
    </row>
    <row r="2743" spans="36:37">
      <c r="AJ2743" s="175"/>
      <c r="AK2743" s="175"/>
    </row>
    <row r="2744" spans="36:37">
      <c r="AJ2744" s="175"/>
      <c r="AK2744" s="175"/>
    </row>
    <row r="2745" spans="36:37">
      <c r="AJ2745" s="175"/>
      <c r="AK2745" s="175"/>
    </row>
    <row r="2746" spans="36:37">
      <c r="AJ2746" s="175"/>
      <c r="AK2746" s="175"/>
    </row>
    <row r="2747" spans="36:37">
      <c r="AJ2747" s="175"/>
      <c r="AK2747" s="175"/>
    </row>
    <row r="2748" spans="36:37">
      <c r="AJ2748" s="175"/>
      <c r="AK2748" s="175"/>
    </row>
    <row r="2749" spans="36:37">
      <c r="AJ2749" s="175"/>
      <c r="AK2749" s="175"/>
    </row>
    <row r="2750" spans="36:37">
      <c r="AJ2750" s="175"/>
      <c r="AK2750" s="175"/>
    </row>
    <row r="2751" spans="36:37">
      <c r="AJ2751" s="175"/>
      <c r="AK2751" s="175"/>
    </row>
    <row r="2752" spans="36:37">
      <c r="AJ2752" s="175"/>
      <c r="AK2752" s="175"/>
    </row>
    <row r="2753" spans="36:37">
      <c r="AJ2753" s="175"/>
      <c r="AK2753" s="175"/>
    </row>
    <row r="2754" spans="36:37">
      <c r="AJ2754" s="175"/>
      <c r="AK2754" s="175"/>
    </row>
    <row r="2755" spans="36:37">
      <c r="AJ2755" s="175"/>
      <c r="AK2755" s="175"/>
    </row>
    <row r="2756" spans="36:37">
      <c r="AJ2756" s="175"/>
      <c r="AK2756" s="175"/>
    </row>
    <row r="2757" spans="36:37">
      <c r="AJ2757" s="175"/>
      <c r="AK2757" s="175"/>
    </row>
    <row r="2758" spans="36:37">
      <c r="AJ2758" s="175"/>
      <c r="AK2758" s="175"/>
    </row>
    <row r="2759" spans="36:37">
      <c r="AJ2759" s="175"/>
      <c r="AK2759" s="175"/>
    </row>
    <row r="2760" spans="36:37">
      <c r="AJ2760" s="175"/>
      <c r="AK2760" s="175"/>
    </row>
    <row r="2761" spans="36:37">
      <c r="AJ2761" s="175"/>
      <c r="AK2761" s="175"/>
    </row>
    <row r="2762" spans="36:37">
      <c r="AJ2762" s="175"/>
      <c r="AK2762" s="175"/>
    </row>
    <row r="2763" spans="36:37">
      <c r="AJ2763" s="175"/>
      <c r="AK2763" s="175"/>
    </row>
    <row r="2764" spans="36:37">
      <c r="AJ2764" s="175"/>
      <c r="AK2764" s="175"/>
    </row>
    <row r="2765" spans="36:37">
      <c r="AJ2765" s="175"/>
      <c r="AK2765" s="175"/>
    </row>
    <row r="2766" spans="36:37">
      <c r="AJ2766" s="175"/>
      <c r="AK2766" s="175"/>
    </row>
    <row r="2767" spans="36:37">
      <c r="AJ2767" s="175"/>
      <c r="AK2767" s="175"/>
    </row>
    <row r="2768" spans="36:37">
      <c r="AJ2768" s="175"/>
      <c r="AK2768" s="175"/>
    </row>
    <row r="2769" spans="36:37">
      <c r="AJ2769" s="175"/>
      <c r="AK2769" s="175"/>
    </row>
    <row r="2770" spans="36:37">
      <c r="AJ2770" s="175"/>
      <c r="AK2770" s="175"/>
    </row>
    <row r="2771" spans="36:37">
      <c r="AJ2771" s="175"/>
      <c r="AK2771" s="175"/>
    </row>
    <row r="2772" spans="36:37">
      <c r="AJ2772" s="175"/>
      <c r="AK2772" s="175"/>
    </row>
    <row r="2773" spans="36:37">
      <c r="AJ2773" s="175"/>
      <c r="AK2773" s="175"/>
    </row>
    <row r="2774" spans="36:37">
      <c r="AJ2774" s="175"/>
      <c r="AK2774" s="175"/>
    </row>
    <row r="2775" spans="36:37">
      <c r="AJ2775" s="175"/>
      <c r="AK2775" s="175"/>
    </row>
    <row r="2776" spans="36:37">
      <c r="AJ2776" s="175"/>
      <c r="AK2776" s="175"/>
    </row>
    <row r="2777" spans="36:37">
      <c r="AJ2777" s="175"/>
      <c r="AK2777" s="175"/>
    </row>
    <row r="2778" spans="36:37">
      <c r="AJ2778" s="175"/>
      <c r="AK2778" s="175"/>
    </row>
    <row r="2779" spans="36:37">
      <c r="AJ2779" s="175"/>
      <c r="AK2779" s="175"/>
    </row>
    <row r="2780" spans="36:37">
      <c r="AJ2780" s="175"/>
      <c r="AK2780" s="175"/>
    </row>
    <row r="2781" spans="36:37">
      <c r="AJ2781" s="175"/>
      <c r="AK2781" s="175"/>
    </row>
  </sheetData>
  <sheetProtection password="91CD" sheet="1" objects="1" scenarios="1" formatCells="0" formatColumns="0" formatRows="0"/>
  <dataConsolidate/>
  <mergeCells count="39">
    <mergeCell ref="W3:AE3"/>
    <mergeCell ref="W4:AE4"/>
    <mergeCell ref="W5:AE5"/>
    <mergeCell ref="A7:S8"/>
    <mergeCell ref="AF7:AK8"/>
    <mergeCell ref="T8:V8"/>
    <mergeCell ref="W8:Y8"/>
    <mergeCell ref="AC8:AE8"/>
    <mergeCell ref="Z8:Z9"/>
    <mergeCell ref="T7:AE7"/>
    <mergeCell ref="AL19:AM19"/>
    <mergeCell ref="AN19:AO19"/>
    <mergeCell ref="AL18:AM18"/>
    <mergeCell ref="AN18:AO18"/>
    <mergeCell ref="AL23:AM23"/>
    <mergeCell ref="AN23:AO23"/>
    <mergeCell ref="AL21:AM21"/>
    <mergeCell ref="AN21:AO21"/>
    <mergeCell ref="AN20:AO20"/>
    <mergeCell ref="AL20:AM20"/>
    <mergeCell ref="AL22:AM22"/>
    <mergeCell ref="AN22:AO22"/>
    <mergeCell ref="AN17:AO17"/>
    <mergeCell ref="AL17:AM17"/>
    <mergeCell ref="AL12:AM12"/>
    <mergeCell ref="AL14:AM14"/>
    <mergeCell ref="AL15:AM15"/>
    <mergeCell ref="AL13:AM13"/>
    <mergeCell ref="AL16:AM16"/>
    <mergeCell ref="T1:U1"/>
    <mergeCell ref="T2:U2"/>
    <mergeCell ref="W2:Z2"/>
    <mergeCell ref="W1:AF1"/>
    <mergeCell ref="M1:N1"/>
    <mergeCell ref="O1:P1"/>
    <mergeCell ref="O2:P2"/>
    <mergeCell ref="Q1:R1"/>
    <mergeCell ref="Q2:R2"/>
    <mergeCell ref="M2:N2"/>
  </mergeCells>
  <conditionalFormatting sqref="AD10:AD65496">
    <cfRule type="cellIs" dxfId="29" priority="91" operator="lessThan">
      <formula>0</formula>
    </cfRule>
    <cfRule type="cellIs" dxfId="28" priority="92" operator="greaterThan">
      <formula>0</formula>
    </cfRule>
  </conditionalFormatting>
  <conditionalFormatting sqref="AN23:AO23 R9:R2000 AN21:AO21">
    <cfRule type="cellIs" dxfId="27" priority="88" operator="lessThan">
      <formula>0</formula>
    </cfRule>
  </conditionalFormatting>
  <conditionalFormatting sqref="AL23:AM23 AE10:AE65496 R10:R2000 AL21:AM21 AL17:AM17">
    <cfRule type="cellIs" dxfId="26" priority="87" operator="greaterThan">
      <formula>0</formula>
    </cfRule>
  </conditionalFormatting>
  <conditionalFormatting sqref="Y1970:Y65496 Z10:AA65496 AP20:AQ20">
    <cfRule type="cellIs" dxfId="25" priority="77" operator="lessThan">
      <formula>2</formula>
    </cfRule>
    <cfRule type="cellIs" dxfId="24" priority="78" operator="greaterThan">
      <formula>2</formula>
    </cfRule>
  </conditionalFormatting>
  <conditionalFormatting sqref="T1970:X65496 W9:X9">
    <cfRule type="cellIs" dxfId="0" priority="67" stopIfTrue="1" operator="equal">
      <formula>0</formula>
    </cfRule>
  </conditionalFormatting>
  <conditionalFormatting sqref="W9:X9 AA8:AA9 Z6:AA6 Z10:AA65496 T1970:X65496">
    <cfRule type="cellIs" dxfId="23" priority="64" stopIfTrue="1" operator="equal">
      <formula>0</formula>
    </cfRule>
  </conditionalFormatting>
  <conditionalFormatting sqref="O2">
    <cfRule type="cellIs" dxfId="22" priority="46" stopIfTrue="1" operator="lessThan">
      <formula>$M$2</formula>
    </cfRule>
    <cfRule type="cellIs" dxfId="21" priority="47" stopIfTrue="1" operator="greaterThan">
      <formula>$M$2</formula>
    </cfRule>
  </conditionalFormatting>
  <conditionalFormatting sqref="AN17:AO17">
    <cfRule type="cellIs" dxfId="20" priority="11" operator="greaterThan">
      <formula>0</formula>
    </cfRule>
  </conditionalFormatting>
  <conditionalFormatting sqref="R12:R34">
    <cfRule type="cellIs" dxfId="19" priority="2" operator="lessThan">
      <formula>0</formula>
    </cfRule>
  </conditionalFormatting>
  <conditionalFormatting sqref="R12:R34">
    <cfRule type="cellIs" dxfId="18" priority="1" operator="greaterThan">
      <formula>0</formula>
    </cfRule>
  </conditionalFormatting>
  <dataValidations count="8">
    <dataValidation type="list" allowBlank="1" showInputMessage="1" showErrorMessage="1" sqref="H10:H2000">
      <formula1>Валюты</formula1>
    </dataValidation>
    <dataValidation type="list" allowBlank="1" showInputMessage="1" showErrorMessage="1" sqref="L2001:P65496 K10:K65496">
      <formula1>"Long,Short"</formula1>
    </dataValidation>
    <dataValidation type="list" allowBlank="1" showInputMessage="1" showErrorMessage="1" sqref="J9:J65496">
      <formula1>"M1,M5,M15,M30,H1,H4,D1,W1,MN"</formula1>
    </dataValidation>
    <dataValidation type="list" allowBlank="1" showInputMessage="1" showErrorMessage="1" sqref="L10:L2000">
      <formula1>"Limit,Market,Stop"</formula1>
    </dataValidation>
    <dataValidation type="list" allowBlank="1" showInputMessage="1" showErrorMessage="1" sqref="AF10:AF2000">
      <formula1>Причина_входа_в_сделку</formula1>
    </dataValidation>
    <dataValidation type="list" allowBlank="1" showInputMessage="1" showErrorMessage="1" sqref="AG10:AG2000">
      <formula1>Причина_выхода_из_сделки</formula1>
    </dataValidation>
    <dataValidation type="list" allowBlank="1" showInputMessage="1" showErrorMessage="1" sqref="AH10:AH2000">
      <formula1>Ошибки_входа</formula1>
    </dataValidation>
    <dataValidation type="list" allowBlank="1" showInputMessage="1" showErrorMessage="1" sqref="AI10:AI2000">
      <formula1>Ошибки_выхода</formula1>
    </dataValidation>
  </dataValidations>
  <pageMargins left="0.70866141732283472" right="0.70866141732283472" top="0.74803149606299213" bottom="0.74803149606299213" header="0.31496062992125984" footer="0.31496062992125984"/>
  <pageSetup scale="8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Настройки!$J$2:$J$24</xm:f>
          </x14:formula1>
          <xm:sqref>AF10:AF1048576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>
    <tabColor rgb="FF002060"/>
  </sheetPr>
  <dimension ref="A1:T60"/>
  <sheetViews>
    <sheetView topLeftCell="B34" zoomScale="80" zoomScaleNormal="80" workbookViewId="0">
      <selection activeCell="AA31" sqref="AA31"/>
    </sheetView>
  </sheetViews>
  <sheetFormatPr defaultRowHeight="14.25"/>
  <cols>
    <col min="1" max="1" width="0.625" style="1" hidden="1" customWidth="1"/>
    <col min="2" max="2" width="29.625" style="1" customWidth="1"/>
    <col min="3" max="3" width="4.625" style="1" customWidth="1"/>
    <col min="4" max="4" width="15.125" style="1" bestFit="1" customWidth="1"/>
    <col min="5" max="5" width="9" style="1"/>
    <col min="6" max="6" width="9.5" style="1" hidden="1" customWidth="1"/>
    <col min="7" max="7" width="9" style="1"/>
    <col min="8" max="8" width="11.25" style="1" customWidth="1"/>
    <col min="9" max="9" width="9" style="1"/>
    <col min="10" max="10" width="10.125" style="1" customWidth="1"/>
    <col min="11" max="12" width="9" style="1"/>
    <col min="13" max="13" width="17.5" style="1" customWidth="1"/>
    <col min="14" max="14" width="9" style="1"/>
    <col min="15" max="17" width="9" style="1" customWidth="1"/>
    <col min="18" max="16384" width="9" style="1"/>
  </cols>
  <sheetData>
    <row r="1" spans="1:20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20" ht="30" customHeight="1">
      <c r="B2" s="311" t="s">
        <v>112</v>
      </c>
      <c r="C2" s="311"/>
      <c r="D2" s="311"/>
      <c r="E2" s="4"/>
      <c r="F2" s="4"/>
      <c r="G2" s="4"/>
      <c r="H2" s="4"/>
      <c r="I2" s="4"/>
      <c r="J2" s="4"/>
      <c r="K2" s="4"/>
      <c r="L2" s="4"/>
      <c r="M2" s="2"/>
      <c r="N2" s="2"/>
      <c r="O2" s="2"/>
    </row>
    <row r="3" spans="1:20" ht="20.100000000000001" customHeight="1">
      <c r="B3" s="287" t="s">
        <v>213</v>
      </c>
      <c r="C3" s="288"/>
      <c r="D3" s="17">
        <f>'Дневник сделок'!M2</f>
        <v>100000</v>
      </c>
      <c r="E3" s="4"/>
      <c r="F3" s="3"/>
      <c r="G3" s="3"/>
      <c r="H3" s="3"/>
      <c r="I3" s="3"/>
      <c r="J3" s="3"/>
      <c r="K3" s="3"/>
      <c r="L3" s="3"/>
      <c r="M3" s="2"/>
      <c r="N3" s="2"/>
      <c r="O3" s="2"/>
    </row>
    <row r="4" spans="1:20" ht="20.100000000000001" customHeight="1">
      <c r="B4" s="287" t="s">
        <v>212</v>
      </c>
      <c r="C4" s="288"/>
      <c r="D4" s="17">
        <f>'Дневник сделок'!O2</f>
        <v>100854.89999999997</v>
      </c>
      <c r="E4" s="4"/>
      <c r="F4" s="3"/>
      <c r="G4" s="3"/>
      <c r="H4" s="3"/>
      <c r="I4" s="3"/>
      <c r="J4" s="3"/>
      <c r="K4" s="3"/>
      <c r="L4" s="3"/>
      <c r="M4" s="2"/>
      <c r="N4" s="2"/>
      <c r="O4" s="2"/>
    </row>
    <row r="5" spans="1:20" ht="20.100000000000001" customHeight="1">
      <c r="B5" s="317" t="s">
        <v>214</v>
      </c>
      <c r="C5" s="19" t="s">
        <v>111</v>
      </c>
      <c r="D5" s="16">
        <f>'Дневник сделок'!Q2</f>
        <v>8.5489999999996957E-3</v>
      </c>
      <c r="E5" s="4"/>
      <c r="F5" s="3"/>
      <c r="G5" s="3"/>
      <c r="H5" s="3"/>
      <c r="I5" s="3"/>
      <c r="J5" s="3"/>
      <c r="K5" s="3"/>
      <c r="L5" s="3"/>
      <c r="M5" s="2"/>
      <c r="N5" s="2"/>
      <c r="O5" s="2"/>
    </row>
    <row r="6" spans="1:20" ht="20.100000000000001" customHeight="1">
      <c r="B6" s="318"/>
      <c r="C6" s="19" t="s">
        <v>110</v>
      </c>
      <c r="D6" s="17">
        <f>'Дневник сделок'!T2</f>
        <v>854.89999999996508</v>
      </c>
      <c r="E6" s="4"/>
      <c r="F6" s="3"/>
      <c r="G6" s="3"/>
      <c r="H6" s="3"/>
      <c r="I6" s="3"/>
      <c r="J6" s="3"/>
      <c r="K6" s="3"/>
      <c r="L6" s="3"/>
      <c r="M6" s="2"/>
      <c r="N6" s="2"/>
      <c r="O6" s="2"/>
    </row>
    <row r="7" spans="1:20" ht="16.5">
      <c r="B7" s="289" t="s">
        <v>220</v>
      </c>
      <c r="C7" s="290"/>
      <c r="D7" s="28">
        <f>SUMIF('Дневник сделок'!AE10:AE9999,"&gt;0")</f>
        <v>2249.9000000000019</v>
      </c>
    </row>
    <row r="8" spans="1:20" ht="20.100000000000001" customHeight="1">
      <c r="B8" s="289" t="s">
        <v>219</v>
      </c>
      <c r="C8" s="290"/>
      <c r="D8" s="28">
        <f>SUMIF('Дневник сделок'!AE10:AE9999,"&lt;0")</f>
        <v>-1395.0000000000323</v>
      </c>
    </row>
    <row r="9" spans="1:20" ht="16.5">
      <c r="B9" s="289" t="s">
        <v>224</v>
      </c>
      <c r="C9" s="290"/>
      <c r="D9" s="27">
        <f>(D7/ABS(D8))/100</f>
        <v>1.6128315412186022E-2</v>
      </c>
    </row>
    <row r="10" spans="1:20" ht="20.100000000000001" customHeight="1">
      <c r="B10" s="287" t="s">
        <v>42</v>
      </c>
      <c r="C10" s="288"/>
      <c r="D10" s="18">
        <f ca="1">IF('Дневник сделок'!B10="",TODAY(),'Дневник сделок'!B10)</f>
        <v>42215</v>
      </c>
      <c r="E10" s="4"/>
      <c r="F10" s="3"/>
      <c r="G10" s="3"/>
      <c r="H10" s="3"/>
      <c r="I10" s="3"/>
      <c r="J10" s="3"/>
      <c r="K10" s="3"/>
      <c r="L10" s="3"/>
      <c r="M10" s="2"/>
      <c r="N10" s="2"/>
      <c r="O10" s="2"/>
    </row>
    <row r="11" spans="1:20" ht="20.100000000000001" customHeight="1" thickBot="1">
      <c r="B11" s="287" t="s">
        <v>43</v>
      </c>
      <c r="C11" s="288"/>
      <c r="D11" s="258">
        <f ca="1">(TODAY())-D10</f>
        <v>36</v>
      </c>
      <c r="E11" s="4"/>
      <c r="F11" s="5"/>
      <c r="G11" s="4"/>
      <c r="H11" s="4"/>
      <c r="I11" s="4"/>
      <c r="J11" s="4"/>
      <c r="K11" s="4"/>
      <c r="L11" s="4"/>
      <c r="M11" s="2"/>
      <c r="N11" s="2"/>
      <c r="O11" s="2"/>
      <c r="T11" s="3"/>
    </row>
    <row r="12" spans="1:20" ht="20.100000000000001" customHeight="1">
      <c r="A12" s="2" t="s">
        <v>3</v>
      </c>
      <c r="B12" s="293" t="s">
        <v>225</v>
      </c>
      <c r="C12" s="294"/>
      <c r="D12" s="19">
        <f>COUNTA('Дневник сделок'!O10:O9999)</f>
        <v>2</v>
      </c>
      <c r="F12" s="6"/>
      <c r="G12" s="314"/>
      <c r="H12" s="314"/>
      <c r="I12" s="314"/>
      <c r="J12" s="314"/>
      <c r="K12" s="314"/>
      <c r="L12" s="314"/>
      <c r="M12" s="2"/>
    </row>
    <row r="13" spans="1:20" ht="20.100000000000001" customHeight="1">
      <c r="A13" s="2" t="s">
        <v>2</v>
      </c>
      <c r="B13" s="319" t="s">
        <v>118</v>
      </c>
      <c r="C13" s="255" t="s">
        <v>221</v>
      </c>
      <c r="D13" s="19">
        <f>COUNTIF('Дневник сделок'!AE10:'Дневник сделок'!AE2005,"&gt;0")</f>
        <v>1</v>
      </c>
      <c r="E13" s="3"/>
      <c r="F13" s="6"/>
      <c r="G13" s="315"/>
      <c r="H13" s="313"/>
      <c r="I13" s="315"/>
      <c r="J13" s="315"/>
      <c r="K13" s="315"/>
      <c r="L13" s="313"/>
      <c r="M13" s="2"/>
    </row>
    <row r="14" spans="1:20" ht="20.100000000000001" customHeight="1">
      <c r="A14" s="2"/>
      <c r="B14" s="319"/>
      <c r="C14" s="255" t="s">
        <v>111</v>
      </c>
      <c r="D14" s="20">
        <f>IFERROR(D13/D12,0)</f>
        <v>0.5</v>
      </c>
      <c r="E14" s="3"/>
      <c r="F14" s="6"/>
      <c r="G14" s="252"/>
      <c r="H14" s="251"/>
      <c r="I14" s="252"/>
      <c r="J14" s="252"/>
      <c r="K14" s="252"/>
      <c r="L14" s="251"/>
      <c r="M14" s="2"/>
    </row>
    <row r="15" spans="1:20" ht="20.100000000000001" customHeight="1">
      <c r="A15" s="1" t="s">
        <v>74</v>
      </c>
      <c r="B15" s="319" t="s">
        <v>119</v>
      </c>
      <c r="C15" s="255" t="s">
        <v>221</v>
      </c>
      <c r="D15" s="19">
        <f>COUNTIF('Дневник сделок'!AE10:'Дневник сделок'!AE2006,"&lt;0")</f>
        <v>1</v>
      </c>
      <c r="E15" s="3"/>
      <c r="F15" s="6"/>
      <c r="G15" s="316"/>
      <c r="H15" s="316"/>
      <c r="I15" s="316"/>
      <c r="J15" s="316"/>
      <c r="K15" s="316"/>
      <c r="L15" s="316"/>
      <c r="M15" s="2"/>
    </row>
    <row r="16" spans="1:20" ht="20.100000000000001" customHeight="1">
      <c r="A16" s="1" t="s">
        <v>75</v>
      </c>
      <c r="B16" s="319"/>
      <c r="C16" s="255" t="s">
        <v>111</v>
      </c>
      <c r="D16" s="20">
        <f>IFERROR(D15/D12,0)</f>
        <v>0.5</v>
      </c>
      <c r="E16" s="3"/>
      <c r="F16" s="6"/>
      <c r="G16" s="314"/>
      <c r="H16" s="314"/>
      <c r="I16" s="314"/>
      <c r="J16" s="314"/>
      <c r="K16" s="320"/>
      <c r="L16" s="320"/>
      <c r="M16" s="2"/>
    </row>
    <row r="17" spans="1:13" ht="20.100000000000001" customHeight="1">
      <c r="A17" s="1" t="s">
        <v>57</v>
      </c>
      <c r="B17" s="293" t="s">
        <v>54</v>
      </c>
      <c r="C17" s="294"/>
      <c r="D17" s="19">
        <f>COUNTIF('Дневник сделок'!L10:'Дневник сделок'!L1967,"Market")</f>
        <v>1</v>
      </c>
      <c r="E17" s="3"/>
      <c r="F17" s="6"/>
      <c r="G17" s="312"/>
      <c r="H17" s="313"/>
      <c r="I17" s="312"/>
      <c r="J17" s="312"/>
      <c r="K17" s="320"/>
      <c r="L17" s="320"/>
      <c r="M17" s="2"/>
    </row>
    <row r="18" spans="1:13" ht="20.100000000000001" customHeight="1">
      <c r="B18" s="293" t="s">
        <v>186</v>
      </c>
      <c r="C18" s="294"/>
      <c r="D18" s="19">
        <f>COUNTIF('Дневник сделок'!L10:'Дневник сделок'!L1967,"Limit")</f>
        <v>0</v>
      </c>
      <c r="E18" s="3"/>
      <c r="F18" s="3"/>
      <c r="G18" s="4"/>
      <c r="H18" s="4"/>
      <c r="I18" s="4"/>
      <c r="J18" s="4"/>
      <c r="K18" s="4"/>
      <c r="L18" s="4"/>
      <c r="M18" s="2"/>
    </row>
    <row r="19" spans="1:13" ht="20.100000000000001" customHeight="1">
      <c r="B19" s="293" t="s">
        <v>55</v>
      </c>
      <c r="C19" s="294"/>
      <c r="D19" s="19">
        <f>COUNTIF('Дневник сделок'!L10:'Дневник сделок'!L1967,"Stop")</f>
        <v>1</v>
      </c>
      <c r="E19" s="3"/>
      <c r="F19" s="3"/>
      <c r="G19" s="4"/>
      <c r="H19" s="4"/>
      <c r="I19" s="4"/>
      <c r="J19" s="4"/>
      <c r="K19" s="4"/>
      <c r="L19" s="4"/>
      <c r="M19" s="2"/>
    </row>
    <row r="20" spans="1:13" ht="20.100000000000001" customHeight="1">
      <c r="B20" s="293" t="s">
        <v>227</v>
      </c>
      <c r="C20" s="294"/>
      <c r="D20" s="19">
        <f>COUNTIF('Дневник сделок'!K10:'Дневник сделок'!K1967,"Long")</f>
        <v>2</v>
      </c>
      <c r="E20" s="3"/>
      <c r="F20" s="3"/>
      <c r="G20" s="4"/>
      <c r="H20" s="4"/>
      <c r="I20" s="4"/>
      <c r="J20" s="4"/>
      <c r="K20" s="4"/>
      <c r="L20" s="4"/>
      <c r="M20" s="2"/>
    </row>
    <row r="21" spans="1:13" ht="20.100000000000001" customHeight="1">
      <c r="B21" s="293" t="s">
        <v>228</v>
      </c>
      <c r="C21" s="294"/>
      <c r="D21" s="19">
        <f>COUNTIF('Дневник сделок'!K10:'Дневник сделок'!K1967,"Short")</f>
        <v>0</v>
      </c>
      <c r="E21" s="3"/>
      <c r="F21" s="3"/>
      <c r="G21" s="3"/>
      <c r="H21" s="3"/>
      <c r="I21" s="3"/>
      <c r="J21" s="3"/>
      <c r="K21" s="3"/>
      <c r="L21" s="3"/>
    </row>
    <row r="22" spans="1:13" ht="20.100000000000001" customHeight="1">
      <c r="B22" s="293" t="s">
        <v>226</v>
      </c>
      <c r="C22" s="294"/>
      <c r="D22" s="21">
        <f>AVERAGEIF('Дневник сделок'!T10:T9999,"&gt;0")</f>
        <v>1000.0000000000009</v>
      </c>
    </row>
    <row r="23" spans="1:13" ht="20.100000000000001" customHeight="1">
      <c r="B23" s="293" t="s">
        <v>2</v>
      </c>
      <c r="C23" s="294"/>
      <c r="D23" s="21">
        <f>AVERAGEIF('Дневник сделок'!W10:W9999,"&gt;0")</f>
        <v>650.00000000000614</v>
      </c>
    </row>
    <row r="24" spans="1:13" ht="20.100000000000001" customHeight="1">
      <c r="B24" s="299" t="s">
        <v>222</v>
      </c>
      <c r="C24" s="255" t="s">
        <v>109</v>
      </c>
      <c r="D24" s="21">
        <f>AVERAGEIF('Дневник сделок'!AC10:AC2000,"&gt;0")</f>
        <v>900.0000000000008</v>
      </c>
    </row>
    <row r="25" spans="1:13" ht="20.100000000000001" customHeight="1">
      <c r="B25" s="300"/>
      <c r="C25" s="255" t="s">
        <v>111</v>
      </c>
      <c r="D25" s="22">
        <f>AVERAGEIF('Дневник сделок'!AD10:AD9999,"&gt;0")</f>
        <v>2.2499000000000019E-2</v>
      </c>
    </row>
    <row r="26" spans="1:13" ht="20.100000000000001" customHeight="1">
      <c r="B26" s="301"/>
      <c r="C26" s="255" t="s">
        <v>110</v>
      </c>
      <c r="D26" s="256">
        <f>AVERAGEIF('Дневник сделок'!AE10:AE9999,"&gt;0")</f>
        <v>2249.9000000000019</v>
      </c>
    </row>
    <row r="27" spans="1:13" ht="20.100000000000001" customHeight="1">
      <c r="B27" s="299" t="s">
        <v>223</v>
      </c>
      <c r="C27" s="255" t="s">
        <v>109</v>
      </c>
      <c r="D27" s="21">
        <f>AVERAGEIF('Дневник сделок'!AC10:AC9999,"&lt;0")</f>
        <v>-500.00000000001154</v>
      </c>
    </row>
    <row r="28" spans="1:13" ht="20.100000000000001" customHeight="1">
      <c r="B28" s="300"/>
      <c r="C28" s="255" t="s">
        <v>111</v>
      </c>
      <c r="D28" s="22">
        <f>AVERAGEIF('Дневник сделок'!AD10:AD9999,"&lt;0")</f>
        <v>-1.3643045127672811E-2</v>
      </c>
    </row>
    <row r="29" spans="1:13" ht="20.100000000000001" customHeight="1">
      <c r="B29" s="301"/>
      <c r="C29" s="255" t="s">
        <v>110</v>
      </c>
      <c r="D29" s="256">
        <f>AVERAGEIF('Дневник сделок'!AE10:AE9999,"&lt;0")</f>
        <v>-1395.0000000000323</v>
      </c>
    </row>
    <row r="30" spans="1:13" ht="20.100000000000001" customHeight="1">
      <c r="B30" s="302" t="s">
        <v>215</v>
      </c>
      <c r="C30" s="29" t="s">
        <v>111</v>
      </c>
      <c r="D30" s="27">
        <f>MAX('Дневник сделок'!AD10:AD9999)</f>
        <v>2.2499000000000019E-2</v>
      </c>
    </row>
    <row r="31" spans="1:13" ht="20.100000000000001" customHeight="1">
      <c r="B31" s="303"/>
      <c r="C31" s="29" t="s">
        <v>110</v>
      </c>
      <c r="D31" s="28">
        <f>MAX('Дневник сделок'!AE10:AE9999)</f>
        <v>2249.9000000000019</v>
      </c>
    </row>
    <row r="32" spans="1:13" ht="20.100000000000001" customHeight="1">
      <c r="B32" s="304"/>
      <c r="C32" s="29" t="s">
        <v>109</v>
      </c>
      <c r="D32" s="257">
        <f>MAX('Дневник сделок'!AC10:AC9999)</f>
        <v>900.0000000000008</v>
      </c>
    </row>
    <row r="33" spans="1:8" ht="20.100000000000001" customHeight="1">
      <c r="B33" s="286" t="s">
        <v>216</v>
      </c>
      <c r="C33" s="29" t="s">
        <v>111</v>
      </c>
      <c r="D33" s="27">
        <f>MIN('Дневник сделок'!AD10:AD9999)</f>
        <v>-1.3643045127672811E-2</v>
      </c>
    </row>
    <row r="34" spans="1:8" ht="20.100000000000001" customHeight="1">
      <c r="B34" s="286"/>
      <c r="C34" s="29" t="s">
        <v>110</v>
      </c>
      <c r="D34" s="28">
        <f>MIN('Дневник сделок'!AE10:AE9999)</f>
        <v>-1395.0000000000323</v>
      </c>
    </row>
    <row r="35" spans="1:8" ht="20.100000000000001" customHeight="1">
      <c r="B35" s="286"/>
      <c r="C35" s="29" t="s">
        <v>109</v>
      </c>
      <c r="D35" s="257">
        <f>MIN('Дневник сделок'!AC10:AC9999)</f>
        <v>-500.00000000001154</v>
      </c>
    </row>
    <row r="36" spans="1:8" ht="16.5">
      <c r="B36" s="295" t="s">
        <v>217</v>
      </c>
      <c r="C36" s="261" t="s">
        <v>110</v>
      </c>
      <c r="D36" s="28">
        <f>MAX('Дневник сделок'!S10:S9999)-MIN('Дневник сделок'!S10:S9999)</f>
        <v>1395.0000000000291</v>
      </c>
    </row>
    <row r="37" spans="1:8" ht="16.5">
      <c r="B37" s="296"/>
      <c r="C37" s="261" t="s">
        <v>111</v>
      </c>
      <c r="D37" s="27">
        <f>D36/MAX('Дневник сделок'!S10:S9999)</f>
        <v>1.364304512767278E-2</v>
      </c>
    </row>
    <row r="38" spans="1:8" ht="20.100000000000001" customHeight="1">
      <c r="B38" s="297" t="s">
        <v>218</v>
      </c>
      <c r="C38" s="298"/>
      <c r="D38" s="29">
        <f>SUM('Дневник сделок'!$M$10:$M$9999)</f>
        <v>5.5</v>
      </c>
    </row>
    <row r="39" spans="1:8">
      <c r="B39" s="240"/>
      <c r="C39" s="240"/>
    </row>
    <row r="40" spans="1:8">
      <c r="A40" s="15"/>
      <c r="B40" s="241"/>
      <c r="C40" s="241"/>
    </row>
    <row r="41" spans="1:8">
      <c r="A41" s="15"/>
      <c r="B41" s="241"/>
      <c r="C41" s="241"/>
    </row>
    <row r="42" spans="1:8" ht="20.100000000000001" customHeight="1">
      <c r="B42" s="291" t="s">
        <v>93</v>
      </c>
      <c r="C42" s="292"/>
      <c r="D42" s="262" t="s">
        <v>117</v>
      </c>
      <c r="E42" s="262" t="s">
        <v>116</v>
      </c>
      <c r="F42" s="3"/>
      <c r="G42" s="262" t="s">
        <v>172</v>
      </c>
    </row>
    <row r="43" spans="1:8" ht="18" customHeight="1">
      <c r="B43" s="309" t="s">
        <v>96</v>
      </c>
      <c r="C43" s="310"/>
      <c r="D43" s="30">
        <f>SUMPRODUCT(('Дневник сделок'!$D$10:$D$9999=H43)*('Дневник сделок'!$E$10:$E$9999=Служебный!$A$4)*('Дневник сделок'!$AE$10:$AE$9999))</f>
        <v>0</v>
      </c>
      <c r="E43" s="31">
        <f>SUMPRODUCT(('Дневник сделок'!$D$10:$D$9999=H43)*('Дневник сделок'!$E$10:$E$9999=Служебный!$A$4)*('Дневник сделок'!$M$10:$M$9999))</f>
        <v>0</v>
      </c>
      <c r="F43" s="3"/>
      <c r="G43" s="123">
        <f>SUMPRODUCT(('Дневник сделок'!$D$10:$D$9999=H43)*('Дневник сделок'!$E$10:$E$9999=Служебный!$A$4)*('Дневник сделок'!$AD$10:$AD$9999))</f>
        <v>0</v>
      </c>
      <c r="H43" s="1">
        <v>1</v>
      </c>
    </row>
    <row r="44" spans="1:8" ht="18" customHeight="1">
      <c r="B44" s="309" t="s">
        <v>97</v>
      </c>
      <c r="C44" s="310"/>
      <c r="D44" s="30">
        <f>SUMPRODUCT(('Дневник сделок'!$D$10:$D$9999=H44)*('Дневник сделок'!$E$10:$E$9999=Служебный!$A$4)*('Дневник сделок'!$AE$10:$AE$9999))</f>
        <v>0</v>
      </c>
      <c r="E44" s="31">
        <f>SUMPRODUCT(('Дневник сделок'!$D$10:$D$9999=H44)*('Дневник сделок'!$E$10:$E$9999=Служебный!$A$4)*('Дневник сделок'!$M$10:$M$9999))</f>
        <v>0</v>
      </c>
      <c r="F44" s="3"/>
      <c r="G44" s="123">
        <f>SUMPRODUCT(('Дневник сделок'!$D$10:$D$9999=H44)*('Дневник сделок'!$E$10:$E$9999=Служебный!$A$4)*('Дневник сделок'!$AD$10:$AD$9999))</f>
        <v>0</v>
      </c>
      <c r="H44" s="1">
        <v>2</v>
      </c>
    </row>
    <row r="45" spans="1:8" ht="18" customHeight="1">
      <c r="B45" s="309" t="s">
        <v>98</v>
      </c>
      <c r="C45" s="310"/>
      <c r="D45" s="30">
        <f>SUMPRODUCT(('Дневник сделок'!$D$10:$D$9999=H45)*('Дневник сделок'!$E$10:$E$9999=Служебный!$A$4)*('Дневник сделок'!$AE$10:$AE$9999))</f>
        <v>0</v>
      </c>
      <c r="E45" s="31">
        <f>SUMPRODUCT(('Дневник сделок'!$D$10:$D$9999=H45)*('Дневник сделок'!$E$10:$E$9999=Служебный!$A$4)*('Дневник сделок'!$M$10:$M$9999))</f>
        <v>0</v>
      </c>
      <c r="F45" s="3"/>
      <c r="G45" s="123">
        <f>SUMPRODUCT(('Дневник сделок'!$D$10:$D$9999=H45)*('Дневник сделок'!$E$10:$E$9999=Служебный!$A$4)*('Дневник сделок'!$AD$10:$AD$9999))</f>
        <v>0</v>
      </c>
      <c r="H45" s="1">
        <v>3</v>
      </c>
    </row>
    <row r="46" spans="1:8" ht="18" customHeight="1">
      <c r="B46" s="309" t="s">
        <v>99</v>
      </c>
      <c r="C46" s="310"/>
      <c r="D46" s="30">
        <f>SUMPRODUCT(('Дневник сделок'!$D$10:$D$9999=H46)*('Дневник сделок'!$E$10:$E$9999=Служебный!$A$4)*('Дневник сделок'!$AE$10:$AE$9999))</f>
        <v>0</v>
      </c>
      <c r="E46" s="31">
        <f>SUMPRODUCT(('Дневник сделок'!$D$10:$D$9999=H46)*('Дневник сделок'!$E$10:$E$9999=Служебный!$A$4)*('Дневник сделок'!$M$10:$M$9999))</f>
        <v>0</v>
      </c>
      <c r="F46" s="3"/>
      <c r="G46" s="123">
        <f>SUMPRODUCT(('Дневник сделок'!$D$10:$D$9999=H46)*('Дневник сделок'!$E$10:$E$9999=Служебный!$A$4)*('Дневник сделок'!$AD$10:$AD$9999))</f>
        <v>0</v>
      </c>
      <c r="H46" s="1">
        <v>4</v>
      </c>
    </row>
    <row r="47" spans="1:8" ht="18" customHeight="1">
      <c r="B47" s="309" t="s">
        <v>100</v>
      </c>
      <c r="C47" s="310"/>
      <c r="D47" s="30">
        <f>SUMPRODUCT(('Дневник сделок'!$D$10:$D$9999=H47)*('Дневник сделок'!$E$10:$E$9999=Служебный!$A$4)*('Дневник сделок'!$AE$10:$AE$9999))</f>
        <v>0</v>
      </c>
      <c r="E47" s="31">
        <f>SUMPRODUCT(('Дневник сделок'!$D$10:$D$9999=H47)*('Дневник сделок'!$E$10:$E$9999=Служебный!$A$4)*('Дневник сделок'!$M$10:$M$9999))</f>
        <v>0</v>
      </c>
      <c r="F47" s="3"/>
      <c r="G47" s="123">
        <f>SUMPRODUCT(('Дневник сделок'!$D$10:$D$9999=H47)*('Дневник сделок'!$E$10:$E$9999=Служебный!$A$4)*('Дневник сделок'!$AD$10:$AD$9999))</f>
        <v>0</v>
      </c>
      <c r="H47" s="1">
        <v>5</v>
      </c>
    </row>
    <row r="48" spans="1:8" ht="18" customHeight="1">
      <c r="B48" s="309" t="s">
        <v>101</v>
      </c>
      <c r="C48" s="310"/>
      <c r="D48" s="30">
        <f>SUMPRODUCT(('Дневник сделок'!$D$10:$D$9999=H48)*('Дневник сделок'!$E$10:$E$9999=Служебный!$A$4)*('Дневник сделок'!$AE$10:$AE$9999))</f>
        <v>0</v>
      </c>
      <c r="E48" s="31">
        <f>SUMPRODUCT(('Дневник сделок'!$D$10:$D$9999=H48)*('Дневник сделок'!$E$10:$E$9999=Служебный!$A$4)*('Дневник сделок'!$M$10:$M$9999))</f>
        <v>0</v>
      </c>
      <c r="F48" s="3"/>
      <c r="G48" s="123">
        <f>SUMPRODUCT(('Дневник сделок'!$D$10:$D$9999=H48)*('Дневник сделок'!$E$10:$E$9999=Служебный!$A$4)*('Дневник сделок'!$AD$10:$AD$9999))</f>
        <v>0</v>
      </c>
      <c r="H48" s="1">
        <v>6</v>
      </c>
    </row>
    <row r="49" spans="2:8" ht="18" customHeight="1">
      <c r="B49" s="309" t="s">
        <v>102</v>
      </c>
      <c r="C49" s="310"/>
      <c r="D49" s="30">
        <f>SUMPRODUCT(('Дневник сделок'!$D$10:$D$9999=H49)*('Дневник сделок'!$E$10:$E$9999=Служебный!$A$4)*('Дневник сделок'!$AE$10:$AE$9999))</f>
        <v>2249.9000000000019</v>
      </c>
      <c r="E49" s="31">
        <f>SUMPRODUCT(('Дневник сделок'!$D$10:$D$9999=H49)*('Дневник сделок'!$E$10:$E$9999=Служебный!$A$4)*('Дневник сделок'!$M$10:$M$9999))</f>
        <v>2.5</v>
      </c>
      <c r="F49" s="3"/>
      <c r="G49" s="123">
        <f>SUMPRODUCT(('Дневник сделок'!$D$10:$D$9999=H49)*('Дневник сделок'!$E$10:$E$9999=Служебный!$A$4)*('Дневник сделок'!$AD$10:$AD$9999))</f>
        <v>2.2499000000000019E-2</v>
      </c>
      <c r="H49" s="1">
        <v>7</v>
      </c>
    </row>
    <row r="50" spans="2:8" ht="18" customHeight="1">
      <c r="B50" s="309" t="s">
        <v>103</v>
      </c>
      <c r="C50" s="310"/>
      <c r="D50" s="30">
        <f>SUMPRODUCT(('Дневник сделок'!$D$10:$D$9999=H50)*('Дневник сделок'!$E$10:$E$9999=Служебный!$A$4)*('Дневник сделок'!$AE$10:$AE$9999))</f>
        <v>-1395.0000000000323</v>
      </c>
      <c r="E50" s="31">
        <f>SUMPRODUCT(('Дневник сделок'!$D$10:$D$9999=H50)*('Дневник сделок'!$E$10:$E$9999=Служебный!$A$4)*('Дневник сделок'!$M$10:$M$9999))</f>
        <v>3</v>
      </c>
      <c r="F50" s="3"/>
      <c r="G50" s="123">
        <f>SUMPRODUCT(('Дневник сделок'!$D$10:$D$9999=H50)*('Дневник сделок'!$E$10:$E$9999=Служебный!$A$4)*('Дневник сделок'!$AD$10:$AD$9999))</f>
        <v>-1.3643045127672811E-2</v>
      </c>
      <c r="H50" s="1">
        <v>8</v>
      </c>
    </row>
    <row r="51" spans="2:8" ht="18" customHeight="1">
      <c r="B51" s="309" t="s">
        <v>104</v>
      </c>
      <c r="C51" s="310"/>
      <c r="D51" s="30">
        <f>SUMPRODUCT(('Дневник сделок'!$D$10:$D$9999=H51)*('Дневник сделок'!$E$10:$E$9999=Служебный!$A$4)*('Дневник сделок'!$AE$10:$AE$9999))</f>
        <v>0</v>
      </c>
      <c r="E51" s="31">
        <f>SUMPRODUCT(('Дневник сделок'!$D$10:$D$9999=H51)*('Дневник сделок'!$E$10:$E$9999=Служебный!$A$4)*('Дневник сделок'!$M$10:$M$9999))</f>
        <v>0</v>
      </c>
      <c r="F51" s="3"/>
      <c r="G51" s="123">
        <f>SUMPRODUCT(('Дневник сделок'!$D$10:$D$9999=H51)*('Дневник сделок'!$E$10:$E$9999=Служебный!$A$4)*('Дневник сделок'!$AD$10:$AD$9999))</f>
        <v>0</v>
      </c>
      <c r="H51" s="1">
        <v>9</v>
      </c>
    </row>
    <row r="52" spans="2:8" ht="18" customHeight="1">
      <c r="B52" s="309" t="s">
        <v>105</v>
      </c>
      <c r="C52" s="310"/>
      <c r="D52" s="30">
        <f>SUMPRODUCT(('Дневник сделок'!$D$10:$D$9999=H52)*('Дневник сделок'!$E$10:$E$9999=Служебный!$A$4)*('Дневник сделок'!$AE$10:$AE$9999))</f>
        <v>0</v>
      </c>
      <c r="E52" s="31">
        <f>SUMPRODUCT(('Дневник сделок'!$D$10:$D$9999=H52)*('Дневник сделок'!$E$10:$E$9999=Служебный!$A$4)*('Дневник сделок'!$M$10:$M$9999))</f>
        <v>0</v>
      </c>
      <c r="F52" s="3"/>
      <c r="G52" s="123">
        <f>SUMPRODUCT(('Дневник сделок'!$D$10:$D$9999=H52)*('Дневник сделок'!$E$10:$E$9999=Служебный!$A$4)*('Дневник сделок'!$AD$10:$AD$9999))</f>
        <v>0</v>
      </c>
      <c r="H52" s="1">
        <v>10</v>
      </c>
    </row>
    <row r="53" spans="2:8" ht="18" customHeight="1">
      <c r="B53" s="309" t="s">
        <v>106</v>
      </c>
      <c r="C53" s="310"/>
      <c r="D53" s="30">
        <f>SUMPRODUCT(('Дневник сделок'!$D$10:$D$9999=H53)*('Дневник сделок'!$E$10:$E$9999=Служебный!$A$4)*('Дневник сделок'!$AE$10:$AE$9999))</f>
        <v>0</v>
      </c>
      <c r="E53" s="31">
        <f>SUMPRODUCT(('Дневник сделок'!$D$10:$D$9999=H53)*('Дневник сделок'!$E$10:$E$9999=Служебный!$A$4)*('Дневник сделок'!$M$10:$M$9999))</f>
        <v>0</v>
      </c>
      <c r="F53" s="3"/>
      <c r="G53" s="123">
        <f>SUMPRODUCT(('Дневник сделок'!$D$10:$D$9999=H53)*('Дневник сделок'!$E$10:$E$9999=Служебный!$A$4)*('Дневник сделок'!$AD$10:$AD$9999))</f>
        <v>0</v>
      </c>
      <c r="H53" s="1">
        <v>11</v>
      </c>
    </row>
    <row r="54" spans="2:8" ht="18" customHeight="1">
      <c r="B54" s="309" t="s">
        <v>107</v>
      </c>
      <c r="C54" s="310"/>
      <c r="D54" s="30">
        <f>SUMPRODUCT(('Дневник сделок'!$D$10:$D$9999=H54)*('Дневник сделок'!$E$10:$E$9999=Служебный!$A$4)*('Дневник сделок'!$AE$10:$AE$9999))</f>
        <v>0</v>
      </c>
      <c r="E54" s="31">
        <f>SUMPRODUCT(('Дневник сделок'!$D$10:$D$9999=H54)*('Дневник сделок'!$E$10:$E$9999=Служебный!$A$4)*('Дневник сделок'!$M$10:$M$9999))</f>
        <v>0</v>
      </c>
      <c r="F54" s="3"/>
      <c r="G54" s="123">
        <f>SUMPRODUCT(('Дневник сделок'!$D$10:$D$9999=H54)*('Дневник сделок'!$E$10:$E$9999=Служебный!$A$4)*('Дневник сделок'!$AD$10:$AD$9999))</f>
        <v>0</v>
      </c>
      <c r="H54" s="1">
        <v>12</v>
      </c>
    </row>
    <row r="57" spans="2:8" ht="16.5">
      <c r="B57" s="305" t="s">
        <v>189</v>
      </c>
      <c r="C57" s="306"/>
      <c r="D57" s="263" t="s">
        <v>183</v>
      </c>
      <c r="E57" s="327">
        <f>COUNTIF('Дневник сделок'!AJ10:AJ3000,"да")</f>
        <v>1</v>
      </c>
      <c r="F57" s="328"/>
      <c r="G57" s="329"/>
    </row>
    <row r="58" spans="2:8" ht="16.5">
      <c r="B58" s="307"/>
      <c r="C58" s="308"/>
      <c r="D58" s="263" t="s">
        <v>184</v>
      </c>
      <c r="E58" s="321">
        <f>COUNTIF('Дневник сделок'!AJ10:AJ3000,"нет")</f>
        <v>1</v>
      </c>
      <c r="F58" s="322"/>
      <c r="G58" s="323"/>
    </row>
    <row r="59" spans="2:8" ht="16.5">
      <c r="B59" s="305" t="s">
        <v>190</v>
      </c>
      <c r="C59" s="306"/>
      <c r="D59" s="263" t="s">
        <v>183</v>
      </c>
      <c r="E59" s="324">
        <f>SUMPRODUCT(('Дневник сделок'!$AJ$10:$AJ$9999="да")*('Дневник сделок'!$AE$10:$AE$9999))</f>
        <v>2249.9000000000019</v>
      </c>
      <c r="F59" s="325"/>
      <c r="G59" s="326"/>
    </row>
    <row r="60" spans="2:8" ht="16.5">
      <c r="B60" s="307"/>
      <c r="C60" s="308"/>
      <c r="D60" s="263" t="s">
        <v>184</v>
      </c>
      <c r="E60" s="324">
        <f>SUMPRODUCT(('Дневник сделок'!$AJ$10:$AJ$9999="нет")*('Дневник сделок'!$AE$10:$AE$9999))</f>
        <v>-1395.0000000000323</v>
      </c>
      <c r="F60" s="325"/>
      <c r="G60" s="326"/>
    </row>
  </sheetData>
  <sheetProtection password="91CD" sheet="1" objects="1" scenarios="1"/>
  <mergeCells count="58">
    <mergeCell ref="E58:G58"/>
    <mergeCell ref="E59:G59"/>
    <mergeCell ref="E60:G60"/>
    <mergeCell ref="E57:G57"/>
    <mergeCell ref="I17:J17"/>
    <mergeCell ref="K12:L12"/>
    <mergeCell ref="K15:L15"/>
    <mergeCell ref="K16:L17"/>
    <mergeCell ref="I16:J16"/>
    <mergeCell ref="I12:J12"/>
    <mergeCell ref="K13:L13"/>
    <mergeCell ref="I15:J15"/>
    <mergeCell ref="I13:J13"/>
    <mergeCell ref="B2:D2"/>
    <mergeCell ref="G17:H17"/>
    <mergeCell ref="G16:H16"/>
    <mergeCell ref="G13:H13"/>
    <mergeCell ref="G12:H12"/>
    <mergeCell ref="G15:H15"/>
    <mergeCell ref="B5:B6"/>
    <mergeCell ref="B13:B14"/>
    <mergeCell ref="B15:B16"/>
    <mergeCell ref="B57:C58"/>
    <mergeCell ref="B59:C60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42:C42"/>
    <mergeCell ref="B10:C10"/>
    <mergeCell ref="B11:C11"/>
    <mergeCell ref="B12:C12"/>
    <mergeCell ref="B17:C17"/>
    <mergeCell ref="B18:C18"/>
    <mergeCell ref="B36:B37"/>
    <mergeCell ref="B38:C38"/>
    <mergeCell ref="B19:C19"/>
    <mergeCell ref="B20:C20"/>
    <mergeCell ref="B21:C21"/>
    <mergeCell ref="B22:C22"/>
    <mergeCell ref="B23:C23"/>
    <mergeCell ref="B24:B26"/>
    <mergeCell ref="B27:B29"/>
    <mergeCell ref="B30:B32"/>
    <mergeCell ref="B33:B35"/>
    <mergeCell ref="B3:C3"/>
    <mergeCell ref="B4:C4"/>
    <mergeCell ref="B7:C7"/>
    <mergeCell ref="B8:C8"/>
    <mergeCell ref="B9:C9"/>
  </mergeCells>
  <conditionalFormatting sqref="D5:D6">
    <cfRule type="cellIs" dxfId="17" priority="14" stopIfTrue="1" operator="lessThan">
      <formula>0</formula>
    </cfRule>
  </conditionalFormatting>
  <conditionalFormatting sqref="D13:D15">
    <cfRule type="cellIs" dxfId="16" priority="10" stopIfTrue="1" operator="lessThan">
      <formula>0</formula>
    </cfRule>
    <cfRule type="cellIs" dxfId="15" priority="11" stopIfTrue="1" operator="greaterThan">
      <formula>0</formula>
    </cfRule>
  </conditionalFormatting>
  <conditionalFormatting sqref="D15:D16">
    <cfRule type="cellIs" dxfId="14" priority="9" stopIfTrue="1" operator="greaterThan">
      <formula>0</formula>
    </cfRule>
  </conditionalFormatting>
  <conditionalFormatting sqref="D13:D14 D5:D6">
    <cfRule type="cellIs" dxfId="13" priority="8" stopIfTrue="1" operator="greaterThan">
      <formula>0</formula>
    </cfRule>
  </conditionalFormatting>
  <conditionalFormatting sqref="D4">
    <cfRule type="cellIs" dxfId="12" priority="17" stopIfTrue="1" operator="lessThan">
      <formula>#REF!</formula>
    </cfRule>
    <cfRule type="cellIs" dxfId="11" priority="18" stopIfTrue="1" operator="greaterThan">
      <formula>#REF!</formula>
    </cfRule>
  </conditionalFormatting>
  <conditionalFormatting sqref="D4">
    <cfRule type="cellIs" dxfId="10" priority="19" stopIfTrue="1" operator="greaterThan">
      <formula>#REF!</formula>
    </cfRule>
  </conditionalFormatting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Drop Down 1">
              <controlPr locked="0" defaultSize="0" autoLine="0" autoPict="0">
                <anchor moveWithCells="1">
                  <from>
                    <xdr:col>1</xdr:col>
                    <xdr:colOff>38100</xdr:colOff>
                    <xdr:row>38</xdr:row>
                    <xdr:rowOff>171450</xdr:rowOff>
                  </from>
                  <to>
                    <xdr:col>1</xdr:col>
                    <xdr:colOff>1171575</xdr:colOff>
                    <xdr:row>40</xdr:row>
                    <xdr:rowOff>76200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C000"/>
  </sheetPr>
  <dimension ref="A1:M13455"/>
  <sheetViews>
    <sheetView topLeftCell="D1" zoomScale="80" zoomScaleNormal="80" workbookViewId="0">
      <selection activeCell="E50" sqref="E50"/>
    </sheetView>
  </sheetViews>
  <sheetFormatPr defaultRowHeight="14.25"/>
  <cols>
    <col min="1" max="1" width="0" style="35" hidden="1" customWidth="1"/>
    <col min="2" max="2" width="11.125" style="35" hidden="1" customWidth="1"/>
    <col min="3" max="3" width="0" style="35" hidden="1" customWidth="1"/>
    <col min="4" max="4" width="10.875" style="39" customWidth="1"/>
    <col min="5" max="5" width="12.25" style="239" customWidth="1"/>
    <col min="6" max="6" width="13.125" style="34" customWidth="1"/>
    <col min="7" max="7" width="12.625" style="41" customWidth="1"/>
    <col min="8" max="8" width="16.25" style="41" customWidth="1"/>
    <col min="9" max="9" width="7.875" style="36" customWidth="1"/>
    <col min="10" max="11" width="28.875" style="36" bestFit="1" customWidth="1"/>
    <col min="12" max="12" width="31.625" style="36" customWidth="1"/>
    <col min="13" max="13" width="31.125" style="36" customWidth="1"/>
    <col min="14" max="16384" width="9" style="36"/>
  </cols>
  <sheetData>
    <row r="1" spans="1:13" s="41" customFormat="1" ht="46.5" customHeight="1">
      <c r="A1" s="40"/>
      <c r="B1" s="40"/>
      <c r="C1" s="40"/>
      <c r="D1" s="32" t="s">
        <v>26</v>
      </c>
      <c r="E1" s="32" t="s">
        <v>113</v>
      </c>
      <c r="F1" s="32" t="s">
        <v>118</v>
      </c>
      <c r="G1" s="32" t="s">
        <v>119</v>
      </c>
      <c r="H1" s="32" t="s">
        <v>175</v>
      </c>
      <c r="J1" s="42" t="s">
        <v>121</v>
      </c>
      <c r="K1" s="42" t="s">
        <v>122</v>
      </c>
      <c r="L1" s="42" t="s">
        <v>123</v>
      </c>
      <c r="M1" s="42" t="s">
        <v>124</v>
      </c>
    </row>
    <row r="2" spans="1:13">
      <c r="B2" s="37"/>
      <c r="D2" s="38" t="s">
        <v>16</v>
      </c>
      <c r="E2" s="33">
        <f>IF(D2="","",COUNTIF('Дневник сделок'!$H$10:$H$1960,D2))</f>
        <v>0</v>
      </c>
      <c r="F2" s="33">
        <f>IF(D2="","",(SUMPRODUCT(('Дневник сделок'!$H$10:'Дневник сделок'!$H$2000=D2)*('Дневник сделок'!$AE$10:'Дневник сделок'!$AE$2000&gt;0))))</f>
        <v>0</v>
      </c>
      <c r="G2" s="33">
        <f>IF(D2="","",(SUMPRODUCT(('Дневник сделок'!$H$10:'Дневник сделок'!$H$2000=D2)*('Дневник сделок'!$AE$10:'Дневник сделок'!$AE$2000&lt;0))))</f>
        <v>0</v>
      </c>
      <c r="H2" s="33">
        <f>IF(D2="","",SUMPRODUCT(('Дневник сделок'!$H$10:$H$1960=D2)*('Дневник сделок'!$AE$10:$AE$1960)))</f>
        <v>0</v>
      </c>
      <c r="J2" s="237" t="s">
        <v>203</v>
      </c>
      <c r="K2" s="237" t="s">
        <v>204</v>
      </c>
      <c r="L2" s="237" t="s">
        <v>185</v>
      </c>
      <c r="M2" s="237" t="s">
        <v>185</v>
      </c>
    </row>
    <row r="3" spans="1:13">
      <c r="B3" s="37"/>
      <c r="D3" s="38" t="s">
        <v>11</v>
      </c>
      <c r="E3" s="33">
        <f>IF(D3="","",COUNTIF('Дневник сделок'!$H$10:$H$1960,D3))</f>
        <v>0</v>
      </c>
      <c r="F3" s="33">
        <f>IF(D3="","",(SUMPRODUCT(('Дневник сделок'!$H$10:'Дневник сделок'!$H$2000=D3)*('Дневник сделок'!$AE$10:'Дневник сделок'!$AE$2000&gt;0))))</f>
        <v>0</v>
      </c>
      <c r="G3" s="33">
        <f>IF(D3="","",(SUMPRODUCT(('Дневник сделок'!$H$10:'Дневник сделок'!$H$2000=D3)*('Дневник сделок'!$AE$10:'Дневник сделок'!$AE$2000&lt;0))))</f>
        <v>0</v>
      </c>
      <c r="H3" s="33">
        <f>IF(D3="","",SUMPRODUCT(('Дневник сделок'!$H$10:$H$1960=D3)*('Дневник сделок'!$AE$10:$AE$1960)))</f>
        <v>0</v>
      </c>
      <c r="J3" s="237"/>
      <c r="K3" s="237" t="s">
        <v>207</v>
      </c>
      <c r="L3" s="237" t="s">
        <v>205</v>
      </c>
      <c r="M3" s="237" t="s">
        <v>206</v>
      </c>
    </row>
    <row r="4" spans="1:13">
      <c r="B4" s="37"/>
      <c r="D4" s="38" t="s">
        <v>15</v>
      </c>
      <c r="E4" s="33">
        <f>IF(D4="","",COUNTIF('Дневник сделок'!$H$10:$H$1960,D4))</f>
        <v>1</v>
      </c>
      <c r="F4" s="33">
        <f>IF(D4="","",(SUMPRODUCT(('Дневник сделок'!$H$10:'Дневник сделок'!$H$2000=D4)*('Дневник сделок'!$AE$10:'Дневник сделок'!$AE$2000&gt;0))))</f>
        <v>1</v>
      </c>
      <c r="G4" s="33">
        <f>IF(D4="","",(SUMPRODUCT(('Дневник сделок'!$H$10:'Дневник сделок'!$H$2000=D4)*('Дневник сделок'!$AE$10:'Дневник сделок'!$AE$2000&lt;0))))</f>
        <v>0</v>
      </c>
      <c r="H4" s="33">
        <f>IF(D4="","",SUMPRODUCT(('Дневник сделок'!$H$10:$H$1960=D4)*('Дневник сделок'!$AE$10:$AE$1960)))</f>
        <v>2249.9000000000019</v>
      </c>
      <c r="J4" s="237"/>
      <c r="K4" s="237" t="s">
        <v>209</v>
      </c>
      <c r="L4" s="237"/>
      <c r="M4" s="237"/>
    </row>
    <row r="5" spans="1:13">
      <c r="B5" s="37"/>
      <c r="D5" s="38" t="s">
        <v>17</v>
      </c>
      <c r="E5" s="33">
        <f>IF(D5="","",COUNTIF('Дневник сделок'!$H$10:$H$1960,D5))</f>
        <v>0</v>
      </c>
      <c r="F5" s="33">
        <f>IF(D5="","",(SUMPRODUCT(('Дневник сделок'!$H$10:'Дневник сделок'!$H$2000=D5)*('Дневник сделок'!$AE$10:'Дневник сделок'!$AE$2000&gt;0))))</f>
        <v>0</v>
      </c>
      <c r="G5" s="33">
        <f>IF(D5="","",(SUMPRODUCT(('Дневник сделок'!$H$10:'Дневник сделок'!$H$2000=D5)*('Дневник сделок'!$AE$10:'Дневник сделок'!$AE$2000&lt;0))))</f>
        <v>0</v>
      </c>
      <c r="H5" s="33">
        <f>IF(D5="","",SUMPRODUCT(('Дневник сделок'!$H$10:$H$1960=D5)*('Дневник сделок'!$AE$10:$AE$1960)))</f>
        <v>0</v>
      </c>
      <c r="J5" s="237"/>
      <c r="K5" s="237"/>
      <c r="L5" s="237"/>
      <c r="M5" s="237"/>
    </row>
    <row r="6" spans="1:13">
      <c r="B6" s="37"/>
      <c r="D6" s="38" t="s">
        <v>19</v>
      </c>
      <c r="E6" s="33">
        <f>IF(D6="","",COUNTIF('Дневник сделок'!$H$10:$H$1960,D6))</f>
        <v>0</v>
      </c>
      <c r="F6" s="33">
        <f>IF(D6="","",(SUMPRODUCT(('Дневник сделок'!$H$10:'Дневник сделок'!$H$2000=D6)*('Дневник сделок'!$AE$10:'Дневник сделок'!$AE$2000&gt;0))))</f>
        <v>0</v>
      </c>
      <c r="G6" s="33">
        <f>IF(D6="","",(SUMPRODUCT(('Дневник сделок'!$H$10:'Дневник сделок'!$H$2000=D6)*('Дневник сделок'!$AE$10:'Дневник сделок'!$AE$2000&lt;0))))</f>
        <v>0</v>
      </c>
      <c r="H6" s="33">
        <f>IF(D6="","",SUMPRODUCT(('Дневник сделок'!$H$10:$H$1960=D6)*('Дневник сделок'!$AE$10:$AE$1960)))</f>
        <v>0</v>
      </c>
      <c r="J6" s="237"/>
      <c r="K6" s="237"/>
      <c r="L6" s="237"/>
      <c r="M6" s="237"/>
    </row>
    <row r="7" spans="1:13">
      <c r="B7" s="37"/>
      <c r="D7" s="38" t="s">
        <v>20</v>
      </c>
      <c r="E7" s="33">
        <f>IF(D7="","",COUNTIF('Дневник сделок'!$H$10:$H$1960,D7))</f>
        <v>0</v>
      </c>
      <c r="F7" s="33">
        <f>IF(D7="","",(SUMPRODUCT(('Дневник сделок'!$H$10:'Дневник сделок'!$H$2000=D7)*('Дневник сделок'!$AE$10:'Дневник сделок'!$AE$2000&gt;0))))</f>
        <v>0</v>
      </c>
      <c r="G7" s="33">
        <f>IF(D7="","",(SUMPRODUCT(('Дневник сделок'!$H$10:'Дневник сделок'!$H$2000=D7)*('Дневник сделок'!$AE$10:'Дневник сделок'!$AE$2000&lt;0))))</f>
        <v>0</v>
      </c>
      <c r="H7" s="33">
        <f>IF(D7="","",SUMPRODUCT(('Дневник сделок'!$H$10:$H$1960=D7)*('Дневник сделок'!$AE$10:$AE$1960)))</f>
        <v>0</v>
      </c>
      <c r="J7" s="237"/>
      <c r="K7" s="237"/>
      <c r="L7" s="237"/>
      <c r="M7" s="237"/>
    </row>
    <row r="8" spans="1:13">
      <c r="B8" s="37"/>
      <c r="D8" s="38" t="s">
        <v>18</v>
      </c>
      <c r="E8" s="33">
        <f>IF(D8="","",COUNTIF('Дневник сделок'!$H$10:$H$1960,D8))</f>
        <v>1</v>
      </c>
      <c r="F8" s="33">
        <f>IF(D8="","",(SUMPRODUCT(('Дневник сделок'!$H$10:'Дневник сделок'!$H$2000=D8)*('Дневник сделок'!$AE$10:'Дневник сделок'!$AE$2000&gt;0))))</f>
        <v>0</v>
      </c>
      <c r="G8" s="33">
        <f>IF(D8="","",(SUMPRODUCT(('Дневник сделок'!$H$10:'Дневник сделок'!$H$2000=D8)*('Дневник сделок'!$AE$10:'Дневник сделок'!$AE$2000&lt;0))))</f>
        <v>1</v>
      </c>
      <c r="H8" s="33">
        <f>IF(D8="","",SUMPRODUCT(('Дневник сделок'!$H$10:$H$1960=D8)*('Дневник сделок'!$AE$10:$AE$1960)))</f>
        <v>-1395.0000000000323</v>
      </c>
      <c r="J8" s="237"/>
      <c r="K8" s="237"/>
      <c r="L8" s="237"/>
      <c r="M8" s="237"/>
    </row>
    <row r="9" spans="1:13">
      <c r="B9" s="37"/>
      <c r="D9" s="38"/>
      <c r="E9" s="33" t="str">
        <f>IF(D9="","",COUNTIF('Дневник сделок'!$H$10:$H$1960,D9))</f>
        <v/>
      </c>
      <c r="F9" s="33" t="str">
        <f>IF(D9="","",(SUMPRODUCT(('Дневник сделок'!$H$10:'Дневник сделок'!$H$2000=D9)*('Дневник сделок'!$AE$10:'Дневник сделок'!$AE$2000&gt;0))))</f>
        <v/>
      </c>
      <c r="G9" s="33" t="str">
        <f>IF(D9="","",(SUMPRODUCT(('Дневник сделок'!$H$10:'Дневник сделок'!$H$2000=D9)*('Дневник сделок'!$AE$10:'Дневник сделок'!$AE$2000&lt;0))))</f>
        <v/>
      </c>
      <c r="H9" s="33" t="str">
        <f>IF(D9="","",SUMPRODUCT(('Дневник сделок'!$H$10:$H$1960=D9)*('Дневник сделок'!$AE$10:$AE$1960)))</f>
        <v/>
      </c>
      <c r="J9" s="237"/>
      <c r="K9" s="238"/>
      <c r="L9" s="237"/>
      <c r="M9" s="237"/>
    </row>
    <row r="10" spans="1:13">
      <c r="B10" s="37"/>
      <c r="D10" s="38"/>
      <c r="E10" s="33" t="str">
        <f>IF(D10="","",COUNTIF('Дневник сделок'!$H$10:$H$1960,D10))</f>
        <v/>
      </c>
      <c r="F10" s="33" t="str">
        <f>IF(D10="","",(SUMPRODUCT(('Дневник сделок'!$H$10:'Дневник сделок'!$H$2000=D10)*('Дневник сделок'!$AE$10:'Дневник сделок'!$AE$2000&gt;0))))</f>
        <v/>
      </c>
      <c r="G10" s="33" t="str">
        <f>IF(D10="","",(SUMPRODUCT(('Дневник сделок'!$H$10:'Дневник сделок'!$H$2000=D10)*('Дневник сделок'!$AE$10:'Дневник сделок'!$AE$2000&lt;0))))</f>
        <v/>
      </c>
      <c r="H10" s="33" t="str">
        <f>IF(D10="","",SUMPRODUCT(('Дневник сделок'!$H$10:$H$1960=D10)*('Дневник сделок'!$AE$10:$AE$1960)))</f>
        <v/>
      </c>
      <c r="J10" s="237"/>
      <c r="K10" s="237"/>
      <c r="L10" s="237"/>
      <c r="M10" s="237"/>
    </row>
    <row r="11" spans="1:13">
      <c r="B11" s="37"/>
      <c r="D11" s="38"/>
      <c r="E11" s="33" t="str">
        <f>IF(D11="","",COUNTIF('Дневник сделок'!$H$10:$H$1960,D11))</f>
        <v/>
      </c>
      <c r="F11" s="33" t="str">
        <f>IF(D11="","",(SUMPRODUCT(('Дневник сделок'!$H$10:'Дневник сделок'!$H$2000=D11)*('Дневник сделок'!$AE$10:'Дневник сделок'!$AE$2000&gt;0))))</f>
        <v/>
      </c>
      <c r="G11" s="33" t="str">
        <f>IF(D11="","",(SUMPRODUCT(('Дневник сделок'!$H$10:'Дневник сделок'!$H$2000=D11)*('Дневник сделок'!$AE$10:'Дневник сделок'!$AE$2000&lt;0))))</f>
        <v/>
      </c>
      <c r="H11" s="33" t="str">
        <f>IF(D11="","",SUMPRODUCT(('Дневник сделок'!$H$10:$H$1960=D11)*('Дневник сделок'!$AE$10:$AE$1960)))</f>
        <v/>
      </c>
      <c r="J11" s="237"/>
      <c r="K11" s="237"/>
      <c r="L11" s="237"/>
      <c r="M11" s="237"/>
    </row>
    <row r="12" spans="1:13">
      <c r="B12" s="37"/>
      <c r="D12" s="38"/>
      <c r="E12" s="33" t="str">
        <f>IF(D12="","",COUNTIF('Дневник сделок'!$H$10:$H$1960,D12))</f>
        <v/>
      </c>
      <c r="F12" s="33" t="str">
        <f>IF(D12="","",(SUMPRODUCT(('Дневник сделок'!$H$10:'Дневник сделок'!$H$2000=D12)*('Дневник сделок'!$AE$10:'Дневник сделок'!$AE$2000&gt;0))))</f>
        <v/>
      </c>
      <c r="G12" s="33" t="str">
        <f>IF(D12="","",(SUMPRODUCT(('Дневник сделок'!$H$10:'Дневник сделок'!$H$2000=D12)*('Дневник сделок'!$AE$10:'Дневник сделок'!$AE$2000&lt;0))))</f>
        <v/>
      </c>
      <c r="H12" s="33" t="str">
        <f>IF(D12="","",SUMPRODUCT(('Дневник сделок'!$H$10:$H$1960=D12)*('Дневник сделок'!$AE$10:$AE$1960)))</f>
        <v/>
      </c>
      <c r="J12" s="237"/>
      <c r="K12" s="237"/>
      <c r="L12" s="237"/>
      <c r="M12" s="237"/>
    </row>
    <row r="13" spans="1:13">
      <c r="B13" s="37"/>
      <c r="D13" s="38"/>
      <c r="E13" s="33" t="str">
        <f>IF(D13="","",COUNTIF('Дневник сделок'!$H$10:$H$1960,D13))</f>
        <v/>
      </c>
      <c r="F13" s="33" t="str">
        <f>IF(D13="","",(SUMPRODUCT(('Дневник сделок'!$H$10:'Дневник сделок'!$H$2000=D13)*('Дневник сделок'!$AE$10:'Дневник сделок'!$AE$2000&gt;0))))</f>
        <v/>
      </c>
      <c r="G13" s="33" t="str">
        <f>IF(D13="","",(SUMPRODUCT(('Дневник сделок'!$H$10:'Дневник сделок'!$H$2000=D13)*('Дневник сделок'!$AE$10:'Дневник сделок'!$AE$2000&lt;0))))</f>
        <v/>
      </c>
      <c r="H13" s="33" t="str">
        <f>IF(D13="","",SUMPRODUCT(('Дневник сделок'!$H$10:$H$1960=D13)*('Дневник сделок'!$AE$10:$AE$1960)))</f>
        <v/>
      </c>
      <c r="J13" s="237"/>
      <c r="K13" s="237"/>
      <c r="L13" s="237"/>
      <c r="M13" s="237"/>
    </row>
    <row r="14" spans="1:13">
      <c r="B14" s="37"/>
      <c r="D14" s="38"/>
      <c r="E14" s="33" t="str">
        <f>IF(D14="","",COUNTIF('Дневник сделок'!$H$10:$H$1960,D14))</f>
        <v/>
      </c>
      <c r="F14" s="33" t="str">
        <f>IF(D14="","",(SUMPRODUCT(('Дневник сделок'!$H$10:'Дневник сделок'!$H$2000=D14)*('Дневник сделок'!$AE$10:'Дневник сделок'!$AE$2000&gt;0))))</f>
        <v/>
      </c>
      <c r="G14" s="33" t="str">
        <f>IF(D14="","",(SUMPRODUCT(('Дневник сделок'!$H$10:'Дневник сделок'!$H$2000=D14)*('Дневник сделок'!$AE$10:'Дневник сделок'!$AE$2000&lt;0))))</f>
        <v/>
      </c>
      <c r="H14" s="33" t="str">
        <f>IF(D14="","",SUMPRODUCT(('Дневник сделок'!$H$10:$H$1960=D14)*('Дневник сделок'!$AE$10:$AE$1960)))</f>
        <v/>
      </c>
      <c r="J14" s="237"/>
      <c r="K14" s="237"/>
      <c r="L14" s="237"/>
      <c r="M14" s="237"/>
    </row>
    <row r="15" spans="1:13">
      <c r="B15" s="37"/>
      <c r="D15" s="38"/>
      <c r="E15" s="33" t="str">
        <f>IF(D15="","",COUNTIF('Дневник сделок'!$H$10:$H$1960,D15))</f>
        <v/>
      </c>
      <c r="F15" s="33" t="str">
        <f>IF(D15="","",(SUMPRODUCT(('Дневник сделок'!$H$10:'Дневник сделок'!$H$2000=D15)*('Дневник сделок'!$AE$10:'Дневник сделок'!$AE$2000&gt;0))))</f>
        <v/>
      </c>
      <c r="G15" s="33" t="str">
        <f>IF(D15="","",(SUMPRODUCT(('Дневник сделок'!$H$10:'Дневник сделок'!$H$2000=D15)*('Дневник сделок'!$AE$10:'Дневник сделок'!$AE$2000&lt;0))))</f>
        <v/>
      </c>
      <c r="H15" s="33" t="str">
        <f>IF(D15="","",SUMPRODUCT(('Дневник сделок'!$H$10:$H$1960=D15)*('Дневник сделок'!$AE$10:$AE$1960)))</f>
        <v/>
      </c>
      <c r="J15" s="237"/>
      <c r="K15" s="237"/>
      <c r="L15" s="237"/>
      <c r="M15" s="237"/>
    </row>
    <row r="16" spans="1:13">
      <c r="B16" s="37"/>
      <c r="D16" s="38"/>
      <c r="E16" s="33" t="str">
        <f>IF(D16="","",COUNTIF('Дневник сделок'!$H$10:$H$1960,D16))</f>
        <v/>
      </c>
      <c r="F16" s="33" t="str">
        <f>IF(D16="","",(SUMPRODUCT(('Дневник сделок'!$H$10:'Дневник сделок'!$H$2000=D16)*('Дневник сделок'!$AE$10:'Дневник сделок'!$AE$2000&gt;0))))</f>
        <v/>
      </c>
      <c r="G16" s="33" t="str">
        <f>IF(D16="","",(SUMPRODUCT(('Дневник сделок'!$H$10:'Дневник сделок'!$H$2000=D16)*('Дневник сделок'!$AE$10:'Дневник сделок'!$AE$2000&lt;0))))</f>
        <v/>
      </c>
      <c r="H16" s="33" t="str">
        <f>IF(D16="","",SUMPRODUCT(('Дневник сделок'!$H$10:$H$1960=D16)*('Дневник сделок'!$AE$10:$AE$1960)))</f>
        <v/>
      </c>
      <c r="J16" s="237"/>
      <c r="K16" s="237"/>
      <c r="L16" s="237"/>
      <c r="M16" s="237"/>
    </row>
    <row r="17" spans="2:13">
      <c r="B17" s="37"/>
      <c r="D17" s="38"/>
      <c r="E17" s="33" t="str">
        <f>IF(D17="","",COUNTIF('Дневник сделок'!$H$10:$H$1960,D17))</f>
        <v/>
      </c>
      <c r="F17" s="33" t="str">
        <f>IF(D17="","",(SUMPRODUCT(('Дневник сделок'!$H$10:'Дневник сделок'!$H$2000=D17)*('Дневник сделок'!$AE$10:'Дневник сделок'!$AE$2000&gt;0))))</f>
        <v/>
      </c>
      <c r="G17" s="33" t="str">
        <f>IF(D17="","",(SUMPRODUCT(('Дневник сделок'!$H$10:'Дневник сделок'!$H$2000=D17)*('Дневник сделок'!$AE$10:'Дневник сделок'!$AE$2000&lt;0))))</f>
        <v/>
      </c>
      <c r="H17" s="33" t="str">
        <f>IF(D17="","",SUMPRODUCT(('Дневник сделок'!$H$10:$H$1960=D17)*('Дневник сделок'!$AE$10:$AE$1960)))</f>
        <v/>
      </c>
      <c r="J17" s="237"/>
      <c r="K17" s="237"/>
      <c r="L17" s="237"/>
      <c r="M17" s="237"/>
    </row>
    <row r="18" spans="2:13">
      <c r="B18" s="37"/>
      <c r="D18" s="38"/>
      <c r="E18" s="33" t="str">
        <f>IF(D18="","",COUNTIF('Дневник сделок'!$H$10:$H$1960,D18))</f>
        <v/>
      </c>
      <c r="F18" s="33" t="str">
        <f>IF(D18="","",(SUMPRODUCT(('Дневник сделок'!$H$10:'Дневник сделок'!$H$2000=D18)*('Дневник сделок'!$AE$10:'Дневник сделок'!$AE$2000&gt;0))))</f>
        <v/>
      </c>
      <c r="G18" s="33" t="str">
        <f>IF(D18="","",(SUMPRODUCT(('Дневник сделок'!$H$10:'Дневник сделок'!$H$2000=D18)*('Дневник сделок'!$AE$10:'Дневник сделок'!$AE$2000&lt;0))))</f>
        <v/>
      </c>
      <c r="H18" s="33" t="str">
        <f>IF(D18="","",SUMPRODUCT(('Дневник сделок'!$H$10:$H$1960=D18)*('Дневник сделок'!$AE$10:$AE$1960)))</f>
        <v/>
      </c>
      <c r="J18" s="237"/>
      <c r="K18" s="237"/>
      <c r="L18" s="237"/>
      <c r="M18" s="237"/>
    </row>
    <row r="19" spans="2:13">
      <c r="B19" s="37"/>
      <c r="D19" s="38"/>
      <c r="E19" s="33" t="str">
        <f>IF(D19="","",COUNTIF('Дневник сделок'!$H$10:$H$1960,D19))</f>
        <v/>
      </c>
      <c r="F19" s="33" t="str">
        <f>IF(D19="","",(SUMPRODUCT(('Дневник сделок'!$H$10:'Дневник сделок'!$H$2000=D19)*('Дневник сделок'!$AE$10:'Дневник сделок'!$AE$2000&gt;0))))</f>
        <v/>
      </c>
      <c r="G19" s="33" t="str">
        <f>IF(D19="","",(SUMPRODUCT(('Дневник сделок'!$H$10:'Дневник сделок'!$H$2000=D19)*('Дневник сделок'!$AE$10:'Дневник сделок'!$AE$2000&lt;0))))</f>
        <v/>
      </c>
      <c r="H19" s="33" t="str">
        <f>IF(D19="","",SUMPRODUCT(('Дневник сделок'!$H$10:$H$1960=D19)*('Дневник сделок'!$AE$10:$AE$1960)))</f>
        <v/>
      </c>
      <c r="J19" s="237"/>
      <c r="K19" s="237"/>
      <c r="L19" s="237"/>
      <c r="M19" s="237"/>
    </row>
    <row r="20" spans="2:13">
      <c r="B20" s="37"/>
      <c r="D20" s="38"/>
      <c r="E20" s="33" t="str">
        <f>IF(D20="","",COUNTIF('Дневник сделок'!$H$10:$H$1960,D20))</f>
        <v/>
      </c>
      <c r="F20" s="33" t="str">
        <f>IF(D20="","",(SUMPRODUCT(('Дневник сделок'!$H$10:'Дневник сделок'!$H$2000=D20)*('Дневник сделок'!$AE$10:'Дневник сделок'!$AE$2000&gt;0))))</f>
        <v/>
      </c>
      <c r="G20" s="33" t="str">
        <f>IF(D20="","",(SUMPRODUCT(('Дневник сделок'!$H$10:'Дневник сделок'!$H$2000=D20)*('Дневник сделок'!$AE$10:'Дневник сделок'!$AE$2000&lt;0))))</f>
        <v/>
      </c>
      <c r="H20" s="33" t="str">
        <f>IF(D20="","",SUMPRODUCT(('Дневник сделок'!$H$10:$H$1960=D20)*('Дневник сделок'!$AE$10:$AE$1960)))</f>
        <v/>
      </c>
      <c r="J20" s="237"/>
      <c r="K20" s="237"/>
      <c r="L20" s="237"/>
      <c r="M20" s="237"/>
    </row>
    <row r="21" spans="2:13">
      <c r="B21" s="37"/>
      <c r="D21" s="38"/>
      <c r="E21" s="33" t="str">
        <f>IF(D21="","",COUNTIF('Дневник сделок'!$H$10:$H$1960,D21))</f>
        <v/>
      </c>
      <c r="F21" s="33" t="str">
        <f>IF(D21="","",(SUMPRODUCT(('Дневник сделок'!$H$10:'Дневник сделок'!$H$2000=D21)*('Дневник сделок'!$AE$10:'Дневник сделок'!$AE$2000&gt;0))))</f>
        <v/>
      </c>
      <c r="G21" s="33" t="str">
        <f>IF(D21="","",(SUMPRODUCT(('Дневник сделок'!$H$10:'Дневник сделок'!$H$2000=D21)*('Дневник сделок'!$AE$10:'Дневник сделок'!$AE$2000&lt;0))))</f>
        <v/>
      </c>
      <c r="H21" s="33" t="str">
        <f>IF(D21="","",SUMPRODUCT(('Дневник сделок'!$H$10:$H$1960=D21)*('Дневник сделок'!$AE$10:$AE$1960)))</f>
        <v/>
      </c>
      <c r="J21" s="237"/>
      <c r="K21" s="237"/>
      <c r="L21" s="237"/>
      <c r="M21" s="237"/>
    </row>
    <row r="22" spans="2:13">
      <c r="B22" s="37"/>
      <c r="D22" s="38"/>
      <c r="E22" s="33" t="str">
        <f>IF(D22="","",COUNTIF('Дневник сделок'!$H$10:$H$1960,D22))</f>
        <v/>
      </c>
      <c r="F22" s="33" t="str">
        <f>IF(D22="","",(SUMPRODUCT(('Дневник сделок'!$H$10:'Дневник сделок'!$H$2000=D22)*('Дневник сделок'!$AE$10:'Дневник сделок'!$AE$2000&gt;0))))</f>
        <v/>
      </c>
      <c r="G22" s="33" t="str">
        <f>IF(D22="","",(SUMPRODUCT(('Дневник сделок'!$H$10:'Дневник сделок'!$H$2000=D22)*('Дневник сделок'!$AE$10:'Дневник сделок'!$AE$2000&lt;0))))</f>
        <v/>
      </c>
      <c r="H22" s="33" t="str">
        <f>IF(D22="","",SUMPRODUCT(('Дневник сделок'!$H$10:$H$1960=D22)*('Дневник сделок'!$AE$10:$AE$1960)))</f>
        <v/>
      </c>
      <c r="J22" s="237"/>
      <c r="K22" s="237"/>
      <c r="L22" s="237"/>
      <c r="M22" s="237"/>
    </row>
    <row r="23" spans="2:13">
      <c r="B23" s="37"/>
      <c r="D23" s="38"/>
      <c r="E23" s="33" t="str">
        <f>IF(D23="","",COUNTIF('Дневник сделок'!$H$10:$H$1960,D23))</f>
        <v/>
      </c>
      <c r="F23" s="33" t="str">
        <f>IF(D23="","",(SUMPRODUCT(('Дневник сделок'!$H$10:'Дневник сделок'!$H$2000=D23)*('Дневник сделок'!$AE$10:'Дневник сделок'!$AE$2000&gt;0))))</f>
        <v/>
      </c>
      <c r="G23" s="33" t="str">
        <f>IF(D23="","",(SUMPRODUCT(('Дневник сделок'!$H$10:'Дневник сделок'!$H$2000=D23)*('Дневник сделок'!$AE$10:'Дневник сделок'!$AE$2000&lt;0))))</f>
        <v/>
      </c>
      <c r="H23" s="33" t="str">
        <f>IF(D23="","",SUMPRODUCT(('Дневник сделок'!$H$10:$H$1960=D23)*('Дневник сделок'!$AE$10:$AE$1960)))</f>
        <v/>
      </c>
      <c r="J23" s="237"/>
      <c r="K23" s="237"/>
      <c r="L23" s="237"/>
      <c r="M23" s="237"/>
    </row>
    <row r="24" spans="2:13">
      <c r="B24" s="37"/>
      <c r="E24" s="33" t="str">
        <f>IF(D24="","",COUNTIF('Дневник сделок'!$H$10:$H$1960,D24))</f>
        <v/>
      </c>
      <c r="F24" s="33" t="str">
        <f>IF(D24="","",(SUMPRODUCT(('Дневник сделок'!$H$10:'Дневник сделок'!$H$2000=D24)*('Дневник сделок'!$AE$10:'Дневник сделок'!$AE$2000&gt;0))))</f>
        <v/>
      </c>
      <c r="G24" s="33" t="str">
        <f>IF(D24="","",(SUMPRODUCT(('Дневник сделок'!$H$10:'Дневник сделок'!$H$2000=D24)*('Дневник сделок'!$AE$10:'Дневник сделок'!$AE$2000&lt;0))))</f>
        <v/>
      </c>
      <c r="H24" s="33" t="str">
        <f>IF(D24="","",SUMPRODUCT(('Дневник сделок'!$H$10:$H$1960=D24)*('Дневник сделок'!$AE$10:$AE$1960)))</f>
        <v/>
      </c>
      <c r="J24" s="237"/>
      <c r="K24" s="237"/>
      <c r="L24" s="237"/>
      <c r="M24" s="237"/>
    </row>
    <row r="25" spans="2:13">
      <c r="B25" s="37"/>
      <c r="E25" s="33" t="str">
        <f>IF(D25="","",COUNTIF('Дневник сделок'!$H$10:$H$1960,D25))</f>
        <v/>
      </c>
      <c r="F25" s="33" t="str">
        <f>IF(D25="","",(SUMPRODUCT(('Дневник сделок'!$H$10:'Дневник сделок'!$H$2000=D25)*('Дневник сделок'!$AE$10:'Дневник сделок'!$AE$2000&gt;0))))</f>
        <v/>
      </c>
      <c r="G25" s="33" t="str">
        <f>IF(D25="","",(SUMPRODUCT(('Дневник сделок'!$H$10:'Дневник сделок'!$H$2000=D25)*('Дневник сделок'!$AE$10:'Дневник сделок'!$AE$2000&lt;0))))</f>
        <v/>
      </c>
      <c r="H25" s="33" t="str">
        <f>IF(D25="","",SUMPRODUCT(('Дневник сделок'!$H$10:$H$1960=D25)*('Дневник сделок'!$AE$10:$AE$1960)))</f>
        <v/>
      </c>
      <c r="J25" s="237"/>
      <c r="K25" s="237"/>
      <c r="L25" s="237"/>
      <c r="M25" s="237"/>
    </row>
    <row r="26" spans="2:13">
      <c r="B26" s="37"/>
      <c r="E26" s="33" t="str">
        <f>IF(D26="","",COUNTIF('Дневник сделок'!$H$10:$H$1960,D26))</f>
        <v/>
      </c>
      <c r="F26" s="33" t="str">
        <f>IF(D26="","",(SUMPRODUCT(('Дневник сделок'!$H$10:'Дневник сделок'!$H$2000=D26)*('Дневник сделок'!$AE$10:'Дневник сделок'!$AE$2000&gt;0))))</f>
        <v/>
      </c>
      <c r="G26" s="33" t="str">
        <f>IF(D26="","",(SUMPRODUCT(('Дневник сделок'!$H$10:'Дневник сделок'!$H$2000=D26)*('Дневник сделок'!$AE$10:'Дневник сделок'!$AE$2000&lt;0))))</f>
        <v/>
      </c>
      <c r="H26" s="33" t="str">
        <f>IF(D26="","",SUMPRODUCT(('Дневник сделок'!$H$10:$H$1960=D26)*('Дневник сделок'!$AE$10:$AE$1960)))</f>
        <v/>
      </c>
      <c r="J26" s="237"/>
      <c r="K26" s="237"/>
      <c r="L26" s="237"/>
      <c r="M26" s="237"/>
    </row>
    <row r="27" spans="2:13">
      <c r="B27" s="37"/>
      <c r="E27" s="33" t="str">
        <f>IF(D27="","",COUNTIF('Дневник сделок'!$H$10:$H$1960,D27))</f>
        <v/>
      </c>
      <c r="F27" s="33" t="str">
        <f>IF(D27="","",(SUMPRODUCT(('Дневник сделок'!$H$10:'Дневник сделок'!$H$2000=D27)*('Дневник сделок'!$AE$10:'Дневник сделок'!$AE$2000&gt;0))))</f>
        <v/>
      </c>
      <c r="G27" s="33" t="str">
        <f>IF(D27="","",(SUMPRODUCT(('Дневник сделок'!$H$10:'Дневник сделок'!$H$2000=D27)*('Дневник сделок'!$AE$10:'Дневник сделок'!$AE$2000&lt;0))))</f>
        <v/>
      </c>
      <c r="H27" s="33" t="str">
        <f>IF(D27="","",SUMPRODUCT(('Дневник сделок'!$H$10:$H$1960=D27)*('Дневник сделок'!$AE$10:$AE$1960)))</f>
        <v/>
      </c>
      <c r="J27" s="237"/>
      <c r="K27" s="237"/>
      <c r="L27" s="237"/>
      <c r="M27" s="237"/>
    </row>
    <row r="28" spans="2:13">
      <c r="B28" s="37"/>
      <c r="E28" s="33" t="str">
        <f>IF(D28="","",COUNTIF('Дневник сделок'!$H$10:$H$1960,D28))</f>
        <v/>
      </c>
      <c r="F28" s="33" t="str">
        <f>IF(D28="","",(SUMPRODUCT(('Дневник сделок'!$H$10:'Дневник сделок'!$H$2000=D28)*('Дневник сделок'!$AE$10:'Дневник сделок'!$AE$2000&gt;0))))</f>
        <v/>
      </c>
      <c r="G28" s="33" t="str">
        <f>IF(D28="","",(SUMPRODUCT(('Дневник сделок'!$H$10:'Дневник сделок'!$H$2000=D28)*('Дневник сделок'!$AE$10:'Дневник сделок'!$AE$2000&lt;0))))</f>
        <v/>
      </c>
      <c r="H28" s="33" t="str">
        <f>IF(D28="","",SUMPRODUCT(('Дневник сделок'!$H$10:$H$1960=D28)*('Дневник сделок'!$AE$10:$AE$1960)))</f>
        <v/>
      </c>
      <c r="J28" s="237"/>
      <c r="K28" s="237"/>
      <c r="L28" s="237"/>
      <c r="M28" s="237"/>
    </row>
    <row r="29" spans="2:13">
      <c r="B29" s="37"/>
      <c r="E29" s="33" t="str">
        <f>IF(D29="","",COUNTIF('Дневник сделок'!$H$10:$H$1960,D29))</f>
        <v/>
      </c>
      <c r="F29" s="33" t="str">
        <f>IF(D29="","",(SUMPRODUCT(('Дневник сделок'!$H$10:'Дневник сделок'!$H$2000=D29)*('Дневник сделок'!$AE$10:'Дневник сделок'!$AE$2000&gt;0))))</f>
        <v/>
      </c>
      <c r="G29" s="33" t="str">
        <f>IF(D29="","",(SUMPRODUCT(('Дневник сделок'!$H$10:'Дневник сделок'!$H$2000=D29)*('Дневник сделок'!$AE$10:'Дневник сделок'!$AE$2000&lt;0))))</f>
        <v/>
      </c>
      <c r="H29" s="33" t="str">
        <f>IF(D29="","",SUMPRODUCT(('Дневник сделок'!$H$10:$H$1960=D29)*('Дневник сделок'!$AE$10:$AE$1960)))</f>
        <v/>
      </c>
      <c r="J29" s="237"/>
      <c r="K29" s="237"/>
      <c r="L29" s="237"/>
      <c r="M29" s="237"/>
    </row>
    <row r="30" spans="2:13">
      <c r="B30" s="37"/>
      <c r="E30" s="33" t="str">
        <f>IF(D30="","",COUNTIF('Дневник сделок'!$H$10:$H$1960,D30))</f>
        <v/>
      </c>
      <c r="F30" s="33" t="str">
        <f>IF(D30="","",(SUMPRODUCT(('Дневник сделок'!$H$10:'Дневник сделок'!$H$2000=D30)*('Дневник сделок'!$AE$10:'Дневник сделок'!$AE$2000&gt;0))))</f>
        <v/>
      </c>
      <c r="G30" s="33" t="str">
        <f>IF(D30="","",(SUMPRODUCT(('Дневник сделок'!$H$10:'Дневник сделок'!$H$2000=D30)*('Дневник сделок'!$AE$10:'Дневник сделок'!$AE$2000&lt;0))))</f>
        <v/>
      </c>
      <c r="H30" s="33" t="str">
        <f>IF(D30="","",SUMPRODUCT(('Дневник сделок'!$H$10:$H$1960=D30)*('Дневник сделок'!$AE$10:$AE$1960)))</f>
        <v/>
      </c>
      <c r="J30" s="237"/>
      <c r="K30" s="237"/>
      <c r="L30" s="237"/>
      <c r="M30" s="237"/>
    </row>
    <row r="31" spans="2:13">
      <c r="B31" s="37"/>
      <c r="E31" s="33" t="str">
        <f>IF(D31="","",COUNTIF('Дневник сделок'!$H$10:$H$1960,D31))</f>
        <v/>
      </c>
      <c r="F31" s="33" t="str">
        <f>IF(D31="","",(SUMPRODUCT(('Дневник сделок'!$H$10:'Дневник сделок'!$H$2000=D31)*('Дневник сделок'!$AE$10:'Дневник сделок'!$AE$2000&gt;0))))</f>
        <v/>
      </c>
      <c r="G31" s="33" t="str">
        <f>IF(D31="","",(SUMPRODUCT(('Дневник сделок'!$H$10:'Дневник сделок'!$H$2000=D31)*('Дневник сделок'!$AE$10:'Дневник сделок'!$AE$2000&lt;0))))</f>
        <v/>
      </c>
      <c r="H31" s="33" t="str">
        <f>IF(D31="","",SUMPRODUCT(('Дневник сделок'!$H$10:$H$1960=D31)*('Дневник сделок'!$AE$10:$AE$1960)))</f>
        <v/>
      </c>
      <c r="J31" s="237"/>
      <c r="K31" s="237"/>
      <c r="L31" s="237"/>
      <c r="M31" s="237"/>
    </row>
    <row r="32" spans="2:13">
      <c r="B32" s="37"/>
      <c r="E32" s="33" t="str">
        <f>IF(D32="","",COUNTIF('Дневник сделок'!$H$10:$H$1960,D32))</f>
        <v/>
      </c>
      <c r="F32" s="33" t="str">
        <f>IF(D32="","",(SUMPRODUCT(('Дневник сделок'!$H$10:'Дневник сделок'!$H$2000=D32)*('Дневник сделок'!$AE$10:'Дневник сделок'!$AE$2000&gt;0))))</f>
        <v/>
      </c>
      <c r="G32" s="33" t="str">
        <f>IF(D32="","",(SUMPRODUCT(('Дневник сделок'!$H$10:'Дневник сделок'!$H$2000=D32)*('Дневник сделок'!$AE$10:'Дневник сделок'!$AE$2000&lt;0))))</f>
        <v/>
      </c>
      <c r="H32" s="33" t="str">
        <f>IF(D32="","",SUMPRODUCT(('Дневник сделок'!$H$10:$H$1960=D32)*('Дневник сделок'!$AE$10:$AE$1960)))</f>
        <v/>
      </c>
    </row>
    <row r="33" spans="2:8">
      <c r="B33" s="37"/>
      <c r="E33" s="33" t="str">
        <f>IF(D33="","",COUNTIF('Дневник сделок'!$H$10:$H$1960,D33))</f>
        <v/>
      </c>
      <c r="F33" s="33" t="str">
        <f>IF(D33="","",(SUMPRODUCT(('Дневник сделок'!$H$10:'Дневник сделок'!$H$2000=D33)*('Дневник сделок'!$AE$10:'Дневник сделок'!$AE$2000&gt;0))))</f>
        <v/>
      </c>
      <c r="G33" s="33" t="str">
        <f>IF(D33="","",(SUMPRODUCT(('Дневник сделок'!$H$10:'Дневник сделок'!$H$2000=D33)*('Дневник сделок'!$AE$10:'Дневник сделок'!$AE$2000&lt;0))))</f>
        <v/>
      </c>
      <c r="H33" s="33" t="str">
        <f>IF(D33="","",SUMPRODUCT(('Дневник сделок'!$H$10:$H$1960=D33)*('Дневник сделок'!$AE$10:$AE$1960)))</f>
        <v/>
      </c>
    </row>
    <row r="34" spans="2:8">
      <c r="B34" s="37"/>
      <c r="E34" s="33" t="str">
        <f>IF(D34="","",COUNTIF('Дневник сделок'!$H$10:$H$1960,D34))</f>
        <v/>
      </c>
      <c r="F34" s="33" t="str">
        <f>IF(D34="","",(SUMPRODUCT(('Дневник сделок'!$H$10:'Дневник сделок'!$H$2000=D34)*('Дневник сделок'!$AE$10:'Дневник сделок'!$AE$2000&gt;0))))</f>
        <v/>
      </c>
      <c r="G34" s="33" t="str">
        <f>IF(D34="","",(SUMPRODUCT(('Дневник сделок'!$H$10:'Дневник сделок'!$H$2000=D34)*('Дневник сделок'!$AE$10:'Дневник сделок'!$AE$2000&lt;0))))</f>
        <v/>
      </c>
      <c r="H34" s="33" t="str">
        <f>IF(D34="","",SUMPRODUCT(('Дневник сделок'!$H$10:$H$1960=D34)*('Дневник сделок'!$AE$10:$AE$1960)))</f>
        <v/>
      </c>
    </row>
    <row r="35" spans="2:8">
      <c r="B35" s="37"/>
      <c r="E35" s="33" t="str">
        <f>IF(D35="","",COUNTIF('Дневник сделок'!$H$10:$H$1960,D35))</f>
        <v/>
      </c>
      <c r="F35" s="33" t="str">
        <f>IF(D35="","",(SUMPRODUCT(('Дневник сделок'!$H$10:'Дневник сделок'!$H$2000=D35)*('Дневник сделок'!$AE$10:'Дневник сделок'!$AE$2000&gt;0))))</f>
        <v/>
      </c>
      <c r="G35" s="33" t="str">
        <f>IF(D35="","",(SUMPRODUCT(('Дневник сделок'!$H$10:'Дневник сделок'!$H$2000=D35)*('Дневник сделок'!$AE$10:'Дневник сделок'!$AE$2000&lt;0))))</f>
        <v/>
      </c>
      <c r="H35" s="33" t="str">
        <f>IF(D35="","",SUMPRODUCT(('Дневник сделок'!$H$10:$H$1960=D35)*('Дневник сделок'!$AE$10:$AE$1960)))</f>
        <v/>
      </c>
    </row>
    <row r="36" spans="2:8">
      <c r="B36" s="37"/>
      <c r="E36" s="33" t="str">
        <f>IF(D36="","",COUNTIF('Дневник сделок'!$H$10:$H$1960,D36))</f>
        <v/>
      </c>
      <c r="F36" s="33" t="str">
        <f>IF(D36="","",(SUMPRODUCT(('Дневник сделок'!$H$10:'Дневник сделок'!$H$2000=D36)*('Дневник сделок'!$AE$10:'Дневник сделок'!$AE$2000&gt;0))))</f>
        <v/>
      </c>
      <c r="G36" s="33" t="str">
        <f>IF(D36="","",(SUMPRODUCT(('Дневник сделок'!$H$10:'Дневник сделок'!$H$2000=D36)*('Дневник сделок'!$AE$10:'Дневник сделок'!$AE$2000&lt;0))))</f>
        <v/>
      </c>
      <c r="H36" s="33" t="str">
        <f>IF(D36="","",SUMPRODUCT(('Дневник сделок'!$H$10:$H$1960=D36)*('Дневник сделок'!$AE$10:$AE$1960)))</f>
        <v/>
      </c>
    </row>
    <row r="37" spans="2:8">
      <c r="B37" s="37"/>
      <c r="E37" s="33" t="str">
        <f>IF(D37="","",COUNTIF('Дневник сделок'!$H$10:$H$1960,D37))</f>
        <v/>
      </c>
      <c r="F37" s="33" t="str">
        <f>IF(D37="","",(SUMPRODUCT(('Дневник сделок'!$H$10:'Дневник сделок'!$H$2000=D37)*('Дневник сделок'!$AE$10:'Дневник сделок'!$AE$2000&gt;0))))</f>
        <v/>
      </c>
      <c r="G37" s="33" t="str">
        <f>IF(D37="","",(SUMPRODUCT(('Дневник сделок'!$H$10:'Дневник сделок'!$H$2000=D37)*('Дневник сделок'!$AE$10:'Дневник сделок'!$AE$2000&lt;0))))</f>
        <v/>
      </c>
      <c r="H37" s="33" t="str">
        <f>IF(D37="","",SUMPRODUCT(('Дневник сделок'!$H$10:$H$1960=D37)*('Дневник сделок'!$AE$10:$AE$1960)))</f>
        <v/>
      </c>
    </row>
    <row r="38" spans="2:8">
      <c r="B38" s="37"/>
      <c r="E38" s="33" t="str">
        <f>IF(D38="","",COUNTIF('Дневник сделок'!$H$10:$H$1960,D38))</f>
        <v/>
      </c>
      <c r="F38" s="33" t="str">
        <f>IF(D38="","",(SUMPRODUCT(('Дневник сделок'!$H$10:'Дневник сделок'!$H$2000=D38)*('Дневник сделок'!$AE$10:'Дневник сделок'!$AE$2000&gt;0))))</f>
        <v/>
      </c>
      <c r="G38" s="33" t="str">
        <f>IF(D38="","",(SUMPRODUCT(('Дневник сделок'!$H$10:'Дневник сделок'!$H$2000=D38)*('Дневник сделок'!$AE$10:'Дневник сделок'!$AE$2000&lt;0))))</f>
        <v/>
      </c>
      <c r="H38" s="33" t="str">
        <f>IF(D38="","",SUMPRODUCT(('Дневник сделок'!$H$10:$H$1960=D38)*('Дневник сделок'!$AE$10:$AE$1960)))</f>
        <v/>
      </c>
    </row>
    <row r="39" spans="2:8">
      <c r="B39" s="37"/>
      <c r="E39" s="33" t="str">
        <f>IF(D39="","",COUNTIF('Дневник сделок'!$H$10:$H$1960,D39))</f>
        <v/>
      </c>
      <c r="F39" s="33" t="str">
        <f>IF(D39="","",(SUMPRODUCT(('Дневник сделок'!$H$10:'Дневник сделок'!$H$2000=D39)*('Дневник сделок'!$AE$10:'Дневник сделок'!$AE$2000&gt;0))))</f>
        <v/>
      </c>
      <c r="G39" s="33" t="str">
        <f>IF(D39="","",(SUMPRODUCT(('Дневник сделок'!$H$10:'Дневник сделок'!$H$2000=D39)*('Дневник сделок'!$AE$10:'Дневник сделок'!$AE$2000&lt;0))))</f>
        <v/>
      </c>
      <c r="H39" s="33" t="str">
        <f>IF(D39="","",SUMPRODUCT(('Дневник сделок'!$H$10:$H$1960=D39)*('Дневник сделок'!$AE$10:$AE$1960)))</f>
        <v/>
      </c>
    </row>
    <row r="40" spans="2:8">
      <c r="B40" s="37"/>
      <c r="E40" s="33" t="str">
        <f>IF(D40="","",COUNTIF('Дневник сделок'!$H$10:$H$1960,D40))</f>
        <v/>
      </c>
      <c r="F40" s="33" t="str">
        <f>IF(D40="","",(SUMPRODUCT(('Дневник сделок'!$H$10:'Дневник сделок'!$H$2000=D40)*('Дневник сделок'!$AE$10:'Дневник сделок'!$AE$2000&gt;0))))</f>
        <v/>
      </c>
      <c r="G40" s="33" t="str">
        <f>IF(D40="","",(SUMPRODUCT(('Дневник сделок'!$H$10:'Дневник сделок'!$H$2000=D40)*('Дневник сделок'!$AE$10:'Дневник сделок'!$AE$2000&lt;0))))</f>
        <v/>
      </c>
      <c r="H40" s="33" t="str">
        <f>IF(D40="","",SUMPRODUCT(('Дневник сделок'!$H$10:$H$1960=D40)*('Дневник сделок'!$AE$10:$AE$1960)))</f>
        <v/>
      </c>
    </row>
    <row r="41" spans="2:8">
      <c r="B41" s="37"/>
      <c r="E41" s="33" t="str">
        <f>IF(D41="","",COUNTIF('Дневник сделок'!$H$10:$H$1960,D41))</f>
        <v/>
      </c>
      <c r="F41" s="33" t="str">
        <f>IF(D41="","",(SUMPRODUCT(('Дневник сделок'!$H$10:'Дневник сделок'!$H$2000=D41)*('Дневник сделок'!$AE$10:'Дневник сделок'!$AE$2000&gt;0))))</f>
        <v/>
      </c>
      <c r="G41" s="33" t="str">
        <f>IF(D41="","",(SUMPRODUCT(('Дневник сделок'!$H$10:'Дневник сделок'!$H$2000=D41)*('Дневник сделок'!$AE$10:'Дневник сделок'!$AE$2000&lt;0))))</f>
        <v/>
      </c>
      <c r="H41" s="33" t="str">
        <f>IF(D41="","",SUMPRODUCT(('Дневник сделок'!$H$10:$H$1960=D41)*('Дневник сделок'!$AE$10:$AE$1960)))</f>
        <v/>
      </c>
    </row>
    <row r="42" spans="2:8">
      <c r="B42" s="37"/>
      <c r="E42" s="33" t="str">
        <f>IF(D42="","",COUNTIF('Дневник сделок'!$H$10:$H$1960,D42))</f>
        <v/>
      </c>
      <c r="F42" s="33" t="str">
        <f>IF(D42="","",(SUMPRODUCT(('Дневник сделок'!$H$10:'Дневник сделок'!$H$2000=D42)*('Дневник сделок'!$AE$10:'Дневник сделок'!$AE$2000&gt;0))))</f>
        <v/>
      </c>
      <c r="G42" s="33" t="str">
        <f>IF(D42="","",(SUMPRODUCT(('Дневник сделок'!$H$10:'Дневник сделок'!$H$2000=D42)*('Дневник сделок'!$AE$10:'Дневник сделок'!$AE$2000&lt;0))))</f>
        <v/>
      </c>
      <c r="H42" s="33" t="str">
        <f>IF(D42="","",SUMPRODUCT(('Дневник сделок'!$H$10:$H$1960=D42)*('Дневник сделок'!$AE$10:$AE$1960)))</f>
        <v/>
      </c>
    </row>
    <row r="43" spans="2:8" ht="14.25" customHeight="1">
      <c r="B43" s="37"/>
      <c r="E43" s="33" t="str">
        <f>IF(D43="","",COUNTIF('Дневник сделок'!$H$10:$H$1960,D43))</f>
        <v/>
      </c>
      <c r="F43" s="33" t="str">
        <f>IF(D43="","",(SUMPRODUCT(('Дневник сделок'!$H$10:'Дневник сделок'!$H$2000=D43)*('Дневник сделок'!$AE$10:'Дневник сделок'!$AE$2000&gt;0))))</f>
        <v/>
      </c>
      <c r="G43" s="33" t="str">
        <f>IF(D43="","",(SUMPRODUCT(('Дневник сделок'!$H$10:'Дневник сделок'!$H$2000=D43)*('Дневник сделок'!$AE$10:'Дневник сделок'!$AE$2000&lt;0))))</f>
        <v/>
      </c>
      <c r="H43" s="33" t="str">
        <f>IF(D43="","",SUMPRODUCT(('Дневник сделок'!$H$10:$H$1960=D43)*('Дневник сделок'!$AE$10:$AE$1960)))</f>
        <v/>
      </c>
    </row>
    <row r="44" spans="2:8" ht="14.25" customHeight="1">
      <c r="B44" s="37"/>
      <c r="E44" s="33" t="str">
        <f>IF(D44="","",COUNTIF('Дневник сделок'!$H$10:$H$1960,D44))</f>
        <v/>
      </c>
      <c r="F44" s="33" t="str">
        <f>IF(D44="","",(SUMPRODUCT(('Дневник сделок'!$H$10:'Дневник сделок'!$H$2000=D44)*('Дневник сделок'!$AE$10:'Дневник сделок'!$AE$2000&gt;0))))</f>
        <v/>
      </c>
      <c r="G44" s="33" t="str">
        <f>IF(D44="","",(SUMPRODUCT(('Дневник сделок'!$H$10:'Дневник сделок'!$H$2000=D44)*('Дневник сделок'!$AE$10:'Дневник сделок'!$AE$2000&lt;0))))</f>
        <v/>
      </c>
      <c r="H44" s="33" t="str">
        <f>IF(D44="","",SUMPRODUCT(('Дневник сделок'!$H$10:$H$1960=D44)*('Дневник сделок'!$AE$10:$AE$1960)))</f>
        <v/>
      </c>
    </row>
    <row r="45" spans="2:8" ht="14.25" customHeight="1">
      <c r="B45" s="37"/>
      <c r="E45" s="33" t="str">
        <f>IF(D45="","",COUNTIF('Дневник сделок'!$H$10:$H$1960,D45))</f>
        <v/>
      </c>
      <c r="F45" s="33" t="str">
        <f>IF(D45="","",(SUMPRODUCT(('Дневник сделок'!$H$10:'Дневник сделок'!$H$2000=D45)*('Дневник сделок'!$AE$10:'Дневник сделок'!$AE$2000&gt;0))))</f>
        <v/>
      </c>
      <c r="G45" s="33" t="str">
        <f>IF(D45="","",(SUMPRODUCT(('Дневник сделок'!$H$10:'Дневник сделок'!$H$2000=D45)*('Дневник сделок'!$AE$10:'Дневник сделок'!$AE$2000&lt;0))))</f>
        <v/>
      </c>
      <c r="H45" s="33" t="str">
        <f>IF(D45="","",SUMPRODUCT(('Дневник сделок'!$H$10:$H$1960=D45)*('Дневник сделок'!$AE$10:$AE$1960)))</f>
        <v/>
      </c>
    </row>
    <row r="46" spans="2:8">
      <c r="B46" s="37"/>
      <c r="E46" s="33" t="str">
        <f>IF(D46="","",COUNTIF('Дневник сделок'!$H$10:$H$1960,D46))</f>
        <v/>
      </c>
      <c r="F46" s="33" t="str">
        <f>IF(D46="","",(SUMPRODUCT(('Дневник сделок'!$H$10:'Дневник сделок'!$H$2000=D46)*('Дневник сделок'!$AE$10:'Дневник сделок'!$AE$2000&gt;0))))</f>
        <v/>
      </c>
      <c r="G46" s="33" t="str">
        <f>IF(D46="","",(SUMPRODUCT(('Дневник сделок'!$H$10:'Дневник сделок'!$H$2000=D46)*('Дневник сделок'!$AE$10:'Дневник сделок'!$AE$2000&lt;0))))</f>
        <v/>
      </c>
      <c r="H46" s="33" t="str">
        <f>IF(D46="","",SUMPRODUCT(('Дневник сделок'!$H$10:$H$1960=D46)*('Дневник сделок'!$AE$10:$AE$1960)))</f>
        <v/>
      </c>
    </row>
    <row r="47" spans="2:8">
      <c r="B47" s="37"/>
      <c r="E47" s="33" t="str">
        <f>IF(D47="","",COUNTIF('Дневник сделок'!$H$10:$H$1960,D47))</f>
        <v/>
      </c>
      <c r="F47" s="33" t="str">
        <f>IF(D47="","",(SUMPRODUCT(('Дневник сделок'!$H$10:'Дневник сделок'!$H$2000=D47)*('Дневник сделок'!$AE$10:'Дневник сделок'!$AE$2000&gt;0))))</f>
        <v/>
      </c>
      <c r="G47" s="33" t="str">
        <f>IF(D47="","",(SUMPRODUCT(('Дневник сделок'!$H$10:'Дневник сделок'!$H$2000=D47)*('Дневник сделок'!$AE$10:'Дневник сделок'!$AE$2000&lt;0))))</f>
        <v/>
      </c>
      <c r="H47" s="33" t="str">
        <f>IF(D47="","",SUMPRODUCT(('Дневник сделок'!$H$10:$H$1960=D47)*('Дневник сделок'!$AE$10:$AE$1960)))</f>
        <v/>
      </c>
    </row>
    <row r="48" spans="2:8">
      <c r="B48" s="37"/>
      <c r="E48" s="33" t="str">
        <f>IF(D48="","",COUNTIF('Дневник сделок'!$H$10:$H$1960,D48))</f>
        <v/>
      </c>
      <c r="F48" s="33" t="str">
        <f>IF(D48="","",(SUMPRODUCT(('Дневник сделок'!$H$10:'Дневник сделок'!$H$2000=D48)*('Дневник сделок'!$AE$10:'Дневник сделок'!$AE$2000&gt;0))))</f>
        <v/>
      </c>
      <c r="G48" s="33" t="str">
        <f>IF(D48="","",(SUMPRODUCT(('Дневник сделок'!$H$10:'Дневник сделок'!$H$2000=D48)*('Дневник сделок'!$AE$10:'Дневник сделок'!$AE$2000&lt;0))))</f>
        <v/>
      </c>
      <c r="H48" s="33" t="str">
        <f>IF(D48="","",SUMPRODUCT(('Дневник сделок'!$H$10:$H$1960=D48)*('Дневник сделок'!$AE$10:$AE$1960)))</f>
        <v/>
      </c>
    </row>
    <row r="49" spans="2:8">
      <c r="B49" s="37"/>
      <c r="E49" s="33" t="str">
        <f>IF(D49="","",COUNTIF('Дневник сделок'!$H$10:$H$1960,D49))</f>
        <v/>
      </c>
      <c r="F49" s="33" t="str">
        <f>IF(D49="","",(SUMPRODUCT(('Дневник сделок'!$H$10:'Дневник сделок'!$H$2000=D49)*('Дневник сделок'!$AE$10:'Дневник сделок'!$AE$2000&gt;0))))</f>
        <v/>
      </c>
      <c r="G49" s="33" t="str">
        <f>IF(D49="","",(SUMPRODUCT(('Дневник сделок'!$H$10:'Дневник сделок'!$H$2000=D49)*('Дневник сделок'!$AE$10:'Дневник сделок'!$AE$2000&lt;0))))</f>
        <v/>
      </c>
      <c r="H49" s="33" t="str">
        <f>IF(D49="","",SUMPRODUCT(('Дневник сделок'!$H$10:$H$1960=D49)*('Дневник сделок'!$AE$10:$AE$1960)))</f>
        <v/>
      </c>
    </row>
    <row r="50" spans="2:8">
      <c r="B50" s="37"/>
      <c r="E50" s="33" t="str">
        <f>IF(D50="","",COUNTIF('Дневник сделок'!$H$10:$H$1960,D50))</f>
        <v/>
      </c>
      <c r="F50" s="33" t="str">
        <f>IF(D50="","",(SUMPRODUCT(('Дневник сделок'!$H$10:'Дневник сделок'!$H$2000=D50)*('Дневник сделок'!$AE$10:'Дневник сделок'!$AE$2000&gt;0))))</f>
        <v/>
      </c>
      <c r="G50" s="33" t="str">
        <f>IF(D50="","",(SUMPRODUCT(('Дневник сделок'!$H$10:'Дневник сделок'!$H$2000=D50)*('Дневник сделок'!$AE$10:'Дневник сделок'!$AE$2000&lt;0))))</f>
        <v/>
      </c>
      <c r="H50" s="33" t="str">
        <f>IF(D50="","",SUMPRODUCT(('Дневник сделок'!$H$10:$H$1960=D50)*('Дневник сделок'!$AE$10:$AE$1960)))</f>
        <v/>
      </c>
    </row>
    <row r="51" spans="2:8">
      <c r="B51" s="37"/>
      <c r="E51" s="33" t="str">
        <f>IF(D51="","",COUNTIF('Дневник сделок'!$H$10:$H$1960,D51))</f>
        <v/>
      </c>
      <c r="F51" s="33" t="str">
        <f>IF(D51="","",(SUMPRODUCT(('Дневник сделок'!$H$10:'Дневник сделок'!$H$2000=D51)*('Дневник сделок'!$AE$10:'Дневник сделок'!$AE$2000&gt;0))))</f>
        <v/>
      </c>
      <c r="G51" s="33" t="str">
        <f>IF(D51="","",(SUMPRODUCT(('Дневник сделок'!$H$10:'Дневник сделок'!$H$2000=D51)*('Дневник сделок'!$AE$10:'Дневник сделок'!$AE$2000&lt;0))))</f>
        <v/>
      </c>
      <c r="H51" s="33" t="str">
        <f>IF(D51="","",SUMPRODUCT(('Дневник сделок'!$H$10:$H$1960=D51)*('Дневник сделок'!$AE$10:$AE$1960)))</f>
        <v/>
      </c>
    </row>
    <row r="52" spans="2:8">
      <c r="B52" s="37"/>
      <c r="E52" s="33" t="str">
        <f>IF(D52="","",COUNTIF('Дневник сделок'!$H$10:$H$1960,D52))</f>
        <v/>
      </c>
      <c r="F52" s="33" t="str">
        <f>IF(D52="","",(SUMPRODUCT(('Дневник сделок'!$H$10:'Дневник сделок'!$H$2000=D52)*('Дневник сделок'!$AE$10:'Дневник сделок'!$AE$2000&gt;0))))</f>
        <v/>
      </c>
      <c r="G52" s="33" t="str">
        <f>IF(D52="","",(SUMPRODUCT(('Дневник сделок'!$H$10:'Дневник сделок'!$H$2000=D52)*('Дневник сделок'!$AE$10:'Дневник сделок'!$AE$2000&lt;0))))</f>
        <v/>
      </c>
      <c r="H52" s="33" t="str">
        <f>IF(D52="","",SUMPRODUCT(('Дневник сделок'!$H$10:$H$1960=D52)*('Дневник сделок'!$AE$10:$AE$1960)))</f>
        <v/>
      </c>
    </row>
    <row r="53" spans="2:8">
      <c r="B53" s="37"/>
      <c r="E53" s="33" t="str">
        <f>IF(D53="","",COUNTIF('Дневник сделок'!$H$10:$H$1960,D53))</f>
        <v/>
      </c>
      <c r="F53" s="33" t="str">
        <f>IF(D53="","",(SUMPRODUCT(('Дневник сделок'!$H$10:'Дневник сделок'!$H$2000=D53)*('Дневник сделок'!$AE$10:'Дневник сделок'!$AE$2000&gt;0))))</f>
        <v/>
      </c>
      <c r="G53" s="33" t="str">
        <f>IF(D53="","",(SUMPRODUCT(('Дневник сделок'!$H$10:'Дневник сделок'!$H$2000=D53)*('Дневник сделок'!$AE$10:'Дневник сделок'!$AE$2000&lt;0))))</f>
        <v/>
      </c>
      <c r="H53" s="33" t="str">
        <f>IF(D53="","",SUMPRODUCT(('Дневник сделок'!$H$10:$H$1960=D53)*('Дневник сделок'!$AE$10:$AE$1960)))</f>
        <v/>
      </c>
    </row>
    <row r="54" spans="2:8">
      <c r="B54" s="37"/>
      <c r="E54" s="33" t="str">
        <f>IF(D54="","",COUNTIF('Дневник сделок'!$H$10:$H$1960,D54))</f>
        <v/>
      </c>
      <c r="F54" s="33" t="str">
        <f>IF(D54="","",(SUMPRODUCT(('Дневник сделок'!$H$10:'Дневник сделок'!$H$2000=D54)*('Дневник сделок'!$AE$10:'Дневник сделок'!$AE$2000&gt;0))))</f>
        <v/>
      </c>
      <c r="G54" s="33" t="str">
        <f>IF(D54="","",(SUMPRODUCT(('Дневник сделок'!$H$10:'Дневник сделок'!$H$2000=D54)*('Дневник сделок'!$AE$10:'Дневник сделок'!$AE$2000&lt;0))))</f>
        <v/>
      </c>
      <c r="H54" s="33" t="str">
        <f>IF(D54="","",SUMPRODUCT(('Дневник сделок'!$H$10:$H$1960=D54)*('Дневник сделок'!$AE$10:$AE$1960)))</f>
        <v/>
      </c>
    </row>
    <row r="55" spans="2:8">
      <c r="B55" s="37"/>
      <c r="E55" s="33" t="str">
        <f>IF(D55="","",COUNTIF('Дневник сделок'!$H$10:$H$1960,D55))</f>
        <v/>
      </c>
      <c r="F55" s="33" t="str">
        <f>IF(D55="","",(SUMPRODUCT(('Дневник сделок'!$H$10:'Дневник сделок'!$H$2000=D55)*('Дневник сделок'!$AE$10:'Дневник сделок'!$AE$2000&gt;0))))</f>
        <v/>
      </c>
      <c r="G55" s="33" t="str">
        <f>IF(D55="","",(SUMPRODUCT(('Дневник сделок'!$H$10:'Дневник сделок'!$H$2000=D55)*('Дневник сделок'!$AE$10:'Дневник сделок'!$AE$2000&lt;0))))</f>
        <v/>
      </c>
      <c r="H55" s="33" t="str">
        <f>IF(D55="","",SUMPRODUCT(('Дневник сделок'!$H$10:$H$1960=D55)*('Дневник сделок'!$AE$10:$AE$1960)))</f>
        <v/>
      </c>
    </row>
    <row r="56" spans="2:8">
      <c r="B56" s="37"/>
      <c r="E56" s="33" t="str">
        <f>IF(D56="","",COUNTIF('Дневник сделок'!$H$10:$H$1960,D56))</f>
        <v/>
      </c>
      <c r="F56" s="33" t="str">
        <f>IF(D56="","",(SUMPRODUCT(('Дневник сделок'!$H$10:'Дневник сделок'!$H$2000=D56)*('Дневник сделок'!$AE$10:'Дневник сделок'!$AE$2000&gt;0))))</f>
        <v/>
      </c>
      <c r="G56" s="33" t="str">
        <f>IF(D56="","",(SUMPRODUCT(('Дневник сделок'!$H$10:'Дневник сделок'!$H$2000=D56)*('Дневник сделок'!$AE$10:'Дневник сделок'!$AE$2000&lt;0))))</f>
        <v/>
      </c>
      <c r="H56" s="33" t="str">
        <f>IF(D56="","",SUMPRODUCT(('Дневник сделок'!$H$10:$H$1960=D56)*('Дневник сделок'!$AE$10:$AE$1960)))</f>
        <v/>
      </c>
    </row>
    <row r="57" spans="2:8">
      <c r="B57" s="37"/>
      <c r="E57" s="33" t="str">
        <f>IF(D57="","",COUNTIF('Дневник сделок'!$H$10:$H$1960,D57))</f>
        <v/>
      </c>
      <c r="F57" s="33" t="str">
        <f>IF(D57="","",(SUMPRODUCT(('Дневник сделок'!$H$10:'Дневник сделок'!$H$2000=D57)*('Дневник сделок'!$AE$10:'Дневник сделок'!$AE$2000&gt;0))))</f>
        <v/>
      </c>
      <c r="G57" s="33" t="str">
        <f>IF(D57="","",(SUMPRODUCT(('Дневник сделок'!$H$10:'Дневник сделок'!$H$2000=D57)*('Дневник сделок'!$AE$10:'Дневник сделок'!$AE$2000&lt;0))))</f>
        <v/>
      </c>
      <c r="H57" s="33" t="str">
        <f>IF(D57="","",SUMPRODUCT(('Дневник сделок'!$H$10:$H$1960=D57)*('Дневник сделок'!$AE$10:$AE$1960)))</f>
        <v/>
      </c>
    </row>
    <row r="58" spans="2:8">
      <c r="B58" s="37"/>
      <c r="E58" s="33" t="str">
        <f>IF(D58="","",COUNTIF('Дневник сделок'!$H$10:$H$1960,D58))</f>
        <v/>
      </c>
      <c r="F58" s="33" t="str">
        <f>IF(D58="","",(SUMPRODUCT(('Дневник сделок'!$H$10:'Дневник сделок'!$H$2000=D58)*('Дневник сделок'!$AE$10:'Дневник сделок'!$AE$2000&gt;0))))</f>
        <v/>
      </c>
      <c r="G58" s="33" t="str">
        <f>IF(D58="","",(SUMPRODUCT(('Дневник сделок'!$H$10:'Дневник сделок'!$H$2000=D58)*('Дневник сделок'!$AE$10:'Дневник сделок'!$AE$2000&lt;0))))</f>
        <v/>
      </c>
      <c r="H58" s="33" t="str">
        <f>IF(D58="","",SUMPRODUCT(('Дневник сделок'!$H$10:$H$1960=D58)*('Дневник сделок'!$AE$10:$AE$1960)))</f>
        <v/>
      </c>
    </row>
    <row r="59" spans="2:8">
      <c r="B59" s="37"/>
      <c r="E59" s="33" t="str">
        <f>IF(D59="","",COUNTIF('Дневник сделок'!$H$10:$H$1960,D59))</f>
        <v/>
      </c>
      <c r="F59" s="33" t="str">
        <f>IF(D59="","",(SUMPRODUCT(('Дневник сделок'!$H$10:'Дневник сделок'!$H$2000=D59)*('Дневник сделок'!$AE$10:'Дневник сделок'!$AE$2000&gt;0))))</f>
        <v/>
      </c>
      <c r="G59" s="33" t="str">
        <f>IF(D59="","",(SUMPRODUCT(('Дневник сделок'!$H$10:'Дневник сделок'!$H$2000=D59)*('Дневник сделок'!$AE$10:'Дневник сделок'!$AE$2000&lt;0))))</f>
        <v/>
      </c>
      <c r="H59" s="33" t="str">
        <f>IF(D59="","",SUMPRODUCT(('Дневник сделок'!$H$10:$H$1960=D59)*('Дневник сделок'!$AE$10:$AE$1960)))</f>
        <v/>
      </c>
    </row>
    <row r="60" spans="2:8">
      <c r="B60" s="37"/>
      <c r="E60" s="33" t="str">
        <f>IF(D60="","",COUNTIF('Дневник сделок'!$H$10:$H$1960,D60))</f>
        <v/>
      </c>
      <c r="F60" s="33" t="str">
        <f>IF(D60="","",(SUMPRODUCT(('Дневник сделок'!$H$10:'Дневник сделок'!$H$2000=D60)*('Дневник сделок'!$AE$10:'Дневник сделок'!$AE$2000&gt;0))))</f>
        <v/>
      </c>
      <c r="G60" s="33" t="str">
        <f>IF(D60="","",(SUMPRODUCT(('Дневник сделок'!$H$10:'Дневник сделок'!$H$2000=D60)*('Дневник сделок'!$AE$10:'Дневник сделок'!$AE$2000&lt;0))))</f>
        <v/>
      </c>
      <c r="H60" s="33" t="str">
        <f>IF(D60="","",SUMPRODUCT(('Дневник сделок'!$H$10:$H$1960=D60)*('Дневник сделок'!$AE$10:$AE$1960)))</f>
        <v/>
      </c>
    </row>
    <row r="61" spans="2:8">
      <c r="B61" s="37"/>
      <c r="E61" s="33" t="str">
        <f>IF(D61="","",COUNTIF('Дневник сделок'!$H$10:$H$1960,D61))</f>
        <v/>
      </c>
      <c r="F61" s="33" t="str">
        <f>IF(D61="","",(SUMPRODUCT(('Дневник сделок'!$H$10:'Дневник сделок'!$H$2000=D61)*('Дневник сделок'!$AE$10:'Дневник сделок'!$AE$2000&gt;0))))</f>
        <v/>
      </c>
      <c r="G61" s="33" t="str">
        <f>IF(D61="","",(SUMPRODUCT(('Дневник сделок'!$H$10:'Дневник сделок'!$H$2000=D61)*('Дневник сделок'!$AE$10:'Дневник сделок'!$AE$2000&lt;0))))</f>
        <v/>
      </c>
      <c r="H61" s="33" t="str">
        <f>IF(D61="","",SUMPRODUCT(('Дневник сделок'!$H$10:$H$1960=D61)*('Дневник сделок'!$AE$10:$AE$1960)))</f>
        <v/>
      </c>
    </row>
    <row r="62" spans="2:8">
      <c r="B62" s="37"/>
      <c r="E62" s="33" t="str">
        <f>IF(D62="","",COUNTIF('Дневник сделок'!$H$10:$H$1960,D62))</f>
        <v/>
      </c>
      <c r="F62" s="33" t="str">
        <f>IF(D62="","",(SUMPRODUCT(('Дневник сделок'!$H$10:'Дневник сделок'!$H$2000=D62)*('Дневник сделок'!$AE$10:'Дневник сделок'!$AE$2000&gt;0))))</f>
        <v/>
      </c>
      <c r="G62" s="33" t="str">
        <f>IF(D62="","",(SUMPRODUCT(('Дневник сделок'!$H$10:'Дневник сделок'!$H$2000=D62)*('Дневник сделок'!$AE$10:'Дневник сделок'!$AE$2000&lt;0))))</f>
        <v/>
      </c>
      <c r="H62" s="33" t="str">
        <f>IF(D62="","",SUMPRODUCT(('Дневник сделок'!$H$10:$H$1960=D62)*('Дневник сделок'!$AE$10:$AE$1960)))</f>
        <v/>
      </c>
    </row>
    <row r="63" spans="2:8">
      <c r="B63" s="37"/>
      <c r="E63" s="33" t="str">
        <f>IF(D63="","",COUNTIF('Дневник сделок'!$H$10:$H$1960,D63))</f>
        <v/>
      </c>
      <c r="F63" s="33" t="str">
        <f>IF(D63="","",(SUMPRODUCT(('Дневник сделок'!$H$10:'Дневник сделок'!$H$2000=D63)*('Дневник сделок'!$AE$10:'Дневник сделок'!$AE$2000&gt;0))))</f>
        <v/>
      </c>
      <c r="G63" s="33" t="str">
        <f>IF(D63="","",(SUMPRODUCT(('Дневник сделок'!$H$10:'Дневник сделок'!$H$2000=D63)*('Дневник сделок'!$AE$10:'Дневник сделок'!$AE$2000&lt;0))))</f>
        <v/>
      </c>
      <c r="H63" s="33" t="str">
        <f>IF(D63="","",SUMPRODUCT(('Дневник сделок'!$H$10:$H$1960=D63)*('Дневник сделок'!$AE$10:$AE$1960)))</f>
        <v/>
      </c>
    </row>
    <row r="64" spans="2:8">
      <c r="B64" s="37"/>
      <c r="E64" s="33" t="str">
        <f>IF(D64="","",COUNTIF('Дневник сделок'!$H$10:$H$1960,D64))</f>
        <v/>
      </c>
      <c r="F64" s="33" t="str">
        <f>IF(D64="","",(SUMPRODUCT(('Дневник сделок'!$H$10:'Дневник сделок'!$H$2000=D64)*('Дневник сделок'!$AE$10:'Дневник сделок'!$AE$2000&gt;0))))</f>
        <v/>
      </c>
      <c r="G64" s="33" t="str">
        <f>IF(D64="","",(SUMPRODUCT(('Дневник сделок'!$H$10:'Дневник сделок'!$H$2000=D64)*('Дневник сделок'!$AE$10:'Дневник сделок'!$AE$2000&lt;0))))</f>
        <v/>
      </c>
      <c r="H64" s="33" t="str">
        <f>IF(D64="","",SUMPRODUCT(('Дневник сделок'!$H$10:$H$1960=D64)*('Дневник сделок'!$AE$10:$AE$1960)))</f>
        <v/>
      </c>
    </row>
    <row r="65" spans="2:8">
      <c r="B65" s="37"/>
      <c r="E65" s="33" t="str">
        <f>IF(D65="","",COUNTIF('Дневник сделок'!$H$10:$H$1960,D65))</f>
        <v/>
      </c>
      <c r="F65" s="33" t="str">
        <f>IF(D65="","",(SUMPRODUCT(('Дневник сделок'!$H$10:'Дневник сделок'!$H$2000=D65)*('Дневник сделок'!$AE$10:'Дневник сделок'!$AE$2000&gt;0))))</f>
        <v/>
      </c>
      <c r="G65" s="33" t="str">
        <f>IF(D65="","",(SUMPRODUCT(('Дневник сделок'!$H$10:'Дневник сделок'!$H$2000=D65)*('Дневник сделок'!$AE$10:'Дневник сделок'!$AE$2000&lt;0))))</f>
        <v/>
      </c>
      <c r="H65" s="33" t="str">
        <f>IF(D65="","",SUMPRODUCT(('Дневник сделок'!$H$10:$H$1960=D65)*('Дневник сделок'!$AE$10:$AE$1960)))</f>
        <v/>
      </c>
    </row>
    <row r="66" spans="2:8">
      <c r="B66" s="37"/>
      <c r="E66" s="33" t="str">
        <f>IF(D66="","",COUNTIF('Дневник сделок'!$H$10:$H$1960,D66))</f>
        <v/>
      </c>
      <c r="F66" s="33" t="str">
        <f>IF(D66="","",(SUMPRODUCT(('Дневник сделок'!$H$10:'Дневник сделок'!$H$2000=D66)*('Дневник сделок'!$AE$10:'Дневник сделок'!$AE$2000&gt;0))))</f>
        <v/>
      </c>
      <c r="G66" s="33" t="str">
        <f>IF(D66="","",(SUMPRODUCT(('Дневник сделок'!$H$10:'Дневник сделок'!$H$2000=D66)*('Дневник сделок'!$AE$10:'Дневник сделок'!$AE$2000&lt;0))))</f>
        <v/>
      </c>
      <c r="H66" s="33" t="str">
        <f>IF(D66="","",SUMPRODUCT(('Дневник сделок'!$H$10:$H$1960=D66)*('Дневник сделок'!$AE$10:$AE$1960)))</f>
        <v/>
      </c>
    </row>
    <row r="67" spans="2:8">
      <c r="B67" s="37"/>
      <c r="E67" s="33" t="str">
        <f>IF(D67="","",COUNTIF('Дневник сделок'!$H$10:$H$1960,D67))</f>
        <v/>
      </c>
      <c r="F67" s="33" t="str">
        <f>IF(D67="","",(SUMPRODUCT(('Дневник сделок'!$H$10:'Дневник сделок'!$H$2000=D67)*('Дневник сделок'!$AE$10:'Дневник сделок'!$AE$2000&gt;0))))</f>
        <v/>
      </c>
      <c r="G67" s="33" t="str">
        <f>IF(D67="","",(SUMPRODUCT(('Дневник сделок'!$H$10:'Дневник сделок'!$H$2000=D67)*('Дневник сделок'!$AE$10:'Дневник сделок'!$AE$2000&lt;0))))</f>
        <v/>
      </c>
      <c r="H67" s="33" t="str">
        <f>IF(D67="","",SUMPRODUCT(('Дневник сделок'!$H$10:$H$1960=D67)*('Дневник сделок'!$AE$10:$AE$1960)))</f>
        <v/>
      </c>
    </row>
    <row r="68" spans="2:8">
      <c r="B68" s="37"/>
      <c r="E68" s="33" t="str">
        <f>IF(D68="","",COUNTIF('Дневник сделок'!$H$10:$H$1960,D68))</f>
        <v/>
      </c>
      <c r="F68" s="33" t="str">
        <f>IF(D68="","",(SUMPRODUCT(('Дневник сделок'!$H$10:'Дневник сделок'!$H$2000=D68)*('Дневник сделок'!$AE$10:'Дневник сделок'!$AE$2000&gt;0))))</f>
        <v/>
      </c>
      <c r="G68" s="33" t="str">
        <f>IF(D68="","",(SUMPRODUCT(('Дневник сделок'!$H$10:'Дневник сделок'!$H$2000=D68)*('Дневник сделок'!$AE$10:'Дневник сделок'!$AE$2000&lt;0))))</f>
        <v/>
      </c>
      <c r="H68" s="33" t="str">
        <f>IF(D68="","",SUMPRODUCT(('Дневник сделок'!$H$10:$H$1960=D68)*('Дневник сделок'!$AE$10:$AE$1960)))</f>
        <v/>
      </c>
    </row>
    <row r="69" spans="2:8">
      <c r="B69" s="37"/>
      <c r="E69" s="33" t="str">
        <f>IF(D69="","",COUNTIF('Дневник сделок'!$H$10:$H$1960,D69))</f>
        <v/>
      </c>
      <c r="F69" s="33" t="str">
        <f>IF(D69="","",(SUMPRODUCT(('Дневник сделок'!$H$10:'Дневник сделок'!$H$2000=D69)*('Дневник сделок'!$AE$10:'Дневник сделок'!$AE$2000&gt;0))))</f>
        <v/>
      </c>
      <c r="G69" s="33" t="str">
        <f>IF(D69="","",(SUMPRODUCT(('Дневник сделок'!$H$10:'Дневник сделок'!$H$2000=D69)*('Дневник сделок'!$AE$10:'Дневник сделок'!$AE$2000&lt;0))))</f>
        <v/>
      </c>
      <c r="H69" s="33" t="str">
        <f>IF(D69="","",SUMPRODUCT(('Дневник сделок'!$H$10:$H$1960=D69)*('Дневник сделок'!$AE$10:$AE$1960)))</f>
        <v/>
      </c>
    </row>
    <row r="70" spans="2:8">
      <c r="B70" s="37"/>
      <c r="E70" s="33" t="str">
        <f>IF(D70="","",COUNTIF('Дневник сделок'!$H$10:$H$1960,D70))</f>
        <v/>
      </c>
      <c r="F70" s="33" t="str">
        <f>IF(D70="","",(SUMPRODUCT(('Дневник сделок'!$H$10:'Дневник сделок'!$H$2000=D70)*('Дневник сделок'!$AE$10:'Дневник сделок'!$AE$2000&gt;0))))</f>
        <v/>
      </c>
      <c r="G70" s="33" t="str">
        <f>IF(D70="","",(SUMPRODUCT(('Дневник сделок'!$H$10:'Дневник сделок'!$H$2000=D70)*('Дневник сделок'!$AE$10:'Дневник сделок'!$AE$2000&lt;0))))</f>
        <v/>
      </c>
      <c r="H70" s="33" t="str">
        <f>IF(D70="","",SUMPRODUCT(('Дневник сделок'!$H$10:$H$1960=D70)*('Дневник сделок'!$AE$10:$AE$1960)))</f>
        <v/>
      </c>
    </row>
    <row r="71" spans="2:8">
      <c r="B71" s="37"/>
      <c r="E71" s="33" t="str">
        <f>IF(D71="","",COUNTIF('Дневник сделок'!$H$10:$H$1960,D71))</f>
        <v/>
      </c>
      <c r="F71" s="33" t="str">
        <f>IF(D71="","",(SUMPRODUCT(('Дневник сделок'!$H$10:'Дневник сделок'!$H$2000=D71)*('Дневник сделок'!$AE$10:'Дневник сделок'!$AE$2000&gt;0))))</f>
        <v/>
      </c>
      <c r="G71" s="33" t="str">
        <f>IF(D71="","",(SUMPRODUCT(('Дневник сделок'!$H$10:'Дневник сделок'!$H$2000=D71)*('Дневник сделок'!$AE$10:'Дневник сделок'!$AE$2000&lt;0))))</f>
        <v/>
      </c>
      <c r="H71" s="33" t="str">
        <f>IF(D71="","",SUMPRODUCT(('Дневник сделок'!$H$10:$H$1960=D71)*('Дневник сделок'!$AE$10:$AE$1960)))</f>
        <v/>
      </c>
    </row>
    <row r="72" spans="2:8">
      <c r="B72" s="37"/>
      <c r="E72" s="33" t="str">
        <f>IF(D72="","",COUNTIF('Дневник сделок'!$H$10:$H$1960,D72))</f>
        <v/>
      </c>
      <c r="F72" s="33" t="str">
        <f>IF(D72="","",(SUMPRODUCT(('Дневник сделок'!$H$10:'Дневник сделок'!$H$2000=D72)*('Дневник сделок'!$AE$10:'Дневник сделок'!$AE$2000&gt;0))))</f>
        <v/>
      </c>
      <c r="G72" s="33" t="str">
        <f>IF(D72="","",(SUMPRODUCT(('Дневник сделок'!$H$10:'Дневник сделок'!$H$2000=D72)*('Дневник сделок'!$AE$10:'Дневник сделок'!$AE$2000&lt;0))))</f>
        <v/>
      </c>
      <c r="H72" s="33" t="str">
        <f>IF(D72="","",SUMPRODUCT(('Дневник сделок'!$H$10:$H$1960=D72)*('Дневник сделок'!$AE$10:$AE$1960)))</f>
        <v/>
      </c>
    </row>
    <row r="73" spans="2:8">
      <c r="B73" s="37"/>
      <c r="E73" s="33" t="str">
        <f>IF(D73="","",COUNTIF('Дневник сделок'!$H$10:$H$1960,D73))</f>
        <v/>
      </c>
      <c r="F73" s="33" t="str">
        <f>IF(D73="","",(SUMPRODUCT(('Дневник сделок'!$H$10:'Дневник сделок'!$H$2000=D73)*('Дневник сделок'!$AE$10:'Дневник сделок'!$AE$2000&gt;0))))</f>
        <v/>
      </c>
      <c r="G73" s="33" t="str">
        <f>IF(D73="","",(SUMPRODUCT(('Дневник сделок'!$H$10:'Дневник сделок'!$H$2000=D73)*('Дневник сделок'!$AE$10:'Дневник сделок'!$AE$2000&lt;0))))</f>
        <v/>
      </c>
      <c r="H73" s="33" t="str">
        <f>IF(D73="","",SUMPRODUCT(('Дневник сделок'!$H$10:$H$1960=D73)*('Дневник сделок'!$AE$10:$AE$1960)))</f>
        <v/>
      </c>
    </row>
    <row r="74" spans="2:8">
      <c r="B74" s="37"/>
      <c r="E74" s="33" t="str">
        <f>IF(D74="","",COUNTIF('Дневник сделок'!$H$10:$H$1960,D74))</f>
        <v/>
      </c>
      <c r="F74" s="33" t="str">
        <f>IF(D74="","",(SUMPRODUCT(('Дневник сделок'!$H$10:'Дневник сделок'!$H$2000=D74)*('Дневник сделок'!$AE$10:'Дневник сделок'!$AE$2000&gt;0))))</f>
        <v/>
      </c>
      <c r="G74" s="33" t="str">
        <f>IF(D74="","",(SUMPRODUCT(('Дневник сделок'!$H$10:'Дневник сделок'!$H$2000=D74)*('Дневник сделок'!$AE$10:'Дневник сделок'!$AE$2000&lt;0))))</f>
        <v/>
      </c>
      <c r="H74" s="33" t="str">
        <f>IF(D74="","",SUMPRODUCT(('Дневник сделок'!$H$10:$H$1960=D74)*('Дневник сделок'!$AE$10:$AE$1960)))</f>
        <v/>
      </c>
    </row>
    <row r="75" spans="2:8">
      <c r="B75" s="37"/>
      <c r="E75" s="33" t="str">
        <f>IF(D75="","",COUNTIF('Дневник сделок'!$H$10:$H$1960,D75))</f>
        <v/>
      </c>
      <c r="F75" s="33" t="str">
        <f>IF(D75="","",(SUMPRODUCT(('Дневник сделок'!$H$10:'Дневник сделок'!$H$2000=D75)*('Дневник сделок'!$AE$10:'Дневник сделок'!$AE$2000&gt;0))))</f>
        <v/>
      </c>
      <c r="G75" s="33" t="str">
        <f>IF(D75="","",(SUMPRODUCT(('Дневник сделок'!$H$10:'Дневник сделок'!$H$2000=D75)*('Дневник сделок'!$AE$10:'Дневник сделок'!$AE$2000&lt;0))))</f>
        <v/>
      </c>
      <c r="H75" s="33" t="str">
        <f>IF(D75="","",SUMPRODUCT(('Дневник сделок'!$H$10:$H$1960=D75)*('Дневник сделок'!$AE$10:$AE$1960)))</f>
        <v/>
      </c>
    </row>
    <row r="76" spans="2:8">
      <c r="B76" s="37"/>
      <c r="E76" s="33" t="str">
        <f>IF(D76="","",COUNTIF('Дневник сделок'!$H$10:$H$1960,D76))</f>
        <v/>
      </c>
      <c r="F76" s="33" t="str">
        <f>IF(D76="","",(SUMPRODUCT(('Дневник сделок'!$H$10:'Дневник сделок'!$H$2000=D76)*('Дневник сделок'!$AE$10:'Дневник сделок'!$AE$2000&gt;0))))</f>
        <v/>
      </c>
      <c r="G76" s="33" t="str">
        <f>IF(D76="","",(SUMPRODUCT(('Дневник сделок'!$H$10:'Дневник сделок'!$H$2000=D76)*('Дневник сделок'!$AE$10:'Дневник сделок'!$AE$2000&lt;0))))</f>
        <v/>
      </c>
      <c r="H76" s="33" t="str">
        <f>IF(D76="","",SUMPRODUCT(('Дневник сделок'!$H$10:$H$1960=D76)*('Дневник сделок'!$AE$10:$AE$1960)))</f>
        <v/>
      </c>
    </row>
    <row r="77" spans="2:8">
      <c r="B77" s="37"/>
      <c r="E77" s="33" t="str">
        <f>IF(D77="","",COUNTIF('Дневник сделок'!$H$10:$H$1960,D77))</f>
        <v/>
      </c>
      <c r="F77" s="33" t="str">
        <f>IF(D77="","",(SUMPRODUCT(('Дневник сделок'!$H$10:'Дневник сделок'!$H$2000=D77)*('Дневник сделок'!$AE$10:'Дневник сделок'!$AE$2000&gt;0))))</f>
        <v/>
      </c>
      <c r="G77" s="33" t="str">
        <f>IF(D77="","",(SUMPRODUCT(('Дневник сделок'!$H$10:'Дневник сделок'!$H$2000=D77)*('Дневник сделок'!$AE$10:'Дневник сделок'!$AE$2000&lt;0))))</f>
        <v/>
      </c>
      <c r="H77" s="33" t="str">
        <f>IF(D77="","",SUMPRODUCT(('Дневник сделок'!$H$10:$H$1960=D77)*('Дневник сделок'!$AE$10:$AE$1960)))</f>
        <v/>
      </c>
    </row>
    <row r="78" spans="2:8">
      <c r="B78" s="37"/>
      <c r="E78" s="33" t="str">
        <f>IF(D78="","",COUNTIF('Дневник сделок'!$H$10:$H$1960,D78))</f>
        <v/>
      </c>
      <c r="F78" s="33" t="str">
        <f>IF(D78="","",(SUMPRODUCT(('Дневник сделок'!$H$10:'Дневник сделок'!$H$2000=D78)*('Дневник сделок'!$AE$10:'Дневник сделок'!$AE$2000&gt;0))))</f>
        <v/>
      </c>
      <c r="G78" s="33" t="str">
        <f>IF(D78="","",(SUMPRODUCT(('Дневник сделок'!$H$10:'Дневник сделок'!$H$2000=D78)*('Дневник сделок'!$AE$10:'Дневник сделок'!$AE$2000&lt;0))))</f>
        <v/>
      </c>
      <c r="H78" s="33" t="str">
        <f>IF(D78="","",SUMPRODUCT(('Дневник сделок'!$H$10:$H$1960=D78)*('Дневник сделок'!$AE$10:$AE$1960)))</f>
        <v/>
      </c>
    </row>
    <row r="79" spans="2:8">
      <c r="B79" s="37"/>
      <c r="E79" s="33" t="str">
        <f>IF(D79="","",COUNTIF('Дневник сделок'!$H$10:$H$1960,D79))</f>
        <v/>
      </c>
      <c r="F79" s="33" t="str">
        <f>IF(D79="","",(SUMPRODUCT(('Дневник сделок'!$H$10:'Дневник сделок'!$H$2000=D79)*('Дневник сделок'!$AE$10:'Дневник сделок'!$AE$2000&gt;0))))</f>
        <v/>
      </c>
      <c r="G79" s="33" t="str">
        <f>IF(D79="","",(SUMPRODUCT(('Дневник сделок'!$H$10:'Дневник сделок'!$H$2000=D79)*('Дневник сделок'!$AE$10:'Дневник сделок'!$AE$2000&lt;0))))</f>
        <v/>
      </c>
      <c r="H79" s="33" t="str">
        <f>IF(D79="","",SUMPRODUCT(('Дневник сделок'!$H$10:$H$1960=D79)*('Дневник сделок'!$AE$10:$AE$1960)))</f>
        <v/>
      </c>
    </row>
    <row r="80" spans="2:8">
      <c r="B80" s="37"/>
      <c r="E80" s="33" t="str">
        <f>IF(D80="","",COUNTIF('Дневник сделок'!$H$10:$H$1960,D80))</f>
        <v/>
      </c>
      <c r="F80" s="33" t="str">
        <f>IF(D80="","",(SUMPRODUCT(('Дневник сделок'!$H$10:'Дневник сделок'!$H$2000=D80)*('Дневник сделок'!$AE$10:'Дневник сделок'!$AE$2000&gt;0))))</f>
        <v/>
      </c>
      <c r="G80" s="33" t="str">
        <f>IF(D80="","",(SUMPRODUCT(('Дневник сделок'!$H$10:'Дневник сделок'!$H$2000=D80)*('Дневник сделок'!$AE$10:'Дневник сделок'!$AE$2000&lt;0))))</f>
        <v/>
      </c>
      <c r="H80" s="33" t="str">
        <f>IF(D80="","",SUMPRODUCT(('Дневник сделок'!$H$10:$H$1960=D80)*('Дневник сделок'!$AE$10:$AE$1960)))</f>
        <v/>
      </c>
    </row>
    <row r="81" spans="2:8">
      <c r="B81" s="37"/>
      <c r="E81" s="33" t="str">
        <f>IF(D81="","",COUNTIF('Дневник сделок'!$H$10:$H$1960,D81))</f>
        <v/>
      </c>
      <c r="F81" s="33" t="str">
        <f>IF(D81="","",(SUMPRODUCT(('Дневник сделок'!$H$10:'Дневник сделок'!$H$2000=D81)*('Дневник сделок'!$AE$10:'Дневник сделок'!$AE$2000&gt;0))))</f>
        <v/>
      </c>
      <c r="G81" s="33" t="str">
        <f>IF(D81="","",(SUMPRODUCT(('Дневник сделок'!$H$10:'Дневник сделок'!$H$2000=D81)*('Дневник сделок'!$AE$10:'Дневник сделок'!$AE$2000&lt;0))))</f>
        <v/>
      </c>
      <c r="H81" s="33" t="str">
        <f>IF(D81="","",SUMPRODUCT(('Дневник сделок'!$H$10:$H$1960=D81)*('Дневник сделок'!$AE$10:$AE$1960)))</f>
        <v/>
      </c>
    </row>
    <row r="82" spans="2:8">
      <c r="B82" s="37"/>
      <c r="E82" s="33" t="str">
        <f>IF(D82="","",COUNTIF('Дневник сделок'!$H$10:$H$1960,D82))</f>
        <v/>
      </c>
      <c r="F82" s="33" t="str">
        <f>IF(D82="","",(SUMPRODUCT(('Дневник сделок'!$H$10:'Дневник сделок'!$H$2000=D82)*('Дневник сделок'!$AE$10:'Дневник сделок'!$AE$2000&gt;0))))</f>
        <v/>
      </c>
      <c r="G82" s="33" t="str">
        <f>IF(D82="","",(SUMPRODUCT(('Дневник сделок'!$H$10:'Дневник сделок'!$H$2000=D82)*('Дневник сделок'!$AE$10:'Дневник сделок'!$AE$2000&lt;0))))</f>
        <v/>
      </c>
      <c r="H82" s="33" t="str">
        <f>IF(D82="","",SUMPRODUCT(('Дневник сделок'!$H$10:$H$1960=D82)*('Дневник сделок'!$AE$10:$AE$1960)))</f>
        <v/>
      </c>
    </row>
    <row r="83" spans="2:8">
      <c r="B83" s="37"/>
      <c r="E83" s="33" t="str">
        <f>IF(D83="","",COUNTIF('Дневник сделок'!$H$10:$H$1960,D83))</f>
        <v/>
      </c>
      <c r="F83" s="33" t="str">
        <f>IF(D83="","",(SUMPRODUCT(('Дневник сделок'!$H$10:'Дневник сделок'!$H$2000=D83)*('Дневник сделок'!$AE$10:'Дневник сделок'!$AE$2000&gt;0))))</f>
        <v/>
      </c>
      <c r="G83" s="33" t="str">
        <f>IF(D83="","",(SUMPRODUCT(('Дневник сделок'!$H$10:'Дневник сделок'!$H$2000=D83)*('Дневник сделок'!$AE$10:'Дневник сделок'!$AE$2000&lt;0))))</f>
        <v/>
      </c>
      <c r="H83" s="33" t="str">
        <f>IF(D83="","",SUMPRODUCT(('Дневник сделок'!$H$10:$H$1960=D83)*('Дневник сделок'!$AE$10:$AE$1960)))</f>
        <v/>
      </c>
    </row>
    <row r="84" spans="2:8">
      <c r="B84" s="37"/>
      <c r="E84" s="33" t="str">
        <f>IF(D84="","",COUNTIF('Дневник сделок'!$H$10:$H$1960,D84))</f>
        <v/>
      </c>
      <c r="F84" s="33" t="str">
        <f>IF(D84="","",(SUMPRODUCT(('Дневник сделок'!$H$10:'Дневник сделок'!$H$2000=D84)*('Дневник сделок'!$AE$10:'Дневник сделок'!$AE$2000&gt;0))))</f>
        <v/>
      </c>
      <c r="G84" s="33" t="str">
        <f>IF(D84="","",(SUMPRODUCT(('Дневник сделок'!$H$10:'Дневник сделок'!$H$2000=D84)*('Дневник сделок'!$AE$10:'Дневник сделок'!$AE$2000&lt;0))))</f>
        <v/>
      </c>
      <c r="H84" s="33" t="str">
        <f>IF(D84="","",SUMPRODUCT(('Дневник сделок'!$H$10:$H$1960=D84)*('Дневник сделок'!$AE$10:$AE$1960)))</f>
        <v/>
      </c>
    </row>
    <row r="85" spans="2:8">
      <c r="B85" s="37"/>
      <c r="E85" s="33" t="str">
        <f>IF(D85="","",COUNTIF('Дневник сделок'!$H$10:$H$1960,D85))</f>
        <v/>
      </c>
      <c r="F85" s="33" t="str">
        <f>IF(D85="","",(SUMPRODUCT(('Дневник сделок'!$H$10:'Дневник сделок'!$H$2000=D85)*('Дневник сделок'!$AE$10:'Дневник сделок'!$AE$2000&gt;0))))</f>
        <v/>
      </c>
      <c r="G85" s="33" t="str">
        <f>IF(D85="","",(SUMPRODUCT(('Дневник сделок'!$H$10:'Дневник сделок'!$H$2000=D85)*('Дневник сделок'!$AE$10:'Дневник сделок'!$AE$2000&lt;0))))</f>
        <v/>
      </c>
      <c r="H85" s="33" t="str">
        <f>IF(D85="","",SUMPRODUCT(('Дневник сделок'!$H$10:$H$1960=D85)*('Дневник сделок'!$AE$10:$AE$1960)))</f>
        <v/>
      </c>
    </row>
    <row r="86" spans="2:8">
      <c r="B86" s="37"/>
      <c r="E86" s="33" t="str">
        <f>IF(D86="","",COUNTIF('Дневник сделок'!$H$10:$H$1960,D86))</f>
        <v/>
      </c>
      <c r="F86" s="33" t="str">
        <f>IF(D86="","",(SUMPRODUCT(('Дневник сделок'!$H$10:'Дневник сделок'!$H$2000=D86)*('Дневник сделок'!$AE$10:'Дневник сделок'!$AE$2000&gt;0))))</f>
        <v/>
      </c>
      <c r="G86" s="33" t="str">
        <f>IF(D86="","",(SUMPRODUCT(('Дневник сделок'!$H$10:'Дневник сделок'!$H$2000=D86)*('Дневник сделок'!$AE$10:'Дневник сделок'!$AE$2000&lt;0))))</f>
        <v/>
      </c>
      <c r="H86" s="33" t="str">
        <f>IF(D86="","",SUMPRODUCT(('Дневник сделок'!$H$10:$H$1960=D86)*('Дневник сделок'!$AE$10:$AE$1960)))</f>
        <v/>
      </c>
    </row>
    <row r="87" spans="2:8">
      <c r="B87" s="37"/>
      <c r="E87" s="33" t="str">
        <f>IF(D87="","",COUNTIF('Дневник сделок'!$H$10:$H$1960,D87))</f>
        <v/>
      </c>
      <c r="F87" s="33" t="str">
        <f>IF(D87="","",(SUMPRODUCT(('Дневник сделок'!$H$10:'Дневник сделок'!$H$2000=D87)*('Дневник сделок'!$AE$10:'Дневник сделок'!$AE$2000&gt;0))))</f>
        <v/>
      </c>
      <c r="G87" s="33" t="str">
        <f>IF(D87="","",(SUMPRODUCT(('Дневник сделок'!$H$10:'Дневник сделок'!$H$2000=D87)*('Дневник сделок'!$AE$10:'Дневник сделок'!$AE$2000&lt;0))))</f>
        <v/>
      </c>
      <c r="H87" s="33" t="str">
        <f>IF(D87="","",SUMPRODUCT(('Дневник сделок'!$H$10:$H$1960=D87)*('Дневник сделок'!$AE$10:$AE$1960)))</f>
        <v/>
      </c>
    </row>
    <row r="88" spans="2:8">
      <c r="E88" s="33" t="str">
        <f>IF(D88="","",COUNTIF('Дневник сделок'!$H$10:$H$1960,D88))</f>
        <v/>
      </c>
      <c r="F88" s="33" t="str">
        <f>IF(D88="","",(SUMPRODUCT(('Дневник сделок'!$H$10:'Дневник сделок'!$H$2000=D88)*('Дневник сделок'!$AE$10:'Дневник сделок'!$AE$2000&gt;0))))</f>
        <v/>
      </c>
      <c r="G88" s="33" t="str">
        <f>IF(D88="","",(SUMPRODUCT(('Дневник сделок'!$H$10:'Дневник сделок'!$H$2000=D88)*('Дневник сделок'!$AE$10:'Дневник сделок'!$AE$2000&lt;0))))</f>
        <v/>
      </c>
      <c r="H88" s="33" t="str">
        <f>IF(D88="","",SUMPRODUCT(('Дневник сделок'!$H$10:$H$1960=D88)*('Дневник сделок'!$AE$10:$AE$1960)))</f>
        <v/>
      </c>
    </row>
    <row r="89" spans="2:8">
      <c r="E89" s="33" t="str">
        <f>IF(D89="","",COUNTIF('Дневник сделок'!$H$10:$H$1960,D89))</f>
        <v/>
      </c>
      <c r="F89" s="33" t="str">
        <f>IF(D89="","",(SUMPRODUCT(('Дневник сделок'!$H$10:'Дневник сделок'!$H$2000=D89)*('Дневник сделок'!$AE$10:'Дневник сделок'!$AE$2000&gt;0))))</f>
        <v/>
      </c>
      <c r="G89" s="33" t="str">
        <f>IF(D89="","",(SUMPRODUCT(('Дневник сделок'!$H$10:'Дневник сделок'!$H$2000=D89)*('Дневник сделок'!$AE$10:'Дневник сделок'!$AE$2000&lt;0))))</f>
        <v/>
      </c>
      <c r="H89" s="33" t="str">
        <f>IF(D89="","",SUMPRODUCT(('Дневник сделок'!$H$10:$H$1960=D89)*('Дневник сделок'!$AE$10:$AE$1960)))</f>
        <v/>
      </c>
    </row>
    <row r="90" spans="2:8">
      <c r="E90" s="33" t="str">
        <f>IF(D90="","",COUNTIF('Дневник сделок'!$H$10:$H$1960,D90))</f>
        <v/>
      </c>
      <c r="F90" s="33" t="str">
        <f>IF(D90="","",(SUMPRODUCT(('Дневник сделок'!$H$10:'Дневник сделок'!$H$2000=D90)*('Дневник сделок'!$AE$10:'Дневник сделок'!$AE$2000&gt;0))))</f>
        <v/>
      </c>
      <c r="G90" s="33" t="str">
        <f>IF(D90="","",(SUMPRODUCT(('Дневник сделок'!$H$10:'Дневник сделок'!$H$2000=D90)*('Дневник сделок'!$AE$10:'Дневник сделок'!$AE$2000&lt;0))))</f>
        <v/>
      </c>
      <c r="H90" s="33" t="str">
        <f>IF(D90="","",SUMPRODUCT(('Дневник сделок'!$H$10:$H$1960=D90)*('Дневник сделок'!$AE$10:$AE$1960)))</f>
        <v/>
      </c>
    </row>
    <row r="91" spans="2:8">
      <c r="E91" s="33" t="str">
        <f>IF(D91="","",COUNTIF('Дневник сделок'!$H$10:$H$1960,D91))</f>
        <v/>
      </c>
      <c r="F91" s="33" t="str">
        <f>IF(D91="","",(SUMPRODUCT(('Дневник сделок'!$H$10:'Дневник сделок'!$H$2000=D91)*('Дневник сделок'!$AE$10:'Дневник сделок'!$AE$2000&gt;0))))</f>
        <v/>
      </c>
      <c r="G91" s="33" t="str">
        <f>IF(D91="","",(SUMPRODUCT(('Дневник сделок'!$H$10:'Дневник сделок'!$H$2000=D91)*('Дневник сделок'!$AE$10:'Дневник сделок'!$AE$2000&lt;0))))</f>
        <v/>
      </c>
      <c r="H91" s="33" t="str">
        <f>IF(D91="","",SUMPRODUCT(('Дневник сделок'!$H$10:$H$1960=D91)*('Дневник сделок'!$AE$10:$AE$1960)))</f>
        <v/>
      </c>
    </row>
    <row r="92" spans="2:8">
      <c r="E92" s="33" t="str">
        <f>IF(D92="","",COUNTIF('Дневник сделок'!$H$10:$H$1960,D92))</f>
        <v/>
      </c>
      <c r="F92" s="33" t="str">
        <f>IF(D92="","",(SUMPRODUCT(('Дневник сделок'!$H$10:'Дневник сделок'!$H$2000=D92)*('Дневник сделок'!$AE$10:'Дневник сделок'!$AE$2000&gt;0))))</f>
        <v/>
      </c>
      <c r="G92" s="33" t="str">
        <f>IF(D92="","",(SUMPRODUCT(('Дневник сделок'!$H$10:'Дневник сделок'!$H$2000=D92)*('Дневник сделок'!$AE$10:'Дневник сделок'!$AE$2000&lt;0))))</f>
        <v/>
      </c>
      <c r="H92" s="33" t="str">
        <f>IF(D92="","",SUMPRODUCT(('Дневник сделок'!$H$10:$H$1960=D92)*('Дневник сделок'!$AE$10:$AE$1960)))</f>
        <v/>
      </c>
    </row>
    <row r="93" spans="2:8">
      <c r="E93" s="33" t="str">
        <f>IF(D93="","",COUNTIF('Дневник сделок'!$H$10:$H$1960,D93))</f>
        <v/>
      </c>
      <c r="F93" s="33" t="str">
        <f>IF(D93="","",(SUMPRODUCT(('Дневник сделок'!$H$10:'Дневник сделок'!$H$2000=D93)*('Дневник сделок'!$AE$10:'Дневник сделок'!$AE$2000&gt;0))))</f>
        <v/>
      </c>
      <c r="G93" s="33" t="str">
        <f>IF(D93="","",(SUMPRODUCT(('Дневник сделок'!$H$10:'Дневник сделок'!$H$2000=D93)*('Дневник сделок'!$AE$10:'Дневник сделок'!$AE$2000&lt;0))))</f>
        <v/>
      </c>
      <c r="H93" s="33" t="str">
        <f>IF(D93="","",SUMPRODUCT(('Дневник сделок'!$H$10:$H$1960=D93)*('Дневник сделок'!$AE$10:$AE$1960)))</f>
        <v/>
      </c>
    </row>
    <row r="94" spans="2:8">
      <c r="E94" s="33" t="str">
        <f>IF(D94="","",COUNTIF('Дневник сделок'!$H$10:$H$1960,D94))</f>
        <v/>
      </c>
      <c r="F94" s="33" t="str">
        <f>IF(D94="","",(SUMPRODUCT(('Дневник сделок'!$H$10:'Дневник сделок'!$H$2000=D94)*('Дневник сделок'!$AE$10:'Дневник сделок'!$AE$2000&gt;0))))</f>
        <v/>
      </c>
      <c r="G94" s="33" t="str">
        <f>IF(D94="","",(SUMPRODUCT(('Дневник сделок'!$H$10:'Дневник сделок'!$H$2000=D94)*('Дневник сделок'!$AE$10:'Дневник сделок'!$AE$2000&lt;0))))</f>
        <v/>
      </c>
      <c r="H94" s="33" t="str">
        <f>IF(D94="","",SUMPRODUCT(('Дневник сделок'!$H$10:$H$1960=D94)*('Дневник сделок'!$AE$10:$AE$1960)))</f>
        <v/>
      </c>
    </row>
    <row r="95" spans="2:8">
      <c r="E95" s="33" t="str">
        <f>IF(D95="","",COUNTIF('Дневник сделок'!$H$10:$H$1960,D95))</f>
        <v/>
      </c>
      <c r="F95" s="33" t="str">
        <f>IF(D95="","",(SUMPRODUCT(('Дневник сделок'!$H$10:'Дневник сделок'!$H$2000=D95)*('Дневник сделок'!$AE$10:'Дневник сделок'!$AE$2000&gt;0))))</f>
        <v/>
      </c>
      <c r="G95" s="33" t="str">
        <f>IF(D95="","",(SUMPRODUCT(('Дневник сделок'!$H$10:'Дневник сделок'!$H$2000=D95)*('Дневник сделок'!$AE$10:'Дневник сделок'!$AE$2000&lt;0))))</f>
        <v/>
      </c>
      <c r="H95" s="33" t="str">
        <f>IF(D95="","",SUMPRODUCT(('Дневник сделок'!$H$10:$H$1960=D95)*('Дневник сделок'!$AE$10:$AE$1960)))</f>
        <v/>
      </c>
    </row>
    <row r="96" spans="2:8">
      <c r="E96" s="33" t="str">
        <f>IF(D96="","",COUNTIF('Дневник сделок'!$H$10:$H$1960,D96))</f>
        <v/>
      </c>
      <c r="F96" s="33" t="str">
        <f>IF(D96="","",(SUMPRODUCT(('Дневник сделок'!$H$10:'Дневник сделок'!$H$2000=D96)*('Дневник сделок'!$AE$10:'Дневник сделок'!$AE$2000&gt;0))))</f>
        <v/>
      </c>
      <c r="G96" s="33" t="str">
        <f>IF(D96="","",(SUMPRODUCT(('Дневник сделок'!$H$10:'Дневник сделок'!$H$2000=D96)*('Дневник сделок'!$AE$10:'Дневник сделок'!$AE$2000&lt;0))))</f>
        <v/>
      </c>
      <c r="H96" s="33" t="str">
        <f>IF(D96="","",SUMPRODUCT(('Дневник сделок'!$H$10:$H$1960=D96)*('Дневник сделок'!$AE$10:$AE$1960)))</f>
        <v/>
      </c>
    </row>
    <row r="97" spans="5:8">
      <c r="E97" s="33" t="str">
        <f>IF(D97="","",COUNTIF('Дневник сделок'!$H$10:$H$1960,D97))</f>
        <v/>
      </c>
      <c r="F97" s="33" t="str">
        <f>IF(D97="","",(SUMPRODUCT(('Дневник сделок'!$H$10:'Дневник сделок'!$H$2000=D97)*('Дневник сделок'!$AE$10:'Дневник сделок'!$AE$2000&gt;0))))</f>
        <v/>
      </c>
      <c r="G97" s="33" t="str">
        <f>IF(D97="","",(SUMPRODUCT(('Дневник сделок'!$H$10:'Дневник сделок'!$H$2000=D97)*('Дневник сделок'!$AE$10:'Дневник сделок'!$AE$2000&lt;0))))</f>
        <v/>
      </c>
      <c r="H97" s="33" t="str">
        <f>IF(D97="","",SUMPRODUCT(('Дневник сделок'!$H$10:$H$1960=D97)*('Дневник сделок'!$AE$10:$AE$1960)))</f>
        <v/>
      </c>
    </row>
    <row r="98" spans="5:8">
      <c r="E98" s="33" t="str">
        <f>IF(D98="","",COUNTIF('Дневник сделок'!$H$10:$H$1960,D98))</f>
        <v/>
      </c>
      <c r="F98" s="33" t="str">
        <f>IF(D98="","",(SUMPRODUCT(('Дневник сделок'!$H$10:'Дневник сделок'!$H$2000=D98)*('Дневник сделок'!$AE$10:'Дневник сделок'!$AE$2000&gt;0))))</f>
        <v/>
      </c>
      <c r="G98" s="33" t="str">
        <f>IF(D98="","",(SUMPRODUCT(('Дневник сделок'!$H$10:'Дневник сделок'!$H$2000=D98)*('Дневник сделок'!$AE$10:'Дневник сделок'!$AE$2000&lt;0))))</f>
        <v/>
      </c>
      <c r="H98" s="33" t="str">
        <f>IF(D98="","",SUMPRODUCT(('Дневник сделок'!$H$10:$H$1960=D98)*('Дневник сделок'!$AE$10:$AE$1960)))</f>
        <v/>
      </c>
    </row>
    <row r="99" spans="5:8">
      <c r="E99" s="33" t="str">
        <f>IF(D99="","",COUNTIF('Дневник сделок'!$H$10:$H$1960,D99))</f>
        <v/>
      </c>
      <c r="F99" s="33" t="str">
        <f>IF(D99="","",(SUMPRODUCT(('Дневник сделок'!$H$10:'Дневник сделок'!$H$2000=D99)*('Дневник сделок'!$AE$10:'Дневник сделок'!$AE$2000&gt;0))))</f>
        <v/>
      </c>
      <c r="G99" s="33" t="str">
        <f>IF(D99="","",(SUMPRODUCT(('Дневник сделок'!$H$10:'Дневник сделок'!$H$2000=D99)*('Дневник сделок'!$AE$10:'Дневник сделок'!$AE$2000&lt;0))))</f>
        <v/>
      </c>
      <c r="H99" s="33" t="str">
        <f>IF(D99="","",SUMPRODUCT(('Дневник сделок'!$H$10:$H$1960=D99)*('Дневник сделок'!$AE$10:$AE$1960)))</f>
        <v/>
      </c>
    </row>
    <row r="100" spans="5:8">
      <c r="E100" s="33" t="str">
        <f>IF(D100="","",COUNTIF('Дневник сделок'!$H$10:$H$1960,D100))</f>
        <v/>
      </c>
      <c r="F100" s="33" t="str">
        <f>IF(D100="","",(SUMPRODUCT(('Дневник сделок'!$H$10:'Дневник сделок'!$H$2000=D100)*('Дневник сделок'!$AE$10:'Дневник сделок'!$AE$2000&gt;0))))</f>
        <v/>
      </c>
      <c r="G100" s="33" t="str">
        <f>IF(D100="","",(SUMPRODUCT(('Дневник сделок'!$H$10:'Дневник сделок'!$H$2000=D100)*('Дневник сделок'!$AE$10:'Дневник сделок'!$AE$2000&lt;0))))</f>
        <v/>
      </c>
      <c r="H100" s="33" t="str">
        <f>IF(D100="","",SUMPRODUCT(('Дневник сделок'!$H$10:$H$1960=D100)*('Дневник сделок'!$AE$10:$AE$1960)))</f>
        <v/>
      </c>
    </row>
    <row r="101" spans="5:8">
      <c r="E101" s="33" t="str">
        <f>IF(D101="","",COUNTIF('Дневник сделок'!$H$10:$H$1960,D101))</f>
        <v/>
      </c>
      <c r="F101" s="33" t="str">
        <f>IF(D101="","",(SUMPRODUCT(('Дневник сделок'!$H$10:'Дневник сделок'!$H$2000=D101)*('Дневник сделок'!$AE$10:'Дневник сделок'!$AE$2000&gt;0))))</f>
        <v/>
      </c>
      <c r="G101" s="33" t="str">
        <f>IF(D101="","",(SUMPRODUCT(('Дневник сделок'!$H$10:'Дневник сделок'!$H$2000=D101)*('Дневник сделок'!$AE$10:'Дневник сделок'!$AE$2000&lt;0))))</f>
        <v/>
      </c>
      <c r="H101" s="33" t="str">
        <f>IF(D101="","",SUMPRODUCT(('Дневник сделок'!$H$10:$H$1960=D101)*('Дневник сделок'!$AE$10:$AE$1960)))</f>
        <v/>
      </c>
    </row>
    <row r="102" spans="5:8">
      <c r="E102" s="33" t="str">
        <f>IF(D102="","",COUNTIF('Дневник сделок'!$H$10:$H$1960,D102))</f>
        <v/>
      </c>
      <c r="F102" s="33" t="str">
        <f>IF(D102="","",(SUMPRODUCT(('Дневник сделок'!$H$10:'Дневник сделок'!$H$2000=D102)*('Дневник сделок'!$AE$10:'Дневник сделок'!$AE$2000&gt;0))))</f>
        <v/>
      </c>
      <c r="G102" s="33" t="str">
        <f>IF(D102="","",(SUMPRODUCT(('Дневник сделок'!$H$10:'Дневник сделок'!$H$2000=D102)*('Дневник сделок'!$AE$10:'Дневник сделок'!$AE$2000&lt;0))))</f>
        <v/>
      </c>
      <c r="H102" s="33" t="str">
        <f>IF(D102="","",SUMPRODUCT(('Дневник сделок'!$H$10:$H$1960=D102)*('Дневник сделок'!$AE$10:$AE$1960)))</f>
        <v/>
      </c>
    </row>
    <row r="103" spans="5:8">
      <c r="E103" s="33" t="str">
        <f>IF(D103="","",COUNTIF('Дневник сделок'!$H$10:$H$1960,D103))</f>
        <v/>
      </c>
      <c r="F103" s="33" t="str">
        <f>IF(D103="","",(SUMPRODUCT(('Дневник сделок'!$H$10:'Дневник сделок'!$H$2000=D103)*('Дневник сделок'!$AE$10:'Дневник сделок'!$AE$2000&gt;0))))</f>
        <v/>
      </c>
      <c r="G103" s="33" t="str">
        <f>IF(D103="","",(SUMPRODUCT(('Дневник сделок'!$H$10:'Дневник сделок'!$H$2000=D103)*('Дневник сделок'!$AE$10:'Дневник сделок'!$AE$2000&lt;0))))</f>
        <v/>
      </c>
      <c r="H103" s="33" t="str">
        <f>IF(D103="","",SUMPRODUCT(('Дневник сделок'!$H$10:$H$1960=D103)*('Дневник сделок'!$AE$10:$AE$1960)))</f>
        <v/>
      </c>
    </row>
    <row r="104" spans="5:8">
      <c r="E104" s="33" t="str">
        <f>IF(D104="","",COUNTIF('Дневник сделок'!$H$10:$H$1960,D104))</f>
        <v/>
      </c>
      <c r="F104" s="33" t="str">
        <f>IF(D104="","",(SUMPRODUCT(('Дневник сделок'!$H$10:'Дневник сделок'!$H$2000=D104)*('Дневник сделок'!$AE$10:'Дневник сделок'!$AE$2000&gt;0))))</f>
        <v/>
      </c>
      <c r="G104" s="33" t="str">
        <f>IF(D104="","",(SUMPRODUCT(('Дневник сделок'!$H$10:'Дневник сделок'!$H$2000=D104)*('Дневник сделок'!$AE$10:'Дневник сделок'!$AE$2000&lt;0))))</f>
        <v/>
      </c>
      <c r="H104" s="33" t="str">
        <f>IF(D104="","",SUMPRODUCT(('Дневник сделок'!$H$10:$H$1960=D104)*('Дневник сделок'!$AE$10:$AE$1960)))</f>
        <v/>
      </c>
    </row>
    <row r="105" spans="5:8">
      <c r="E105" s="33" t="str">
        <f>IF(D105="","",COUNTIF('Дневник сделок'!$H$10:$H$1960,D105))</f>
        <v/>
      </c>
      <c r="F105" s="33" t="str">
        <f>IF(D105="","",(SUMPRODUCT(('Дневник сделок'!$H$10:'Дневник сделок'!$H$2000=D105)*('Дневник сделок'!$AE$10:'Дневник сделок'!$AE$2000&gt;0))))</f>
        <v/>
      </c>
      <c r="G105" s="33" t="str">
        <f>IF(D105="","",(SUMPRODUCT(('Дневник сделок'!$H$10:'Дневник сделок'!$H$2000=D105)*('Дневник сделок'!$AE$10:'Дневник сделок'!$AE$2000&lt;0))))</f>
        <v/>
      </c>
      <c r="H105" s="33" t="str">
        <f>IF(D105="","",SUMPRODUCT(('Дневник сделок'!$H$10:$H$1960=D105)*('Дневник сделок'!$AE$10:$AE$1960)))</f>
        <v/>
      </c>
    </row>
    <row r="106" spans="5:8">
      <c r="E106" s="33" t="str">
        <f>IF(D106="","",COUNTIF('Дневник сделок'!$H$10:$H$1960,D106))</f>
        <v/>
      </c>
      <c r="F106" s="33" t="str">
        <f>IF(D106="","",(SUMPRODUCT(('Дневник сделок'!$H$10:'Дневник сделок'!$H$2000=D106)*('Дневник сделок'!$AE$10:'Дневник сделок'!$AE$2000&gt;0))))</f>
        <v/>
      </c>
      <c r="G106" s="33" t="str">
        <f>IF(D106="","",(SUMPRODUCT(('Дневник сделок'!$H$10:'Дневник сделок'!$H$2000=D106)*('Дневник сделок'!$AE$10:'Дневник сделок'!$AE$2000&lt;0))))</f>
        <v/>
      </c>
      <c r="H106" s="33" t="str">
        <f>IF(D106="","",SUMPRODUCT(('Дневник сделок'!$H$10:$H$1960=D106)*('Дневник сделок'!$AE$10:$AE$1960)))</f>
        <v/>
      </c>
    </row>
    <row r="107" spans="5:8">
      <c r="E107" s="33" t="str">
        <f>IF(D107="","",COUNTIF('Дневник сделок'!$H$10:$H$1960,D107))</f>
        <v/>
      </c>
      <c r="F107" s="33" t="str">
        <f>IF(D107="","",(SUMPRODUCT(('Дневник сделок'!$H$10:'Дневник сделок'!$H$2000=D107)*('Дневник сделок'!$AE$10:'Дневник сделок'!$AE$2000&gt;0))))</f>
        <v/>
      </c>
      <c r="G107" s="33" t="str">
        <f>IF(D107="","",(SUMPRODUCT(('Дневник сделок'!$H$10:'Дневник сделок'!$H$2000=D107)*('Дневник сделок'!$AE$10:'Дневник сделок'!$AE$2000&lt;0))))</f>
        <v/>
      </c>
      <c r="H107" s="33" t="str">
        <f>IF(D107="","",SUMPRODUCT(('Дневник сделок'!$H$10:$H$1960=D107)*('Дневник сделок'!$AE$10:$AE$1960)))</f>
        <v/>
      </c>
    </row>
    <row r="108" spans="5:8">
      <c r="E108" s="33" t="str">
        <f>IF(D108="","",COUNTIF('Дневник сделок'!$H$10:$H$1960,D108))</f>
        <v/>
      </c>
      <c r="F108" s="33" t="str">
        <f>IF(D108="","",(SUMPRODUCT(('Дневник сделок'!$H$10:'Дневник сделок'!$H$2000=D108)*('Дневник сделок'!$AE$10:'Дневник сделок'!$AE$2000&gt;0))))</f>
        <v/>
      </c>
      <c r="G108" s="33" t="str">
        <f>IF(D108="","",(SUMPRODUCT(('Дневник сделок'!$H$10:'Дневник сделок'!$H$2000=D108)*('Дневник сделок'!$AE$10:'Дневник сделок'!$AE$2000&lt;0))))</f>
        <v/>
      </c>
      <c r="H108" s="33" t="str">
        <f>IF(D108="","",SUMPRODUCT(('Дневник сделок'!$H$10:$H$1960=D108)*('Дневник сделок'!$AE$10:$AE$1960)))</f>
        <v/>
      </c>
    </row>
    <row r="109" spans="5:8">
      <c r="E109" s="33" t="str">
        <f>IF(D109="","",COUNTIF('Дневник сделок'!$H$10:$H$1960,D109))</f>
        <v/>
      </c>
      <c r="F109" s="33" t="str">
        <f>IF(D109="","",(SUMPRODUCT(('Дневник сделок'!$H$10:'Дневник сделок'!$H$2000=D109)*('Дневник сделок'!$AE$10:'Дневник сделок'!$AE$2000&gt;0))))</f>
        <v/>
      </c>
      <c r="G109" s="33" t="str">
        <f>IF(D109="","",(SUMPRODUCT(('Дневник сделок'!$H$10:'Дневник сделок'!$H$2000=D109)*('Дневник сделок'!$AE$10:'Дневник сделок'!$AE$2000&lt;0))))</f>
        <v/>
      </c>
      <c r="H109" s="33" t="str">
        <f>IF(D109="","",SUMPRODUCT(('Дневник сделок'!$H$10:$H$1960=D109)*('Дневник сделок'!$AE$10:$AE$1960)))</f>
        <v/>
      </c>
    </row>
    <row r="110" spans="5:8">
      <c r="E110" s="33" t="str">
        <f>IF(D110="","",COUNTIF('Дневник сделок'!$H$10:$H$1960,D110))</f>
        <v/>
      </c>
      <c r="F110" s="33" t="str">
        <f>IF(D110="","",(SUMPRODUCT(('Дневник сделок'!$H$10:'Дневник сделок'!$H$2000=D110)*('Дневник сделок'!$AE$10:'Дневник сделок'!$AE$2000&gt;0))))</f>
        <v/>
      </c>
      <c r="G110" s="33" t="str">
        <f>IF(D110="","",(SUMPRODUCT(('Дневник сделок'!$H$10:'Дневник сделок'!$H$2000=D110)*('Дневник сделок'!$AE$10:'Дневник сделок'!$AE$2000&lt;0))))</f>
        <v/>
      </c>
      <c r="H110" s="33" t="str">
        <f>IF(D110="","",SUMPRODUCT(('Дневник сделок'!$H$10:$H$1960=D110)*('Дневник сделок'!$AE$10:$AE$1960)))</f>
        <v/>
      </c>
    </row>
    <row r="111" spans="5:8">
      <c r="E111" s="33" t="str">
        <f>IF(D111="","",COUNTIF('Дневник сделок'!$H$10:$H$1960,D111))</f>
        <v/>
      </c>
      <c r="F111" s="33" t="str">
        <f>IF(D111="","",(SUMPRODUCT(('Дневник сделок'!$H$10:'Дневник сделок'!$H$2000=D111)*('Дневник сделок'!$AE$10:'Дневник сделок'!$AE$2000&gt;0))))</f>
        <v/>
      </c>
      <c r="G111" s="33" t="str">
        <f>IF(D111="","",(SUMPRODUCT(('Дневник сделок'!$H$10:'Дневник сделок'!$H$2000=D111)*('Дневник сделок'!$AE$10:'Дневник сделок'!$AE$2000&lt;0))))</f>
        <v/>
      </c>
      <c r="H111" s="33" t="str">
        <f>IF(D111="","",SUMPRODUCT(('Дневник сделок'!$H$10:$H$1960=D111)*('Дневник сделок'!$AE$10:$AE$1960)))</f>
        <v/>
      </c>
    </row>
    <row r="112" spans="5:8">
      <c r="E112" s="33" t="str">
        <f>IF(D112="","",COUNTIF('Дневник сделок'!$H$10:$H$1960,D112))</f>
        <v/>
      </c>
      <c r="F112" s="33" t="str">
        <f>IF(D112="","",(SUMPRODUCT(('Дневник сделок'!$H$10:'Дневник сделок'!$H$2000=D112)*('Дневник сделок'!$AE$10:'Дневник сделок'!$AE$2000&gt;0))))</f>
        <v/>
      </c>
      <c r="G112" s="33" t="str">
        <f>IF(D112="","",(SUMPRODUCT(('Дневник сделок'!$H$10:'Дневник сделок'!$H$2000=D112)*('Дневник сделок'!$AE$10:'Дневник сделок'!$AE$2000&lt;0))))</f>
        <v/>
      </c>
      <c r="H112" s="33" t="str">
        <f>IF(D112="","",SUMPRODUCT(('Дневник сделок'!$H$10:$H$1960=D112)*('Дневник сделок'!$AE$10:$AE$1960)))</f>
        <v/>
      </c>
    </row>
    <row r="113" spans="5:8">
      <c r="E113" s="33" t="str">
        <f>IF(D113="","",COUNTIF('Дневник сделок'!$H$10:$H$1960,D113))</f>
        <v/>
      </c>
      <c r="F113" s="33" t="str">
        <f>IF(D113="","",(SUMPRODUCT(('Дневник сделок'!$H$10:'Дневник сделок'!$H$2000=D113)*('Дневник сделок'!$AE$10:'Дневник сделок'!$AE$2000&gt;0))))</f>
        <v/>
      </c>
      <c r="G113" s="33" t="str">
        <f>IF(D113="","",(SUMPRODUCT(('Дневник сделок'!$H$10:'Дневник сделок'!$H$2000=D113)*('Дневник сделок'!$AE$10:'Дневник сделок'!$AE$2000&lt;0))))</f>
        <v/>
      </c>
      <c r="H113" s="33" t="str">
        <f>IF(D113="","",SUMPRODUCT(('Дневник сделок'!$H$10:$H$1960=D113)*('Дневник сделок'!$AE$10:$AE$1960)))</f>
        <v/>
      </c>
    </row>
    <row r="114" spans="5:8">
      <c r="E114" s="33" t="str">
        <f>IF(D114="","",COUNTIF('Дневник сделок'!$H$10:$H$1960,D114))</f>
        <v/>
      </c>
      <c r="F114" s="33" t="str">
        <f>IF(D114="","",(SUMPRODUCT(('Дневник сделок'!$H$10:'Дневник сделок'!$H$2000=D114)*('Дневник сделок'!$AE$10:'Дневник сделок'!$AE$2000&gt;0))))</f>
        <v/>
      </c>
      <c r="G114" s="33" t="str">
        <f>IF(D114="","",(SUMPRODUCT(('Дневник сделок'!$H$10:'Дневник сделок'!$H$2000=D114)*('Дневник сделок'!$AE$10:'Дневник сделок'!$AE$2000&lt;0))))</f>
        <v/>
      </c>
      <c r="H114" s="33" t="str">
        <f>IF(D114="","",SUMPRODUCT(('Дневник сделок'!$H$10:$H$1960=D114)*('Дневник сделок'!$AE$10:$AE$1960)))</f>
        <v/>
      </c>
    </row>
    <row r="115" spans="5:8">
      <c r="E115" s="33" t="str">
        <f>IF(D115="","",COUNTIF('Дневник сделок'!$H$10:$H$1960,D115))</f>
        <v/>
      </c>
      <c r="F115" s="33" t="str">
        <f>IF(D115="","",(SUMPRODUCT(('Дневник сделок'!$H$10:'Дневник сделок'!$H$2000=D115)*('Дневник сделок'!$AE$10:'Дневник сделок'!$AE$2000&gt;0))))</f>
        <v/>
      </c>
      <c r="G115" s="33" t="str">
        <f>IF(D115="","",(SUMPRODUCT(('Дневник сделок'!$H$10:'Дневник сделок'!$H$2000=D115)*('Дневник сделок'!$AE$10:'Дневник сделок'!$AE$2000&lt;0))))</f>
        <v/>
      </c>
      <c r="H115" s="33" t="str">
        <f>IF(D115="","",SUMPRODUCT(('Дневник сделок'!$H$10:$H$1960=D115)*('Дневник сделок'!$AE$10:$AE$1960)))</f>
        <v/>
      </c>
    </row>
    <row r="116" spans="5:8">
      <c r="E116" s="33" t="str">
        <f>IF(D116="","",COUNTIF('Дневник сделок'!$H$10:$H$1960,D116))</f>
        <v/>
      </c>
      <c r="F116" s="33" t="str">
        <f>IF(D116="","",(SUMPRODUCT(('Дневник сделок'!$H$10:'Дневник сделок'!$H$2000=D116)*('Дневник сделок'!$AE$10:'Дневник сделок'!$AE$2000&gt;0))))</f>
        <v/>
      </c>
      <c r="G116" s="33" t="str">
        <f>IF(D116="","",(SUMPRODUCT(('Дневник сделок'!$H$10:'Дневник сделок'!$H$2000=D116)*('Дневник сделок'!$AE$10:'Дневник сделок'!$AE$2000&lt;0))))</f>
        <v/>
      </c>
      <c r="H116" s="33" t="str">
        <f>IF(D116="","",SUMPRODUCT(('Дневник сделок'!$H$10:$H$1960=D116)*('Дневник сделок'!$AE$10:$AE$1960)))</f>
        <v/>
      </c>
    </row>
    <row r="117" spans="5:8">
      <c r="E117" s="33" t="str">
        <f>IF(D117="","",COUNTIF('Дневник сделок'!$H$10:$H$1960,D117))</f>
        <v/>
      </c>
      <c r="F117" s="33" t="str">
        <f>IF(D117="","",(SUMPRODUCT(('Дневник сделок'!$H$10:'Дневник сделок'!$H$2000=D117)*('Дневник сделок'!$AE$10:'Дневник сделок'!$AE$2000&gt;0))))</f>
        <v/>
      </c>
      <c r="G117" s="33" t="str">
        <f>IF(D117="","",(SUMPRODUCT(('Дневник сделок'!$H$10:'Дневник сделок'!$H$2000=D117)*('Дневник сделок'!$AE$10:'Дневник сделок'!$AE$2000&lt;0))))</f>
        <v/>
      </c>
      <c r="H117" s="33" t="str">
        <f>IF(D117="","",SUMPRODUCT(('Дневник сделок'!$H$10:$H$1960=D117)*('Дневник сделок'!$AE$10:$AE$1960)))</f>
        <v/>
      </c>
    </row>
    <row r="118" spans="5:8">
      <c r="E118" s="33" t="str">
        <f>IF(D118="","",COUNTIF('Дневник сделок'!$H$10:$H$1960,D118))</f>
        <v/>
      </c>
      <c r="F118" s="33" t="str">
        <f>IF(D118="","",(SUMPRODUCT(('Дневник сделок'!$H$10:'Дневник сделок'!$H$2000=D118)*('Дневник сделок'!$AE$10:'Дневник сделок'!$AE$2000&gt;0))))</f>
        <v/>
      </c>
      <c r="G118" s="33" t="str">
        <f>IF(D118="","",(SUMPRODUCT(('Дневник сделок'!$H$10:'Дневник сделок'!$H$2000=D118)*('Дневник сделок'!$AE$10:'Дневник сделок'!$AE$2000&lt;0))))</f>
        <v/>
      </c>
      <c r="H118" s="33" t="str">
        <f>IF(D118="","",SUMPRODUCT(('Дневник сделок'!$H$10:$H$1960=D118)*('Дневник сделок'!$AE$10:$AE$1960)))</f>
        <v/>
      </c>
    </row>
    <row r="119" spans="5:8">
      <c r="E119" s="33" t="str">
        <f>IF(D119="","",COUNTIF('Дневник сделок'!$H$10:$H$1960,D119))</f>
        <v/>
      </c>
      <c r="F119" s="33" t="str">
        <f>IF(D119="","",(SUMPRODUCT(('Дневник сделок'!$H$10:'Дневник сделок'!$H$2000=D119)*('Дневник сделок'!$AE$10:'Дневник сделок'!$AE$2000&gt;0))))</f>
        <v/>
      </c>
      <c r="G119" s="33" t="str">
        <f>IF(D119="","",(SUMPRODUCT(('Дневник сделок'!$H$10:'Дневник сделок'!$H$2000=D119)*('Дневник сделок'!$AE$10:'Дневник сделок'!$AE$2000&lt;0))))</f>
        <v/>
      </c>
      <c r="H119" s="33" t="str">
        <f>IF(D119="","",SUMPRODUCT(('Дневник сделок'!$H$10:$H$1960=D119)*('Дневник сделок'!$AE$10:$AE$1960)))</f>
        <v/>
      </c>
    </row>
    <row r="120" spans="5:8">
      <c r="E120" s="33" t="str">
        <f>IF(D120="","",COUNTIF('Дневник сделок'!$H$10:$H$1960,D120))</f>
        <v/>
      </c>
      <c r="F120" s="33" t="str">
        <f>IF(D120="","",(SUMPRODUCT(('Дневник сделок'!$H$10:'Дневник сделок'!$H$2000=D120)*('Дневник сделок'!$AE$10:'Дневник сделок'!$AE$2000&gt;0))))</f>
        <v/>
      </c>
      <c r="G120" s="33" t="str">
        <f>IF(D120="","",(SUMPRODUCT(('Дневник сделок'!$H$10:'Дневник сделок'!$H$2000=D120)*('Дневник сделок'!$AE$10:'Дневник сделок'!$AE$2000&lt;0))))</f>
        <v/>
      </c>
      <c r="H120" s="33" t="str">
        <f>IF(D120="","",SUMPRODUCT(('Дневник сделок'!$H$10:$H$1960=D120)*('Дневник сделок'!$AE$10:$AE$1960)))</f>
        <v/>
      </c>
    </row>
    <row r="121" spans="5:8">
      <c r="E121" s="33" t="str">
        <f>IF(D121="","",COUNTIF('Дневник сделок'!$H$10:$H$1960,D121))</f>
        <v/>
      </c>
      <c r="F121" s="33" t="str">
        <f>IF(D121="","",(SUMPRODUCT(('Дневник сделок'!$H$10:'Дневник сделок'!$H$2000=D121)*('Дневник сделок'!$AE$10:'Дневник сделок'!$AE$2000&gt;0))))</f>
        <v/>
      </c>
      <c r="G121" s="33" t="str">
        <f>IF(D121="","",(SUMPRODUCT(('Дневник сделок'!$H$10:'Дневник сделок'!$H$2000=D121)*('Дневник сделок'!$AE$10:'Дневник сделок'!$AE$2000&lt;0))))</f>
        <v/>
      </c>
      <c r="H121" s="33" t="str">
        <f>IF(D121="","",SUMPRODUCT(('Дневник сделок'!$H$10:$H$1960=D121)*('Дневник сделок'!$AE$10:$AE$1960)))</f>
        <v/>
      </c>
    </row>
    <row r="122" spans="5:8">
      <c r="E122" s="33" t="str">
        <f>IF(D122="","",COUNTIF('Дневник сделок'!$H$10:$H$1960,D122))</f>
        <v/>
      </c>
      <c r="F122" s="33" t="str">
        <f>IF(D122="","",(SUMPRODUCT(('Дневник сделок'!$H$10:'Дневник сделок'!$H$2000=D122)*('Дневник сделок'!$AE$10:'Дневник сделок'!$AE$2000&gt;0))))</f>
        <v/>
      </c>
      <c r="G122" s="33" t="str">
        <f>IF(D122="","",(SUMPRODUCT(('Дневник сделок'!$H$10:'Дневник сделок'!$H$2000=D122)*('Дневник сделок'!$AE$10:'Дневник сделок'!$AE$2000&lt;0))))</f>
        <v/>
      </c>
      <c r="H122" s="33" t="str">
        <f>IF(D122="","",SUMPRODUCT(('Дневник сделок'!$H$10:$H$1960=D122)*('Дневник сделок'!$AE$10:$AE$1960)))</f>
        <v/>
      </c>
    </row>
    <row r="123" spans="5:8">
      <c r="E123" s="33" t="str">
        <f>IF(D123="","",COUNTIF('Дневник сделок'!$H$10:$H$1960,D123))</f>
        <v/>
      </c>
      <c r="F123" s="33" t="str">
        <f>IF(D123="","",(SUMPRODUCT(('Дневник сделок'!$H$10:'Дневник сделок'!$H$2000=D123)*('Дневник сделок'!$AE$10:'Дневник сделок'!$AE$2000&gt;0))))</f>
        <v/>
      </c>
      <c r="G123" s="33" t="str">
        <f>IF(D123="","",(SUMPRODUCT(('Дневник сделок'!$H$10:'Дневник сделок'!$H$2000=D123)*('Дневник сделок'!$AE$10:'Дневник сделок'!$AE$2000&lt;0))))</f>
        <v/>
      </c>
      <c r="H123" s="33" t="str">
        <f>IF(D123="","",SUMPRODUCT(('Дневник сделок'!$H$10:$H$1960=D123)*('Дневник сделок'!$AE$10:$AE$1960)))</f>
        <v/>
      </c>
    </row>
    <row r="124" spans="5:8">
      <c r="E124" s="33" t="str">
        <f>IF(D124="","",COUNTIF('Дневник сделок'!$H$10:$H$1960,D124))</f>
        <v/>
      </c>
      <c r="F124" s="33" t="str">
        <f>IF(D124="","",(SUMPRODUCT(('Дневник сделок'!$H$10:'Дневник сделок'!$H$2000=D124)*('Дневник сделок'!$AE$10:'Дневник сделок'!$AE$2000&gt;0))))</f>
        <v/>
      </c>
      <c r="G124" s="33" t="str">
        <f>IF(D124="","",(SUMPRODUCT(('Дневник сделок'!$H$10:'Дневник сделок'!$H$2000=D124)*('Дневник сделок'!$AE$10:'Дневник сделок'!$AE$2000&lt;0))))</f>
        <v/>
      </c>
      <c r="H124" s="33" t="str">
        <f>IF(D124="","",SUMPRODUCT(('Дневник сделок'!$H$10:$H$1960=D124)*('Дневник сделок'!$AE$10:$AE$1960)))</f>
        <v/>
      </c>
    </row>
    <row r="125" spans="5:8">
      <c r="E125" s="33" t="str">
        <f>IF(D125="","",COUNTIF('Дневник сделок'!$H$10:$H$1960,D125))</f>
        <v/>
      </c>
      <c r="F125" s="33" t="str">
        <f>IF(D125="","",(SUMPRODUCT(('Дневник сделок'!$H$10:'Дневник сделок'!$H$2000=D125)*('Дневник сделок'!$AE$10:'Дневник сделок'!$AE$2000&gt;0))))</f>
        <v/>
      </c>
      <c r="G125" s="33" t="str">
        <f>IF(D125="","",(SUMPRODUCT(('Дневник сделок'!$H$10:'Дневник сделок'!$H$2000=D125)*('Дневник сделок'!$AE$10:'Дневник сделок'!$AE$2000&lt;0))))</f>
        <v/>
      </c>
      <c r="H125" s="33" t="str">
        <f>IF(D125="","",SUMPRODUCT(('Дневник сделок'!$H$10:$H$1960=D125)*('Дневник сделок'!$AE$10:$AE$1960)))</f>
        <v/>
      </c>
    </row>
    <row r="126" spans="5:8">
      <c r="E126" s="33" t="str">
        <f>IF(D126="","",COUNTIF('Дневник сделок'!$H$10:$H$1960,D126))</f>
        <v/>
      </c>
      <c r="F126" s="33" t="str">
        <f>IF(D126="","",(SUMPRODUCT(('Дневник сделок'!$H$10:'Дневник сделок'!$H$2000=D126)*('Дневник сделок'!$AE$10:'Дневник сделок'!$AE$2000&gt;0))))</f>
        <v/>
      </c>
      <c r="G126" s="33" t="str">
        <f>IF(D126="","",(SUMPRODUCT(('Дневник сделок'!$H$10:'Дневник сделок'!$H$2000=D126)*('Дневник сделок'!$AE$10:'Дневник сделок'!$AE$2000&lt;0))))</f>
        <v/>
      </c>
      <c r="H126" s="33" t="str">
        <f>IF(D126="","",SUMPRODUCT(('Дневник сделок'!$H$10:$H$1960=D126)*('Дневник сделок'!$AE$10:$AE$1960)))</f>
        <v/>
      </c>
    </row>
    <row r="127" spans="5:8">
      <c r="E127" s="33" t="str">
        <f>IF(D127="","",COUNTIF('Дневник сделок'!$H$10:$H$1960,D127))</f>
        <v/>
      </c>
      <c r="F127" s="33" t="str">
        <f>IF(D127="","",(SUMPRODUCT(('Дневник сделок'!$H$10:'Дневник сделок'!$H$2000=D127)*('Дневник сделок'!$AE$10:'Дневник сделок'!$AE$2000&gt;0))))</f>
        <v/>
      </c>
      <c r="G127" s="33" t="str">
        <f>IF(D127="","",(SUMPRODUCT(('Дневник сделок'!$H$10:'Дневник сделок'!$H$2000=D127)*('Дневник сделок'!$AE$10:'Дневник сделок'!$AE$2000&lt;0))))</f>
        <v/>
      </c>
      <c r="H127" s="33" t="str">
        <f>IF(D127="","",SUMPRODUCT(('Дневник сделок'!$H$10:$H$1960=D127)*('Дневник сделок'!$AE$10:$AE$1960)))</f>
        <v/>
      </c>
    </row>
    <row r="128" spans="5:8">
      <c r="E128" s="33" t="str">
        <f>IF(D128="","",COUNTIF('Дневник сделок'!$H$10:$H$1960,D128))</f>
        <v/>
      </c>
      <c r="F128" s="33" t="str">
        <f>IF(D128="","",(SUMPRODUCT(('Дневник сделок'!$H$10:'Дневник сделок'!$H$2000=D128)*('Дневник сделок'!$AE$10:'Дневник сделок'!$AE$2000&gt;0))))</f>
        <v/>
      </c>
      <c r="G128" s="33" t="str">
        <f>IF(D128="","",(SUMPRODUCT(('Дневник сделок'!$H$10:'Дневник сделок'!$H$2000=D128)*('Дневник сделок'!$AE$10:'Дневник сделок'!$AE$2000&lt;0))))</f>
        <v/>
      </c>
      <c r="H128" s="33" t="str">
        <f>IF(D128="","",SUMPRODUCT(('Дневник сделок'!$H$10:$H$1960=D128)*('Дневник сделок'!$AE$10:$AE$1960)))</f>
        <v/>
      </c>
    </row>
    <row r="129" spans="5:8">
      <c r="E129" s="33" t="str">
        <f>IF(D129="","",COUNTIF('Дневник сделок'!$H$10:$H$1960,D129))</f>
        <v/>
      </c>
      <c r="F129" s="33" t="str">
        <f>IF(D129="","",(SUMPRODUCT(('Дневник сделок'!$H$10:'Дневник сделок'!$H$2000=D129)*('Дневник сделок'!$AE$10:'Дневник сделок'!$AE$2000&gt;0))))</f>
        <v/>
      </c>
      <c r="G129" s="33" t="str">
        <f>IF(D129="","",(SUMPRODUCT(('Дневник сделок'!$H$10:'Дневник сделок'!$H$2000=D129)*('Дневник сделок'!$AE$10:'Дневник сделок'!$AE$2000&lt;0))))</f>
        <v/>
      </c>
      <c r="H129" s="33" t="str">
        <f>IF(D129="","",SUMPRODUCT(('Дневник сделок'!$H$10:$H$1960=D129)*('Дневник сделок'!$AE$10:$AE$1960)))</f>
        <v/>
      </c>
    </row>
    <row r="130" spans="5:8">
      <c r="E130" s="33" t="str">
        <f>IF(D130="","",COUNTIF('Дневник сделок'!$H$10:$H$1960,D130))</f>
        <v/>
      </c>
      <c r="F130" s="33" t="str">
        <f>IF(D130="","",(SUMPRODUCT(('Дневник сделок'!$H$10:'Дневник сделок'!$H$2000=D130)*('Дневник сделок'!$AE$10:'Дневник сделок'!$AE$2000&gt;0))))</f>
        <v/>
      </c>
      <c r="G130" s="33" t="str">
        <f>IF(D130="","",(SUMPRODUCT(('Дневник сделок'!$H$10:'Дневник сделок'!$H$2000=D130)*('Дневник сделок'!$AE$10:'Дневник сделок'!$AE$2000&lt;0))))</f>
        <v/>
      </c>
      <c r="H130" s="33" t="str">
        <f>IF(D130="","",SUMPRODUCT(('Дневник сделок'!$H$10:$H$1960=D130)*('Дневник сделок'!$AE$10:$AE$1960)))</f>
        <v/>
      </c>
    </row>
    <row r="131" spans="5:8">
      <c r="E131" s="33" t="str">
        <f>IF(D131="","",COUNTIF('Дневник сделок'!$H$10:$H$1960,D131))</f>
        <v/>
      </c>
      <c r="F131" s="33" t="str">
        <f>IF(D131="","",(SUMPRODUCT(('Дневник сделок'!$H$10:'Дневник сделок'!$H$2000=D131)*('Дневник сделок'!$AE$10:'Дневник сделок'!$AE$2000&gt;0))))</f>
        <v/>
      </c>
      <c r="G131" s="33" t="str">
        <f>IF(D131="","",(SUMPRODUCT(('Дневник сделок'!$H$10:'Дневник сделок'!$H$2000=D131)*('Дневник сделок'!$AE$10:'Дневник сделок'!$AE$2000&lt;0))))</f>
        <v/>
      </c>
      <c r="H131" s="33" t="str">
        <f>IF(D131="","",SUMPRODUCT(('Дневник сделок'!$H$10:$H$1960=D131)*('Дневник сделок'!$AE$10:$AE$1960)))</f>
        <v/>
      </c>
    </row>
    <row r="132" spans="5:8">
      <c r="E132" s="33" t="str">
        <f>IF(D132="","",COUNTIF('Дневник сделок'!$H$10:$H$1960,D132))</f>
        <v/>
      </c>
      <c r="F132" s="33" t="str">
        <f>IF(D132="","",(SUMPRODUCT(('Дневник сделок'!$H$10:'Дневник сделок'!$H$2000=D132)*('Дневник сделок'!$AE$10:'Дневник сделок'!$AE$2000&gt;0))))</f>
        <v/>
      </c>
      <c r="G132" s="33" t="str">
        <f>IF(D132="","",(SUMPRODUCT(('Дневник сделок'!$H$10:'Дневник сделок'!$H$2000=D132)*('Дневник сделок'!$AE$10:'Дневник сделок'!$AE$2000&lt;0))))</f>
        <v/>
      </c>
      <c r="H132" s="33" t="str">
        <f>IF(D132="","",SUMPRODUCT(('Дневник сделок'!$H$10:$H$1960=D132)*('Дневник сделок'!$AE$10:$AE$1960)))</f>
        <v/>
      </c>
    </row>
    <row r="133" spans="5:8">
      <c r="E133" s="33" t="str">
        <f>IF(D133="","",COUNTIF('Дневник сделок'!$H$10:$H$1960,D133))</f>
        <v/>
      </c>
      <c r="F133" s="33" t="str">
        <f>IF(D133="","",(SUMPRODUCT(('Дневник сделок'!$H$10:'Дневник сделок'!$H$2000=D133)*('Дневник сделок'!$AE$10:'Дневник сделок'!$AE$2000&gt;0))))</f>
        <v/>
      </c>
      <c r="G133" s="33" t="str">
        <f>IF(D133="","",(SUMPRODUCT(('Дневник сделок'!$H$10:'Дневник сделок'!$H$2000=D133)*('Дневник сделок'!$AE$10:'Дневник сделок'!$AE$2000&lt;0))))</f>
        <v/>
      </c>
      <c r="H133" s="33" t="str">
        <f>IF(D133="","",SUMPRODUCT(('Дневник сделок'!$H$10:$H$1960=D133)*('Дневник сделок'!$AE$10:$AE$1960)))</f>
        <v/>
      </c>
    </row>
    <row r="134" spans="5:8">
      <c r="E134" s="33" t="str">
        <f>IF(D134="","",COUNTIF('Дневник сделок'!$H$10:$H$1960,D134))</f>
        <v/>
      </c>
      <c r="F134" s="33" t="str">
        <f>IF(D134="","",(SUMPRODUCT(('Дневник сделок'!$H$10:'Дневник сделок'!$H$2000=D134)*('Дневник сделок'!$AE$10:'Дневник сделок'!$AE$2000&gt;0))))</f>
        <v/>
      </c>
      <c r="G134" s="33" t="str">
        <f>IF(D134="","",(SUMPRODUCT(('Дневник сделок'!$H$10:'Дневник сделок'!$H$2000=D134)*('Дневник сделок'!$AE$10:'Дневник сделок'!$AE$2000&lt;0))))</f>
        <v/>
      </c>
      <c r="H134" s="33" t="str">
        <f>IF(D134="","",SUMPRODUCT(('Дневник сделок'!$H$10:$H$1960=D134)*('Дневник сделок'!$AE$10:$AE$1960)))</f>
        <v/>
      </c>
    </row>
    <row r="135" spans="5:8">
      <c r="E135" s="33" t="str">
        <f>IF(D135="","",COUNTIF('Дневник сделок'!$H$10:$H$1960,D135))</f>
        <v/>
      </c>
      <c r="F135" s="33" t="str">
        <f>IF(D135="","",(SUMPRODUCT(('Дневник сделок'!$H$10:'Дневник сделок'!$H$2000=D135)*('Дневник сделок'!$AE$10:'Дневник сделок'!$AE$2000&gt;0))))</f>
        <v/>
      </c>
      <c r="G135" s="33" t="str">
        <f>IF(D135="","",(SUMPRODUCT(('Дневник сделок'!$H$10:'Дневник сделок'!$H$2000=D135)*('Дневник сделок'!$AE$10:'Дневник сделок'!$AE$2000&lt;0))))</f>
        <v/>
      </c>
      <c r="H135" s="33" t="str">
        <f>IF(D135="","",SUMPRODUCT(('Дневник сделок'!$H$10:$H$1960=D135)*('Дневник сделок'!$AE$10:$AE$1960)))</f>
        <v/>
      </c>
    </row>
    <row r="136" spans="5:8">
      <c r="E136" s="33" t="str">
        <f>IF(D136="","",COUNTIF('Дневник сделок'!$H$10:$H$1960,D136))</f>
        <v/>
      </c>
      <c r="F136" s="33" t="str">
        <f>IF(D136="","",(SUMPRODUCT(('Дневник сделок'!$H$10:'Дневник сделок'!$H$2000=D136)*('Дневник сделок'!$AE$10:'Дневник сделок'!$AE$2000&gt;0))))</f>
        <v/>
      </c>
      <c r="G136" s="33" t="str">
        <f>IF(D136="","",(SUMPRODUCT(('Дневник сделок'!$H$10:'Дневник сделок'!$H$2000=D136)*('Дневник сделок'!$AE$10:'Дневник сделок'!$AE$2000&lt;0))))</f>
        <v/>
      </c>
      <c r="H136" s="33" t="str">
        <f>IF(D136="","",SUMPRODUCT(('Дневник сделок'!$H$10:$H$1960=D136)*('Дневник сделок'!$AE$10:$AE$1960)))</f>
        <v/>
      </c>
    </row>
    <row r="137" spans="5:8">
      <c r="E137" s="33" t="str">
        <f>IF(D137="","",COUNTIF('Дневник сделок'!$H$10:$H$1960,D137))</f>
        <v/>
      </c>
      <c r="F137" s="33" t="str">
        <f>IF(D137="","",(SUMPRODUCT(('Дневник сделок'!$H$10:'Дневник сделок'!$H$2000=D137)*('Дневник сделок'!$AE$10:'Дневник сделок'!$AE$2000&gt;0))))</f>
        <v/>
      </c>
      <c r="G137" s="33" t="str">
        <f>IF(D137="","",(SUMPRODUCT(('Дневник сделок'!$H$10:'Дневник сделок'!$H$2000=D137)*('Дневник сделок'!$AE$10:'Дневник сделок'!$AE$2000&lt;0))))</f>
        <v/>
      </c>
      <c r="H137" s="33" t="str">
        <f>IF(D137="","",SUMPRODUCT(('Дневник сделок'!$H$10:$H$1960=D137)*('Дневник сделок'!$AE$10:$AE$1960)))</f>
        <v/>
      </c>
    </row>
    <row r="138" spans="5:8">
      <c r="E138" s="33" t="str">
        <f>IF(D138="","",COUNTIF('Дневник сделок'!$H$10:$H$1960,D138))</f>
        <v/>
      </c>
      <c r="F138" s="33" t="str">
        <f>IF(D138="","",(SUMPRODUCT(('Дневник сделок'!$H$10:'Дневник сделок'!$H$2000=D138)*('Дневник сделок'!$AE$10:'Дневник сделок'!$AE$2000&gt;0))))</f>
        <v/>
      </c>
      <c r="G138" s="33" t="str">
        <f>IF(D138="","",(SUMPRODUCT(('Дневник сделок'!$H$10:'Дневник сделок'!$H$2000=D138)*('Дневник сделок'!$AE$10:'Дневник сделок'!$AE$2000&lt;0))))</f>
        <v/>
      </c>
      <c r="H138" s="33" t="str">
        <f>IF(D138="","",SUMPRODUCT(('Дневник сделок'!$H$10:$H$1960=D138)*('Дневник сделок'!$AE$10:$AE$1960)))</f>
        <v/>
      </c>
    </row>
    <row r="139" spans="5:8">
      <c r="E139" s="33" t="str">
        <f>IF(D139="","",COUNTIF('Дневник сделок'!$H$10:$H$1960,D139))</f>
        <v/>
      </c>
      <c r="F139" s="33" t="str">
        <f>IF(D139="","",(SUMPRODUCT(('Дневник сделок'!$H$10:'Дневник сделок'!$H$2000=D139)*('Дневник сделок'!$AE$10:'Дневник сделок'!$AE$2000&gt;0))))</f>
        <v/>
      </c>
      <c r="G139" s="33" t="str">
        <f>IF(D139="","",(SUMPRODUCT(('Дневник сделок'!$H$10:'Дневник сделок'!$H$2000=D139)*('Дневник сделок'!$AE$10:'Дневник сделок'!$AE$2000&lt;0))))</f>
        <v/>
      </c>
      <c r="H139" s="33" t="str">
        <f>IF(D139="","",SUMPRODUCT(('Дневник сделок'!$H$10:$H$1960=D139)*('Дневник сделок'!$AE$10:$AE$1960)))</f>
        <v/>
      </c>
    </row>
    <row r="140" spans="5:8">
      <c r="E140" s="33" t="str">
        <f>IF(D140="","",COUNTIF('Дневник сделок'!$H$10:$H$1960,D140))</f>
        <v/>
      </c>
      <c r="F140" s="33" t="str">
        <f>IF(D140="","",(SUMPRODUCT(('Дневник сделок'!$H$10:'Дневник сделок'!$H$2000=D140)*('Дневник сделок'!$AE$10:'Дневник сделок'!$AE$2000&gt;0))))</f>
        <v/>
      </c>
      <c r="G140" s="33" t="str">
        <f>IF(D140="","",(SUMPRODUCT(('Дневник сделок'!$H$10:'Дневник сделок'!$H$2000=D140)*('Дневник сделок'!$AE$10:'Дневник сделок'!$AE$2000&lt;0))))</f>
        <v/>
      </c>
      <c r="H140" s="33" t="str">
        <f>IF(D140="","",SUMPRODUCT(('Дневник сделок'!$H$10:$H$1960=D140)*('Дневник сделок'!$AE$10:$AE$1960)))</f>
        <v/>
      </c>
    </row>
    <row r="141" spans="5:8">
      <c r="E141" s="33" t="str">
        <f>IF(D141="","",COUNTIF('Дневник сделок'!$H$10:$H$1960,D141))</f>
        <v/>
      </c>
      <c r="F141" s="33" t="str">
        <f>IF(D141="","",(SUMPRODUCT(('Дневник сделок'!$H$10:'Дневник сделок'!$H$2000=D141)*('Дневник сделок'!$AE$10:'Дневник сделок'!$AE$2000&gt;0))))</f>
        <v/>
      </c>
      <c r="G141" s="33" t="str">
        <f>IF(D141="","",(SUMPRODUCT(('Дневник сделок'!$H$10:'Дневник сделок'!$H$2000=D141)*('Дневник сделок'!$AE$10:'Дневник сделок'!$AE$2000&lt;0))))</f>
        <v/>
      </c>
      <c r="H141" s="33" t="str">
        <f>IF(D141="","",SUMPRODUCT(('Дневник сделок'!$H$10:$H$1960=D141)*('Дневник сделок'!$AE$10:$AE$1960)))</f>
        <v/>
      </c>
    </row>
    <row r="142" spans="5:8">
      <c r="E142" s="33" t="str">
        <f>IF(D142="","",COUNTIF('Дневник сделок'!$H$10:$H$1960,D142))</f>
        <v/>
      </c>
      <c r="F142" s="33" t="str">
        <f>IF(D142="","",(SUMPRODUCT(('Дневник сделок'!$H$10:'Дневник сделок'!$H$2000=D142)*('Дневник сделок'!$AE$10:'Дневник сделок'!$AE$2000&gt;0))))</f>
        <v/>
      </c>
      <c r="G142" s="33" t="str">
        <f>IF(D142="","",(SUMPRODUCT(('Дневник сделок'!$H$10:'Дневник сделок'!$H$2000=D142)*('Дневник сделок'!$AE$10:'Дневник сделок'!$AE$2000&lt;0))))</f>
        <v/>
      </c>
      <c r="H142" s="33" t="str">
        <f>IF(D142="","",SUMPRODUCT(('Дневник сделок'!$H$10:$H$1960=D142)*('Дневник сделок'!$AE$10:$AE$1960)))</f>
        <v/>
      </c>
    </row>
    <row r="143" spans="5:8">
      <c r="E143" s="33" t="str">
        <f>IF(D143="","",COUNTIF('Дневник сделок'!$H$10:$H$1960,D143))</f>
        <v/>
      </c>
      <c r="F143" s="33" t="str">
        <f>IF(D143="","",(SUMPRODUCT(('Дневник сделок'!$H$10:'Дневник сделок'!$H$2000=D143)*('Дневник сделок'!$AE$10:'Дневник сделок'!$AE$2000&gt;0))))</f>
        <v/>
      </c>
      <c r="G143" s="33" t="str">
        <f>IF(D143="","",(SUMPRODUCT(('Дневник сделок'!$H$10:'Дневник сделок'!$H$2000=D143)*('Дневник сделок'!$AE$10:'Дневник сделок'!$AE$2000&lt;0))))</f>
        <v/>
      </c>
      <c r="H143" s="33" t="str">
        <f>IF(D143="","",SUMPRODUCT(('Дневник сделок'!$H$10:$H$1960=D143)*('Дневник сделок'!$AE$10:$AE$1960)))</f>
        <v/>
      </c>
    </row>
    <row r="144" spans="5:8">
      <c r="E144" s="33" t="str">
        <f>IF(D144="","",COUNTIF('Дневник сделок'!$H$10:$H$1960,D144))</f>
        <v/>
      </c>
      <c r="F144" s="33" t="str">
        <f>IF(D144="","",(SUMPRODUCT(('Дневник сделок'!$H$10:'Дневник сделок'!$H$2000=D144)*('Дневник сделок'!$AE$10:'Дневник сделок'!$AE$2000&gt;0))))</f>
        <v/>
      </c>
      <c r="G144" s="33" t="str">
        <f>IF(D144="","",(SUMPRODUCT(('Дневник сделок'!$H$10:'Дневник сделок'!$H$2000=D144)*('Дневник сделок'!$AE$10:'Дневник сделок'!$AE$2000&lt;0))))</f>
        <v/>
      </c>
      <c r="H144" s="33" t="str">
        <f>IF(D144="","",SUMPRODUCT(('Дневник сделок'!$H$10:$H$1960=D144)*('Дневник сделок'!$AE$10:$AE$1960)))</f>
        <v/>
      </c>
    </row>
    <row r="145" spans="5:8">
      <c r="E145" s="33" t="str">
        <f>IF(D145="","",COUNTIF('Дневник сделок'!$H$10:$H$1960,D145))</f>
        <v/>
      </c>
      <c r="F145" s="33" t="str">
        <f>IF(D145="","",(SUMPRODUCT(('Дневник сделок'!$H$10:'Дневник сделок'!$H$2000=D145)*('Дневник сделок'!$AE$10:'Дневник сделок'!$AE$2000&gt;0))))</f>
        <v/>
      </c>
      <c r="G145" s="33" t="str">
        <f>IF(D145="","",(SUMPRODUCT(('Дневник сделок'!$H$10:'Дневник сделок'!$H$2000=D145)*('Дневник сделок'!$AE$10:'Дневник сделок'!$AE$2000&lt;0))))</f>
        <v/>
      </c>
      <c r="H145" s="33" t="str">
        <f>IF(D145="","",SUMPRODUCT(('Дневник сделок'!$H$10:$H$1960=D145)*('Дневник сделок'!$AE$10:$AE$1960)))</f>
        <v/>
      </c>
    </row>
    <row r="146" spans="5:8">
      <c r="E146" s="33" t="str">
        <f>IF(D146="","",COUNTIF('Дневник сделок'!$H$10:$H$1960,D146))</f>
        <v/>
      </c>
      <c r="F146" s="33" t="str">
        <f>IF(D146="","",(SUMPRODUCT(('Дневник сделок'!$H$10:'Дневник сделок'!$H$2000=D146)*('Дневник сделок'!$AE$10:'Дневник сделок'!$AE$2000&gt;0))))</f>
        <v/>
      </c>
      <c r="G146" s="33" t="str">
        <f>IF(D146="","",(SUMPRODUCT(('Дневник сделок'!$H$10:'Дневник сделок'!$H$2000=D146)*('Дневник сделок'!$AE$10:'Дневник сделок'!$AE$2000&lt;0))))</f>
        <v/>
      </c>
      <c r="H146" s="33" t="str">
        <f>IF(D146="","",SUMPRODUCT(('Дневник сделок'!$H$10:$H$1960=D146)*('Дневник сделок'!$AE$10:$AE$1960)))</f>
        <v/>
      </c>
    </row>
    <row r="147" spans="5:8">
      <c r="E147" s="33" t="str">
        <f>IF(D147="","",COUNTIF('Дневник сделок'!$H$10:$H$1960,D147))</f>
        <v/>
      </c>
      <c r="F147" s="33" t="str">
        <f>IF(D147="","",(SUMPRODUCT(('Дневник сделок'!$H$10:'Дневник сделок'!$H$2000=D147)*('Дневник сделок'!$AE$10:'Дневник сделок'!$AE$2000&gt;0))))</f>
        <v/>
      </c>
      <c r="G147" s="33" t="str">
        <f>IF(D147="","",(SUMPRODUCT(('Дневник сделок'!$H$10:'Дневник сделок'!$H$2000=D147)*('Дневник сделок'!$AE$10:'Дневник сделок'!$AE$2000&lt;0))))</f>
        <v/>
      </c>
      <c r="H147" s="33" t="str">
        <f>IF(D147="","",SUMPRODUCT(('Дневник сделок'!$H$10:$H$1960=D147)*('Дневник сделок'!$AE$10:$AE$1960)))</f>
        <v/>
      </c>
    </row>
    <row r="148" spans="5:8">
      <c r="E148" s="33" t="str">
        <f>IF(D148="","",COUNTIF('Дневник сделок'!$H$10:$H$1960,D148))</f>
        <v/>
      </c>
      <c r="F148" s="33" t="str">
        <f>IF(D148="","",(SUMPRODUCT(('Дневник сделок'!$H$10:'Дневник сделок'!$H$2000=D148)*('Дневник сделок'!$AE$10:'Дневник сделок'!$AE$2000&gt;0))))</f>
        <v/>
      </c>
      <c r="G148" s="33" t="str">
        <f>IF(D148="","",(SUMPRODUCT(('Дневник сделок'!$H$10:'Дневник сделок'!$H$2000=D148)*('Дневник сделок'!$AE$10:'Дневник сделок'!$AE$2000&lt;0))))</f>
        <v/>
      </c>
      <c r="H148" s="33" t="str">
        <f>IF(D148="","",SUMPRODUCT(('Дневник сделок'!$H$10:$H$1960=D148)*('Дневник сделок'!$AE$10:$AE$1960)))</f>
        <v/>
      </c>
    </row>
    <row r="149" spans="5:8">
      <c r="E149" s="33" t="str">
        <f>IF(D149="","",COUNTIF('Дневник сделок'!$H$10:$H$1960,D149))</f>
        <v/>
      </c>
      <c r="F149" s="33" t="str">
        <f>IF(D149="","",(SUMPRODUCT(('Дневник сделок'!$H$10:'Дневник сделок'!$H$2000=D149)*('Дневник сделок'!$AE$10:'Дневник сделок'!$AE$2000&gt;0))))</f>
        <v/>
      </c>
      <c r="G149" s="33" t="str">
        <f>IF(D149="","",(SUMPRODUCT(('Дневник сделок'!$H$10:'Дневник сделок'!$H$2000=D149)*('Дневник сделок'!$AE$10:'Дневник сделок'!$AE$2000&lt;0))))</f>
        <v/>
      </c>
      <c r="H149" s="33" t="str">
        <f>IF(D149="","",SUMPRODUCT(('Дневник сделок'!$H$10:$H$1960=D149)*('Дневник сделок'!$AE$10:$AE$1960)))</f>
        <v/>
      </c>
    </row>
    <row r="150" spans="5:8">
      <c r="E150" s="33" t="str">
        <f>IF(D150="","",COUNTIF('Дневник сделок'!$H$10:$H$1960,D150))</f>
        <v/>
      </c>
      <c r="F150" s="33" t="str">
        <f>IF(D150="","",(SUMPRODUCT(('Дневник сделок'!$H$10:'Дневник сделок'!$H$2000=D150)*('Дневник сделок'!$AE$10:'Дневник сделок'!$AE$2000&gt;0))))</f>
        <v/>
      </c>
      <c r="G150" s="33" t="str">
        <f>IF(D150="","",(SUMPRODUCT(('Дневник сделок'!$H$10:'Дневник сделок'!$H$2000=D150)*('Дневник сделок'!$AE$10:'Дневник сделок'!$AE$2000&lt;0))))</f>
        <v/>
      </c>
      <c r="H150" s="33" t="str">
        <f>IF(D150="","",SUMPRODUCT(('Дневник сделок'!$H$10:$H$1960=D150)*('Дневник сделок'!$AE$10:$AE$1960)))</f>
        <v/>
      </c>
    </row>
    <row r="151" spans="5:8">
      <c r="E151" s="33" t="str">
        <f>IF(D151="","",COUNTIF('Дневник сделок'!$H$10:$H$1960,D151))</f>
        <v/>
      </c>
      <c r="F151" s="33" t="str">
        <f>IF(D151="","",(SUMPRODUCT(('Дневник сделок'!$H$10:'Дневник сделок'!$H$2000=D151)*('Дневник сделок'!$AE$10:'Дневник сделок'!$AE$2000&gt;0))))</f>
        <v/>
      </c>
      <c r="G151" s="33" t="str">
        <f>IF(D151="","",(SUMPRODUCT(('Дневник сделок'!$H$10:'Дневник сделок'!$H$2000=D151)*('Дневник сделок'!$AE$10:'Дневник сделок'!$AE$2000&lt;0))))</f>
        <v/>
      </c>
      <c r="H151" s="33" t="str">
        <f>IF(D151="","",SUMPRODUCT(('Дневник сделок'!$H$10:$H$1960=D151)*('Дневник сделок'!$AE$10:$AE$1960)))</f>
        <v/>
      </c>
    </row>
    <row r="152" spans="5:8">
      <c r="E152" s="33" t="str">
        <f>IF(D152="","",COUNTIF('Дневник сделок'!$H$10:$H$1960,D152))</f>
        <v/>
      </c>
      <c r="F152" s="33" t="str">
        <f>IF(D152="","",(SUMPRODUCT(('Дневник сделок'!$H$10:'Дневник сделок'!$H$2000=D152)*('Дневник сделок'!$AE$10:'Дневник сделок'!$AE$2000&gt;0))))</f>
        <v/>
      </c>
      <c r="G152" s="33" t="str">
        <f>IF(D152="","",(SUMPRODUCT(('Дневник сделок'!$H$10:'Дневник сделок'!$H$2000=D152)*('Дневник сделок'!$AE$10:'Дневник сделок'!$AE$2000&lt;0))))</f>
        <v/>
      </c>
      <c r="H152" s="33" t="str">
        <f>IF(D152="","",SUMPRODUCT(('Дневник сделок'!$H$10:$H$1960=D152)*('Дневник сделок'!$AE$10:$AE$1960)))</f>
        <v/>
      </c>
    </row>
    <row r="153" spans="5:8">
      <c r="E153" s="33" t="str">
        <f>IF(D153="","",COUNTIF('Дневник сделок'!$H$10:$H$1960,D153))</f>
        <v/>
      </c>
      <c r="F153" s="33" t="str">
        <f>IF(D153="","",(SUMPRODUCT(('Дневник сделок'!$H$10:'Дневник сделок'!$H$2000=D153)*('Дневник сделок'!$AE$10:'Дневник сделок'!$AE$2000&gt;0))))</f>
        <v/>
      </c>
      <c r="G153" s="33" t="str">
        <f>IF(D153="","",(SUMPRODUCT(('Дневник сделок'!$H$10:'Дневник сделок'!$H$2000=D153)*('Дневник сделок'!$AE$10:'Дневник сделок'!$AE$2000&lt;0))))</f>
        <v/>
      </c>
      <c r="H153" s="33" t="str">
        <f>IF(D153="","",SUMPRODUCT(('Дневник сделок'!$H$10:$H$1960=D153)*('Дневник сделок'!$AE$10:$AE$1960)))</f>
        <v/>
      </c>
    </row>
    <row r="154" spans="5:8">
      <c r="E154" s="33" t="str">
        <f>IF(D154="","",COUNTIF('Дневник сделок'!$H$10:$H$1960,D154))</f>
        <v/>
      </c>
      <c r="F154" s="33" t="str">
        <f>IF(D154="","",(SUMPRODUCT(('Дневник сделок'!$H$10:'Дневник сделок'!$H$2000=D154)*('Дневник сделок'!$AE$10:'Дневник сделок'!$AE$2000&gt;0))))</f>
        <v/>
      </c>
      <c r="G154" s="33" t="str">
        <f>IF(D154="","",(SUMPRODUCT(('Дневник сделок'!$H$10:'Дневник сделок'!$H$2000=D154)*('Дневник сделок'!$AE$10:'Дневник сделок'!$AE$2000&lt;0))))</f>
        <v/>
      </c>
      <c r="H154" s="33" t="str">
        <f>IF(D154="","",SUMPRODUCT(('Дневник сделок'!$H$10:$H$1960=D154)*('Дневник сделок'!$AE$10:$AE$1960)))</f>
        <v/>
      </c>
    </row>
    <row r="155" spans="5:8">
      <c r="E155" s="33" t="str">
        <f>IF(D155="","",COUNTIF('Дневник сделок'!$H$10:$H$1960,D155))</f>
        <v/>
      </c>
      <c r="F155" s="33" t="str">
        <f>IF(D155="","",(SUMPRODUCT(('Дневник сделок'!$H$10:'Дневник сделок'!$H$2000=D155)*('Дневник сделок'!$AE$10:'Дневник сделок'!$AE$2000&gt;0))))</f>
        <v/>
      </c>
      <c r="G155" s="33" t="str">
        <f>IF(D155="","",(SUMPRODUCT(('Дневник сделок'!$H$10:'Дневник сделок'!$H$2000=D155)*('Дневник сделок'!$AE$10:'Дневник сделок'!$AE$2000&lt;0))))</f>
        <v/>
      </c>
      <c r="H155" s="33" t="str">
        <f>IF(D155="","",SUMPRODUCT(('Дневник сделок'!$H$10:$H$1960=D155)*('Дневник сделок'!$AE$10:$AE$1960)))</f>
        <v/>
      </c>
    </row>
    <row r="156" spans="5:8">
      <c r="E156" s="33" t="str">
        <f>IF(D156="","",COUNTIF('Дневник сделок'!$H$10:$H$1960,D156))</f>
        <v/>
      </c>
      <c r="F156" s="33" t="str">
        <f>IF(D156="","",(SUMPRODUCT(('Дневник сделок'!$H$10:'Дневник сделок'!$H$2000=D156)*('Дневник сделок'!$AE$10:'Дневник сделок'!$AE$2000&gt;0))))</f>
        <v/>
      </c>
      <c r="G156" s="33" t="str">
        <f>IF(D156="","",(SUMPRODUCT(('Дневник сделок'!$H$10:'Дневник сделок'!$H$2000=D156)*('Дневник сделок'!$AE$10:'Дневник сделок'!$AE$2000&lt;0))))</f>
        <v/>
      </c>
      <c r="H156" s="33" t="str">
        <f>IF(D156="","",SUMPRODUCT(('Дневник сделок'!$H$10:$H$1960=D156)*('Дневник сделок'!$AE$10:$AE$1960)))</f>
        <v/>
      </c>
    </row>
    <row r="157" spans="5:8">
      <c r="E157" s="33" t="str">
        <f>IF(D157="","",COUNTIF('Дневник сделок'!$H$10:$H$1960,D157))</f>
        <v/>
      </c>
      <c r="F157" s="33" t="str">
        <f>IF(D157="","",(SUMPRODUCT(('Дневник сделок'!$H$10:'Дневник сделок'!$H$2000=D157)*('Дневник сделок'!$AE$10:'Дневник сделок'!$AE$2000&gt;0))))</f>
        <v/>
      </c>
      <c r="G157" s="33" t="str">
        <f>IF(D157="","",(SUMPRODUCT(('Дневник сделок'!$H$10:'Дневник сделок'!$H$2000=D157)*('Дневник сделок'!$AE$10:'Дневник сделок'!$AE$2000&lt;0))))</f>
        <v/>
      </c>
      <c r="H157" s="33" t="str">
        <f>IF(D157="","",SUMPRODUCT(('Дневник сделок'!$H$10:$H$1960=D157)*('Дневник сделок'!$AE$10:$AE$1960)))</f>
        <v/>
      </c>
    </row>
    <row r="158" spans="5:8">
      <c r="E158" s="33" t="str">
        <f>IF(D158="","",COUNTIF('Дневник сделок'!$H$10:$H$1960,D158))</f>
        <v/>
      </c>
      <c r="F158" s="33" t="str">
        <f>IF(D158="","",(SUMPRODUCT(('Дневник сделок'!$H$10:'Дневник сделок'!$H$2000=D158)*('Дневник сделок'!$AE$10:'Дневник сделок'!$AE$2000&gt;0))))</f>
        <v/>
      </c>
      <c r="G158" s="33" t="str">
        <f>IF(D158="","",(SUMPRODUCT(('Дневник сделок'!$H$10:'Дневник сделок'!$H$2000=D158)*('Дневник сделок'!$AE$10:'Дневник сделок'!$AE$2000&lt;0))))</f>
        <v/>
      </c>
      <c r="H158" s="33" t="str">
        <f>IF(D158="","",SUMPRODUCT(('Дневник сделок'!$H$10:$H$1960=D158)*('Дневник сделок'!$AE$10:$AE$1960)))</f>
        <v/>
      </c>
    </row>
    <row r="159" spans="5:8">
      <c r="E159" s="33" t="str">
        <f>IF(D159="","",COUNTIF('Дневник сделок'!$H$10:$H$1960,D159))</f>
        <v/>
      </c>
      <c r="F159" s="33" t="str">
        <f>IF(D159="","",(SUMPRODUCT(('Дневник сделок'!$H$10:'Дневник сделок'!$H$2000=D159)*('Дневник сделок'!$AE$10:'Дневник сделок'!$AE$2000&gt;0))))</f>
        <v/>
      </c>
      <c r="G159" s="33" t="str">
        <f>IF(D159="","",(SUMPRODUCT(('Дневник сделок'!$H$10:'Дневник сделок'!$H$2000=D159)*('Дневник сделок'!$AE$10:'Дневник сделок'!$AE$2000&lt;0))))</f>
        <v/>
      </c>
      <c r="H159" s="33" t="str">
        <f>IF(D159="","",SUMPRODUCT(('Дневник сделок'!$H$10:$H$1960=D159)*('Дневник сделок'!$AE$10:$AE$1960)))</f>
        <v/>
      </c>
    </row>
    <row r="160" spans="5:8">
      <c r="E160" s="33" t="str">
        <f>IF(D160="","",COUNTIF('Дневник сделок'!$H$10:$H$1960,D160))</f>
        <v/>
      </c>
      <c r="F160" s="33" t="str">
        <f>IF(D160="","",(SUMPRODUCT(('Дневник сделок'!$H$10:'Дневник сделок'!$H$2000=D160)*('Дневник сделок'!$AE$10:'Дневник сделок'!$AE$2000&gt;0))))</f>
        <v/>
      </c>
      <c r="G160" s="33" t="str">
        <f>IF(D160="","",(SUMPRODUCT(('Дневник сделок'!$H$10:'Дневник сделок'!$H$2000=D160)*('Дневник сделок'!$AE$10:'Дневник сделок'!$AE$2000&lt;0))))</f>
        <v/>
      </c>
      <c r="H160" s="33" t="str">
        <f>IF(D160="","",SUMPRODUCT(('Дневник сделок'!$H$10:$H$1960=D160)*('Дневник сделок'!$AE$10:$AE$1960)))</f>
        <v/>
      </c>
    </row>
    <row r="161" spans="5:8">
      <c r="E161" s="33" t="str">
        <f>IF(D161="","",COUNTIF('Дневник сделок'!$H$10:$H$1960,D161))</f>
        <v/>
      </c>
      <c r="F161" s="33" t="str">
        <f>IF(D161="","",(SUMPRODUCT(('Дневник сделок'!$H$10:'Дневник сделок'!$H$2000=D161)*('Дневник сделок'!$AE$10:'Дневник сделок'!$AE$2000&gt;0))))</f>
        <v/>
      </c>
      <c r="G161" s="33" t="str">
        <f>IF(D161="","",(SUMPRODUCT(('Дневник сделок'!$H$10:'Дневник сделок'!$H$2000=D161)*('Дневник сделок'!$AE$10:'Дневник сделок'!$AE$2000&lt;0))))</f>
        <v/>
      </c>
      <c r="H161" s="33" t="str">
        <f>IF(D161="","",SUMPRODUCT(('Дневник сделок'!$H$10:$H$1960=D161)*('Дневник сделок'!$AE$10:$AE$1960)))</f>
        <v/>
      </c>
    </row>
    <row r="162" spans="5:8">
      <c r="E162" s="33" t="str">
        <f>IF(D162="","",COUNTIF('Дневник сделок'!$H$10:$H$1960,D162))</f>
        <v/>
      </c>
      <c r="F162" s="33" t="str">
        <f>IF(D162="","",(SUMPRODUCT(('Дневник сделок'!$H$10:'Дневник сделок'!$H$2000=D162)*('Дневник сделок'!$AE$10:'Дневник сделок'!$AE$2000&gt;0))))</f>
        <v/>
      </c>
      <c r="G162" s="33" t="str">
        <f>IF(D162="","",(SUMPRODUCT(('Дневник сделок'!$H$10:'Дневник сделок'!$H$2000=D162)*('Дневник сделок'!$AE$10:'Дневник сделок'!$AE$2000&lt;0))))</f>
        <v/>
      </c>
      <c r="H162" s="33" t="str">
        <f>IF(D162="","",SUMPRODUCT(('Дневник сделок'!$H$10:$H$1960=D162)*('Дневник сделок'!$AE$10:$AE$1960)))</f>
        <v/>
      </c>
    </row>
    <row r="163" spans="5:8">
      <c r="E163" s="33" t="str">
        <f>IF(D163="","",COUNTIF('Дневник сделок'!$H$10:$H$1960,D163))</f>
        <v/>
      </c>
      <c r="F163" s="33" t="str">
        <f>IF(D163="","",(SUMPRODUCT(('Дневник сделок'!$H$10:'Дневник сделок'!$H$2000=D163)*('Дневник сделок'!$AE$10:'Дневник сделок'!$AE$2000&gt;0))))</f>
        <v/>
      </c>
      <c r="G163" s="33" t="str">
        <f>IF(D163="","",(SUMPRODUCT(('Дневник сделок'!$H$10:'Дневник сделок'!$H$2000=D163)*('Дневник сделок'!$AE$10:'Дневник сделок'!$AE$2000&lt;0))))</f>
        <v/>
      </c>
      <c r="H163" s="33" t="str">
        <f>IF(D163="","",SUMPRODUCT(('Дневник сделок'!$H$10:$H$1960=D163)*('Дневник сделок'!$AE$10:$AE$1960)))</f>
        <v/>
      </c>
    </row>
    <row r="164" spans="5:8">
      <c r="E164" s="33" t="str">
        <f>IF(D164="","",COUNTIF('Дневник сделок'!$H$10:$H$1960,D164))</f>
        <v/>
      </c>
      <c r="F164" s="33" t="str">
        <f>IF(D164="","",(SUMPRODUCT(('Дневник сделок'!$H$10:'Дневник сделок'!$H$2000=D164)*('Дневник сделок'!$AE$10:'Дневник сделок'!$AE$2000&gt;0))))</f>
        <v/>
      </c>
      <c r="G164" s="33" t="str">
        <f>IF(D164="","",(SUMPRODUCT(('Дневник сделок'!$H$10:'Дневник сделок'!$H$2000=D164)*('Дневник сделок'!$AE$10:'Дневник сделок'!$AE$2000&lt;0))))</f>
        <v/>
      </c>
      <c r="H164" s="33" t="str">
        <f>IF(D164="","",SUMPRODUCT(('Дневник сделок'!$H$10:$H$1960=D164)*('Дневник сделок'!$AE$10:$AE$1960)))</f>
        <v/>
      </c>
    </row>
    <row r="165" spans="5:8">
      <c r="E165" s="33" t="str">
        <f>IF(D165="","",COUNTIF('Дневник сделок'!$H$10:$H$1960,D165))</f>
        <v/>
      </c>
      <c r="F165" s="33" t="str">
        <f>IF(D165="","",(SUMPRODUCT(('Дневник сделок'!$H$10:'Дневник сделок'!$H$2000=D165)*('Дневник сделок'!$AE$10:'Дневник сделок'!$AE$2000&gt;0))))</f>
        <v/>
      </c>
      <c r="G165" s="33" t="str">
        <f>IF(D165="","",(SUMPRODUCT(('Дневник сделок'!$H$10:'Дневник сделок'!$H$2000=D165)*('Дневник сделок'!$AE$10:'Дневник сделок'!$AE$2000&lt;0))))</f>
        <v/>
      </c>
      <c r="H165" s="33" t="str">
        <f>IF(D165="","",SUMPRODUCT(('Дневник сделок'!$H$10:$H$1960=D165)*('Дневник сделок'!$AE$10:$AE$1960)))</f>
        <v/>
      </c>
    </row>
    <row r="166" spans="5:8">
      <c r="E166" s="33" t="str">
        <f>IF(D166="","",COUNTIF('Дневник сделок'!$H$10:$H$1960,D166))</f>
        <v/>
      </c>
      <c r="F166" s="33" t="str">
        <f>IF(D166="","",(SUMPRODUCT(('Дневник сделок'!$H$10:'Дневник сделок'!$H$2000=D166)*('Дневник сделок'!$AE$10:'Дневник сделок'!$AE$2000&gt;0))))</f>
        <v/>
      </c>
      <c r="G166" s="33" t="str">
        <f>IF(D166="","",(SUMPRODUCT(('Дневник сделок'!$H$10:'Дневник сделок'!$H$2000=D166)*('Дневник сделок'!$AE$10:'Дневник сделок'!$AE$2000&lt;0))))</f>
        <v/>
      </c>
      <c r="H166" s="33" t="str">
        <f>IF(D166="","",SUMPRODUCT(('Дневник сделок'!$H$10:$H$1960=D166)*('Дневник сделок'!$AE$10:$AE$1960)))</f>
        <v/>
      </c>
    </row>
    <row r="167" spans="5:8">
      <c r="E167" s="33" t="str">
        <f>IF(D167="","",COUNTIF('Дневник сделок'!$H$10:$H$1960,D167))</f>
        <v/>
      </c>
      <c r="F167" s="33" t="str">
        <f>IF(D167="","",(SUMPRODUCT(('Дневник сделок'!$H$10:'Дневник сделок'!$H$2000=D167)*('Дневник сделок'!$AE$10:'Дневник сделок'!$AE$2000&gt;0))))</f>
        <v/>
      </c>
      <c r="G167" s="33" t="str">
        <f>IF(D167="","",(SUMPRODUCT(('Дневник сделок'!$H$10:'Дневник сделок'!$H$2000=D167)*('Дневник сделок'!$AE$10:'Дневник сделок'!$AE$2000&lt;0))))</f>
        <v/>
      </c>
      <c r="H167" s="33" t="str">
        <f>IF(D167="","",SUMPRODUCT(('Дневник сделок'!$H$10:$H$1960=D167)*('Дневник сделок'!$AE$10:$AE$1960)))</f>
        <v/>
      </c>
    </row>
    <row r="168" spans="5:8">
      <c r="E168" s="33" t="str">
        <f>IF(D168="","",COUNTIF('Дневник сделок'!$H$10:$H$1960,D168))</f>
        <v/>
      </c>
      <c r="F168" s="33" t="str">
        <f>IF(D168="","",(SUMPRODUCT(('Дневник сделок'!$H$10:'Дневник сделок'!$H$2000=D168)*('Дневник сделок'!$AE$10:'Дневник сделок'!$AE$2000&gt;0))))</f>
        <v/>
      </c>
      <c r="G168" s="33" t="str">
        <f>IF(D168="","",(SUMPRODUCT(('Дневник сделок'!$H$10:'Дневник сделок'!$H$2000=D168)*('Дневник сделок'!$AE$10:'Дневник сделок'!$AE$2000&lt;0))))</f>
        <v/>
      </c>
      <c r="H168" s="33" t="str">
        <f>IF(D168="","",SUMPRODUCT(('Дневник сделок'!$H$10:$H$1960=D168)*('Дневник сделок'!$AE$10:$AE$1960)))</f>
        <v/>
      </c>
    </row>
    <row r="169" spans="5:8">
      <c r="E169" s="33" t="str">
        <f>IF(D169="","",COUNTIF('Дневник сделок'!$H$10:$H$1960,D169))</f>
        <v/>
      </c>
      <c r="F169" s="33" t="str">
        <f>IF(D169="","",(SUMPRODUCT(('Дневник сделок'!$H$10:'Дневник сделок'!$H$2000=D169)*('Дневник сделок'!$AE$10:'Дневник сделок'!$AE$2000&gt;0))))</f>
        <v/>
      </c>
      <c r="G169" s="33" t="str">
        <f>IF(D169="","",(SUMPRODUCT(('Дневник сделок'!$H$10:'Дневник сделок'!$H$2000=D169)*('Дневник сделок'!$AE$10:'Дневник сделок'!$AE$2000&lt;0))))</f>
        <v/>
      </c>
      <c r="H169" s="33" t="str">
        <f>IF(D169="","",SUMPRODUCT(('Дневник сделок'!$H$10:$H$1960=D169)*('Дневник сделок'!$AE$10:$AE$1960)))</f>
        <v/>
      </c>
    </row>
    <row r="170" spans="5:8">
      <c r="E170" s="33" t="str">
        <f>IF(D170="","",COUNTIF('Дневник сделок'!$H$10:$H$1960,D170))</f>
        <v/>
      </c>
      <c r="F170" s="33" t="str">
        <f>IF(D170="","",(SUMPRODUCT(('Дневник сделок'!$H$10:'Дневник сделок'!$H$2000=D170)*('Дневник сделок'!$AE$10:'Дневник сделок'!$AE$2000&gt;0))))</f>
        <v/>
      </c>
      <c r="G170" s="33" t="str">
        <f>IF(D170="","",(SUMPRODUCT(('Дневник сделок'!$H$10:'Дневник сделок'!$H$2000=D170)*('Дневник сделок'!$AE$10:'Дневник сделок'!$AE$2000&lt;0))))</f>
        <v/>
      </c>
      <c r="H170" s="33" t="str">
        <f>IF(D170="","",SUMPRODUCT(('Дневник сделок'!$H$10:$H$1960=D170)*('Дневник сделок'!$AE$10:$AE$1960)))</f>
        <v/>
      </c>
    </row>
    <row r="171" spans="5:8">
      <c r="E171" s="33" t="str">
        <f>IF(D171="","",COUNTIF('Дневник сделок'!$H$10:$H$1960,D171))</f>
        <v/>
      </c>
      <c r="F171" s="33" t="str">
        <f>IF(D171="","",(SUMPRODUCT(('Дневник сделок'!$H$10:'Дневник сделок'!$H$2000=D171)*('Дневник сделок'!$AE$10:'Дневник сделок'!$AE$2000&gt;0))))</f>
        <v/>
      </c>
      <c r="G171" s="33" t="str">
        <f>IF(D171="","",(SUMPRODUCT(('Дневник сделок'!$H$10:'Дневник сделок'!$H$2000=D171)*('Дневник сделок'!$AE$10:'Дневник сделок'!$AE$2000&lt;0))))</f>
        <v/>
      </c>
      <c r="H171" s="33" t="str">
        <f>IF(D171="","",SUMPRODUCT(('Дневник сделок'!$H$10:$H$1960=D171)*('Дневник сделок'!$AE$10:$AE$1960)))</f>
        <v/>
      </c>
    </row>
    <row r="172" spans="5:8">
      <c r="E172" s="33" t="str">
        <f>IF(D172="","",COUNTIF('Дневник сделок'!$H$10:$H$1960,D172))</f>
        <v/>
      </c>
      <c r="F172" s="33" t="str">
        <f>IF(D172="","",(SUMPRODUCT(('Дневник сделок'!$H$10:'Дневник сделок'!$H$2000=D172)*('Дневник сделок'!$AE$10:'Дневник сделок'!$AE$2000&gt;0))))</f>
        <v/>
      </c>
      <c r="G172" s="33" t="str">
        <f>IF(D172="","",(SUMPRODUCT(('Дневник сделок'!$H$10:'Дневник сделок'!$H$2000=D172)*('Дневник сделок'!$AE$10:'Дневник сделок'!$AE$2000&lt;0))))</f>
        <v/>
      </c>
      <c r="H172" s="33" t="str">
        <f>IF(D172="","",SUMPRODUCT(('Дневник сделок'!$H$10:$H$1960=D172)*('Дневник сделок'!$AE$10:$AE$1960)))</f>
        <v/>
      </c>
    </row>
    <row r="173" spans="5:8">
      <c r="E173" s="33" t="str">
        <f>IF(D173="","",COUNTIF('Дневник сделок'!$H$10:$H$1960,D173))</f>
        <v/>
      </c>
      <c r="F173" s="33" t="str">
        <f>IF(D173="","",(SUMPRODUCT(('Дневник сделок'!$H$10:'Дневник сделок'!$H$2000=D173)*('Дневник сделок'!$AE$10:'Дневник сделок'!$AE$2000&gt;0))))</f>
        <v/>
      </c>
      <c r="G173" s="33" t="str">
        <f>IF(D173="","",(SUMPRODUCT(('Дневник сделок'!$H$10:'Дневник сделок'!$H$2000=D173)*('Дневник сделок'!$AE$10:'Дневник сделок'!$AE$2000&lt;0))))</f>
        <v/>
      </c>
      <c r="H173" s="33" t="str">
        <f>IF(D173="","",SUMPRODUCT(('Дневник сделок'!$H$10:$H$1960=D173)*('Дневник сделок'!$AE$10:$AE$1960)))</f>
        <v/>
      </c>
    </row>
    <row r="174" spans="5:8">
      <c r="E174" s="33" t="str">
        <f>IF(D174="","",COUNTIF('Дневник сделок'!$H$10:$H$1960,D174))</f>
        <v/>
      </c>
      <c r="F174" s="33" t="str">
        <f>IF(D174="","",(SUMPRODUCT(('Дневник сделок'!$H$10:'Дневник сделок'!$H$2000=D174)*('Дневник сделок'!$AE$10:'Дневник сделок'!$AE$2000&gt;0))))</f>
        <v/>
      </c>
      <c r="G174" s="33" t="str">
        <f>IF(D174="","",(SUMPRODUCT(('Дневник сделок'!$H$10:'Дневник сделок'!$H$2000=D174)*('Дневник сделок'!$AE$10:'Дневник сделок'!$AE$2000&lt;0))))</f>
        <v/>
      </c>
      <c r="H174" s="33" t="str">
        <f>IF(D174="","",SUMPRODUCT(('Дневник сделок'!$H$10:$H$1960=D174)*('Дневник сделок'!$AE$10:$AE$1960)))</f>
        <v/>
      </c>
    </row>
    <row r="175" spans="5:8">
      <c r="E175" s="33" t="str">
        <f>IF(D175="","",COUNTIF('Дневник сделок'!$H$10:$H$1960,D175))</f>
        <v/>
      </c>
      <c r="F175" s="33" t="str">
        <f>IF(D175="","",(SUMPRODUCT(('Дневник сделок'!$H$10:'Дневник сделок'!$H$2000=D175)*('Дневник сделок'!$AE$10:'Дневник сделок'!$AE$2000&gt;0))))</f>
        <v/>
      </c>
      <c r="G175" s="33" t="str">
        <f>IF(D175="","",(SUMPRODUCT(('Дневник сделок'!$H$10:'Дневник сделок'!$H$2000=D175)*('Дневник сделок'!$AE$10:'Дневник сделок'!$AE$2000&lt;0))))</f>
        <v/>
      </c>
      <c r="H175" s="33" t="str">
        <f>IF(D175="","",SUMPRODUCT(('Дневник сделок'!$H$10:$H$1960=D175)*('Дневник сделок'!$AE$10:$AE$1960)))</f>
        <v/>
      </c>
    </row>
    <row r="176" spans="5:8">
      <c r="E176" s="33" t="str">
        <f>IF(D176="","",COUNTIF('Дневник сделок'!$H$10:$H$1960,D176))</f>
        <v/>
      </c>
      <c r="F176" s="33" t="str">
        <f>IF(D176="","",(SUMPRODUCT(('Дневник сделок'!$H$10:'Дневник сделок'!$H$2000=D176)*('Дневник сделок'!$AE$10:'Дневник сделок'!$AE$2000&gt;0))))</f>
        <v/>
      </c>
      <c r="G176" s="33" t="str">
        <f>IF(D176="","",(SUMPRODUCT(('Дневник сделок'!$H$10:'Дневник сделок'!$H$2000=D176)*('Дневник сделок'!$AE$10:'Дневник сделок'!$AE$2000&lt;0))))</f>
        <v/>
      </c>
      <c r="H176" s="33" t="str">
        <f>IF(D176="","",SUMPRODUCT(('Дневник сделок'!$H$10:$H$1960=D176)*('Дневник сделок'!$AE$10:$AE$1960)))</f>
        <v/>
      </c>
    </row>
    <row r="177" spans="5:8">
      <c r="E177" s="33" t="str">
        <f>IF(D177="","",COUNTIF('Дневник сделок'!$H$10:$H$1960,D177))</f>
        <v/>
      </c>
      <c r="F177" s="33" t="str">
        <f>IF(D177="","",(SUMPRODUCT(('Дневник сделок'!$H$10:'Дневник сделок'!$H$2000=D177)*('Дневник сделок'!$AE$10:'Дневник сделок'!$AE$2000&gt;0))))</f>
        <v/>
      </c>
      <c r="G177" s="33" t="str">
        <f>IF(D177="","",(SUMPRODUCT(('Дневник сделок'!$H$10:'Дневник сделок'!$H$2000=D177)*('Дневник сделок'!$AE$10:'Дневник сделок'!$AE$2000&lt;0))))</f>
        <v/>
      </c>
      <c r="H177" s="33" t="str">
        <f>IF(D177="","",SUMPRODUCT(('Дневник сделок'!$H$10:$H$1960=D177)*('Дневник сделок'!$AE$10:$AE$1960)))</f>
        <v/>
      </c>
    </row>
    <row r="178" spans="5:8">
      <c r="E178" s="33" t="str">
        <f>IF(D178="","",COUNTIF('Дневник сделок'!$H$10:$H$1960,D178))</f>
        <v/>
      </c>
      <c r="F178" s="33" t="str">
        <f>IF(D178="","",(SUMPRODUCT(('Дневник сделок'!$H$10:'Дневник сделок'!$H$2000=D178)*('Дневник сделок'!$AE$10:'Дневник сделок'!$AE$2000&gt;0))))</f>
        <v/>
      </c>
      <c r="G178" s="33" t="str">
        <f>IF(D178="","",(SUMPRODUCT(('Дневник сделок'!$H$10:'Дневник сделок'!$H$2000=D178)*('Дневник сделок'!$AE$10:'Дневник сделок'!$AE$2000&lt;0))))</f>
        <v/>
      </c>
      <c r="H178" s="33" t="str">
        <f>IF(D178="","",SUMPRODUCT(('Дневник сделок'!$H$10:$H$1960=D178)*('Дневник сделок'!$AE$10:$AE$1960)))</f>
        <v/>
      </c>
    </row>
    <row r="179" spans="5:8">
      <c r="E179" s="33" t="str">
        <f>IF(D179="","",COUNTIF('Дневник сделок'!$H$10:$H$1960,D179))</f>
        <v/>
      </c>
      <c r="F179" s="33" t="str">
        <f>IF(D179="","",(SUMPRODUCT(('Дневник сделок'!$H$10:'Дневник сделок'!$H$2000=D179)*('Дневник сделок'!$AE$10:'Дневник сделок'!$AE$2000&gt;0))))</f>
        <v/>
      </c>
      <c r="G179" s="33" t="str">
        <f>IF(D179="","",(SUMPRODUCT(('Дневник сделок'!$H$10:'Дневник сделок'!$H$2000=D179)*('Дневник сделок'!$AE$10:'Дневник сделок'!$AE$2000&lt;0))))</f>
        <v/>
      </c>
      <c r="H179" s="33" t="str">
        <f>IF(D179="","",SUMPRODUCT(('Дневник сделок'!$H$10:$H$1960=D179)*('Дневник сделок'!$AE$10:$AE$1960)))</f>
        <v/>
      </c>
    </row>
    <row r="180" spans="5:8">
      <c r="E180" s="33" t="str">
        <f>IF(D180="","",COUNTIF('Дневник сделок'!$H$10:$H$1960,D180))</f>
        <v/>
      </c>
      <c r="F180" s="33" t="str">
        <f>IF(D180="","",(SUMPRODUCT(('Дневник сделок'!$H$10:'Дневник сделок'!$H$2000=D180)*('Дневник сделок'!$AE$10:'Дневник сделок'!$AE$2000&gt;0))))</f>
        <v/>
      </c>
      <c r="G180" s="33" t="str">
        <f>IF(D180="","",(SUMPRODUCT(('Дневник сделок'!$H$10:'Дневник сделок'!$H$2000=D180)*('Дневник сделок'!$AE$10:'Дневник сделок'!$AE$2000&lt;0))))</f>
        <v/>
      </c>
      <c r="H180" s="33" t="str">
        <f>IF(D180="","",SUMPRODUCT(('Дневник сделок'!$H$10:$H$1960=D180)*('Дневник сделок'!$AE$10:$AE$1960)))</f>
        <v/>
      </c>
    </row>
    <row r="181" spans="5:8">
      <c r="E181" s="33" t="str">
        <f>IF(D181="","",COUNTIF('Дневник сделок'!$H$10:$H$1960,D181))</f>
        <v/>
      </c>
      <c r="F181" s="33" t="str">
        <f>IF(D181="","",(SUMPRODUCT(('Дневник сделок'!$H$10:'Дневник сделок'!$H$2000=D181)*('Дневник сделок'!$AE$10:'Дневник сделок'!$AE$2000&gt;0))))</f>
        <v/>
      </c>
      <c r="G181" s="33" t="str">
        <f>IF(D181="","",(SUMPRODUCT(('Дневник сделок'!$H$10:'Дневник сделок'!$H$2000=D181)*('Дневник сделок'!$AE$10:'Дневник сделок'!$AE$2000&lt;0))))</f>
        <v/>
      </c>
      <c r="H181" s="33" t="str">
        <f>IF(D181="","",SUMPRODUCT(('Дневник сделок'!$H$10:$H$1960=D181)*('Дневник сделок'!$AE$10:$AE$1960)))</f>
        <v/>
      </c>
    </row>
    <row r="182" spans="5:8">
      <c r="E182" s="33" t="str">
        <f>IF(D182="","",COUNTIF('Дневник сделок'!$H$10:$H$1960,D182))</f>
        <v/>
      </c>
      <c r="F182" s="33" t="str">
        <f>IF(D182="","",(SUMPRODUCT(('Дневник сделок'!$H$10:'Дневник сделок'!$H$2000=D182)*('Дневник сделок'!$AE$10:'Дневник сделок'!$AE$2000&gt;0))))</f>
        <v/>
      </c>
      <c r="G182" s="33" t="str">
        <f>IF(D182="","",(SUMPRODUCT(('Дневник сделок'!$H$10:'Дневник сделок'!$H$2000=D182)*('Дневник сделок'!$AE$10:'Дневник сделок'!$AE$2000&lt;0))))</f>
        <v/>
      </c>
      <c r="H182" s="33" t="str">
        <f>IF(D182="","",SUMPRODUCT(('Дневник сделок'!$H$10:$H$1960=D182)*('Дневник сделок'!$AE$10:$AE$1960)))</f>
        <v/>
      </c>
    </row>
    <row r="183" spans="5:8">
      <c r="E183" s="33" t="str">
        <f>IF(D183="","",COUNTIF('Дневник сделок'!$H$10:$H$1960,D183))</f>
        <v/>
      </c>
      <c r="F183" s="33" t="str">
        <f>IF(D183="","",(SUMPRODUCT(('Дневник сделок'!$H$10:'Дневник сделок'!$H$2000=D183)*('Дневник сделок'!$AE$10:'Дневник сделок'!$AE$2000&gt;0))))</f>
        <v/>
      </c>
      <c r="G183" s="33" t="str">
        <f>IF(D183="","",(SUMPRODUCT(('Дневник сделок'!$H$10:'Дневник сделок'!$H$2000=D183)*('Дневник сделок'!$AE$10:'Дневник сделок'!$AE$2000&lt;0))))</f>
        <v/>
      </c>
      <c r="H183" s="33" t="str">
        <f>IF(D183="","",SUMPRODUCT(('Дневник сделок'!$H$10:$H$1960=D183)*('Дневник сделок'!$AE$10:$AE$1960)))</f>
        <v/>
      </c>
    </row>
    <row r="184" spans="5:8">
      <c r="E184" s="33" t="str">
        <f>IF(D184="","",COUNTIF('Дневник сделок'!$H$10:$H$1960,D184))</f>
        <v/>
      </c>
      <c r="F184" s="33" t="str">
        <f>IF(D184="","",(SUMPRODUCT(('Дневник сделок'!$H$10:'Дневник сделок'!$H$2000=D184)*('Дневник сделок'!$AE$10:'Дневник сделок'!$AE$2000&gt;0))))</f>
        <v/>
      </c>
      <c r="G184" s="33" t="str">
        <f>IF(D184="","",(SUMPRODUCT(('Дневник сделок'!$H$10:'Дневник сделок'!$H$2000=D184)*('Дневник сделок'!$AE$10:'Дневник сделок'!$AE$2000&lt;0))))</f>
        <v/>
      </c>
      <c r="H184" s="33" t="str">
        <f>IF(D184="","",SUMPRODUCT(('Дневник сделок'!$H$10:$H$1960=D184)*('Дневник сделок'!$AE$10:$AE$1960)))</f>
        <v/>
      </c>
    </row>
    <row r="185" spans="5:8">
      <c r="E185" s="33" t="str">
        <f>IF(D185="","",COUNTIF('Дневник сделок'!$H$10:$H$1960,D185))</f>
        <v/>
      </c>
      <c r="F185" s="33" t="str">
        <f>IF(D185="","",(SUMPRODUCT(('Дневник сделок'!$H$10:'Дневник сделок'!$H$2000=D185)*('Дневник сделок'!$AE$10:'Дневник сделок'!$AE$2000&gt;0))))</f>
        <v/>
      </c>
      <c r="G185" s="33" t="str">
        <f>IF(D185="","",(SUMPRODUCT(('Дневник сделок'!$H$10:'Дневник сделок'!$H$2000=D185)*('Дневник сделок'!$AE$10:'Дневник сделок'!$AE$2000&lt;0))))</f>
        <v/>
      </c>
      <c r="H185" s="33" t="str">
        <f>IF(D185="","",SUMPRODUCT(('Дневник сделок'!$H$10:$H$1960=D185)*('Дневник сделок'!$AE$10:$AE$1960)))</f>
        <v/>
      </c>
    </row>
    <row r="186" spans="5:8">
      <c r="E186" s="33" t="str">
        <f>IF(D186="","",COUNTIF('Дневник сделок'!$H$10:$H$1960,D186))</f>
        <v/>
      </c>
      <c r="F186" s="33" t="str">
        <f>IF(D186="","",(SUMPRODUCT(('Дневник сделок'!$H$10:'Дневник сделок'!$H$2000=D186)*('Дневник сделок'!$AE$10:'Дневник сделок'!$AE$2000&gt;0))))</f>
        <v/>
      </c>
      <c r="G186" s="33" t="str">
        <f>IF(D186="","",(SUMPRODUCT(('Дневник сделок'!$H$10:'Дневник сделок'!$H$2000=D186)*('Дневник сделок'!$AE$10:'Дневник сделок'!$AE$2000&lt;0))))</f>
        <v/>
      </c>
      <c r="H186" s="33" t="str">
        <f>IF(D186="","",SUMPRODUCT(('Дневник сделок'!$H$10:$H$1960=D186)*('Дневник сделок'!$AE$10:$AE$1960)))</f>
        <v/>
      </c>
    </row>
    <row r="187" spans="5:8">
      <c r="E187" s="33" t="str">
        <f>IF(D187="","",COUNTIF('Дневник сделок'!$H$10:$H$1960,D187))</f>
        <v/>
      </c>
      <c r="F187" s="33" t="str">
        <f>IF(D187="","",(SUMPRODUCT(('Дневник сделок'!$H$10:'Дневник сделок'!$H$2000=D187)*('Дневник сделок'!$AE$10:'Дневник сделок'!$AE$2000&gt;0))))</f>
        <v/>
      </c>
      <c r="G187" s="33" t="str">
        <f>IF(D187="","",(SUMPRODUCT(('Дневник сделок'!$H$10:'Дневник сделок'!$H$2000=D187)*('Дневник сделок'!$AE$10:'Дневник сделок'!$AE$2000&lt;0))))</f>
        <v/>
      </c>
      <c r="H187" s="33" t="str">
        <f>IF(D187="","",SUMPRODUCT(('Дневник сделок'!$H$10:$H$1960=D187)*('Дневник сделок'!$AE$10:$AE$1960)))</f>
        <v/>
      </c>
    </row>
    <row r="188" spans="5:8">
      <c r="E188" s="33" t="str">
        <f>IF(D188="","",COUNTIF('Дневник сделок'!$H$10:$H$1960,D188))</f>
        <v/>
      </c>
      <c r="F188" s="33" t="str">
        <f>IF(D188="","",(SUMPRODUCT(('Дневник сделок'!$H$10:'Дневник сделок'!$H$2000=D188)*('Дневник сделок'!$AE$10:'Дневник сделок'!$AE$2000&gt;0))))</f>
        <v/>
      </c>
      <c r="G188" s="33" t="str">
        <f>IF(D188="","",(SUMPRODUCT(('Дневник сделок'!$H$10:'Дневник сделок'!$H$2000=D188)*('Дневник сделок'!$AE$10:'Дневник сделок'!$AE$2000&lt;0))))</f>
        <v/>
      </c>
      <c r="H188" s="33" t="str">
        <f>IF(D188="","",SUMPRODUCT(('Дневник сделок'!$H$10:$H$1960=D188)*('Дневник сделок'!$AE$10:$AE$1960)))</f>
        <v/>
      </c>
    </row>
    <row r="189" spans="5:8">
      <c r="E189" s="33" t="str">
        <f>IF(D189="","",COUNTIF('Дневник сделок'!$H$10:$H$1960,D189))</f>
        <v/>
      </c>
      <c r="F189" s="33" t="str">
        <f>IF(D189="","",(SUMPRODUCT(('Дневник сделок'!$H$10:'Дневник сделок'!$H$2000=D189)*('Дневник сделок'!$AE$10:'Дневник сделок'!$AE$2000&gt;0))))</f>
        <v/>
      </c>
      <c r="G189" s="33" t="str">
        <f>IF(D189="","",(SUMPRODUCT(('Дневник сделок'!$H$10:'Дневник сделок'!$H$2000=D189)*('Дневник сделок'!$AE$10:'Дневник сделок'!$AE$2000&lt;0))))</f>
        <v/>
      </c>
      <c r="H189" s="33" t="str">
        <f>IF(D189="","",SUMPRODUCT(('Дневник сделок'!$H$10:$H$1960=D189)*('Дневник сделок'!$AE$10:$AE$1960)))</f>
        <v/>
      </c>
    </row>
    <row r="190" spans="5:8">
      <c r="E190" s="33" t="str">
        <f>IF(D190="","",COUNTIF('Дневник сделок'!$H$10:$H$1960,D190))</f>
        <v/>
      </c>
      <c r="F190" s="33" t="str">
        <f>IF(D190="","",(SUMPRODUCT(('Дневник сделок'!$H$10:'Дневник сделок'!$H$2000=D190)*('Дневник сделок'!$AE$10:'Дневник сделок'!$AE$2000&gt;0))))</f>
        <v/>
      </c>
      <c r="G190" s="33" t="str">
        <f>IF(D190="","",(SUMPRODUCT(('Дневник сделок'!$H$10:'Дневник сделок'!$H$2000=D190)*('Дневник сделок'!$AE$10:'Дневник сделок'!$AE$2000&lt;0))))</f>
        <v/>
      </c>
      <c r="H190" s="33" t="str">
        <f>IF(D190="","",SUMPRODUCT(('Дневник сделок'!$H$10:$H$1960=D190)*('Дневник сделок'!$AE$10:$AE$1960)))</f>
        <v/>
      </c>
    </row>
    <row r="191" spans="5:8">
      <c r="E191" s="33" t="str">
        <f>IF(D191="","",COUNTIF('Дневник сделок'!$H$10:$H$1960,D191))</f>
        <v/>
      </c>
      <c r="F191" s="33" t="str">
        <f>IF(D191="","",(SUMPRODUCT(('Дневник сделок'!$H$10:'Дневник сделок'!$H$2000=D191)*('Дневник сделок'!$AE$10:'Дневник сделок'!$AE$2000&gt;0))))</f>
        <v/>
      </c>
      <c r="G191" s="33" t="str">
        <f>IF(D191="","",(SUMPRODUCT(('Дневник сделок'!$H$10:'Дневник сделок'!$H$2000=D191)*('Дневник сделок'!$AE$10:'Дневник сделок'!$AE$2000&lt;0))))</f>
        <v/>
      </c>
      <c r="H191" s="33" t="str">
        <f>IF(D191="","",SUMPRODUCT(('Дневник сделок'!$H$10:$H$1960=D191)*('Дневник сделок'!$AE$10:$AE$1960)))</f>
        <v/>
      </c>
    </row>
    <row r="192" spans="5:8">
      <c r="E192" s="33" t="str">
        <f>IF(D192="","",COUNTIF('Дневник сделок'!$H$10:$H$1960,D192))</f>
        <v/>
      </c>
      <c r="F192" s="33" t="str">
        <f>IF(D192="","",(SUMPRODUCT(('Дневник сделок'!$H$10:'Дневник сделок'!$H$2000=D192)*('Дневник сделок'!$AE$10:'Дневник сделок'!$AE$2000&gt;0))))</f>
        <v/>
      </c>
      <c r="G192" s="33" t="str">
        <f>IF(D192="","",(SUMPRODUCT(('Дневник сделок'!$H$10:'Дневник сделок'!$H$2000=D192)*('Дневник сделок'!$AE$10:'Дневник сделок'!$AE$2000&lt;0))))</f>
        <v/>
      </c>
      <c r="H192" s="33" t="str">
        <f>IF(D192="","",SUMPRODUCT(('Дневник сделок'!$H$10:$H$1960=D192)*('Дневник сделок'!$AE$10:$AE$1960)))</f>
        <v/>
      </c>
    </row>
    <row r="193" spans="5:8">
      <c r="E193" s="33" t="str">
        <f>IF(D193="","",COUNTIF('Дневник сделок'!$H$10:$H$1960,D193))</f>
        <v/>
      </c>
      <c r="F193" s="33" t="str">
        <f>IF(D193="","",(SUMPRODUCT(('Дневник сделок'!$H$10:'Дневник сделок'!$H$2000=D193)*('Дневник сделок'!$AE$10:'Дневник сделок'!$AE$2000&gt;0))))</f>
        <v/>
      </c>
      <c r="G193" s="33" t="str">
        <f>IF(D193="","",(SUMPRODUCT(('Дневник сделок'!$H$10:'Дневник сделок'!$H$2000=D193)*('Дневник сделок'!$AE$10:'Дневник сделок'!$AE$2000&lt;0))))</f>
        <v/>
      </c>
      <c r="H193" s="33" t="str">
        <f>IF(D193="","",SUMPRODUCT(('Дневник сделок'!$H$10:$H$1960=D193)*('Дневник сделок'!$AE$10:$AE$1960)))</f>
        <v/>
      </c>
    </row>
    <row r="194" spans="5:8">
      <c r="E194" s="33" t="str">
        <f>IF(D194="","",COUNTIF('Дневник сделок'!$H$10:$H$1960,D194))</f>
        <v/>
      </c>
      <c r="F194" s="33" t="str">
        <f>IF(D194="","",(SUMPRODUCT(('Дневник сделок'!$H$10:'Дневник сделок'!$H$2000=D194)*('Дневник сделок'!$AE$10:'Дневник сделок'!$AE$2000&gt;0))))</f>
        <v/>
      </c>
      <c r="G194" s="33" t="str">
        <f>IF(D194="","",(SUMPRODUCT(('Дневник сделок'!$H$10:'Дневник сделок'!$H$2000=D194)*('Дневник сделок'!$AE$10:'Дневник сделок'!$AE$2000&lt;0))))</f>
        <v/>
      </c>
      <c r="H194" s="33" t="str">
        <f>IF(D194="","",SUMPRODUCT(('Дневник сделок'!$H$10:$H$1960=D194)*('Дневник сделок'!$AE$10:$AE$1960)))</f>
        <v/>
      </c>
    </row>
    <row r="195" spans="5:8">
      <c r="E195" s="33" t="str">
        <f>IF(D195="","",COUNTIF('Дневник сделок'!$H$10:$H$1960,D195))</f>
        <v/>
      </c>
      <c r="F195" s="33" t="str">
        <f>IF(D195="","",(SUMPRODUCT(('Дневник сделок'!$H$10:'Дневник сделок'!$H$2000=D195)*('Дневник сделок'!$AE$10:'Дневник сделок'!$AE$2000&gt;0))))</f>
        <v/>
      </c>
      <c r="G195" s="33" t="str">
        <f>IF(D195="","",(SUMPRODUCT(('Дневник сделок'!$H$10:'Дневник сделок'!$H$2000=D195)*('Дневник сделок'!$AE$10:'Дневник сделок'!$AE$2000&lt;0))))</f>
        <v/>
      </c>
      <c r="H195" s="33" t="str">
        <f>IF(D195="","",SUMPRODUCT(('Дневник сделок'!$H$10:$H$1960=D195)*('Дневник сделок'!$AE$10:$AE$1960)))</f>
        <v/>
      </c>
    </row>
    <row r="196" spans="5:8">
      <c r="E196" s="33" t="str">
        <f>IF(D196="","",COUNTIF('Дневник сделок'!$H$10:$H$1960,D196))</f>
        <v/>
      </c>
      <c r="F196" s="33" t="str">
        <f>IF(D196="","",(SUMPRODUCT(('Дневник сделок'!$H$10:'Дневник сделок'!$H$2000=D196)*('Дневник сделок'!$AE$10:'Дневник сделок'!$AE$2000&gt;0))))</f>
        <v/>
      </c>
      <c r="G196" s="33" t="str">
        <f>IF(D196="","",(SUMPRODUCT(('Дневник сделок'!$H$10:'Дневник сделок'!$H$2000=D196)*('Дневник сделок'!$AE$10:'Дневник сделок'!$AE$2000&lt;0))))</f>
        <v/>
      </c>
      <c r="H196" s="33" t="str">
        <f>IF(D196="","",SUMPRODUCT(('Дневник сделок'!$H$10:$H$1960=D196)*('Дневник сделок'!$AE$10:$AE$1960)))</f>
        <v/>
      </c>
    </row>
    <row r="197" spans="5:8">
      <c r="E197" s="33" t="str">
        <f>IF(D197="","",COUNTIF('Дневник сделок'!$H$10:$H$1960,D197))</f>
        <v/>
      </c>
      <c r="F197" s="33" t="str">
        <f>IF(D197="","",(SUMPRODUCT(('Дневник сделок'!$H$10:'Дневник сделок'!$H$2000=D197)*('Дневник сделок'!$AE$10:'Дневник сделок'!$AE$2000&gt;0))))</f>
        <v/>
      </c>
      <c r="G197" s="33" t="str">
        <f>IF(D197="","",(SUMPRODUCT(('Дневник сделок'!$H$10:'Дневник сделок'!$H$2000=D197)*('Дневник сделок'!$AE$10:'Дневник сделок'!$AE$2000&lt;0))))</f>
        <v/>
      </c>
      <c r="H197" s="33" t="str">
        <f>IF(D197="","",SUMPRODUCT(('Дневник сделок'!$H$10:$H$1960=D197)*('Дневник сделок'!$AE$10:$AE$1960)))</f>
        <v/>
      </c>
    </row>
    <row r="198" spans="5:8">
      <c r="E198" s="33" t="str">
        <f>IF(D198="","",COUNTIF('Дневник сделок'!$H$10:$H$1960,D198))</f>
        <v/>
      </c>
      <c r="F198" s="33" t="str">
        <f>IF(D198="","",(SUMPRODUCT(('Дневник сделок'!$H$10:'Дневник сделок'!$H$2000=D198)*('Дневник сделок'!$AE$10:'Дневник сделок'!$AE$2000&gt;0))))</f>
        <v/>
      </c>
      <c r="G198" s="33" t="str">
        <f>IF(D198="","",(SUMPRODUCT(('Дневник сделок'!$H$10:'Дневник сделок'!$H$2000=D198)*('Дневник сделок'!$AE$10:'Дневник сделок'!$AE$2000&lt;0))))</f>
        <v/>
      </c>
      <c r="H198" s="33" t="str">
        <f>IF(D198="","",SUMPRODUCT(('Дневник сделок'!$H$10:$H$1960=D198)*('Дневник сделок'!$AE$10:$AE$1960)))</f>
        <v/>
      </c>
    </row>
    <row r="199" spans="5:8">
      <c r="E199" s="33" t="str">
        <f>IF(D199="","",COUNTIF('Дневник сделок'!$H$10:$H$1960,D199))</f>
        <v/>
      </c>
      <c r="F199" s="33" t="str">
        <f>IF(D199="","",(SUMPRODUCT(('Дневник сделок'!$H$10:'Дневник сделок'!$H$2000=D199)*('Дневник сделок'!$AE$10:'Дневник сделок'!$AE$2000&gt;0))))</f>
        <v/>
      </c>
      <c r="G199" s="33" t="str">
        <f>IF(D199="","",(SUMPRODUCT(('Дневник сделок'!$H$10:'Дневник сделок'!$H$2000=D199)*('Дневник сделок'!$AE$10:'Дневник сделок'!$AE$2000&lt;0))))</f>
        <v/>
      </c>
      <c r="H199" s="33" t="str">
        <f>IF(D199="","",SUMPRODUCT(('Дневник сделок'!$H$10:$H$1960=D199)*('Дневник сделок'!$AE$10:$AE$1960)))</f>
        <v/>
      </c>
    </row>
    <row r="200" spans="5:8">
      <c r="E200" s="33" t="str">
        <f>IF(D200="","",COUNTIF('Дневник сделок'!$H$10:$H$1960,D200))</f>
        <v/>
      </c>
      <c r="F200" s="33" t="str">
        <f>IF(D200="","",(SUMPRODUCT(('Дневник сделок'!$H$10:'Дневник сделок'!$H$2000=D200)*('Дневник сделок'!$AE$10:'Дневник сделок'!$AE$2000&gt;0))))</f>
        <v/>
      </c>
      <c r="G200" s="33" t="str">
        <f>IF(D200="","",(SUMPRODUCT(('Дневник сделок'!$H$10:'Дневник сделок'!$H$2000=D200)*('Дневник сделок'!$AE$10:'Дневник сделок'!$AE$2000&lt;0))))</f>
        <v/>
      </c>
      <c r="H200" s="33" t="str">
        <f>IF(D200="","",SUMPRODUCT(('Дневник сделок'!$H$10:$H$1960=D200)*('Дневник сделок'!$AE$10:$AE$1960)))</f>
        <v/>
      </c>
    </row>
    <row r="201" spans="5:8">
      <c r="E201" s="33" t="str">
        <f>IF(D201="","",COUNTIF('Дневник сделок'!$H$10:$H$1960,D201))</f>
        <v/>
      </c>
      <c r="F201" s="33" t="str">
        <f>IF(D201="","",(SUMPRODUCT(('Дневник сделок'!$H$10:'Дневник сделок'!$H$2000=D201)*('Дневник сделок'!$AE$10:'Дневник сделок'!$AE$2000&gt;0))))</f>
        <v/>
      </c>
      <c r="G201" s="33" t="str">
        <f>IF(D201="","",(SUMPRODUCT(('Дневник сделок'!$H$10:'Дневник сделок'!$H$2000=D201)*('Дневник сделок'!$AE$10:'Дневник сделок'!$AE$2000&lt;0))))</f>
        <v/>
      </c>
      <c r="H201" s="33" t="str">
        <f>IF(D201="","",SUMPRODUCT(('Дневник сделок'!$H$10:$H$1960=D201)*('Дневник сделок'!$AE$10:$AE$1960)))</f>
        <v/>
      </c>
    </row>
    <row r="202" spans="5:8">
      <c r="E202" s="33" t="str">
        <f>IF(D202="","",COUNTIF('Дневник сделок'!$H$10:$H$1960,D202))</f>
        <v/>
      </c>
      <c r="F202" s="33" t="str">
        <f>IF(D202="","",(SUMPRODUCT(('Дневник сделок'!$H$10:'Дневник сделок'!$H$2000=D202)*('Дневник сделок'!$AE$10:'Дневник сделок'!$AE$2000&gt;0))))</f>
        <v/>
      </c>
      <c r="G202" s="33" t="str">
        <f>IF(D202="","",(SUMPRODUCT(('Дневник сделок'!$H$10:'Дневник сделок'!$H$2000=D202)*('Дневник сделок'!$AE$10:'Дневник сделок'!$AE$2000&lt;0))))</f>
        <v/>
      </c>
      <c r="H202" s="33" t="str">
        <f>IF(D202="","",SUMPRODUCT(('Дневник сделок'!$H$10:$H$1960=D202)*('Дневник сделок'!$AE$10:$AE$1960)))</f>
        <v/>
      </c>
    </row>
    <row r="203" spans="5:8">
      <c r="E203" s="33" t="str">
        <f>IF(D203="","",COUNTIF('Дневник сделок'!$H$10:$H$1960,D203))</f>
        <v/>
      </c>
      <c r="F203" s="33" t="str">
        <f>IF(D203="","",(SUMPRODUCT(('Дневник сделок'!$H$10:'Дневник сделок'!$H$2000=D203)*('Дневник сделок'!$AE$10:'Дневник сделок'!$AE$2000&gt;0))))</f>
        <v/>
      </c>
      <c r="G203" s="33" t="str">
        <f>IF(D203="","",(SUMPRODUCT(('Дневник сделок'!$H$10:'Дневник сделок'!$H$2000=D203)*('Дневник сделок'!$AE$10:'Дневник сделок'!$AE$2000&lt;0))))</f>
        <v/>
      </c>
      <c r="H203" s="33" t="str">
        <f>IF(D203="","",SUMPRODUCT(('Дневник сделок'!$H$10:$H$1960=D203)*('Дневник сделок'!$AE$10:$AE$1960)))</f>
        <v/>
      </c>
    </row>
    <row r="204" spans="5:8">
      <c r="E204" s="33" t="str">
        <f>IF(D204="","",COUNTIF('Дневник сделок'!$H$10:$H$1960,D204))</f>
        <v/>
      </c>
      <c r="F204" s="33" t="str">
        <f>IF(D204="","",(SUMPRODUCT(('Дневник сделок'!$H$10:'Дневник сделок'!$H$2000=D204)*('Дневник сделок'!$AE$10:'Дневник сделок'!$AE$2000&gt;0))))</f>
        <v/>
      </c>
      <c r="G204" s="33" t="str">
        <f>IF(D204="","",(SUMPRODUCT(('Дневник сделок'!$H$10:'Дневник сделок'!$H$2000=D204)*('Дневник сделок'!$AE$10:'Дневник сделок'!$AE$2000&lt;0))))</f>
        <v/>
      </c>
      <c r="H204" s="33" t="str">
        <f>IF(D204="","",SUMPRODUCT(('Дневник сделок'!$H$10:$H$1960=D204)*('Дневник сделок'!$AE$10:$AE$1960)))</f>
        <v/>
      </c>
    </row>
    <row r="205" spans="5:8">
      <c r="E205" s="33" t="str">
        <f>IF(D205="","",COUNTIF('Дневник сделок'!$H$10:$H$1960,D205))</f>
        <v/>
      </c>
      <c r="F205" s="33" t="str">
        <f>IF(D205="","",(SUMPRODUCT(('Дневник сделок'!$H$10:'Дневник сделок'!$H$2000=D205)*('Дневник сделок'!$AE$10:'Дневник сделок'!$AE$2000&gt;0))))</f>
        <v/>
      </c>
      <c r="G205" s="33" t="str">
        <f>IF(D205="","",(SUMPRODUCT(('Дневник сделок'!$H$10:'Дневник сделок'!$H$2000=D205)*('Дневник сделок'!$AE$10:'Дневник сделок'!$AE$2000&lt;0))))</f>
        <v/>
      </c>
      <c r="H205" s="33" t="str">
        <f>IF(D205="","",SUMPRODUCT(('Дневник сделок'!$H$10:$H$1960=D205)*('Дневник сделок'!$AE$10:$AE$1960)))</f>
        <v/>
      </c>
    </row>
    <row r="206" spans="5:8">
      <c r="E206" s="33" t="str">
        <f>IF(D206="","",COUNTIF('Дневник сделок'!$H$10:$H$1960,D206))</f>
        <v/>
      </c>
      <c r="F206" s="33" t="str">
        <f>IF(D206="","",(SUMPRODUCT(('Дневник сделок'!$H$10:'Дневник сделок'!$H$2000=D206)*('Дневник сделок'!$AE$10:'Дневник сделок'!$AE$2000&gt;0))))</f>
        <v/>
      </c>
      <c r="G206" s="33" t="str">
        <f>IF(D206="","",(SUMPRODUCT(('Дневник сделок'!$H$10:'Дневник сделок'!$H$2000=D206)*('Дневник сделок'!$AE$10:'Дневник сделок'!$AE$2000&lt;0))))</f>
        <v/>
      </c>
      <c r="H206" s="33" t="str">
        <f>IF(D206="","",SUMPRODUCT(('Дневник сделок'!$H$10:$H$1960=D206)*('Дневник сделок'!$AE$10:$AE$1960)))</f>
        <v/>
      </c>
    </row>
    <row r="207" spans="5:8">
      <c r="E207" s="33" t="str">
        <f>IF(D207="","",COUNTIF('Дневник сделок'!$H$10:$H$1960,D207))</f>
        <v/>
      </c>
      <c r="F207" s="33" t="str">
        <f>IF(D207="","",(SUMPRODUCT(('Дневник сделок'!$H$10:'Дневник сделок'!$H$2000=D207)*('Дневник сделок'!$AE$10:'Дневник сделок'!$AE$2000&gt;0))))</f>
        <v/>
      </c>
      <c r="G207" s="33" t="str">
        <f>IF(D207="","",(SUMPRODUCT(('Дневник сделок'!$H$10:'Дневник сделок'!$H$2000=D207)*('Дневник сделок'!$AE$10:'Дневник сделок'!$AE$2000&lt;0))))</f>
        <v/>
      </c>
      <c r="H207" s="33" t="str">
        <f>IF(D207="","",SUMPRODUCT(('Дневник сделок'!$H$10:$H$1960=D207)*('Дневник сделок'!$AE$10:$AE$1960)))</f>
        <v/>
      </c>
    </row>
    <row r="208" spans="5:8">
      <c r="E208" s="33" t="str">
        <f>IF(D208="","",COUNTIF('Дневник сделок'!$H$10:$H$1960,D208))</f>
        <v/>
      </c>
      <c r="F208" s="33" t="str">
        <f>IF(D208="","",(SUMPRODUCT(('Дневник сделок'!$H$10:'Дневник сделок'!$H$2000=D208)*('Дневник сделок'!$AE$10:'Дневник сделок'!$AE$2000&gt;0))))</f>
        <v/>
      </c>
      <c r="G208" s="33" t="str">
        <f>IF(D208="","",(SUMPRODUCT(('Дневник сделок'!$H$10:'Дневник сделок'!$H$2000=D208)*('Дневник сделок'!$AE$10:'Дневник сделок'!$AE$2000&lt;0))))</f>
        <v/>
      </c>
      <c r="H208" s="33" t="str">
        <f>IF(D208="","",SUMPRODUCT(('Дневник сделок'!$H$10:$H$1960=D208)*('Дневник сделок'!$AE$10:$AE$1960)))</f>
        <v/>
      </c>
    </row>
    <row r="209" spans="5:8">
      <c r="E209" s="33" t="str">
        <f>IF(D209="","",COUNTIF('Дневник сделок'!$H$10:$H$1960,D209))</f>
        <v/>
      </c>
      <c r="F209" s="33" t="str">
        <f>IF(D209="","",(SUMPRODUCT(('Дневник сделок'!$H$10:'Дневник сделок'!$H$2000=D209)*('Дневник сделок'!$AE$10:'Дневник сделок'!$AE$2000&gt;0))))</f>
        <v/>
      </c>
      <c r="G209" s="33" t="str">
        <f>IF(D209="","",(SUMPRODUCT(('Дневник сделок'!$H$10:'Дневник сделок'!$H$2000=D209)*('Дневник сделок'!$AE$10:'Дневник сделок'!$AE$2000&lt;0))))</f>
        <v/>
      </c>
      <c r="H209" s="33" t="str">
        <f>IF(D209="","",SUMPRODUCT(('Дневник сделок'!$H$10:$H$1960=D209)*('Дневник сделок'!$AE$10:$AE$1960)))</f>
        <v/>
      </c>
    </row>
    <row r="210" spans="5:8">
      <c r="E210" s="33" t="str">
        <f>IF(D210="","",COUNTIF('Дневник сделок'!$H$10:$H$1960,D210))</f>
        <v/>
      </c>
      <c r="F210" s="33" t="str">
        <f>IF(D210="","",(SUMPRODUCT(('Дневник сделок'!$H$10:'Дневник сделок'!$H$2000=D210)*('Дневник сделок'!$AE$10:'Дневник сделок'!$AE$2000&gt;0))))</f>
        <v/>
      </c>
      <c r="G210" s="33" t="str">
        <f>IF(D210="","",(SUMPRODUCT(('Дневник сделок'!$H$10:'Дневник сделок'!$H$2000=D210)*('Дневник сделок'!$AE$10:'Дневник сделок'!$AE$2000&lt;0))))</f>
        <v/>
      </c>
      <c r="H210" s="33" t="str">
        <f>IF(D210="","",SUMPRODUCT(('Дневник сделок'!$H$10:$H$1960=D210)*('Дневник сделок'!$AE$10:$AE$1960)))</f>
        <v/>
      </c>
    </row>
    <row r="211" spans="5:8">
      <c r="E211" s="33" t="str">
        <f>IF(D211="","",COUNTIF('Дневник сделок'!$H$10:$H$1960,D211))</f>
        <v/>
      </c>
      <c r="F211" s="33" t="str">
        <f>IF(D211="","",(SUMPRODUCT(('Дневник сделок'!$H$10:'Дневник сделок'!$H$2000=D211)*('Дневник сделок'!$AE$10:'Дневник сделок'!$AE$2000&gt;0))))</f>
        <v/>
      </c>
      <c r="G211" s="33" t="str">
        <f>IF(D211="","",(SUMPRODUCT(('Дневник сделок'!$H$10:'Дневник сделок'!$H$2000=D211)*('Дневник сделок'!$AE$10:'Дневник сделок'!$AE$2000&lt;0))))</f>
        <v/>
      </c>
      <c r="H211" s="33" t="str">
        <f>IF(D211="","",SUMPRODUCT(('Дневник сделок'!$H$10:$H$1960=D211)*('Дневник сделок'!$AE$10:$AE$1960)))</f>
        <v/>
      </c>
    </row>
    <row r="212" spans="5:8">
      <c r="E212" s="33" t="str">
        <f>IF(D212="","",COUNTIF('Дневник сделок'!$H$10:$H$1960,D212))</f>
        <v/>
      </c>
      <c r="F212" s="33" t="str">
        <f>IF(D212="","",(SUMPRODUCT(('Дневник сделок'!$H$10:'Дневник сделок'!$H$2000=D212)*('Дневник сделок'!$AE$10:'Дневник сделок'!$AE$2000&gt;0))))</f>
        <v/>
      </c>
      <c r="G212" s="33" t="str">
        <f>IF(D212="","",(SUMPRODUCT(('Дневник сделок'!$H$10:'Дневник сделок'!$H$2000=D212)*('Дневник сделок'!$AE$10:'Дневник сделок'!$AE$2000&lt;0))))</f>
        <v/>
      </c>
      <c r="H212" s="33" t="str">
        <f>IF(D212="","",SUMPRODUCT(('Дневник сделок'!$H$10:$H$1960=D212)*('Дневник сделок'!$AE$10:$AE$1960)))</f>
        <v/>
      </c>
    </row>
    <row r="213" spans="5:8">
      <c r="E213" s="33" t="str">
        <f>IF(D213="","",COUNTIF('Дневник сделок'!$H$10:$H$1960,D213))</f>
        <v/>
      </c>
      <c r="F213" s="33" t="str">
        <f>IF(D213="","",(SUMPRODUCT(('Дневник сделок'!$H$10:'Дневник сделок'!$H$2000=D213)*('Дневник сделок'!$AE$10:'Дневник сделок'!$AE$2000&gt;0))))</f>
        <v/>
      </c>
      <c r="G213" s="33" t="str">
        <f>IF(D213="","",(SUMPRODUCT(('Дневник сделок'!$H$10:'Дневник сделок'!$H$2000=D213)*('Дневник сделок'!$AE$10:'Дневник сделок'!$AE$2000&lt;0))))</f>
        <v/>
      </c>
      <c r="H213" s="33" t="str">
        <f>IF(D213="","",SUMPRODUCT(('Дневник сделок'!$H$10:$H$1960=D213)*('Дневник сделок'!$AE$10:$AE$1960)))</f>
        <v/>
      </c>
    </row>
    <row r="214" spans="5:8">
      <c r="E214" s="33" t="str">
        <f>IF(D214="","",COUNTIF('Дневник сделок'!$H$10:$H$1960,D214))</f>
        <v/>
      </c>
      <c r="F214" s="33" t="str">
        <f>IF(D214="","",(SUMPRODUCT(('Дневник сделок'!$H$10:'Дневник сделок'!$H$2000=D214)*('Дневник сделок'!$AE$10:'Дневник сделок'!$AE$2000&gt;0))))</f>
        <v/>
      </c>
      <c r="G214" s="33" t="str">
        <f>IF(D214="","",(SUMPRODUCT(('Дневник сделок'!$H$10:'Дневник сделок'!$H$2000=D214)*('Дневник сделок'!$AE$10:'Дневник сделок'!$AE$2000&lt;0))))</f>
        <v/>
      </c>
      <c r="H214" s="33" t="str">
        <f>IF(D214="","",SUMPRODUCT(('Дневник сделок'!$H$10:$H$1960=D214)*('Дневник сделок'!$AE$10:$AE$1960)))</f>
        <v/>
      </c>
    </row>
    <row r="215" spans="5:8">
      <c r="E215" s="33" t="str">
        <f>IF(D215="","",COUNTIF('Дневник сделок'!$H$10:$H$1960,D215))</f>
        <v/>
      </c>
      <c r="F215" s="33" t="str">
        <f>IF(D215="","",(SUMPRODUCT(('Дневник сделок'!$H$10:'Дневник сделок'!$H$2000=D215)*('Дневник сделок'!$AE$10:'Дневник сделок'!$AE$2000&gt;0))))</f>
        <v/>
      </c>
      <c r="G215" s="33" t="str">
        <f>IF(D215="","",(SUMPRODUCT(('Дневник сделок'!$H$10:'Дневник сделок'!$H$2000=D215)*('Дневник сделок'!$AE$10:'Дневник сделок'!$AE$2000&lt;0))))</f>
        <v/>
      </c>
      <c r="H215" s="33" t="str">
        <f>IF(D215="","",SUMPRODUCT(('Дневник сделок'!$H$10:$H$1960=D215)*('Дневник сделок'!$AE$10:$AE$1960)))</f>
        <v/>
      </c>
    </row>
    <row r="216" spans="5:8">
      <c r="E216" s="33" t="str">
        <f>IF(D216="","",COUNTIF('Дневник сделок'!$H$10:$H$1960,D216))</f>
        <v/>
      </c>
      <c r="F216" s="33" t="str">
        <f>IF(D216="","",(SUMPRODUCT(('Дневник сделок'!$H$10:'Дневник сделок'!$H$2000=D216)*('Дневник сделок'!$AE$10:'Дневник сделок'!$AE$2000&gt;0))))</f>
        <v/>
      </c>
      <c r="G216" s="33" t="str">
        <f>IF(D216="","",(SUMPRODUCT(('Дневник сделок'!$H$10:'Дневник сделок'!$H$2000=D216)*('Дневник сделок'!$AE$10:'Дневник сделок'!$AE$2000&lt;0))))</f>
        <v/>
      </c>
      <c r="H216" s="33" t="str">
        <f>IF(D216="","",SUMPRODUCT(('Дневник сделок'!$H$10:$H$1960=D216)*('Дневник сделок'!$AE$10:$AE$1960)))</f>
        <v/>
      </c>
    </row>
    <row r="217" spans="5:8">
      <c r="E217" s="33" t="str">
        <f>IF(D217="","",COUNTIF('Дневник сделок'!$H$10:$H$1960,D217))</f>
        <v/>
      </c>
      <c r="F217" s="33" t="str">
        <f>IF(D217="","",(SUMPRODUCT(('Дневник сделок'!$H$10:'Дневник сделок'!$H$2000=D217)*('Дневник сделок'!$AE$10:'Дневник сделок'!$AE$2000&gt;0))))</f>
        <v/>
      </c>
      <c r="G217" s="33" t="str">
        <f>IF(D217="","",(SUMPRODUCT(('Дневник сделок'!$H$10:'Дневник сделок'!$H$2000=D217)*('Дневник сделок'!$AE$10:'Дневник сделок'!$AE$2000&lt;0))))</f>
        <v/>
      </c>
      <c r="H217" s="33" t="str">
        <f>IF(D217="","",SUMPRODUCT(('Дневник сделок'!$H$10:$H$1960=D217)*('Дневник сделок'!$AE$10:$AE$1960)))</f>
        <v/>
      </c>
    </row>
    <row r="218" spans="5:8">
      <c r="E218" s="33" t="str">
        <f>IF(D218="","",COUNTIF('Дневник сделок'!$H$10:$H$1960,D218))</f>
        <v/>
      </c>
      <c r="F218" s="33" t="str">
        <f>IF(D218="","",(SUMPRODUCT(('Дневник сделок'!$H$10:'Дневник сделок'!$H$2000=D218)*('Дневник сделок'!$AE$10:'Дневник сделок'!$AE$2000&gt;0))))</f>
        <v/>
      </c>
      <c r="G218" s="33" t="str">
        <f>IF(D218="","",(SUMPRODUCT(('Дневник сделок'!$H$10:'Дневник сделок'!$H$2000=D218)*('Дневник сделок'!$AE$10:'Дневник сделок'!$AE$2000&lt;0))))</f>
        <v/>
      </c>
      <c r="H218" s="33" t="str">
        <f>IF(D218="","",SUMPRODUCT(('Дневник сделок'!$H$10:$H$1960=D218)*('Дневник сделок'!$AE$10:$AE$1960)))</f>
        <v/>
      </c>
    </row>
    <row r="219" spans="5:8">
      <c r="E219" s="33" t="str">
        <f>IF(D219="","",COUNTIF('Дневник сделок'!$H$10:$H$1960,D219))</f>
        <v/>
      </c>
      <c r="F219" s="33" t="str">
        <f>IF(D219="","",(SUMPRODUCT(('Дневник сделок'!$H$10:'Дневник сделок'!$H$2000=D219)*('Дневник сделок'!$AE$10:'Дневник сделок'!$AE$2000&gt;0))))</f>
        <v/>
      </c>
      <c r="G219" s="33" t="str">
        <f>IF(D219="","",(SUMPRODUCT(('Дневник сделок'!$H$10:'Дневник сделок'!$H$2000=D219)*('Дневник сделок'!$AE$10:'Дневник сделок'!$AE$2000&lt;0))))</f>
        <v/>
      </c>
      <c r="H219" s="33" t="str">
        <f>IF(D219="","",SUMPRODUCT(('Дневник сделок'!$H$10:$H$1960=D219)*('Дневник сделок'!$AE$10:$AE$1960)))</f>
        <v/>
      </c>
    </row>
    <row r="220" spans="5:8">
      <c r="E220" s="33" t="str">
        <f>IF(D220="","",COUNTIF('Дневник сделок'!$H$10:$H$1960,D220))</f>
        <v/>
      </c>
      <c r="F220" s="33" t="str">
        <f>IF(D220="","",(SUMPRODUCT(('Дневник сделок'!$H$10:'Дневник сделок'!$H$2000=D220)*('Дневник сделок'!$AE$10:'Дневник сделок'!$AE$2000&gt;0))))</f>
        <v/>
      </c>
      <c r="G220" s="33" t="str">
        <f>IF(D220="","",(SUMPRODUCT(('Дневник сделок'!$H$10:'Дневник сделок'!$H$2000=D220)*('Дневник сделок'!$AE$10:'Дневник сделок'!$AE$2000&lt;0))))</f>
        <v/>
      </c>
      <c r="H220" s="33" t="str">
        <f>IF(D220="","",SUMPRODUCT(('Дневник сделок'!$H$10:$H$1960=D220)*('Дневник сделок'!$AE$10:$AE$1960)))</f>
        <v/>
      </c>
    </row>
    <row r="221" spans="5:8">
      <c r="E221" s="33" t="str">
        <f>IF(D221="","",COUNTIF('Дневник сделок'!$H$10:$H$1960,D221))</f>
        <v/>
      </c>
      <c r="F221" s="33" t="str">
        <f>IF(D221="","",(SUMPRODUCT(('Дневник сделок'!$H$10:'Дневник сделок'!$H$2000=D221)*('Дневник сделок'!$AE$10:'Дневник сделок'!$AE$2000&gt;0))))</f>
        <v/>
      </c>
      <c r="G221" s="33" t="str">
        <f>IF(D221="","",(SUMPRODUCT(('Дневник сделок'!$H$10:'Дневник сделок'!$H$2000=D221)*('Дневник сделок'!$AE$10:'Дневник сделок'!$AE$2000&lt;0))))</f>
        <v/>
      </c>
      <c r="H221" s="33" t="str">
        <f>IF(D221="","",SUMPRODUCT(('Дневник сделок'!$H$10:$H$1960=D221)*('Дневник сделок'!$AE$10:$AE$1960)))</f>
        <v/>
      </c>
    </row>
    <row r="222" spans="5:8">
      <c r="E222" s="33" t="str">
        <f>IF(D222="","",COUNTIF('Дневник сделок'!$H$10:$H$1960,D222))</f>
        <v/>
      </c>
      <c r="F222" s="33" t="str">
        <f>IF(D222="","",(SUMPRODUCT(('Дневник сделок'!$H$10:'Дневник сделок'!$H$2000=D222)*('Дневник сделок'!$AE$10:'Дневник сделок'!$AE$2000&gt;0))))</f>
        <v/>
      </c>
      <c r="G222" s="33" t="str">
        <f>IF(D222="","",(SUMPRODUCT(('Дневник сделок'!$H$10:'Дневник сделок'!$H$2000=D222)*('Дневник сделок'!$AE$10:'Дневник сделок'!$AE$2000&lt;0))))</f>
        <v/>
      </c>
      <c r="H222" s="33" t="str">
        <f>IF(D222="","",SUMPRODUCT(('Дневник сделок'!$H$10:$H$1960=D222)*('Дневник сделок'!$AE$10:$AE$1960)))</f>
        <v/>
      </c>
    </row>
    <row r="223" spans="5:8">
      <c r="E223" s="33" t="str">
        <f>IF(D223="","",COUNTIF('Дневник сделок'!$H$10:$H$1960,D223))</f>
        <v/>
      </c>
      <c r="F223" s="33" t="str">
        <f>IF(D223="","",(SUMPRODUCT(('Дневник сделок'!$H$10:'Дневник сделок'!$H$2000=D223)*('Дневник сделок'!$AE$10:'Дневник сделок'!$AE$2000&gt;0))))</f>
        <v/>
      </c>
      <c r="G223" s="33" t="str">
        <f>IF(D223="","",(SUMPRODUCT(('Дневник сделок'!$H$10:'Дневник сделок'!$H$2000=D223)*('Дневник сделок'!$AE$10:'Дневник сделок'!$AE$2000&lt;0))))</f>
        <v/>
      </c>
      <c r="H223" s="33" t="str">
        <f>IF(D223="","",SUMPRODUCT(('Дневник сделок'!$H$10:$H$1960=D223)*('Дневник сделок'!$AE$10:$AE$1960)))</f>
        <v/>
      </c>
    </row>
    <row r="224" spans="5:8">
      <c r="E224" s="33" t="str">
        <f>IF(D224="","",COUNTIF('Дневник сделок'!$H$10:$H$1960,D224))</f>
        <v/>
      </c>
      <c r="F224" s="33" t="str">
        <f>IF(D224="","",(SUMPRODUCT(('Дневник сделок'!$H$10:'Дневник сделок'!$H$2000=D224)*('Дневник сделок'!$AE$10:'Дневник сделок'!$AE$2000&gt;0))))</f>
        <v/>
      </c>
      <c r="G224" s="33" t="str">
        <f>IF(D224="","",(SUMPRODUCT(('Дневник сделок'!$H$10:'Дневник сделок'!$H$2000=D224)*('Дневник сделок'!$AE$10:'Дневник сделок'!$AE$2000&lt;0))))</f>
        <v/>
      </c>
      <c r="H224" s="33" t="str">
        <f>IF(D224="","",SUMPRODUCT(('Дневник сделок'!$H$10:$H$1960=D224)*('Дневник сделок'!$AE$10:$AE$1960)))</f>
        <v/>
      </c>
    </row>
    <row r="225" spans="5:8">
      <c r="E225" s="33" t="str">
        <f>IF(D225="","",COUNTIF('Дневник сделок'!$H$10:$H$1960,D225))</f>
        <v/>
      </c>
      <c r="F225" s="33" t="str">
        <f>IF(D225="","",(SUMPRODUCT(('Дневник сделок'!$H$10:'Дневник сделок'!$H$2000=D225)*('Дневник сделок'!$AE$10:'Дневник сделок'!$AE$2000&gt;0))))</f>
        <v/>
      </c>
      <c r="G225" s="33" t="str">
        <f>IF(D225="","",(SUMPRODUCT(('Дневник сделок'!$H$10:'Дневник сделок'!$H$2000=D225)*('Дневник сделок'!$AE$10:'Дневник сделок'!$AE$2000&lt;0))))</f>
        <v/>
      </c>
      <c r="H225" s="33" t="str">
        <f>IF(D225="","",SUMPRODUCT(('Дневник сделок'!$H$10:$H$1960=D225)*('Дневник сделок'!$AE$10:$AE$1960)))</f>
        <v/>
      </c>
    </row>
    <row r="226" spans="5:8">
      <c r="E226" s="33" t="str">
        <f>IF(D226="","",COUNTIF('Дневник сделок'!$H$10:$H$1960,D226))</f>
        <v/>
      </c>
      <c r="F226" s="33" t="str">
        <f>IF(D226="","",(SUMPRODUCT(('Дневник сделок'!$H$10:'Дневник сделок'!$H$2000=D226)*('Дневник сделок'!$AE$10:'Дневник сделок'!$AE$2000&gt;0))))</f>
        <v/>
      </c>
      <c r="G226" s="33" t="str">
        <f>IF(D226="","",(SUMPRODUCT(('Дневник сделок'!$H$10:'Дневник сделок'!$H$2000=D226)*('Дневник сделок'!$AE$10:'Дневник сделок'!$AE$2000&lt;0))))</f>
        <v/>
      </c>
      <c r="H226" s="33" t="str">
        <f>IF(D226="","",SUMPRODUCT(('Дневник сделок'!$H$10:$H$1960=D226)*('Дневник сделок'!$AE$10:$AE$1960)))</f>
        <v/>
      </c>
    </row>
    <row r="227" spans="5:8">
      <c r="E227" s="33" t="str">
        <f>IF(D227="","",COUNTIF('Дневник сделок'!$H$10:$H$1960,D227))</f>
        <v/>
      </c>
      <c r="F227" s="33" t="str">
        <f>IF(D227="","",(SUMPRODUCT(('Дневник сделок'!$H$10:'Дневник сделок'!$H$2000=D227)*('Дневник сделок'!$AE$10:'Дневник сделок'!$AE$2000&gt;0))))</f>
        <v/>
      </c>
      <c r="G227" s="33" t="str">
        <f>IF(D227="","",(SUMPRODUCT(('Дневник сделок'!$H$10:'Дневник сделок'!$H$2000=D227)*('Дневник сделок'!$AE$10:'Дневник сделок'!$AE$2000&lt;0))))</f>
        <v/>
      </c>
      <c r="H227" s="33" t="str">
        <f>IF(D227="","",SUMPRODUCT(('Дневник сделок'!$H$10:$H$1960=D227)*('Дневник сделок'!$AE$10:$AE$1960)))</f>
        <v/>
      </c>
    </row>
    <row r="228" spans="5:8">
      <c r="E228" s="33" t="str">
        <f>IF(D228="","",COUNTIF('Дневник сделок'!$H$10:$H$1960,D228))</f>
        <v/>
      </c>
      <c r="F228" s="33" t="str">
        <f>IF(D228="","",(SUMPRODUCT(('Дневник сделок'!$H$10:'Дневник сделок'!$H$2000=D228)*('Дневник сделок'!$AE$10:'Дневник сделок'!$AE$2000&gt;0))))</f>
        <v/>
      </c>
      <c r="G228" s="33" t="str">
        <f>IF(D228="","",(SUMPRODUCT(('Дневник сделок'!$H$10:'Дневник сделок'!$H$2000=D228)*('Дневник сделок'!$AE$10:'Дневник сделок'!$AE$2000&lt;0))))</f>
        <v/>
      </c>
      <c r="H228" s="33" t="str">
        <f>IF(D228="","",SUMPRODUCT(('Дневник сделок'!$H$10:$H$1960=D228)*('Дневник сделок'!$AE$10:$AE$1960)))</f>
        <v/>
      </c>
    </row>
    <row r="229" spans="5:8">
      <c r="E229" s="33" t="str">
        <f>IF(D229="","",COUNTIF('Дневник сделок'!$H$10:$H$1960,D229))</f>
        <v/>
      </c>
      <c r="F229" s="33" t="str">
        <f>IF(D229="","",(SUMPRODUCT(('Дневник сделок'!$H$10:'Дневник сделок'!$H$2000=D229)*('Дневник сделок'!$AE$10:'Дневник сделок'!$AE$2000&gt;0))))</f>
        <v/>
      </c>
      <c r="G229" s="33" t="str">
        <f>IF(D229="","",(SUMPRODUCT(('Дневник сделок'!$H$10:'Дневник сделок'!$H$2000=D229)*('Дневник сделок'!$AE$10:'Дневник сделок'!$AE$2000&lt;0))))</f>
        <v/>
      </c>
      <c r="H229" s="33" t="str">
        <f>IF(D229="","",SUMPRODUCT(('Дневник сделок'!$H$10:$H$1960=D229)*('Дневник сделок'!$AE$10:$AE$1960)))</f>
        <v/>
      </c>
    </row>
    <row r="230" spans="5:8">
      <c r="E230" s="33" t="str">
        <f>IF(D230="","",COUNTIF('Дневник сделок'!$H$10:$H$1960,D230))</f>
        <v/>
      </c>
      <c r="F230" s="33" t="str">
        <f>IF(D230="","",(SUMPRODUCT(('Дневник сделок'!$H$10:'Дневник сделок'!$H$2000=D230)*('Дневник сделок'!$AE$10:'Дневник сделок'!$AE$2000&gt;0))))</f>
        <v/>
      </c>
      <c r="G230" s="33" t="str">
        <f>IF(D230="","",(SUMPRODUCT(('Дневник сделок'!$H$10:'Дневник сделок'!$H$2000=D230)*('Дневник сделок'!$AE$10:'Дневник сделок'!$AE$2000&lt;0))))</f>
        <v/>
      </c>
      <c r="H230" s="33" t="str">
        <f>IF(D230="","",SUMPRODUCT(('Дневник сделок'!$H$10:$H$1960=D230)*('Дневник сделок'!$AE$10:$AE$1960)))</f>
        <v/>
      </c>
    </row>
    <row r="231" spans="5:8">
      <c r="E231" s="33" t="str">
        <f>IF(D231="","",COUNTIF('Дневник сделок'!$H$10:$H$1960,D231))</f>
        <v/>
      </c>
      <c r="F231" s="33" t="str">
        <f>IF(D231="","",(SUMPRODUCT(('Дневник сделок'!$H$10:'Дневник сделок'!$H$2000=D231)*('Дневник сделок'!$AE$10:'Дневник сделок'!$AE$2000&gt;0))))</f>
        <v/>
      </c>
      <c r="G231" s="33" t="str">
        <f>IF(D231="","",(SUMPRODUCT(('Дневник сделок'!$H$10:'Дневник сделок'!$H$2000=D231)*('Дневник сделок'!$AE$10:'Дневник сделок'!$AE$2000&lt;0))))</f>
        <v/>
      </c>
      <c r="H231" s="33" t="str">
        <f>IF(D231="","",SUMPRODUCT(('Дневник сделок'!$H$10:$H$1960=D231)*('Дневник сделок'!$AE$10:$AE$1960)))</f>
        <v/>
      </c>
    </row>
    <row r="232" spans="5:8">
      <c r="E232" s="33" t="str">
        <f>IF(D232="","",COUNTIF('Дневник сделок'!$H$10:$H$1960,D232))</f>
        <v/>
      </c>
      <c r="F232" s="33" t="str">
        <f>IF(D232="","",(SUMPRODUCT(('Дневник сделок'!$H$10:'Дневник сделок'!$H$2000=D232)*('Дневник сделок'!$AE$10:'Дневник сделок'!$AE$2000&gt;0))))</f>
        <v/>
      </c>
      <c r="G232" s="33" t="str">
        <f>IF(D232="","",(SUMPRODUCT(('Дневник сделок'!$H$10:'Дневник сделок'!$H$2000=D232)*('Дневник сделок'!$AE$10:'Дневник сделок'!$AE$2000&lt;0))))</f>
        <v/>
      </c>
      <c r="H232" s="33" t="str">
        <f>IF(D232="","",SUMPRODUCT(('Дневник сделок'!$H$10:$H$1960=D232)*('Дневник сделок'!$AE$10:$AE$1960)))</f>
        <v/>
      </c>
    </row>
    <row r="233" spans="5:8">
      <c r="E233" s="33" t="str">
        <f>IF(D233="","",COUNTIF('Дневник сделок'!$H$10:$H$1960,D233))</f>
        <v/>
      </c>
      <c r="F233" s="33" t="str">
        <f>IF(D233="","",(SUMPRODUCT(('Дневник сделок'!$H$10:'Дневник сделок'!$H$2000=D233)*('Дневник сделок'!$AE$10:'Дневник сделок'!$AE$2000&gt;0))))</f>
        <v/>
      </c>
      <c r="G233" s="33" t="str">
        <f>IF(D233="","",(SUMPRODUCT(('Дневник сделок'!$H$10:'Дневник сделок'!$H$2000=D233)*('Дневник сделок'!$AE$10:'Дневник сделок'!$AE$2000&lt;0))))</f>
        <v/>
      </c>
      <c r="H233" s="33" t="str">
        <f>IF(D233="","",SUMPRODUCT(('Дневник сделок'!$H$10:$H$1960=D233)*('Дневник сделок'!$AE$10:$AE$1960)))</f>
        <v/>
      </c>
    </row>
    <row r="234" spans="5:8">
      <c r="E234" s="33" t="str">
        <f>IF(D234="","",COUNTIF('Дневник сделок'!$H$10:$H$1960,D234))</f>
        <v/>
      </c>
      <c r="F234" s="33" t="str">
        <f>IF(D234="","",(SUMPRODUCT(('Дневник сделок'!$H$10:'Дневник сделок'!$H$2000=D234)*('Дневник сделок'!$AE$10:'Дневник сделок'!$AE$2000&gt;0))))</f>
        <v/>
      </c>
      <c r="G234" s="33" t="str">
        <f>IF(D234="","",(SUMPRODUCT(('Дневник сделок'!$H$10:'Дневник сделок'!$H$2000=D234)*('Дневник сделок'!$AE$10:'Дневник сделок'!$AE$2000&lt;0))))</f>
        <v/>
      </c>
      <c r="H234" s="33" t="str">
        <f>IF(D234="","",SUMPRODUCT(('Дневник сделок'!$H$10:$H$1960=D234)*('Дневник сделок'!$AE$10:$AE$1960)))</f>
        <v/>
      </c>
    </row>
    <row r="235" spans="5:8">
      <c r="E235" s="33" t="str">
        <f>IF(D235="","",COUNTIF('Дневник сделок'!$H$10:$H$1960,D235))</f>
        <v/>
      </c>
      <c r="F235" s="33" t="str">
        <f>IF(D235="","",(SUMPRODUCT(('Дневник сделок'!$H$10:'Дневник сделок'!$H$2000=D235)*('Дневник сделок'!$AE$10:'Дневник сделок'!$AE$2000&gt;0))))</f>
        <v/>
      </c>
      <c r="G235" s="33" t="str">
        <f>IF(D235="","",(SUMPRODUCT(('Дневник сделок'!$H$10:'Дневник сделок'!$H$2000=D235)*('Дневник сделок'!$AE$10:'Дневник сделок'!$AE$2000&lt;0))))</f>
        <v/>
      </c>
      <c r="H235" s="33" t="str">
        <f>IF(D235="","",SUMPRODUCT(('Дневник сделок'!$H$10:$H$1960=D235)*('Дневник сделок'!$AE$10:$AE$1960)))</f>
        <v/>
      </c>
    </row>
    <row r="236" spans="5:8">
      <c r="E236" s="33" t="str">
        <f>IF(D236="","",COUNTIF('Дневник сделок'!$H$10:$H$1960,D236))</f>
        <v/>
      </c>
      <c r="F236" s="33" t="str">
        <f>IF(D236="","",(SUMPRODUCT(('Дневник сделок'!$H$10:'Дневник сделок'!$H$2000=D236)*('Дневник сделок'!$AE$10:'Дневник сделок'!$AE$2000&gt;0))))</f>
        <v/>
      </c>
      <c r="G236" s="33" t="str">
        <f>IF(D236="","",(SUMPRODUCT(('Дневник сделок'!$H$10:'Дневник сделок'!$H$2000=D236)*('Дневник сделок'!$AE$10:'Дневник сделок'!$AE$2000&lt;0))))</f>
        <v/>
      </c>
      <c r="H236" s="33" t="str">
        <f>IF(D236="","",SUMPRODUCT(('Дневник сделок'!$H$10:$H$1960=D236)*('Дневник сделок'!$AE$10:$AE$1960)))</f>
        <v/>
      </c>
    </row>
    <row r="237" spans="5:8">
      <c r="E237" s="33" t="str">
        <f>IF(D237="","",COUNTIF('Дневник сделок'!$H$10:$H$1960,D237))</f>
        <v/>
      </c>
      <c r="F237" s="33" t="str">
        <f>IF(D237="","",(SUMPRODUCT(('Дневник сделок'!$H$10:'Дневник сделок'!$H$2000=D237)*('Дневник сделок'!$AE$10:'Дневник сделок'!$AE$2000&gt;0))))</f>
        <v/>
      </c>
      <c r="G237" s="33" t="str">
        <f>IF(D237="","",(SUMPRODUCT(('Дневник сделок'!$H$10:'Дневник сделок'!$H$2000=D237)*('Дневник сделок'!$AE$10:'Дневник сделок'!$AE$2000&lt;0))))</f>
        <v/>
      </c>
      <c r="H237" s="33" t="str">
        <f>IF(D237="","",SUMPRODUCT(('Дневник сделок'!$H$10:$H$1960=D237)*('Дневник сделок'!$AE$10:$AE$1960)))</f>
        <v/>
      </c>
    </row>
    <row r="238" spans="5:8">
      <c r="E238" s="33" t="str">
        <f>IF(D238="","",COUNTIF('Дневник сделок'!$H$10:$H$1960,D238))</f>
        <v/>
      </c>
      <c r="F238" s="33" t="str">
        <f>IF(D238="","",(SUMPRODUCT(('Дневник сделок'!$H$10:'Дневник сделок'!$H$2000=D238)*('Дневник сделок'!$AE$10:'Дневник сделок'!$AE$2000&gt;0))))</f>
        <v/>
      </c>
      <c r="G238" s="33" t="str">
        <f>IF(D238="","",(SUMPRODUCT(('Дневник сделок'!$H$10:'Дневник сделок'!$H$2000=D238)*('Дневник сделок'!$AE$10:'Дневник сделок'!$AE$2000&lt;0))))</f>
        <v/>
      </c>
      <c r="H238" s="33" t="str">
        <f>IF(D238="","",SUMPRODUCT(('Дневник сделок'!$H$10:$H$1960=D238)*('Дневник сделок'!$AE$10:$AE$1960)))</f>
        <v/>
      </c>
    </row>
    <row r="239" spans="5:8">
      <c r="E239" s="33" t="str">
        <f>IF(D239="","",COUNTIF('Дневник сделок'!$H$10:$H$1960,D239))</f>
        <v/>
      </c>
      <c r="F239" s="33" t="str">
        <f>IF(D239="","",(SUMPRODUCT(('Дневник сделок'!$H$10:'Дневник сделок'!$H$2000=D239)*('Дневник сделок'!$AE$10:'Дневник сделок'!$AE$2000&gt;0))))</f>
        <v/>
      </c>
      <c r="G239" s="33" t="str">
        <f>IF(D239="","",(SUMPRODUCT(('Дневник сделок'!$H$10:'Дневник сделок'!$H$2000=D239)*('Дневник сделок'!$AE$10:'Дневник сделок'!$AE$2000&lt;0))))</f>
        <v/>
      </c>
      <c r="H239" s="33" t="str">
        <f>IF(D239="","",SUMPRODUCT(('Дневник сделок'!$H$10:$H$1960=D239)*('Дневник сделок'!$AE$10:$AE$1960)))</f>
        <v/>
      </c>
    </row>
    <row r="240" spans="5:8">
      <c r="E240" s="33" t="str">
        <f>IF(D240="","",COUNTIF('Дневник сделок'!$H$10:$H$1960,D240))</f>
        <v/>
      </c>
      <c r="F240" s="33" t="str">
        <f>IF(D240="","",(SUMPRODUCT(('Дневник сделок'!$H$10:'Дневник сделок'!$H$2000=D240)*('Дневник сделок'!$AE$10:'Дневник сделок'!$AE$2000&gt;0))))</f>
        <v/>
      </c>
      <c r="G240" s="33" t="str">
        <f>IF(D240="","",(SUMPRODUCT(('Дневник сделок'!$H$10:'Дневник сделок'!$H$2000=D240)*('Дневник сделок'!$AE$10:'Дневник сделок'!$AE$2000&lt;0))))</f>
        <v/>
      </c>
      <c r="H240" s="33" t="str">
        <f>IF(D240="","",SUMPRODUCT(('Дневник сделок'!$H$10:$H$1960=D240)*('Дневник сделок'!$AE$10:$AE$1960)))</f>
        <v/>
      </c>
    </row>
    <row r="241" spans="5:8">
      <c r="E241" s="33" t="str">
        <f>IF(D241="","",COUNTIF('Дневник сделок'!$H$10:$H$1960,D241))</f>
        <v/>
      </c>
      <c r="F241" s="33" t="str">
        <f>IF(D241="","",(SUMPRODUCT(('Дневник сделок'!$H$10:'Дневник сделок'!$H$2000=D241)*('Дневник сделок'!$AE$10:'Дневник сделок'!$AE$2000&gt;0))))</f>
        <v/>
      </c>
      <c r="G241" s="33" t="str">
        <f>IF(D241="","",(SUMPRODUCT(('Дневник сделок'!$H$10:'Дневник сделок'!$H$2000=D241)*('Дневник сделок'!$AE$10:'Дневник сделок'!$AE$2000&lt;0))))</f>
        <v/>
      </c>
      <c r="H241" s="33" t="str">
        <f>IF(D241="","",SUMPRODUCT(('Дневник сделок'!$H$10:$H$1960=D241)*('Дневник сделок'!$AE$10:$AE$1960)))</f>
        <v/>
      </c>
    </row>
    <row r="242" spans="5:8">
      <c r="E242" s="33" t="str">
        <f>IF(D242="","",COUNTIF('Дневник сделок'!$H$10:$H$1960,D242))</f>
        <v/>
      </c>
      <c r="F242" s="33" t="str">
        <f>IF(D242="","",(SUMPRODUCT(('Дневник сделок'!$H$10:'Дневник сделок'!$H$2000=D242)*('Дневник сделок'!$AE$10:'Дневник сделок'!$AE$2000&gt;0))))</f>
        <v/>
      </c>
      <c r="G242" s="33" t="str">
        <f>IF(D242="","",(SUMPRODUCT(('Дневник сделок'!$H$10:'Дневник сделок'!$H$2000=D242)*('Дневник сделок'!$AE$10:'Дневник сделок'!$AE$2000&lt;0))))</f>
        <v/>
      </c>
      <c r="H242" s="33" t="str">
        <f>IF(D242="","",SUMPRODUCT(('Дневник сделок'!$H$10:$H$1960=D242)*('Дневник сделок'!$AE$10:$AE$1960)))</f>
        <v/>
      </c>
    </row>
    <row r="243" spans="5:8">
      <c r="E243" s="33" t="str">
        <f>IF(D243="","",COUNTIF('Дневник сделок'!$H$10:$H$1960,D243))</f>
        <v/>
      </c>
      <c r="F243" s="33" t="str">
        <f>IF(D243="","",(SUMPRODUCT(('Дневник сделок'!$H$10:'Дневник сделок'!$H$2000=D243)*('Дневник сделок'!$AE$10:'Дневник сделок'!$AE$2000&gt;0))))</f>
        <v/>
      </c>
      <c r="G243" s="33" t="str">
        <f>IF(D243="","",(SUMPRODUCT(('Дневник сделок'!$H$10:'Дневник сделок'!$H$2000=D243)*('Дневник сделок'!$AE$10:'Дневник сделок'!$AE$2000&lt;0))))</f>
        <v/>
      </c>
      <c r="H243" s="33" t="str">
        <f>IF(D243="","",SUMPRODUCT(('Дневник сделок'!$H$10:$H$1960=D243)*('Дневник сделок'!$AE$10:$AE$1960)))</f>
        <v/>
      </c>
    </row>
    <row r="244" spans="5:8">
      <c r="E244" s="33" t="str">
        <f>IF(D244="","",COUNTIF('Дневник сделок'!$H$10:$H$1960,D244))</f>
        <v/>
      </c>
      <c r="F244" s="33" t="str">
        <f>IF(D244="","",(SUMPRODUCT(('Дневник сделок'!$H$10:'Дневник сделок'!$H$2000=D244)*('Дневник сделок'!$AE$10:'Дневник сделок'!$AE$2000&gt;0))))</f>
        <v/>
      </c>
      <c r="G244" s="33" t="str">
        <f>IF(D244="","",(SUMPRODUCT(('Дневник сделок'!$H$10:'Дневник сделок'!$H$2000=D244)*('Дневник сделок'!$AE$10:'Дневник сделок'!$AE$2000&lt;0))))</f>
        <v/>
      </c>
      <c r="H244" s="33" t="str">
        <f>IF(D244="","",SUMPRODUCT(('Дневник сделок'!$H$10:$H$1960=D244)*('Дневник сделок'!$AE$10:$AE$1960)))</f>
        <v/>
      </c>
    </row>
    <row r="245" spans="5:8">
      <c r="E245" s="33" t="str">
        <f>IF(D245="","",COUNTIF('Дневник сделок'!$H$10:$H$1960,D245))</f>
        <v/>
      </c>
      <c r="F245" s="33" t="str">
        <f>IF(D245="","",(SUMPRODUCT(('Дневник сделок'!$H$10:'Дневник сделок'!$H$2000=D245)*('Дневник сделок'!$AE$10:'Дневник сделок'!$AE$2000&gt;0))))</f>
        <v/>
      </c>
      <c r="G245" s="33" t="str">
        <f>IF(D245="","",(SUMPRODUCT(('Дневник сделок'!$H$10:'Дневник сделок'!$H$2000=D245)*('Дневник сделок'!$AE$10:'Дневник сделок'!$AE$2000&lt;0))))</f>
        <v/>
      </c>
      <c r="H245" s="33" t="str">
        <f>IF(D245="","",SUMPRODUCT(('Дневник сделок'!$H$10:$H$1960=D245)*('Дневник сделок'!$AE$10:$AE$1960)))</f>
        <v/>
      </c>
    </row>
    <row r="246" spans="5:8">
      <c r="E246" s="33" t="str">
        <f>IF(D246="","",COUNTIF('Дневник сделок'!$H$10:$H$1960,D246))</f>
        <v/>
      </c>
      <c r="F246" s="33" t="str">
        <f>IF(D246="","",(SUMPRODUCT(('Дневник сделок'!$H$10:'Дневник сделок'!$H$2000=D246)*('Дневник сделок'!$AE$10:'Дневник сделок'!$AE$2000&gt;0))))</f>
        <v/>
      </c>
      <c r="G246" s="33" t="str">
        <f>IF(D246="","",(SUMPRODUCT(('Дневник сделок'!$H$10:'Дневник сделок'!$H$2000=D246)*('Дневник сделок'!$AE$10:'Дневник сделок'!$AE$2000&lt;0))))</f>
        <v/>
      </c>
      <c r="H246" s="33" t="str">
        <f>IF(D246="","",SUMPRODUCT(('Дневник сделок'!$H$10:$H$1960=D246)*('Дневник сделок'!$AE$10:$AE$1960)))</f>
        <v/>
      </c>
    </row>
    <row r="247" spans="5:8">
      <c r="E247" s="33" t="str">
        <f>IF(D247="","",COUNTIF('Дневник сделок'!$H$10:$H$1960,D247))</f>
        <v/>
      </c>
      <c r="F247" s="33" t="str">
        <f>IF(D247="","",(SUMPRODUCT(('Дневник сделок'!$H$10:'Дневник сделок'!$H$2000=D247)*('Дневник сделок'!$AE$10:'Дневник сделок'!$AE$2000&gt;0))))</f>
        <v/>
      </c>
      <c r="G247" s="33" t="str">
        <f>IF(D247="","",(SUMPRODUCT(('Дневник сделок'!$H$10:'Дневник сделок'!$H$2000=D247)*('Дневник сделок'!$AE$10:'Дневник сделок'!$AE$2000&lt;0))))</f>
        <v/>
      </c>
      <c r="H247" s="33" t="str">
        <f>IF(D247="","",SUMPRODUCT(('Дневник сделок'!$H$10:$H$1960=D247)*('Дневник сделок'!$AE$10:$AE$1960)))</f>
        <v/>
      </c>
    </row>
    <row r="248" spans="5:8">
      <c r="E248" s="33" t="str">
        <f>IF(D248="","",COUNTIF('Дневник сделок'!$H$10:$H$1960,D248))</f>
        <v/>
      </c>
      <c r="F248" s="33" t="str">
        <f>IF(D248="","",(SUMPRODUCT(('Дневник сделок'!$H$10:'Дневник сделок'!$H$2000=D248)*('Дневник сделок'!$AE$10:'Дневник сделок'!$AE$2000&gt;0))))</f>
        <v/>
      </c>
      <c r="G248" s="33" t="str">
        <f>IF(D248="","",(SUMPRODUCT(('Дневник сделок'!$H$10:'Дневник сделок'!$H$2000=D248)*('Дневник сделок'!$AE$10:'Дневник сделок'!$AE$2000&lt;0))))</f>
        <v/>
      </c>
      <c r="H248" s="33" t="str">
        <f>IF(D248="","",SUMPRODUCT(('Дневник сделок'!$H$10:$H$1960=D248)*('Дневник сделок'!$AE$10:$AE$1960)))</f>
        <v/>
      </c>
    </row>
    <row r="249" spans="5:8">
      <c r="E249" s="33" t="str">
        <f>IF(D249="","",COUNTIF('Дневник сделок'!$H$10:$H$1960,D249))</f>
        <v/>
      </c>
      <c r="F249" s="33" t="str">
        <f>IF(D249="","",(SUMPRODUCT(('Дневник сделок'!$H$10:'Дневник сделок'!$H$2000=D249)*('Дневник сделок'!$AE$10:'Дневник сделок'!$AE$2000&gt;0))))</f>
        <v/>
      </c>
      <c r="G249" s="33" t="str">
        <f>IF(D249="","",(SUMPRODUCT(('Дневник сделок'!$H$10:'Дневник сделок'!$H$2000=D249)*('Дневник сделок'!$AE$10:'Дневник сделок'!$AE$2000&lt;0))))</f>
        <v/>
      </c>
      <c r="H249" s="33" t="str">
        <f>IF(D249="","",SUMPRODUCT(('Дневник сделок'!$H$10:$H$1960=D249)*('Дневник сделок'!$AE$10:$AE$1960)))</f>
        <v/>
      </c>
    </row>
    <row r="250" spans="5:8">
      <c r="E250" s="33" t="str">
        <f>IF(D250="","",COUNTIF('Дневник сделок'!$H$10:$H$1960,D250))</f>
        <v/>
      </c>
      <c r="F250" s="33" t="str">
        <f>IF(D250="","",(SUMPRODUCT(('Дневник сделок'!$H$10:'Дневник сделок'!$H$2000=D250)*('Дневник сделок'!$AE$10:'Дневник сделок'!$AE$2000&gt;0))))</f>
        <v/>
      </c>
      <c r="G250" s="33" t="str">
        <f>IF(D250="","",(SUMPRODUCT(('Дневник сделок'!$H$10:'Дневник сделок'!$H$2000=D250)*('Дневник сделок'!$AE$10:'Дневник сделок'!$AE$2000&lt;0))))</f>
        <v/>
      </c>
      <c r="H250" s="33" t="str">
        <f>IF(D250="","",SUMPRODUCT(('Дневник сделок'!$H$10:$H$1960=D250)*('Дневник сделок'!$AE$10:$AE$1960)))</f>
        <v/>
      </c>
    </row>
    <row r="251" spans="5:8">
      <c r="E251" s="33" t="str">
        <f>IF(D251="","",COUNTIF('Дневник сделок'!$H$10:$H$1960,D251))</f>
        <v/>
      </c>
      <c r="F251" s="33" t="str">
        <f>IF(D251="","",(SUMPRODUCT(('Дневник сделок'!$H$10:'Дневник сделок'!$H$2000=D251)*('Дневник сделок'!$AE$10:'Дневник сделок'!$AE$2000&gt;0))))</f>
        <v/>
      </c>
      <c r="G251" s="33" t="str">
        <f>IF(D251="","",(SUMPRODUCT(('Дневник сделок'!$H$10:'Дневник сделок'!$H$2000=D251)*('Дневник сделок'!$AE$10:'Дневник сделок'!$AE$2000&lt;0))))</f>
        <v/>
      </c>
      <c r="H251" s="33" t="str">
        <f>IF(D251="","",SUMPRODUCT(('Дневник сделок'!$H$10:$H$1960=D251)*('Дневник сделок'!$AE$10:$AE$1960)))</f>
        <v/>
      </c>
    </row>
    <row r="252" spans="5:8">
      <c r="E252" s="33" t="str">
        <f>IF(D252="","",COUNTIF('Дневник сделок'!$H$10:$H$1960,D252))</f>
        <v/>
      </c>
      <c r="F252" s="33" t="str">
        <f>IF(D252="","",(SUMPRODUCT(('Дневник сделок'!$H$10:'Дневник сделок'!$H$2000=D252)*('Дневник сделок'!$AE$10:'Дневник сделок'!$AE$2000&gt;0))))</f>
        <v/>
      </c>
      <c r="G252" s="33" t="str">
        <f>IF(D252="","",(SUMPRODUCT(('Дневник сделок'!$H$10:'Дневник сделок'!$H$2000=D252)*('Дневник сделок'!$AE$10:'Дневник сделок'!$AE$2000&lt;0))))</f>
        <v/>
      </c>
      <c r="H252" s="33" t="str">
        <f>IF(D252="","",SUMPRODUCT(('Дневник сделок'!$H$10:$H$1960=D252)*('Дневник сделок'!$AE$10:$AE$1960)))</f>
        <v/>
      </c>
    </row>
    <row r="253" spans="5:8">
      <c r="E253" s="33" t="str">
        <f>IF(D253="","",COUNTIF('Дневник сделок'!$H$10:$H$1960,D253))</f>
        <v/>
      </c>
      <c r="F253" s="33" t="str">
        <f>IF(D253="","",(SUMPRODUCT(('Дневник сделок'!$H$10:'Дневник сделок'!$H$2000=D253)*('Дневник сделок'!$AE$10:'Дневник сделок'!$AE$2000&gt;0))))</f>
        <v/>
      </c>
      <c r="G253" s="33" t="str">
        <f>IF(D253="","",(SUMPRODUCT(('Дневник сделок'!$H$10:'Дневник сделок'!$H$2000=D253)*('Дневник сделок'!$AE$10:'Дневник сделок'!$AE$2000&lt;0))))</f>
        <v/>
      </c>
      <c r="H253" s="33" t="str">
        <f>IF(D253="","",SUMPRODUCT(('Дневник сделок'!$H$10:$H$1960=D253)*('Дневник сделок'!$AE$10:$AE$1960)))</f>
        <v/>
      </c>
    </row>
    <row r="254" spans="5:8">
      <c r="E254" s="33" t="str">
        <f>IF(D254="","",COUNTIF('Дневник сделок'!$H$10:$H$1960,D254))</f>
        <v/>
      </c>
      <c r="F254" s="33" t="str">
        <f>IF(D254="","",(SUMPRODUCT(('Дневник сделок'!$H$10:'Дневник сделок'!$H$2000=D254)*('Дневник сделок'!$AE$10:'Дневник сделок'!$AE$2000&gt;0))))</f>
        <v/>
      </c>
      <c r="G254" s="33" t="str">
        <f>IF(D254="","",(SUMPRODUCT(('Дневник сделок'!$H$10:'Дневник сделок'!$H$2000=D254)*('Дневник сделок'!$AE$10:'Дневник сделок'!$AE$2000&lt;0))))</f>
        <v/>
      </c>
      <c r="H254" s="33" t="str">
        <f>IF(D254="","",SUMPRODUCT(('Дневник сделок'!$H$10:$H$1960=D254)*('Дневник сделок'!$AE$10:$AE$1960)))</f>
        <v/>
      </c>
    </row>
    <row r="255" spans="5:8">
      <c r="E255" s="33" t="str">
        <f>IF(D255="","",COUNTIF('Дневник сделок'!$H$10:$H$1960,D255))</f>
        <v/>
      </c>
      <c r="F255" s="33" t="str">
        <f>IF(D255="","",(SUMPRODUCT(('Дневник сделок'!$H$10:'Дневник сделок'!$H$2000=D255)*('Дневник сделок'!$AE$10:'Дневник сделок'!$AE$2000&gt;0))))</f>
        <v/>
      </c>
      <c r="G255" s="33" t="str">
        <f>IF(D255="","",(SUMPRODUCT(('Дневник сделок'!$H$10:'Дневник сделок'!$H$2000=D255)*('Дневник сделок'!$AE$10:'Дневник сделок'!$AE$2000&lt;0))))</f>
        <v/>
      </c>
      <c r="H255" s="33" t="str">
        <f>IF(D255="","",SUMPRODUCT(('Дневник сделок'!$H$10:$H$1960=D255)*('Дневник сделок'!$AE$10:$AE$1960)))</f>
        <v/>
      </c>
    </row>
    <row r="256" spans="5:8">
      <c r="E256" s="33" t="str">
        <f>IF(D256="","",COUNTIF('Дневник сделок'!$H$10:$H$1960,D256))</f>
        <v/>
      </c>
      <c r="F256" s="33" t="str">
        <f>IF(D256="","",(SUMPRODUCT(('Дневник сделок'!$H$10:'Дневник сделок'!$H$2000=D256)*('Дневник сделок'!$AE$10:'Дневник сделок'!$AE$2000&gt;0))))</f>
        <v/>
      </c>
      <c r="G256" s="33" t="str">
        <f>IF(D256="","",(SUMPRODUCT(('Дневник сделок'!$H$10:'Дневник сделок'!$H$2000=D256)*('Дневник сделок'!$AE$10:'Дневник сделок'!$AE$2000&lt;0))))</f>
        <v/>
      </c>
      <c r="H256" s="33" t="str">
        <f>IF(D256="","",SUMPRODUCT(('Дневник сделок'!$H$10:$H$1960=D256)*('Дневник сделок'!$AE$10:$AE$1960)))</f>
        <v/>
      </c>
    </row>
    <row r="257" spans="5:8">
      <c r="E257" s="33" t="str">
        <f>IF(D257="","",COUNTIF('Дневник сделок'!$H$10:$H$1960,D257))</f>
        <v/>
      </c>
      <c r="F257" s="33" t="str">
        <f>IF(D257="","",(SUMPRODUCT(('Дневник сделок'!$H$10:'Дневник сделок'!$H$2000=D257)*('Дневник сделок'!$AE$10:'Дневник сделок'!$AE$2000&gt;0))))</f>
        <v/>
      </c>
      <c r="G257" s="33" t="str">
        <f>IF(D257="","",(SUMPRODUCT(('Дневник сделок'!$H$10:'Дневник сделок'!$H$2000=D257)*('Дневник сделок'!$AE$10:'Дневник сделок'!$AE$2000&lt;0))))</f>
        <v/>
      </c>
      <c r="H257" s="33" t="str">
        <f>IF(D257="","",SUMPRODUCT(('Дневник сделок'!$H$10:$H$1960=D257)*('Дневник сделок'!$AE$10:$AE$1960)))</f>
        <v/>
      </c>
    </row>
    <row r="258" spans="5:8">
      <c r="E258" s="33" t="str">
        <f>IF(D258="","",COUNTIF('Дневник сделок'!$H$10:$H$1960,D258))</f>
        <v/>
      </c>
      <c r="F258" s="33" t="str">
        <f>IF(D258="","",(SUMPRODUCT(('Дневник сделок'!$H$10:'Дневник сделок'!$H$2000=D258)*('Дневник сделок'!$AE$10:'Дневник сделок'!$AE$2000&gt;0))))</f>
        <v/>
      </c>
      <c r="G258" s="33" t="str">
        <f>IF(D258="","",(SUMPRODUCT(('Дневник сделок'!$H$10:'Дневник сделок'!$H$2000=D258)*('Дневник сделок'!$AE$10:'Дневник сделок'!$AE$2000&lt;0))))</f>
        <v/>
      </c>
      <c r="H258" s="33" t="str">
        <f>IF(D258="","",SUMPRODUCT(('Дневник сделок'!$H$10:$H$1960=D258)*('Дневник сделок'!$AE$10:$AE$1960)))</f>
        <v/>
      </c>
    </row>
    <row r="259" spans="5:8">
      <c r="E259" s="33" t="str">
        <f>IF(D259="","",COUNTIF('Дневник сделок'!$H$10:$H$1960,D259))</f>
        <v/>
      </c>
      <c r="F259" s="33" t="str">
        <f>IF(D259="","",(SUMPRODUCT(('Дневник сделок'!$H$10:'Дневник сделок'!$H$2000=D259)*('Дневник сделок'!$AE$10:'Дневник сделок'!$AE$2000&gt;0))))</f>
        <v/>
      </c>
      <c r="G259" s="33" t="str">
        <f>IF(D259="","",(SUMPRODUCT(('Дневник сделок'!$H$10:'Дневник сделок'!$H$2000=D259)*('Дневник сделок'!$AE$10:'Дневник сделок'!$AE$2000&lt;0))))</f>
        <v/>
      </c>
      <c r="H259" s="33" t="str">
        <f>IF(D259="","",SUMPRODUCT(('Дневник сделок'!$H$10:$H$1960=D259)*('Дневник сделок'!$AE$10:$AE$1960)))</f>
        <v/>
      </c>
    </row>
    <row r="260" spans="5:8">
      <c r="E260" s="33" t="str">
        <f>IF(D260="","",COUNTIF('Дневник сделок'!$H$10:$H$1960,D260))</f>
        <v/>
      </c>
      <c r="F260" s="33" t="str">
        <f>IF(D260="","",(SUMPRODUCT(('Дневник сделок'!$H$10:'Дневник сделок'!$H$2000=D260)*('Дневник сделок'!$AE$10:'Дневник сделок'!$AE$2000&gt;0))))</f>
        <v/>
      </c>
      <c r="G260" s="33" t="str">
        <f>IF(D260="","",(SUMPRODUCT(('Дневник сделок'!$H$10:'Дневник сделок'!$H$2000=D260)*('Дневник сделок'!$AE$10:'Дневник сделок'!$AE$2000&lt;0))))</f>
        <v/>
      </c>
      <c r="H260" s="33" t="str">
        <f>IF(D260="","",SUMPRODUCT(('Дневник сделок'!$H$10:$H$1960=D260)*('Дневник сделок'!$AE$10:$AE$1960)))</f>
        <v/>
      </c>
    </row>
    <row r="261" spans="5:8">
      <c r="E261" s="33" t="str">
        <f>IF(D261="","",COUNTIF('Дневник сделок'!$H$10:$H$1960,D261))</f>
        <v/>
      </c>
      <c r="F261" s="33" t="str">
        <f>IF(D261="","",(SUMPRODUCT(('Дневник сделок'!$H$10:'Дневник сделок'!$H$2000=D261)*('Дневник сделок'!$AE$10:'Дневник сделок'!$AE$2000&gt;0))))</f>
        <v/>
      </c>
      <c r="G261" s="33" t="str">
        <f>IF(D261="","",(SUMPRODUCT(('Дневник сделок'!$H$10:'Дневник сделок'!$H$2000=D261)*('Дневник сделок'!$AE$10:'Дневник сделок'!$AE$2000&lt;0))))</f>
        <v/>
      </c>
      <c r="H261" s="33" t="str">
        <f>IF(D261="","",SUMPRODUCT(('Дневник сделок'!$H$10:$H$1960=D261)*('Дневник сделок'!$AE$10:$AE$1960)))</f>
        <v/>
      </c>
    </row>
    <row r="262" spans="5:8">
      <c r="E262" s="33" t="str">
        <f>IF(D262="","",COUNTIF('Дневник сделок'!$H$10:$H$1960,D262))</f>
        <v/>
      </c>
      <c r="F262" s="33" t="str">
        <f>IF(D262="","",(SUMPRODUCT(('Дневник сделок'!$H$10:'Дневник сделок'!$H$2000=D262)*('Дневник сделок'!$AE$10:'Дневник сделок'!$AE$2000&gt;0))))</f>
        <v/>
      </c>
      <c r="G262" s="33" t="str">
        <f>IF(D262="","",(SUMPRODUCT(('Дневник сделок'!$H$10:'Дневник сделок'!$H$2000=D262)*('Дневник сделок'!$AE$10:'Дневник сделок'!$AE$2000&lt;0))))</f>
        <v/>
      </c>
      <c r="H262" s="33" t="str">
        <f>IF(D262="","",SUMPRODUCT(('Дневник сделок'!$H$10:$H$1960=D262)*('Дневник сделок'!$AE$10:$AE$1960)))</f>
        <v/>
      </c>
    </row>
    <row r="263" spans="5:8">
      <c r="E263" s="33" t="str">
        <f>IF(D263="","",COUNTIF('Дневник сделок'!$H$10:$H$1960,D263))</f>
        <v/>
      </c>
      <c r="F263" s="33" t="str">
        <f>IF(D263="","",(SUMPRODUCT(('Дневник сделок'!$H$10:'Дневник сделок'!$H$2000=D263)*('Дневник сделок'!$AE$10:'Дневник сделок'!$AE$2000&gt;0))))</f>
        <v/>
      </c>
      <c r="G263" s="33" t="str">
        <f>IF(D263="","",(SUMPRODUCT(('Дневник сделок'!$H$10:'Дневник сделок'!$H$2000=D263)*('Дневник сделок'!$AE$10:'Дневник сделок'!$AE$2000&lt;0))))</f>
        <v/>
      </c>
      <c r="H263" s="33" t="str">
        <f>IF(D263="","",SUMPRODUCT(('Дневник сделок'!$H$10:$H$1960=D263)*('Дневник сделок'!$AE$10:$AE$1960)))</f>
        <v/>
      </c>
    </row>
    <row r="264" spans="5:8">
      <c r="E264" s="33" t="str">
        <f>IF(D264="","",COUNTIF('Дневник сделок'!$H$10:$H$1960,D264))</f>
        <v/>
      </c>
      <c r="F264" s="33" t="str">
        <f>IF(D264="","",(SUMPRODUCT(('Дневник сделок'!$H$10:'Дневник сделок'!$H$2000=D264)*('Дневник сделок'!$AE$10:'Дневник сделок'!$AE$2000&gt;0))))</f>
        <v/>
      </c>
      <c r="G264" s="33" t="str">
        <f>IF(D264="","",(SUMPRODUCT(('Дневник сделок'!$H$10:'Дневник сделок'!$H$2000=D264)*('Дневник сделок'!$AE$10:'Дневник сделок'!$AE$2000&lt;0))))</f>
        <v/>
      </c>
      <c r="H264" s="33" t="str">
        <f>IF(D264="","",SUMPRODUCT(('Дневник сделок'!$H$10:$H$1960=D264)*('Дневник сделок'!$AE$10:$AE$1960)))</f>
        <v/>
      </c>
    </row>
    <row r="265" spans="5:8">
      <c r="E265" s="33" t="str">
        <f>IF(D265="","",COUNTIF('Дневник сделок'!$H$10:$H$1960,D265))</f>
        <v/>
      </c>
      <c r="F265" s="33" t="str">
        <f>IF(D265="","",(SUMPRODUCT(('Дневник сделок'!$H$10:'Дневник сделок'!$H$2000=D265)*('Дневник сделок'!$AE$10:'Дневник сделок'!$AE$2000&gt;0))))</f>
        <v/>
      </c>
      <c r="G265" s="33" t="str">
        <f>IF(D265="","",(SUMPRODUCT(('Дневник сделок'!$H$10:'Дневник сделок'!$H$2000=D265)*('Дневник сделок'!$AE$10:'Дневник сделок'!$AE$2000&lt;0))))</f>
        <v/>
      </c>
      <c r="H265" s="33" t="str">
        <f>IF(D265="","",SUMPRODUCT(('Дневник сделок'!$H$10:$H$1960=D265)*('Дневник сделок'!$AE$10:$AE$1960)))</f>
        <v/>
      </c>
    </row>
    <row r="266" spans="5:8">
      <c r="E266" s="33" t="str">
        <f>IF(D266="","",COUNTIF('Дневник сделок'!$H$10:$H$1960,D266))</f>
        <v/>
      </c>
      <c r="F266" s="33" t="str">
        <f>IF(D266="","",(SUMPRODUCT(('Дневник сделок'!$H$10:'Дневник сделок'!$H$2000=D266)*('Дневник сделок'!$AE$10:'Дневник сделок'!$AE$2000&gt;0))))</f>
        <v/>
      </c>
      <c r="G266" s="33" t="str">
        <f>IF(D266="","",(SUMPRODUCT(('Дневник сделок'!$H$10:'Дневник сделок'!$H$2000=D266)*('Дневник сделок'!$AE$10:'Дневник сделок'!$AE$2000&lt;0))))</f>
        <v/>
      </c>
      <c r="H266" s="33" t="str">
        <f>IF(D266="","",SUMPRODUCT(('Дневник сделок'!$H$10:$H$1960=D266)*('Дневник сделок'!$AE$10:$AE$1960)))</f>
        <v/>
      </c>
    </row>
    <row r="267" spans="5:8">
      <c r="E267" s="33" t="str">
        <f>IF(D267="","",COUNTIF('Дневник сделок'!$H$10:$H$1960,D267))</f>
        <v/>
      </c>
      <c r="F267" s="33" t="str">
        <f>IF(D267="","",(SUMPRODUCT(('Дневник сделок'!$H$10:'Дневник сделок'!$H$2000=D267)*('Дневник сделок'!$AE$10:'Дневник сделок'!$AE$2000&gt;0))))</f>
        <v/>
      </c>
      <c r="G267" s="33" t="str">
        <f>IF(D267="","",(SUMPRODUCT(('Дневник сделок'!$H$10:'Дневник сделок'!$H$2000=D267)*('Дневник сделок'!$AE$10:'Дневник сделок'!$AE$2000&lt;0))))</f>
        <v/>
      </c>
      <c r="H267" s="33" t="str">
        <f>IF(D267="","",SUMPRODUCT(('Дневник сделок'!$H$10:$H$1960=D267)*('Дневник сделок'!$AE$10:$AE$1960)))</f>
        <v/>
      </c>
    </row>
    <row r="268" spans="5:8">
      <c r="E268" s="33" t="str">
        <f>IF(D268="","",COUNTIF('Дневник сделок'!$H$10:$H$1960,D268))</f>
        <v/>
      </c>
      <c r="F268" s="33" t="str">
        <f>IF(D268="","",(SUMPRODUCT(('Дневник сделок'!$H$10:'Дневник сделок'!$H$2000=D268)*('Дневник сделок'!$AE$10:'Дневник сделок'!$AE$2000&gt;0))))</f>
        <v/>
      </c>
      <c r="G268" s="33" t="str">
        <f>IF(D268="","",(SUMPRODUCT(('Дневник сделок'!$H$10:'Дневник сделок'!$H$2000=D268)*('Дневник сделок'!$AE$10:'Дневник сделок'!$AE$2000&lt;0))))</f>
        <v/>
      </c>
      <c r="H268" s="33" t="str">
        <f>IF(D268="","",SUMPRODUCT(('Дневник сделок'!$H$10:$H$1960=D268)*('Дневник сделок'!$AE$10:$AE$1960)))</f>
        <v/>
      </c>
    </row>
    <row r="269" spans="5:8">
      <c r="E269" s="33" t="str">
        <f>IF(D269="","",COUNTIF('Дневник сделок'!$H$10:$H$1960,D269))</f>
        <v/>
      </c>
      <c r="F269" s="33" t="str">
        <f>IF(D269="","",(SUMPRODUCT(('Дневник сделок'!$H$10:'Дневник сделок'!$H$2000=D269)*('Дневник сделок'!$AE$10:'Дневник сделок'!$AE$2000&gt;0))))</f>
        <v/>
      </c>
      <c r="G269" s="33" t="str">
        <f>IF(D269="","",(SUMPRODUCT(('Дневник сделок'!$H$10:'Дневник сделок'!$H$2000=D269)*('Дневник сделок'!$AE$10:'Дневник сделок'!$AE$2000&lt;0))))</f>
        <v/>
      </c>
      <c r="H269" s="33" t="str">
        <f>IF(D269="","",SUMPRODUCT(('Дневник сделок'!$H$10:$H$1960=D269)*('Дневник сделок'!$AE$10:$AE$1960)))</f>
        <v/>
      </c>
    </row>
    <row r="270" spans="5:8">
      <c r="E270" s="33" t="str">
        <f>IF(D270="","",COUNTIF('Дневник сделок'!$H$10:$H$1960,D270))</f>
        <v/>
      </c>
      <c r="F270" s="33" t="str">
        <f>IF(D270="","",(SUMPRODUCT(('Дневник сделок'!$H$10:'Дневник сделок'!$H$2000=D270)*('Дневник сделок'!$AE$10:'Дневник сделок'!$AE$2000&gt;0))))</f>
        <v/>
      </c>
      <c r="G270" s="33" t="str">
        <f>IF(D270="","",(SUMPRODUCT(('Дневник сделок'!$H$10:'Дневник сделок'!$H$2000=D270)*('Дневник сделок'!$AE$10:'Дневник сделок'!$AE$2000&lt;0))))</f>
        <v/>
      </c>
      <c r="H270" s="33" t="str">
        <f>IF(D270="","",SUMPRODUCT(('Дневник сделок'!$H$10:$H$1960=D270)*('Дневник сделок'!$AE$10:$AE$1960)))</f>
        <v/>
      </c>
    </row>
    <row r="271" spans="5:8">
      <c r="E271" s="33" t="str">
        <f>IF(D271="","",COUNTIF('Дневник сделок'!$H$10:$H$1960,D271))</f>
        <v/>
      </c>
      <c r="F271" s="33" t="str">
        <f>IF(D271="","",(SUMPRODUCT(('Дневник сделок'!$H$10:'Дневник сделок'!$H$2000=D271)*('Дневник сделок'!$AE$10:'Дневник сделок'!$AE$2000&gt;0))))</f>
        <v/>
      </c>
      <c r="G271" s="33" t="str">
        <f>IF(D271="","",(SUMPRODUCT(('Дневник сделок'!$H$10:'Дневник сделок'!$H$2000=D271)*('Дневник сделок'!$AE$10:'Дневник сделок'!$AE$2000&lt;0))))</f>
        <v/>
      </c>
      <c r="H271" s="33" t="str">
        <f>IF(D271="","",SUMPRODUCT(('Дневник сделок'!$H$10:$H$1960=D271)*('Дневник сделок'!$AE$10:$AE$1960)))</f>
        <v/>
      </c>
    </row>
    <row r="272" spans="5:8">
      <c r="E272" s="33" t="str">
        <f>IF(D272="","",COUNTIF('Дневник сделок'!$H$10:$H$1960,D272))</f>
        <v/>
      </c>
      <c r="F272" s="33" t="str">
        <f>IF(D272="","",(SUMPRODUCT(('Дневник сделок'!$H$10:'Дневник сделок'!$H$2000=D272)*('Дневник сделок'!$AE$10:'Дневник сделок'!$AE$2000&gt;0))))</f>
        <v/>
      </c>
      <c r="G272" s="33" t="str">
        <f>IF(D272="","",(SUMPRODUCT(('Дневник сделок'!$H$10:'Дневник сделок'!$H$2000=D272)*('Дневник сделок'!$AE$10:'Дневник сделок'!$AE$2000&lt;0))))</f>
        <v/>
      </c>
      <c r="H272" s="33" t="str">
        <f>IF(D272="","",SUMPRODUCT(('Дневник сделок'!$H$10:$H$1960=D272)*('Дневник сделок'!$AE$10:$AE$1960)))</f>
        <v/>
      </c>
    </row>
    <row r="273" spans="5:8">
      <c r="E273" s="33" t="str">
        <f>IF(D273="","",COUNTIF('Дневник сделок'!$H$10:$H$1960,D273))</f>
        <v/>
      </c>
      <c r="F273" s="33" t="str">
        <f>IF(D273="","",(SUMPRODUCT(('Дневник сделок'!$H$10:'Дневник сделок'!$H$2000=D273)*('Дневник сделок'!$AE$10:'Дневник сделок'!$AE$2000&gt;0))))</f>
        <v/>
      </c>
      <c r="G273" s="33" t="str">
        <f>IF(D273="","",(SUMPRODUCT(('Дневник сделок'!$H$10:'Дневник сделок'!$H$2000=D273)*('Дневник сделок'!$AE$10:'Дневник сделок'!$AE$2000&lt;0))))</f>
        <v/>
      </c>
      <c r="H273" s="33" t="str">
        <f>IF(D273="","",SUMPRODUCT(('Дневник сделок'!$H$10:$H$1960=D273)*('Дневник сделок'!$AE$10:$AE$1960)))</f>
        <v/>
      </c>
    </row>
    <row r="274" spans="5:8">
      <c r="E274" s="33" t="str">
        <f>IF(D274="","",COUNTIF('Дневник сделок'!$H$10:$H$1960,D274))</f>
        <v/>
      </c>
      <c r="F274" s="33" t="str">
        <f>IF(D274="","",(SUMPRODUCT(('Дневник сделок'!$H$10:'Дневник сделок'!$H$2000=D274)*('Дневник сделок'!$AE$10:'Дневник сделок'!$AE$2000&gt;0))))</f>
        <v/>
      </c>
      <c r="G274" s="33" t="str">
        <f>IF(D274="","",(SUMPRODUCT(('Дневник сделок'!$H$10:'Дневник сделок'!$H$2000=D274)*('Дневник сделок'!$AE$10:'Дневник сделок'!$AE$2000&lt;0))))</f>
        <v/>
      </c>
      <c r="H274" s="33" t="str">
        <f>IF(D274="","",SUMPRODUCT(('Дневник сделок'!$H$10:$H$1960=D274)*('Дневник сделок'!$AE$10:$AE$1960)))</f>
        <v/>
      </c>
    </row>
    <row r="275" spans="5:8">
      <c r="E275" s="33" t="str">
        <f>IF(D275="","",COUNTIF('Дневник сделок'!$H$10:$H$1960,D275))</f>
        <v/>
      </c>
      <c r="F275" s="33" t="str">
        <f>IF(D275="","",(SUMPRODUCT(('Дневник сделок'!$H$10:'Дневник сделок'!$H$2000=D275)*('Дневник сделок'!$AE$10:'Дневник сделок'!$AE$2000&gt;0))))</f>
        <v/>
      </c>
      <c r="G275" s="33" t="str">
        <f>IF(D275="","",(SUMPRODUCT(('Дневник сделок'!$H$10:'Дневник сделок'!$H$2000=D275)*('Дневник сделок'!$AE$10:'Дневник сделок'!$AE$2000&lt;0))))</f>
        <v/>
      </c>
      <c r="H275" s="33" t="str">
        <f>IF(D275="","",SUMPRODUCT(('Дневник сделок'!$H$10:$H$1960=D275)*('Дневник сделок'!$AE$10:$AE$1960)))</f>
        <v/>
      </c>
    </row>
    <row r="276" spans="5:8">
      <c r="E276" s="33" t="str">
        <f>IF(D276="","",COUNTIF('Дневник сделок'!$H$10:$H$1960,D276))</f>
        <v/>
      </c>
      <c r="F276" s="33" t="str">
        <f>IF(D276="","",(SUMPRODUCT(('Дневник сделок'!$H$10:'Дневник сделок'!$H$2000=D276)*('Дневник сделок'!$AE$10:'Дневник сделок'!$AE$2000&gt;0))))</f>
        <v/>
      </c>
      <c r="G276" s="33" t="str">
        <f>IF(D276="","",(SUMPRODUCT(('Дневник сделок'!$H$10:'Дневник сделок'!$H$2000=D276)*('Дневник сделок'!$AE$10:'Дневник сделок'!$AE$2000&lt;0))))</f>
        <v/>
      </c>
      <c r="H276" s="33" t="str">
        <f>IF(D276="","",SUMPRODUCT(('Дневник сделок'!$H$10:$H$1960=D276)*('Дневник сделок'!$AE$10:$AE$1960)))</f>
        <v/>
      </c>
    </row>
    <row r="277" spans="5:8">
      <c r="E277" s="33" t="str">
        <f>IF(D277="","",COUNTIF('Дневник сделок'!$H$10:$H$1960,D277))</f>
        <v/>
      </c>
      <c r="F277" s="33" t="str">
        <f>IF(D277="","",(SUMPRODUCT(('Дневник сделок'!$H$10:'Дневник сделок'!$H$2000=D277)*('Дневник сделок'!$AE$10:'Дневник сделок'!$AE$2000&gt;0))))</f>
        <v/>
      </c>
      <c r="G277" s="33" t="str">
        <f>IF(D277="","",(SUMPRODUCT(('Дневник сделок'!$H$10:'Дневник сделок'!$H$2000=D277)*('Дневник сделок'!$AE$10:'Дневник сделок'!$AE$2000&lt;0))))</f>
        <v/>
      </c>
      <c r="H277" s="33" t="str">
        <f>IF(D277="","",SUMPRODUCT(('Дневник сделок'!$H$10:$H$1960=D277)*('Дневник сделок'!$AE$10:$AE$1960)))</f>
        <v/>
      </c>
    </row>
    <row r="278" spans="5:8">
      <c r="E278" s="33" t="str">
        <f>IF(D278="","",COUNTIF('Дневник сделок'!$H$10:$H$1960,D278))</f>
        <v/>
      </c>
      <c r="F278" s="33" t="str">
        <f>IF(D278="","",(SUMPRODUCT(('Дневник сделок'!$H$10:'Дневник сделок'!$H$2000=D278)*('Дневник сделок'!$AE$10:'Дневник сделок'!$AE$2000&gt;0))))</f>
        <v/>
      </c>
      <c r="G278" s="33" t="str">
        <f>IF(D278="","",(SUMPRODUCT(('Дневник сделок'!$H$10:'Дневник сделок'!$H$2000=D278)*('Дневник сделок'!$AE$10:'Дневник сделок'!$AE$2000&lt;0))))</f>
        <v/>
      </c>
      <c r="H278" s="33" t="str">
        <f>IF(D278="","",SUMPRODUCT(('Дневник сделок'!$H$10:$H$1960=D278)*('Дневник сделок'!$AE$10:$AE$1960)))</f>
        <v/>
      </c>
    </row>
    <row r="279" spans="5:8">
      <c r="E279" s="33" t="str">
        <f>IF(D279="","",COUNTIF('Дневник сделок'!$H$10:$H$1960,D279))</f>
        <v/>
      </c>
      <c r="F279" s="33" t="str">
        <f>IF(D279="","",(SUMPRODUCT(('Дневник сделок'!$H$10:'Дневник сделок'!$H$2000=D279)*('Дневник сделок'!$AE$10:'Дневник сделок'!$AE$2000&gt;0))))</f>
        <v/>
      </c>
      <c r="G279" s="33" t="str">
        <f>IF(D279="","",(SUMPRODUCT(('Дневник сделок'!$H$10:'Дневник сделок'!$H$2000=D279)*('Дневник сделок'!$AE$10:'Дневник сделок'!$AE$2000&lt;0))))</f>
        <v/>
      </c>
      <c r="H279" s="33" t="str">
        <f>IF(D279="","",SUMPRODUCT(('Дневник сделок'!$H$10:$H$1960=D279)*('Дневник сделок'!$AE$10:$AE$1960)))</f>
        <v/>
      </c>
    </row>
    <row r="280" spans="5:8">
      <c r="E280" s="33" t="str">
        <f>IF(D280="","",COUNTIF('Дневник сделок'!$H$10:$H$1960,D280))</f>
        <v/>
      </c>
      <c r="F280" s="33" t="str">
        <f>IF(D280="","",(SUMPRODUCT(('Дневник сделок'!$H$10:'Дневник сделок'!$H$2000=D280)*('Дневник сделок'!$AE$10:'Дневник сделок'!$AE$2000&gt;0))))</f>
        <v/>
      </c>
      <c r="G280" s="33" t="str">
        <f>IF(D280="","",(SUMPRODUCT(('Дневник сделок'!$H$10:'Дневник сделок'!$H$2000=D280)*('Дневник сделок'!$AE$10:'Дневник сделок'!$AE$2000&lt;0))))</f>
        <v/>
      </c>
      <c r="H280" s="33" t="str">
        <f>IF(D280="","",SUMPRODUCT(('Дневник сделок'!$H$10:$H$1960=D280)*('Дневник сделок'!$AE$10:$AE$1960)))</f>
        <v/>
      </c>
    </row>
    <row r="281" spans="5:8">
      <c r="E281" s="33" t="str">
        <f>IF(D281="","",COUNTIF('Дневник сделок'!$H$10:$H$1960,D281))</f>
        <v/>
      </c>
      <c r="F281" s="33" t="str">
        <f>IF(D281="","",(SUMPRODUCT(('Дневник сделок'!$H$10:'Дневник сделок'!$H$2000=D281)*('Дневник сделок'!$AE$10:'Дневник сделок'!$AE$2000&gt;0))))</f>
        <v/>
      </c>
      <c r="G281" s="33" t="str">
        <f>IF(D281="","",(SUMPRODUCT(('Дневник сделок'!$H$10:'Дневник сделок'!$H$2000=D281)*('Дневник сделок'!$AE$10:'Дневник сделок'!$AE$2000&lt;0))))</f>
        <v/>
      </c>
      <c r="H281" s="33" t="str">
        <f>IF(D281="","",SUMPRODUCT(('Дневник сделок'!$H$10:$H$1960=D281)*('Дневник сделок'!$AE$10:$AE$1960)))</f>
        <v/>
      </c>
    </row>
    <row r="282" spans="5:8">
      <c r="E282" s="33" t="str">
        <f>IF(D282="","",COUNTIF('Дневник сделок'!$H$10:$H$1960,D282))</f>
        <v/>
      </c>
      <c r="F282" s="33" t="str">
        <f>IF(D282="","",(SUMPRODUCT(('Дневник сделок'!$H$10:'Дневник сделок'!$H$2000=D282)*('Дневник сделок'!$AE$10:'Дневник сделок'!$AE$2000&gt;0))))</f>
        <v/>
      </c>
      <c r="G282" s="33" t="str">
        <f>IF(D282="","",(SUMPRODUCT(('Дневник сделок'!$H$10:'Дневник сделок'!$H$2000=D282)*('Дневник сделок'!$AE$10:'Дневник сделок'!$AE$2000&lt;0))))</f>
        <v/>
      </c>
      <c r="H282" s="33" t="str">
        <f>IF(D282="","",SUMPRODUCT(('Дневник сделок'!$H$10:$H$1960=D282)*('Дневник сделок'!$AE$10:$AE$1960)))</f>
        <v/>
      </c>
    </row>
    <row r="283" spans="5:8">
      <c r="E283" s="33" t="str">
        <f>IF(D283="","",COUNTIF('Дневник сделок'!$H$10:$H$1960,D283))</f>
        <v/>
      </c>
      <c r="F283" s="33" t="str">
        <f>IF(D283="","",(SUMPRODUCT(('Дневник сделок'!$H$10:'Дневник сделок'!$H$2000=D283)*('Дневник сделок'!$AE$10:'Дневник сделок'!$AE$2000&gt;0))))</f>
        <v/>
      </c>
      <c r="G283" s="33" t="str">
        <f>IF(D283="","",(SUMPRODUCT(('Дневник сделок'!$H$10:'Дневник сделок'!$H$2000=D283)*('Дневник сделок'!$AE$10:'Дневник сделок'!$AE$2000&lt;0))))</f>
        <v/>
      </c>
      <c r="H283" s="33" t="str">
        <f>IF(D283="","",SUMPRODUCT(('Дневник сделок'!$H$10:$H$1960=D283)*('Дневник сделок'!$AE$10:$AE$1960)))</f>
        <v/>
      </c>
    </row>
    <row r="284" spans="5:8">
      <c r="E284" s="33" t="str">
        <f>IF(D284="","",COUNTIF('Дневник сделок'!$H$10:$H$1960,D284))</f>
        <v/>
      </c>
      <c r="F284" s="33" t="str">
        <f>IF(D284="","",(SUMPRODUCT(('Дневник сделок'!$H$10:'Дневник сделок'!$H$2000=D284)*('Дневник сделок'!$AE$10:'Дневник сделок'!$AE$2000&gt;0))))</f>
        <v/>
      </c>
      <c r="G284" s="33" t="str">
        <f>IF(D284="","",(SUMPRODUCT(('Дневник сделок'!$H$10:'Дневник сделок'!$H$2000=D284)*('Дневник сделок'!$AE$10:'Дневник сделок'!$AE$2000&lt;0))))</f>
        <v/>
      </c>
      <c r="H284" s="33" t="str">
        <f>IF(D284="","",SUMPRODUCT(('Дневник сделок'!$H$10:$H$1960=D284)*('Дневник сделок'!$AE$10:$AE$1960)))</f>
        <v/>
      </c>
    </row>
    <row r="285" spans="5:8">
      <c r="E285" s="33" t="str">
        <f>IF(D285="","",COUNTIF('Дневник сделок'!$H$10:$H$1960,D285))</f>
        <v/>
      </c>
      <c r="F285" s="33" t="str">
        <f>IF(D285="","",(SUMPRODUCT(('Дневник сделок'!$H$10:'Дневник сделок'!$H$2000=D285)*('Дневник сделок'!$AE$10:'Дневник сделок'!$AE$2000&gt;0))))</f>
        <v/>
      </c>
      <c r="G285" s="33" t="str">
        <f>IF(D285="","",(SUMPRODUCT(('Дневник сделок'!$H$10:'Дневник сделок'!$H$2000=D285)*('Дневник сделок'!$AE$10:'Дневник сделок'!$AE$2000&lt;0))))</f>
        <v/>
      </c>
      <c r="H285" s="33" t="str">
        <f>IF(D285="","",SUMPRODUCT(('Дневник сделок'!$H$10:$H$1960=D285)*('Дневник сделок'!$AE$10:$AE$1960)))</f>
        <v/>
      </c>
    </row>
    <row r="286" spans="5:8">
      <c r="E286" s="33" t="str">
        <f>IF(D286="","",COUNTIF('Дневник сделок'!$H$10:$H$1960,D286))</f>
        <v/>
      </c>
      <c r="F286" s="33" t="str">
        <f>IF(D286="","",(SUMPRODUCT(('Дневник сделок'!$H$10:'Дневник сделок'!$H$2000=D286)*('Дневник сделок'!$AE$10:'Дневник сделок'!$AE$2000&gt;0))))</f>
        <v/>
      </c>
      <c r="G286" s="33" t="str">
        <f>IF(D286="","",(SUMPRODUCT(('Дневник сделок'!$H$10:'Дневник сделок'!$H$2000=D286)*('Дневник сделок'!$AE$10:'Дневник сделок'!$AE$2000&lt;0))))</f>
        <v/>
      </c>
      <c r="H286" s="33" t="str">
        <f>IF(D286="","",SUMPRODUCT(('Дневник сделок'!$H$10:$H$1960=D286)*('Дневник сделок'!$AE$10:$AE$1960)))</f>
        <v/>
      </c>
    </row>
    <row r="287" spans="5:8">
      <c r="E287" s="33" t="str">
        <f>IF(D287="","",COUNTIF('Дневник сделок'!$H$10:$H$1960,D287))</f>
        <v/>
      </c>
      <c r="F287" s="33" t="str">
        <f>IF(D287="","",(SUMPRODUCT(('Дневник сделок'!$H$10:'Дневник сделок'!$H$2000=D287)*('Дневник сделок'!$AE$10:'Дневник сделок'!$AE$2000&gt;0))))</f>
        <v/>
      </c>
      <c r="G287" s="33" t="str">
        <f>IF(D287="","",(SUMPRODUCT(('Дневник сделок'!$H$10:'Дневник сделок'!$H$2000=D287)*('Дневник сделок'!$AE$10:'Дневник сделок'!$AE$2000&lt;0))))</f>
        <v/>
      </c>
      <c r="H287" s="33" t="str">
        <f>IF(D287="","",SUMPRODUCT(('Дневник сделок'!$H$10:$H$1960=D287)*('Дневник сделок'!$AE$10:$AE$1960)))</f>
        <v/>
      </c>
    </row>
    <row r="288" spans="5:8">
      <c r="E288" s="33" t="str">
        <f>IF(D288="","",COUNTIF('Дневник сделок'!$H$10:$H$1960,D288))</f>
        <v/>
      </c>
      <c r="F288" s="33" t="str">
        <f>IF(D288="","",(SUMPRODUCT(('Дневник сделок'!$H$10:'Дневник сделок'!$H$2000=D288)*('Дневник сделок'!$AE$10:'Дневник сделок'!$AE$2000&gt;0))))</f>
        <v/>
      </c>
      <c r="G288" s="33" t="str">
        <f>IF(D288="","",(SUMPRODUCT(('Дневник сделок'!$H$10:'Дневник сделок'!$H$2000=D288)*('Дневник сделок'!$AE$10:'Дневник сделок'!$AE$2000&lt;0))))</f>
        <v/>
      </c>
      <c r="H288" s="33" t="str">
        <f>IF(D288="","",SUMPRODUCT(('Дневник сделок'!$H$10:$H$1960=D288)*('Дневник сделок'!$AE$10:$AE$1960)))</f>
        <v/>
      </c>
    </row>
    <row r="289" spans="5:8">
      <c r="E289" s="33" t="str">
        <f>IF(D289="","",COUNTIF('Дневник сделок'!$H$10:$H$1960,D289))</f>
        <v/>
      </c>
      <c r="F289" s="33" t="str">
        <f>IF(D289="","",(SUMPRODUCT(('Дневник сделок'!$H$10:'Дневник сделок'!$H$2000=D289)*('Дневник сделок'!$AE$10:'Дневник сделок'!$AE$2000&gt;0))))</f>
        <v/>
      </c>
      <c r="G289" s="33" t="str">
        <f>IF(D289="","",(SUMPRODUCT(('Дневник сделок'!$H$10:'Дневник сделок'!$H$2000=D289)*('Дневник сделок'!$AE$10:'Дневник сделок'!$AE$2000&lt;0))))</f>
        <v/>
      </c>
      <c r="H289" s="33" t="str">
        <f>IF(D289="","",SUMPRODUCT(('Дневник сделок'!$H$10:$H$1960=D289)*('Дневник сделок'!$AE$10:$AE$1960)))</f>
        <v/>
      </c>
    </row>
    <row r="290" spans="5:8">
      <c r="E290" s="33" t="str">
        <f>IF(D290="","",COUNTIF('Дневник сделок'!$H$10:$H$1960,D290))</f>
        <v/>
      </c>
      <c r="F290" s="33" t="str">
        <f>IF(D290="","",(SUMPRODUCT(('Дневник сделок'!$H$10:'Дневник сделок'!$H$2000=D290)*('Дневник сделок'!$AE$10:'Дневник сделок'!$AE$2000&gt;0))))</f>
        <v/>
      </c>
      <c r="G290" s="33" t="str">
        <f>IF(D290="","",(SUMPRODUCT(('Дневник сделок'!$H$10:'Дневник сделок'!$H$2000=D290)*('Дневник сделок'!$AE$10:'Дневник сделок'!$AE$2000&lt;0))))</f>
        <v/>
      </c>
      <c r="H290" s="33" t="str">
        <f>IF(D290="","",SUMPRODUCT(('Дневник сделок'!$H$10:$H$1960=D290)*('Дневник сделок'!$AE$10:$AE$1960)))</f>
        <v/>
      </c>
    </row>
    <row r="291" spans="5:8">
      <c r="E291" s="33" t="str">
        <f>IF(D291="","",COUNTIF('Дневник сделок'!$H$10:$H$1960,D291))</f>
        <v/>
      </c>
      <c r="F291" s="33" t="str">
        <f>IF(D291="","",(SUMPRODUCT(('Дневник сделок'!$H$10:'Дневник сделок'!$H$2000=D291)*('Дневник сделок'!$AE$10:'Дневник сделок'!$AE$2000&gt;0))))</f>
        <v/>
      </c>
      <c r="G291" s="33" t="str">
        <f>IF(D291="","",(SUMPRODUCT(('Дневник сделок'!$H$10:'Дневник сделок'!$H$2000=D291)*('Дневник сделок'!$AE$10:'Дневник сделок'!$AE$2000&lt;0))))</f>
        <v/>
      </c>
      <c r="H291" s="33" t="str">
        <f>IF(D291="","",SUMPRODUCT(('Дневник сделок'!$H$10:$H$1960=D291)*('Дневник сделок'!$AE$10:$AE$1960)))</f>
        <v/>
      </c>
    </row>
    <row r="292" spans="5:8">
      <c r="E292" s="33" t="str">
        <f>IF(D292="","",COUNTIF('Дневник сделок'!$H$10:$H$1960,D292))</f>
        <v/>
      </c>
      <c r="F292" s="33" t="str">
        <f>IF(D292="","",(SUMPRODUCT(('Дневник сделок'!$H$10:'Дневник сделок'!$H$2000=D292)*('Дневник сделок'!$AE$10:'Дневник сделок'!$AE$2000&gt;0))))</f>
        <v/>
      </c>
      <c r="G292" s="33" t="str">
        <f>IF(D292="","",(SUMPRODUCT(('Дневник сделок'!$H$10:'Дневник сделок'!$H$2000=D292)*('Дневник сделок'!$AE$10:'Дневник сделок'!$AE$2000&lt;0))))</f>
        <v/>
      </c>
      <c r="H292" s="33" t="str">
        <f>IF(D292="","",SUMPRODUCT(('Дневник сделок'!$H$10:$H$1960=D292)*('Дневник сделок'!$AE$10:$AE$1960)))</f>
        <v/>
      </c>
    </row>
    <row r="293" spans="5:8">
      <c r="E293" s="33" t="str">
        <f>IF(D293="","",COUNTIF('Дневник сделок'!$H$10:$H$1960,D293))</f>
        <v/>
      </c>
      <c r="F293" s="33" t="str">
        <f>IF(D293="","",(SUMPRODUCT(('Дневник сделок'!$H$10:'Дневник сделок'!$H$2000=D293)*('Дневник сделок'!$AE$10:'Дневник сделок'!$AE$2000&gt;0))))</f>
        <v/>
      </c>
      <c r="G293" s="33" t="str">
        <f>IF(D293="","",(SUMPRODUCT(('Дневник сделок'!$H$10:'Дневник сделок'!$H$2000=D293)*('Дневник сделок'!$AE$10:'Дневник сделок'!$AE$2000&lt;0))))</f>
        <v/>
      </c>
      <c r="H293" s="33" t="str">
        <f>IF(D293="","",SUMPRODUCT(('Дневник сделок'!$H$10:$H$1960=D293)*('Дневник сделок'!$AE$10:$AE$1960)))</f>
        <v/>
      </c>
    </row>
    <row r="294" spans="5:8">
      <c r="E294" s="33" t="str">
        <f>IF(D294="","",COUNTIF('Дневник сделок'!$H$10:$H$1960,D294))</f>
        <v/>
      </c>
      <c r="F294" s="33" t="str">
        <f>IF(D294="","",(SUMPRODUCT(('Дневник сделок'!$H$10:'Дневник сделок'!$H$2000=D294)*('Дневник сделок'!$AE$10:'Дневник сделок'!$AE$2000&gt;0))))</f>
        <v/>
      </c>
      <c r="G294" s="33" t="str">
        <f>IF(D294="","",(SUMPRODUCT(('Дневник сделок'!$H$10:'Дневник сделок'!$H$2000=D294)*('Дневник сделок'!$AE$10:'Дневник сделок'!$AE$2000&lt;0))))</f>
        <v/>
      </c>
      <c r="H294" s="33" t="str">
        <f>IF(D294="","",SUMPRODUCT(('Дневник сделок'!$H$10:$H$1960=D294)*('Дневник сделок'!$AE$10:$AE$1960)))</f>
        <v/>
      </c>
    </row>
    <row r="295" spans="5:8">
      <c r="E295" s="33" t="str">
        <f>IF(D295="","",COUNTIF('Дневник сделок'!$H$10:$H$1960,D295))</f>
        <v/>
      </c>
      <c r="F295" s="33" t="str">
        <f>IF(D295="","",(SUMPRODUCT(('Дневник сделок'!$H$10:'Дневник сделок'!$H$2000=D295)*('Дневник сделок'!$AE$10:'Дневник сделок'!$AE$2000&gt;0))))</f>
        <v/>
      </c>
      <c r="G295" s="33" t="str">
        <f>IF(D295="","",(SUMPRODUCT(('Дневник сделок'!$H$10:'Дневник сделок'!$H$2000=D295)*('Дневник сделок'!$AE$10:'Дневник сделок'!$AE$2000&lt;0))))</f>
        <v/>
      </c>
      <c r="H295" s="33" t="str">
        <f>IF(D295="","",SUMPRODUCT(('Дневник сделок'!$H$10:$H$1960=D295)*('Дневник сделок'!$AE$10:$AE$1960)))</f>
        <v/>
      </c>
    </row>
    <row r="296" spans="5:8">
      <c r="E296" s="33" t="str">
        <f>IF(D296="","",COUNTIF('Дневник сделок'!$H$10:$H$1960,D296))</f>
        <v/>
      </c>
      <c r="F296" s="33" t="str">
        <f>IF(D296="","",(SUMPRODUCT(('Дневник сделок'!$H$10:'Дневник сделок'!$H$2000=D296)*('Дневник сделок'!$AE$10:'Дневник сделок'!$AE$2000&gt;0))))</f>
        <v/>
      </c>
      <c r="G296" s="33" t="str">
        <f>IF(D296="","",(SUMPRODUCT(('Дневник сделок'!$H$10:'Дневник сделок'!$H$2000=D296)*('Дневник сделок'!$AE$10:'Дневник сделок'!$AE$2000&lt;0))))</f>
        <v/>
      </c>
      <c r="H296" s="33" t="str">
        <f>IF(D296="","",SUMPRODUCT(('Дневник сделок'!$H$10:$H$1960=D296)*('Дневник сделок'!$AE$10:$AE$1960)))</f>
        <v/>
      </c>
    </row>
    <row r="297" spans="5:8">
      <c r="E297" s="33" t="str">
        <f>IF(D297="","",COUNTIF('Дневник сделок'!$H$10:$H$1960,D297))</f>
        <v/>
      </c>
      <c r="F297" s="33" t="str">
        <f>IF(D297="","",(SUMPRODUCT(('Дневник сделок'!$H$10:'Дневник сделок'!$H$2000=D297)*('Дневник сделок'!$AE$10:'Дневник сделок'!$AE$2000&gt;0))))</f>
        <v/>
      </c>
      <c r="G297" s="33" t="str">
        <f>IF(D297="","",(SUMPRODUCT(('Дневник сделок'!$H$10:'Дневник сделок'!$H$2000=D297)*('Дневник сделок'!$AE$10:'Дневник сделок'!$AE$2000&lt;0))))</f>
        <v/>
      </c>
      <c r="H297" s="33" t="str">
        <f>IF(D297="","",SUMPRODUCT(('Дневник сделок'!$H$10:$H$1960=D297)*('Дневник сделок'!$AE$10:$AE$1960)))</f>
        <v/>
      </c>
    </row>
    <row r="298" spans="5:8">
      <c r="E298" s="33" t="str">
        <f>IF(D298="","",COUNTIF('Дневник сделок'!$H$10:$H$1960,D298))</f>
        <v/>
      </c>
      <c r="F298" s="33" t="str">
        <f>IF(D298="","",(SUMPRODUCT(('Дневник сделок'!$H$10:'Дневник сделок'!$H$2000=D298)*('Дневник сделок'!$AE$10:'Дневник сделок'!$AE$2000&gt;0))))</f>
        <v/>
      </c>
      <c r="G298" s="33" t="str">
        <f>IF(D298="","",(SUMPRODUCT(('Дневник сделок'!$H$10:'Дневник сделок'!$H$2000=D298)*('Дневник сделок'!$AE$10:'Дневник сделок'!$AE$2000&lt;0))))</f>
        <v/>
      </c>
      <c r="H298" s="33" t="str">
        <f>IF(D298="","",SUMPRODUCT(('Дневник сделок'!$H$10:$H$1960=D298)*('Дневник сделок'!$AE$10:$AE$1960)))</f>
        <v/>
      </c>
    </row>
    <row r="299" spans="5:8">
      <c r="E299" s="33" t="str">
        <f>IF(D299="","",COUNTIF('Дневник сделок'!$H$10:$H$1960,D299))</f>
        <v/>
      </c>
      <c r="F299" s="33" t="str">
        <f>IF(D299="","",(SUMPRODUCT(('Дневник сделок'!$H$10:'Дневник сделок'!$H$2000=D299)*('Дневник сделок'!$AE$10:'Дневник сделок'!$AE$2000&gt;0))))</f>
        <v/>
      </c>
      <c r="G299" s="33" t="str">
        <f>IF(D299="","",(SUMPRODUCT(('Дневник сделок'!$H$10:'Дневник сделок'!$H$2000=D299)*('Дневник сделок'!$AE$10:'Дневник сделок'!$AE$2000&lt;0))))</f>
        <v/>
      </c>
      <c r="H299" s="33" t="str">
        <f>IF(D299="","",SUMPRODUCT(('Дневник сделок'!$H$10:$H$1960=D299)*('Дневник сделок'!$AE$10:$AE$1960)))</f>
        <v/>
      </c>
    </row>
    <row r="300" spans="5:8">
      <c r="E300" s="33" t="str">
        <f>IF(D300="","",COUNTIF('Дневник сделок'!$H$10:$H$1960,D300))</f>
        <v/>
      </c>
      <c r="F300" s="33" t="str">
        <f>IF(D300="","",(SUMPRODUCT(('Дневник сделок'!$H$10:'Дневник сделок'!$H$2000=D300)*('Дневник сделок'!$AE$10:'Дневник сделок'!$AE$2000&gt;0))))</f>
        <v/>
      </c>
      <c r="G300" s="33" t="str">
        <f>IF(D300="","",(SUMPRODUCT(('Дневник сделок'!$H$10:'Дневник сделок'!$H$2000=D300)*('Дневник сделок'!$AE$10:'Дневник сделок'!$AE$2000&lt;0))))</f>
        <v/>
      </c>
      <c r="H300" s="33" t="str">
        <f>IF(D300="","",SUMPRODUCT(('Дневник сделок'!$H$10:$H$1960=D300)*('Дневник сделок'!$AE$10:$AE$1960)))</f>
        <v/>
      </c>
    </row>
    <row r="301" spans="5:8">
      <c r="E301" s="33" t="str">
        <f>IF(D301="","",COUNTIF('Дневник сделок'!$H$10:$H$1960,D301))</f>
        <v/>
      </c>
      <c r="F301" s="33" t="str">
        <f>IF(D301="","",(SUMPRODUCT(('Дневник сделок'!$H$10:'Дневник сделок'!$H$2000=D301)*('Дневник сделок'!$AE$10:'Дневник сделок'!$AE$2000&gt;0))))</f>
        <v/>
      </c>
      <c r="G301" s="33" t="str">
        <f>IF(D301="","",(SUMPRODUCT(('Дневник сделок'!$H$10:'Дневник сделок'!$H$2000=D301)*('Дневник сделок'!$AE$10:'Дневник сделок'!$AE$2000&lt;0))))</f>
        <v/>
      </c>
      <c r="H301" s="33" t="str">
        <f>IF(D301="","",SUMPRODUCT(('Дневник сделок'!$H$10:$H$1960=D301)*('Дневник сделок'!$AE$10:$AE$1960)))</f>
        <v/>
      </c>
    </row>
    <row r="302" spans="5:8">
      <c r="E302" s="33" t="str">
        <f>IF(D302="","",COUNTIF('Дневник сделок'!$H$10:$H$1960,D302))</f>
        <v/>
      </c>
      <c r="F302" s="33" t="str">
        <f>IF(D302="","",(SUMPRODUCT(('Дневник сделок'!$H$10:'Дневник сделок'!$H$2000=D302)*('Дневник сделок'!$AE$10:'Дневник сделок'!$AE$2000&gt;0))))</f>
        <v/>
      </c>
      <c r="G302" s="33" t="str">
        <f>IF(D302="","",(SUMPRODUCT(('Дневник сделок'!$H$10:'Дневник сделок'!$H$2000=D302)*('Дневник сделок'!$AE$10:'Дневник сделок'!$AE$2000&lt;0))))</f>
        <v/>
      </c>
      <c r="H302" s="33" t="str">
        <f>IF(D302="","",SUMPRODUCT(('Дневник сделок'!$H$10:$H$1960=D302)*('Дневник сделок'!$AE$10:$AE$1960)))</f>
        <v/>
      </c>
    </row>
    <row r="303" spans="5:8">
      <c r="E303" s="33" t="str">
        <f>IF(D303="","",COUNTIF('Дневник сделок'!$H$10:$H$1960,D303))</f>
        <v/>
      </c>
      <c r="F303" s="33" t="str">
        <f>IF(D303="","",(SUMPRODUCT(('Дневник сделок'!$H$10:'Дневник сделок'!$H$2000=D303)*('Дневник сделок'!$AE$10:'Дневник сделок'!$AE$2000&gt;0))))</f>
        <v/>
      </c>
      <c r="G303" s="33" t="str">
        <f>IF(D303="","",(SUMPRODUCT(('Дневник сделок'!$H$10:'Дневник сделок'!$H$2000=D303)*('Дневник сделок'!$AE$10:'Дневник сделок'!$AE$2000&lt;0))))</f>
        <v/>
      </c>
      <c r="H303" s="33" t="str">
        <f>IF(D303="","",SUMPRODUCT(('Дневник сделок'!$H$10:$H$1960=D303)*('Дневник сделок'!$AE$10:$AE$1960)))</f>
        <v/>
      </c>
    </row>
    <row r="304" spans="5:8">
      <c r="E304" s="33" t="str">
        <f>IF(D304="","",COUNTIF('Дневник сделок'!$H$10:$H$1960,D304))</f>
        <v/>
      </c>
      <c r="F304" s="33" t="str">
        <f>IF(D304="","",(SUMPRODUCT(('Дневник сделок'!$H$10:'Дневник сделок'!$H$2000=D304)*('Дневник сделок'!$AE$10:'Дневник сделок'!$AE$2000&gt;0))))</f>
        <v/>
      </c>
      <c r="G304" s="33" t="str">
        <f>IF(D304="","",(SUMPRODUCT(('Дневник сделок'!$H$10:'Дневник сделок'!$H$2000=D304)*('Дневник сделок'!$AE$10:'Дневник сделок'!$AE$2000&lt;0))))</f>
        <v/>
      </c>
      <c r="H304" s="33" t="str">
        <f>IF(D304="","",SUMPRODUCT(('Дневник сделок'!$H$10:$H$1960=D304)*('Дневник сделок'!$AE$10:$AE$1960)))</f>
        <v/>
      </c>
    </row>
    <row r="305" spans="5:8">
      <c r="E305" s="33" t="str">
        <f>IF(D305="","",COUNTIF('Дневник сделок'!$H$10:$H$1960,D305))</f>
        <v/>
      </c>
      <c r="F305" s="33" t="str">
        <f>IF(D305="","",(SUMPRODUCT(('Дневник сделок'!$H$10:'Дневник сделок'!$H$2000=D305)*('Дневник сделок'!$AE$10:'Дневник сделок'!$AE$2000&gt;0))))</f>
        <v/>
      </c>
      <c r="G305" s="33" t="str">
        <f>IF(D305="","",(SUMPRODUCT(('Дневник сделок'!$H$10:'Дневник сделок'!$H$2000=D305)*('Дневник сделок'!$AE$10:'Дневник сделок'!$AE$2000&lt;0))))</f>
        <v/>
      </c>
      <c r="H305" s="33" t="str">
        <f>IF(D305="","",SUMPRODUCT(('Дневник сделок'!$H$10:$H$1960=D305)*('Дневник сделок'!$AE$10:$AE$1960)))</f>
        <v/>
      </c>
    </row>
    <row r="306" spans="5:8">
      <c r="E306" s="33" t="str">
        <f>IF(D306="","",COUNTIF('Дневник сделок'!$H$10:$H$1960,D306))</f>
        <v/>
      </c>
      <c r="F306" s="33" t="str">
        <f>IF(D306="","",(SUMPRODUCT(('Дневник сделок'!$H$10:'Дневник сделок'!$H$2000=D306)*('Дневник сделок'!$AE$10:'Дневник сделок'!$AE$2000&gt;0))))</f>
        <v/>
      </c>
      <c r="G306" s="33" t="str">
        <f>IF(D306="","",(SUMPRODUCT(('Дневник сделок'!$H$10:'Дневник сделок'!$H$2000=D306)*('Дневник сделок'!$AE$10:'Дневник сделок'!$AE$2000&lt;0))))</f>
        <v/>
      </c>
      <c r="H306" s="33" t="str">
        <f>IF(D306="","",SUMPRODUCT(('Дневник сделок'!$H$10:$H$1960=D306)*('Дневник сделок'!$AE$10:$AE$1960)))</f>
        <v/>
      </c>
    </row>
    <row r="307" spans="5:8">
      <c r="E307" s="33" t="str">
        <f>IF(D307="","",COUNTIF('Дневник сделок'!$H$10:$H$1960,D307))</f>
        <v/>
      </c>
      <c r="F307" s="33" t="str">
        <f>IF(D307="","",(SUMPRODUCT(('Дневник сделок'!$H$10:'Дневник сделок'!$H$2000=D307)*('Дневник сделок'!$AE$10:'Дневник сделок'!$AE$2000&gt;0))))</f>
        <v/>
      </c>
      <c r="G307" s="33" t="str">
        <f>IF(D307="","",(SUMPRODUCT(('Дневник сделок'!$H$10:'Дневник сделок'!$H$2000=D307)*('Дневник сделок'!$AE$10:'Дневник сделок'!$AE$2000&lt;0))))</f>
        <v/>
      </c>
      <c r="H307" s="33" t="str">
        <f>IF(D307="","",SUMPRODUCT(('Дневник сделок'!$H$10:$H$1960=D307)*('Дневник сделок'!$AE$10:$AE$1960)))</f>
        <v/>
      </c>
    </row>
    <row r="308" spans="5:8">
      <c r="E308" s="33" t="str">
        <f>IF(D308="","",COUNTIF('Дневник сделок'!$H$10:$H$1960,D308))</f>
        <v/>
      </c>
      <c r="F308" s="33" t="str">
        <f>IF(D308="","",(SUMPRODUCT(('Дневник сделок'!$H$10:'Дневник сделок'!$H$2000=D308)*('Дневник сделок'!$AE$10:'Дневник сделок'!$AE$2000&gt;0))))</f>
        <v/>
      </c>
      <c r="G308" s="33" t="str">
        <f>IF(D308="","",(SUMPRODUCT(('Дневник сделок'!$H$10:'Дневник сделок'!$H$2000=D308)*('Дневник сделок'!$AE$10:'Дневник сделок'!$AE$2000&lt;0))))</f>
        <v/>
      </c>
      <c r="H308" s="33" t="str">
        <f>IF(D308="","",SUMPRODUCT(('Дневник сделок'!$H$10:$H$1960=D308)*('Дневник сделок'!$AE$10:$AE$1960)))</f>
        <v/>
      </c>
    </row>
    <row r="309" spans="5:8">
      <c r="E309" s="33" t="str">
        <f>IF(D309="","",COUNTIF('Дневник сделок'!$H$10:$H$1960,D309))</f>
        <v/>
      </c>
      <c r="F309" s="33" t="str">
        <f>IF(D309="","",(SUMPRODUCT(('Дневник сделок'!$H$10:'Дневник сделок'!$H$2000=D309)*('Дневник сделок'!$AE$10:'Дневник сделок'!$AE$2000&gt;0))))</f>
        <v/>
      </c>
      <c r="G309" s="33" t="str">
        <f>IF(D309="","",(SUMPRODUCT(('Дневник сделок'!$H$10:'Дневник сделок'!$H$2000=D309)*('Дневник сделок'!$AE$10:'Дневник сделок'!$AE$2000&lt;0))))</f>
        <v/>
      </c>
      <c r="H309" s="33" t="str">
        <f>IF(D309="","",SUMPRODUCT(('Дневник сделок'!$H$10:$H$1960=D309)*('Дневник сделок'!$AE$10:$AE$1960)))</f>
        <v/>
      </c>
    </row>
    <row r="310" spans="5:8">
      <c r="E310" s="33" t="str">
        <f>IF(D310="","",COUNTIF('Дневник сделок'!$H$10:$H$1960,D310))</f>
        <v/>
      </c>
      <c r="F310" s="33" t="str">
        <f>IF(D310="","",(SUMPRODUCT(('Дневник сделок'!$H$10:'Дневник сделок'!$H$2000=D310)*('Дневник сделок'!$AE$10:'Дневник сделок'!$AE$2000&gt;0))))</f>
        <v/>
      </c>
      <c r="G310" s="33" t="str">
        <f>IF(D310="","",(SUMPRODUCT(('Дневник сделок'!$H$10:'Дневник сделок'!$H$2000=D310)*('Дневник сделок'!$AE$10:'Дневник сделок'!$AE$2000&lt;0))))</f>
        <v/>
      </c>
      <c r="H310" s="33" t="str">
        <f>IF(D310="","",SUMPRODUCT(('Дневник сделок'!$H$10:$H$1960=D310)*('Дневник сделок'!$AE$10:$AE$1960)))</f>
        <v/>
      </c>
    </row>
    <row r="311" spans="5:8">
      <c r="E311" s="33" t="str">
        <f>IF(D311="","",COUNTIF('Дневник сделок'!$H$10:$H$1960,D311))</f>
        <v/>
      </c>
      <c r="F311" s="33" t="str">
        <f>IF(D311="","",(SUMPRODUCT(('Дневник сделок'!$H$10:'Дневник сделок'!$H$2000=D311)*('Дневник сделок'!$AE$10:'Дневник сделок'!$AE$2000&gt;0))))</f>
        <v/>
      </c>
      <c r="G311" s="33" t="str">
        <f>IF(D311="","",(SUMPRODUCT(('Дневник сделок'!$H$10:'Дневник сделок'!$H$2000=D311)*('Дневник сделок'!$AE$10:'Дневник сделок'!$AE$2000&lt;0))))</f>
        <v/>
      </c>
      <c r="H311" s="33" t="str">
        <f>IF(D311="","",SUMPRODUCT(('Дневник сделок'!$H$10:$H$1960=D311)*('Дневник сделок'!$AE$10:$AE$1960)))</f>
        <v/>
      </c>
    </row>
    <row r="312" spans="5:8">
      <c r="E312" s="33" t="str">
        <f>IF(D312="","",COUNTIF('Дневник сделок'!$H$10:$H$1960,D312))</f>
        <v/>
      </c>
      <c r="F312" s="33" t="str">
        <f>IF(D312="","",(SUMPRODUCT(('Дневник сделок'!$H$10:'Дневник сделок'!$H$2000=D312)*('Дневник сделок'!$AE$10:'Дневник сделок'!$AE$2000&gt;0))))</f>
        <v/>
      </c>
      <c r="G312" s="33" t="str">
        <f>IF(D312="","",(SUMPRODUCT(('Дневник сделок'!$H$10:'Дневник сделок'!$H$2000=D312)*('Дневник сделок'!$AE$10:'Дневник сделок'!$AE$2000&lt;0))))</f>
        <v/>
      </c>
      <c r="H312" s="33" t="str">
        <f>IF(D312="","",SUMPRODUCT(('Дневник сделок'!$H$10:$H$1960=D312)*('Дневник сделок'!$AE$10:$AE$1960)))</f>
        <v/>
      </c>
    </row>
    <row r="313" spans="5:8">
      <c r="E313" s="33" t="str">
        <f>IF(D313="","",COUNTIF('Дневник сделок'!$H$10:$H$1960,D313))</f>
        <v/>
      </c>
      <c r="F313" s="33" t="str">
        <f>IF(D313="","",(SUMPRODUCT(('Дневник сделок'!$H$10:'Дневник сделок'!$H$2000=D313)*('Дневник сделок'!$AE$10:'Дневник сделок'!$AE$2000&gt;0))))</f>
        <v/>
      </c>
      <c r="G313" s="33" t="str">
        <f>IF(D313="","",(SUMPRODUCT(('Дневник сделок'!$H$10:'Дневник сделок'!$H$2000=D313)*('Дневник сделок'!$AE$10:'Дневник сделок'!$AE$2000&lt;0))))</f>
        <v/>
      </c>
      <c r="H313" s="33" t="str">
        <f>IF(D313="","",SUMPRODUCT(('Дневник сделок'!$H$10:$H$1960=D313)*('Дневник сделок'!$AE$10:$AE$1960)))</f>
        <v/>
      </c>
    </row>
    <row r="314" spans="5:8">
      <c r="E314" s="33" t="str">
        <f>IF(D314="","",COUNTIF('Дневник сделок'!$H$10:$H$1960,D314))</f>
        <v/>
      </c>
      <c r="F314" s="33" t="str">
        <f>IF(D314="","",(SUMPRODUCT(('Дневник сделок'!$H$10:'Дневник сделок'!$H$2000=D314)*('Дневник сделок'!$AE$10:'Дневник сделок'!$AE$2000&gt;0))))</f>
        <v/>
      </c>
      <c r="G314" s="33" t="str">
        <f>IF(D314="","",(SUMPRODUCT(('Дневник сделок'!$H$10:'Дневник сделок'!$H$2000=D314)*('Дневник сделок'!$AE$10:'Дневник сделок'!$AE$2000&lt;0))))</f>
        <v/>
      </c>
      <c r="H314" s="33" t="str">
        <f>IF(D314="","",SUMPRODUCT(('Дневник сделок'!$H$10:$H$1960=D314)*('Дневник сделок'!$AE$10:$AE$1960)))</f>
        <v/>
      </c>
    </row>
    <row r="315" spans="5:8">
      <c r="E315" s="33" t="str">
        <f>IF(D315="","",COUNTIF('Дневник сделок'!$H$10:$H$1960,D315))</f>
        <v/>
      </c>
      <c r="F315" s="33" t="str">
        <f>IF(D315="","",(SUMPRODUCT(('Дневник сделок'!$H$10:'Дневник сделок'!$H$2000=D315)*('Дневник сделок'!$AE$10:'Дневник сделок'!$AE$2000&gt;0))))</f>
        <v/>
      </c>
      <c r="G315" s="33" t="str">
        <f>IF(D315="","",(SUMPRODUCT(('Дневник сделок'!$H$10:'Дневник сделок'!$H$2000=D315)*('Дневник сделок'!$AE$10:'Дневник сделок'!$AE$2000&lt;0))))</f>
        <v/>
      </c>
      <c r="H315" s="33" t="str">
        <f>IF(D315="","",SUMPRODUCT(('Дневник сделок'!$H$10:$H$1960=D315)*('Дневник сделок'!$AE$10:$AE$1960)))</f>
        <v/>
      </c>
    </row>
    <row r="316" spans="5:8">
      <c r="E316" s="33" t="str">
        <f>IF(D316="","",COUNTIF('Дневник сделок'!$H$10:$H$1960,D316))</f>
        <v/>
      </c>
      <c r="F316" s="33" t="str">
        <f>IF(D316="","",(SUMPRODUCT(('Дневник сделок'!$H$10:'Дневник сделок'!$H$2000=D316)*('Дневник сделок'!$AE$10:'Дневник сделок'!$AE$2000&gt;0))))</f>
        <v/>
      </c>
      <c r="G316" s="33" t="str">
        <f>IF(D316="","",(SUMPRODUCT(('Дневник сделок'!$H$10:'Дневник сделок'!$H$2000=D316)*('Дневник сделок'!$AE$10:'Дневник сделок'!$AE$2000&lt;0))))</f>
        <v/>
      </c>
      <c r="H316" s="33" t="str">
        <f>IF(D316="","",SUMPRODUCT(('Дневник сделок'!$H$10:$H$1960=D316)*('Дневник сделок'!$AE$10:$AE$1960)))</f>
        <v/>
      </c>
    </row>
    <row r="317" spans="5:8">
      <c r="E317" s="33" t="str">
        <f>IF(D317="","",COUNTIF('Дневник сделок'!$H$10:$H$1960,D317))</f>
        <v/>
      </c>
      <c r="F317" s="33" t="str">
        <f>IF(D317="","",(SUMPRODUCT(('Дневник сделок'!$H$10:'Дневник сделок'!$H$2000=D317)*('Дневник сделок'!$AE$10:'Дневник сделок'!$AE$2000&gt;0))))</f>
        <v/>
      </c>
      <c r="G317" s="33" t="str">
        <f>IF(D317="","",(SUMPRODUCT(('Дневник сделок'!$H$10:'Дневник сделок'!$H$2000=D317)*('Дневник сделок'!$AE$10:'Дневник сделок'!$AE$2000&lt;0))))</f>
        <v/>
      </c>
      <c r="H317" s="33" t="str">
        <f>IF(D317="","",SUMPRODUCT(('Дневник сделок'!$H$10:$H$1960=D317)*('Дневник сделок'!$AE$10:$AE$1960)))</f>
        <v/>
      </c>
    </row>
    <row r="318" spans="5:8">
      <c r="E318" s="33" t="str">
        <f>IF(D318="","",COUNTIF('Дневник сделок'!$H$10:$H$1960,D318))</f>
        <v/>
      </c>
      <c r="F318" s="33" t="str">
        <f>IF(D318="","",(SUMPRODUCT(('Дневник сделок'!$H$10:'Дневник сделок'!$H$2000=D318)*('Дневник сделок'!$AE$10:'Дневник сделок'!$AE$2000&gt;0))))</f>
        <v/>
      </c>
      <c r="G318" s="33" t="str">
        <f>IF(D318="","",(SUMPRODUCT(('Дневник сделок'!$H$10:'Дневник сделок'!$H$2000=D318)*('Дневник сделок'!$AE$10:'Дневник сделок'!$AE$2000&lt;0))))</f>
        <v/>
      </c>
      <c r="H318" s="33" t="str">
        <f>IF(D318="","",SUMPRODUCT(('Дневник сделок'!$H$10:$H$1960=D318)*('Дневник сделок'!$AE$10:$AE$1960)))</f>
        <v/>
      </c>
    </row>
    <row r="319" spans="5:8">
      <c r="E319" s="33" t="str">
        <f>IF(D319="","",COUNTIF('Дневник сделок'!$H$10:$H$1960,D319))</f>
        <v/>
      </c>
      <c r="F319" s="33" t="str">
        <f>IF(D319="","",(SUMPRODUCT(('Дневник сделок'!$H$10:'Дневник сделок'!$H$2000=D319)*('Дневник сделок'!$AE$10:'Дневник сделок'!$AE$2000&gt;0))))</f>
        <v/>
      </c>
      <c r="G319" s="33" t="str">
        <f>IF(D319="","",(SUMPRODUCT(('Дневник сделок'!$H$10:'Дневник сделок'!$H$2000=D319)*('Дневник сделок'!$AE$10:'Дневник сделок'!$AE$2000&lt;0))))</f>
        <v/>
      </c>
      <c r="H319" s="33" t="str">
        <f>IF(D319="","",SUMPRODUCT(('Дневник сделок'!$H$10:$H$1960=D319)*('Дневник сделок'!$AE$10:$AE$1960)))</f>
        <v/>
      </c>
    </row>
    <row r="320" spans="5:8">
      <c r="E320" s="33" t="str">
        <f>IF(D320="","",COUNTIF('Дневник сделок'!$H$10:$H$1960,D320))</f>
        <v/>
      </c>
      <c r="F320" s="33" t="str">
        <f>IF(D320="","",(SUMPRODUCT(('Дневник сделок'!$H$10:'Дневник сделок'!$H$2000=D320)*('Дневник сделок'!$AE$10:'Дневник сделок'!$AE$2000&gt;0))))</f>
        <v/>
      </c>
      <c r="G320" s="33" t="str">
        <f>IF(D320="","",(SUMPRODUCT(('Дневник сделок'!$H$10:'Дневник сделок'!$H$2000=D320)*('Дневник сделок'!$AE$10:'Дневник сделок'!$AE$2000&lt;0))))</f>
        <v/>
      </c>
      <c r="H320" s="33" t="str">
        <f>IF(D320="","",SUMPRODUCT(('Дневник сделок'!$H$10:$H$1960=D320)*('Дневник сделок'!$AE$10:$AE$1960)))</f>
        <v/>
      </c>
    </row>
    <row r="321" spans="5:8">
      <c r="E321" s="33" t="str">
        <f>IF(D321="","",COUNTIF('Дневник сделок'!$H$10:$H$1960,D321))</f>
        <v/>
      </c>
      <c r="F321" s="33" t="str">
        <f>IF(D321="","",(SUMPRODUCT(('Дневник сделок'!$H$10:'Дневник сделок'!$H$2000=D321)*('Дневник сделок'!$AE$10:'Дневник сделок'!$AE$2000&gt;0))))</f>
        <v/>
      </c>
      <c r="G321" s="33" t="str">
        <f>IF(D321="","",(SUMPRODUCT(('Дневник сделок'!$H$10:'Дневник сделок'!$H$2000=D321)*('Дневник сделок'!$AE$10:'Дневник сделок'!$AE$2000&lt;0))))</f>
        <v/>
      </c>
      <c r="H321" s="33" t="str">
        <f>IF(D321="","",SUMPRODUCT(('Дневник сделок'!$H$10:$H$1960=D321)*('Дневник сделок'!$AE$10:$AE$1960)))</f>
        <v/>
      </c>
    </row>
    <row r="322" spans="5:8">
      <c r="E322" s="33" t="str">
        <f>IF(D322="","",COUNTIF('Дневник сделок'!$H$10:$H$1960,D322))</f>
        <v/>
      </c>
      <c r="F322" s="33" t="str">
        <f>IF(D322="","",(SUMPRODUCT(('Дневник сделок'!$H$10:'Дневник сделок'!$H$2000=D322)*('Дневник сделок'!$AE$10:'Дневник сделок'!$AE$2000&gt;0))))</f>
        <v/>
      </c>
      <c r="G322" s="33" t="str">
        <f>IF(D322="","",(SUMPRODUCT(('Дневник сделок'!$H$10:'Дневник сделок'!$H$2000=D322)*('Дневник сделок'!$AE$10:'Дневник сделок'!$AE$2000&lt;0))))</f>
        <v/>
      </c>
      <c r="H322" s="33" t="str">
        <f>IF(D322="","",SUMPRODUCT(('Дневник сделок'!$H$10:$H$1960=D322)*('Дневник сделок'!$AE$10:$AE$1960)))</f>
        <v/>
      </c>
    </row>
    <row r="323" spans="5:8">
      <c r="E323" s="33" t="str">
        <f>IF(D323="","",COUNTIF('Дневник сделок'!$H$10:$H$1960,D323))</f>
        <v/>
      </c>
      <c r="F323" s="33" t="str">
        <f>IF(D323="","",(SUMPRODUCT(('Дневник сделок'!$H$10:'Дневник сделок'!$H$2000=D323)*('Дневник сделок'!$AE$10:'Дневник сделок'!$AE$2000&gt;0))))</f>
        <v/>
      </c>
      <c r="G323" s="33" t="str">
        <f>IF(D323="","",(SUMPRODUCT(('Дневник сделок'!$H$10:'Дневник сделок'!$H$2000=D323)*('Дневник сделок'!$AE$10:'Дневник сделок'!$AE$2000&lt;0))))</f>
        <v/>
      </c>
      <c r="H323" s="33" t="str">
        <f>IF(D323="","",SUMPRODUCT(('Дневник сделок'!$H$10:$H$1960=D323)*('Дневник сделок'!$AE$10:$AE$1960)))</f>
        <v/>
      </c>
    </row>
    <row r="324" spans="5:8">
      <c r="E324" s="33" t="str">
        <f>IF(D324="","",COUNTIF('Дневник сделок'!$H$10:$H$1960,D324))</f>
        <v/>
      </c>
      <c r="F324" s="33" t="str">
        <f>IF(D324="","",(SUMPRODUCT(('Дневник сделок'!$H$10:'Дневник сделок'!$H$2000=D324)*('Дневник сделок'!$AE$10:'Дневник сделок'!$AE$2000&gt;0))))</f>
        <v/>
      </c>
      <c r="G324" s="33" t="str">
        <f>IF(D324="","",(SUMPRODUCT(('Дневник сделок'!$H$10:'Дневник сделок'!$H$2000=D324)*('Дневник сделок'!$AE$10:'Дневник сделок'!$AE$2000&lt;0))))</f>
        <v/>
      </c>
      <c r="H324" s="33" t="str">
        <f>IF(D324="","",SUMPRODUCT(('Дневник сделок'!$H$10:$H$1960=D324)*('Дневник сделок'!$AE$10:$AE$1960)))</f>
        <v/>
      </c>
    </row>
    <row r="325" spans="5:8">
      <c r="E325" s="33" t="str">
        <f>IF(D325="","",COUNTIF('Дневник сделок'!$H$10:$H$1960,D325))</f>
        <v/>
      </c>
      <c r="F325" s="33" t="str">
        <f>IF(D325="","",(SUMPRODUCT(('Дневник сделок'!$H$10:'Дневник сделок'!$H$2000=D325)*('Дневник сделок'!$AE$10:'Дневник сделок'!$AE$2000&gt;0))))</f>
        <v/>
      </c>
      <c r="G325" s="33" t="str">
        <f>IF(D325="","",(SUMPRODUCT(('Дневник сделок'!$H$10:'Дневник сделок'!$H$2000=D325)*('Дневник сделок'!$AE$10:'Дневник сделок'!$AE$2000&lt;0))))</f>
        <v/>
      </c>
      <c r="H325" s="33" t="str">
        <f>IF(D325="","",SUMPRODUCT(('Дневник сделок'!$H$10:$H$1960=D325)*('Дневник сделок'!$AE$10:$AE$1960)))</f>
        <v/>
      </c>
    </row>
    <row r="326" spans="5:8">
      <c r="E326" s="33" t="str">
        <f>IF(D326="","",COUNTIF('Дневник сделок'!$H$10:$H$1960,D326))</f>
        <v/>
      </c>
      <c r="F326" s="33" t="str">
        <f>IF(D326="","",(SUMPRODUCT(('Дневник сделок'!$H$10:'Дневник сделок'!$H$2000=D326)*('Дневник сделок'!$AE$10:'Дневник сделок'!$AE$2000&gt;0))))</f>
        <v/>
      </c>
      <c r="G326" s="33" t="str">
        <f>IF(D326="","",(SUMPRODUCT(('Дневник сделок'!$H$10:'Дневник сделок'!$H$2000=D326)*('Дневник сделок'!$AE$10:'Дневник сделок'!$AE$2000&lt;0))))</f>
        <v/>
      </c>
      <c r="H326" s="33" t="str">
        <f>IF(D326="","",SUMPRODUCT(('Дневник сделок'!$H$10:$H$1960=D326)*('Дневник сделок'!$AE$10:$AE$1960)))</f>
        <v/>
      </c>
    </row>
    <row r="327" spans="5:8">
      <c r="E327" s="33" t="str">
        <f>IF(D327="","",COUNTIF('Дневник сделок'!$H$10:$H$1960,D327))</f>
        <v/>
      </c>
      <c r="F327" s="33" t="str">
        <f>IF(D327="","",(SUMPRODUCT(('Дневник сделок'!$H$10:'Дневник сделок'!$H$2000=D327)*('Дневник сделок'!$AE$10:'Дневник сделок'!$AE$2000&gt;0))))</f>
        <v/>
      </c>
      <c r="G327" s="33" t="str">
        <f>IF(D327="","",(SUMPRODUCT(('Дневник сделок'!$H$10:'Дневник сделок'!$H$2000=D327)*('Дневник сделок'!$AE$10:'Дневник сделок'!$AE$2000&lt;0))))</f>
        <v/>
      </c>
      <c r="H327" s="33" t="str">
        <f>IF(D327="","",SUMPRODUCT(('Дневник сделок'!$H$10:$H$1960=D327)*('Дневник сделок'!$AE$10:$AE$1960)))</f>
        <v/>
      </c>
    </row>
    <row r="328" spans="5:8">
      <c r="E328" s="33" t="str">
        <f>IF(D328="","",COUNTIF('Дневник сделок'!$H$10:$H$1960,D328))</f>
        <v/>
      </c>
      <c r="F328" s="33" t="str">
        <f>IF(D328="","",(SUMPRODUCT(('Дневник сделок'!$H$10:'Дневник сделок'!$H$2000=D328)*('Дневник сделок'!$AE$10:'Дневник сделок'!$AE$2000&gt;0))))</f>
        <v/>
      </c>
      <c r="G328" s="33" t="str">
        <f>IF(D328="","",(SUMPRODUCT(('Дневник сделок'!$H$10:'Дневник сделок'!$H$2000=D328)*('Дневник сделок'!$AE$10:'Дневник сделок'!$AE$2000&lt;0))))</f>
        <v/>
      </c>
      <c r="H328" s="33" t="str">
        <f>IF(D328="","",SUMPRODUCT(('Дневник сделок'!$H$10:$H$1960=D328)*('Дневник сделок'!$AE$10:$AE$1960)))</f>
        <v/>
      </c>
    </row>
    <row r="329" spans="5:8">
      <c r="E329" s="33" t="str">
        <f>IF(D329="","",COUNTIF('Дневник сделок'!$H$10:$H$1960,D329))</f>
        <v/>
      </c>
      <c r="F329" s="33" t="str">
        <f>IF(D329="","",(SUMPRODUCT(('Дневник сделок'!$H$10:'Дневник сделок'!$H$2000=D329)*('Дневник сделок'!$AE$10:'Дневник сделок'!$AE$2000&gt;0))))</f>
        <v/>
      </c>
      <c r="G329" s="33" t="str">
        <f>IF(D329="","",(SUMPRODUCT(('Дневник сделок'!$H$10:'Дневник сделок'!$H$2000=D329)*('Дневник сделок'!$AE$10:'Дневник сделок'!$AE$2000&lt;0))))</f>
        <v/>
      </c>
      <c r="H329" s="33" t="str">
        <f>IF(D329="","",SUMPRODUCT(('Дневник сделок'!$H$10:$H$1960=D329)*('Дневник сделок'!$AE$10:$AE$1960)))</f>
        <v/>
      </c>
    </row>
    <row r="330" spans="5:8">
      <c r="E330" s="33" t="str">
        <f>IF(D330="","",COUNTIF('Дневник сделок'!$H$10:$H$1960,D330))</f>
        <v/>
      </c>
      <c r="F330" s="33" t="str">
        <f>IF(D330="","",(SUMPRODUCT(('Дневник сделок'!$H$10:'Дневник сделок'!$H$2000=D330)*('Дневник сделок'!$AE$10:'Дневник сделок'!$AE$2000&gt;0))))</f>
        <v/>
      </c>
      <c r="G330" s="33" t="str">
        <f>IF(D330="","",(SUMPRODUCT(('Дневник сделок'!$H$10:'Дневник сделок'!$H$2000=D330)*('Дневник сделок'!$AE$10:'Дневник сделок'!$AE$2000&lt;0))))</f>
        <v/>
      </c>
      <c r="H330" s="33" t="str">
        <f>IF(D330="","",SUMPRODUCT(('Дневник сделок'!$H$10:$H$1960=D330)*('Дневник сделок'!$AE$10:$AE$1960)))</f>
        <v/>
      </c>
    </row>
    <row r="331" spans="5:8">
      <c r="E331" s="33" t="str">
        <f>IF(D331="","",COUNTIF('Дневник сделок'!$H$10:$H$1960,D331))</f>
        <v/>
      </c>
      <c r="F331" s="33" t="str">
        <f>IF(D331="","",(SUMPRODUCT(('Дневник сделок'!$H$10:'Дневник сделок'!$H$2000=D331)*('Дневник сделок'!$AE$10:'Дневник сделок'!$AE$2000&gt;0))))</f>
        <v/>
      </c>
      <c r="G331" s="33" t="str">
        <f>IF(D331="","",(SUMPRODUCT(('Дневник сделок'!$H$10:'Дневник сделок'!$H$2000=D331)*('Дневник сделок'!$AE$10:'Дневник сделок'!$AE$2000&lt;0))))</f>
        <v/>
      </c>
      <c r="H331" s="33" t="str">
        <f>IF(D331="","",SUMPRODUCT(('Дневник сделок'!$H$10:$H$1960=D331)*('Дневник сделок'!$AE$10:$AE$1960)))</f>
        <v/>
      </c>
    </row>
    <row r="332" spans="5:8">
      <c r="E332" s="33" t="str">
        <f>IF(D332="","",COUNTIF('Дневник сделок'!$H$10:$H$1960,D332))</f>
        <v/>
      </c>
      <c r="F332" s="33" t="str">
        <f>IF(D332="","",(SUMPRODUCT(('Дневник сделок'!$H$10:'Дневник сделок'!$H$2000=D332)*('Дневник сделок'!$AE$10:'Дневник сделок'!$AE$2000&gt;0))))</f>
        <v/>
      </c>
      <c r="G332" s="33" t="str">
        <f>IF(D332="","",(SUMPRODUCT(('Дневник сделок'!$H$10:'Дневник сделок'!$H$2000=D332)*('Дневник сделок'!$AE$10:'Дневник сделок'!$AE$2000&lt;0))))</f>
        <v/>
      </c>
      <c r="H332" s="33" t="str">
        <f>IF(D332="","",SUMPRODUCT(('Дневник сделок'!$H$10:$H$1960=D332)*('Дневник сделок'!$AE$10:$AE$1960)))</f>
        <v/>
      </c>
    </row>
    <row r="333" spans="5:8">
      <c r="E333" s="33" t="str">
        <f>IF(D333="","",COUNTIF('Дневник сделок'!$H$10:$H$1960,D333))</f>
        <v/>
      </c>
      <c r="F333" s="33" t="str">
        <f>IF(D333="","",(SUMPRODUCT(('Дневник сделок'!$H$10:'Дневник сделок'!$H$2000=D333)*('Дневник сделок'!$AE$10:'Дневник сделок'!$AE$2000&gt;0))))</f>
        <v/>
      </c>
      <c r="G333" s="33" t="str">
        <f>IF(D333="","",(SUMPRODUCT(('Дневник сделок'!$H$10:'Дневник сделок'!$H$2000=D333)*('Дневник сделок'!$AE$10:'Дневник сделок'!$AE$2000&lt;0))))</f>
        <v/>
      </c>
      <c r="H333" s="33" t="str">
        <f>IF(D333="","",SUMPRODUCT(('Дневник сделок'!$H$10:$H$1960=D333)*('Дневник сделок'!$AE$10:$AE$1960)))</f>
        <v/>
      </c>
    </row>
    <row r="334" spans="5:8">
      <c r="E334" s="33" t="str">
        <f>IF(D334="","",COUNTIF('Дневник сделок'!$H$10:$H$1960,D334))</f>
        <v/>
      </c>
      <c r="F334" s="33" t="str">
        <f>IF(D334="","",(SUMPRODUCT(('Дневник сделок'!$H$10:'Дневник сделок'!$H$2000=D334)*('Дневник сделок'!$AE$10:'Дневник сделок'!$AE$2000&gt;0))))</f>
        <v/>
      </c>
      <c r="G334" s="33" t="str">
        <f>IF(D334="","",(SUMPRODUCT(('Дневник сделок'!$H$10:'Дневник сделок'!$H$2000=D334)*('Дневник сделок'!$AE$10:'Дневник сделок'!$AE$2000&lt;0))))</f>
        <v/>
      </c>
      <c r="H334" s="33" t="str">
        <f>IF(D334="","",SUMPRODUCT(('Дневник сделок'!$H$10:$H$1960=D334)*('Дневник сделок'!$AE$10:$AE$1960)))</f>
        <v/>
      </c>
    </row>
    <row r="335" spans="5:8">
      <c r="E335" s="33" t="str">
        <f>IF(D335="","",COUNTIF('Дневник сделок'!$H$10:$H$1960,D335))</f>
        <v/>
      </c>
      <c r="F335" s="33" t="str">
        <f>IF(D335="","",(SUMPRODUCT(('Дневник сделок'!$H$10:'Дневник сделок'!$H$2000=D335)*('Дневник сделок'!$AE$10:'Дневник сделок'!$AE$2000&gt;0))))</f>
        <v/>
      </c>
      <c r="G335" s="33" t="str">
        <f>IF(D335="","",(SUMPRODUCT(('Дневник сделок'!$H$10:'Дневник сделок'!$H$2000=D335)*('Дневник сделок'!$AE$10:'Дневник сделок'!$AE$2000&lt;0))))</f>
        <v/>
      </c>
      <c r="H335" s="33" t="str">
        <f>IF(D335="","",SUMPRODUCT(('Дневник сделок'!$H$10:$H$1960=D335)*('Дневник сделок'!$AE$10:$AE$1960)))</f>
        <v/>
      </c>
    </row>
    <row r="336" spans="5:8">
      <c r="E336" s="33" t="str">
        <f>IF(D336="","",COUNTIF('Дневник сделок'!$H$10:$H$1960,D336))</f>
        <v/>
      </c>
      <c r="F336" s="33" t="str">
        <f>IF(D336="","",(SUMPRODUCT(('Дневник сделок'!$H$10:'Дневник сделок'!$H$2000=D336)*('Дневник сделок'!$AE$10:'Дневник сделок'!$AE$2000&gt;0))))</f>
        <v/>
      </c>
      <c r="G336" s="33" t="str">
        <f>IF(D336="","",(SUMPRODUCT(('Дневник сделок'!$H$10:'Дневник сделок'!$H$2000=D336)*('Дневник сделок'!$AE$10:'Дневник сделок'!$AE$2000&lt;0))))</f>
        <v/>
      </c>
      <c r="H336" s="33" t="str">
        <f>IF(D336="","",SUMPRODUCT(('Дневник сделок'!$H$10:$H$1960=D336)*('Дневник сделок'!$AE$10:$AE$1960)))</f>
        <v/>
      </c>
    </row>
    <row r="337" spans="5:8">
      <c r="E337" s="33" t="str">
        <f>IF(D337="","",COUNTIF('Дневник сделок'!$H$10:$H$1960,D337))</f>
        <v/>
      </c>
      <c r="F337" s="33" t="str">
        <f>IF(D337="","",(SUMPRODUCT(('Дневник сделок'!$H$10:'Дневник сделок'!$H$2000=D337)*('Дневник сделок'!$AE$10:'Дневник сделок'!$AE$2000&gt;0))))</f>
        <v/>
      </c>
      <c r="G337" s="33" t="str">
        <f>IF(D337="","",(SUMPRODUCT(('Дневник сделок'!$H$10:'Дневник сделок'!$H$2000=D337)*('Дневник сделок'!$AE$10:'Дневник сделок'!$AE$2000&lt;0))))</f>
        <v/>
      </c>
      <c r="H337" s="33" t="str">
        <f>IF(D337="","",SUMPRODUCT(('Дневник сделок'!$H$10:$H$1960=D337)*('Дневник сделок'!$AE$10:$AE$1960)))</f>
        <v/>
      </c>
    </row>
    <row r="338" spans="5:8">
      <c r="E338" s="33" t="str">
        <f>IF(D338="","",COUNTIF('Дневник сделок'!$H$10:$H$1960,D338))</f>
        <v/>
      </c>
      <c r="F338" s="33" t="str">
        <f>IF(D338="","",(SUMPRODUCT(('Дневник сделок'!$H$10:'Дневник сделок'!$H$2000=D338)*('Дневник сделок'!$AE$10:'Дневник сделок'!$AE$2000&gt;0))))</f>
        <v/>
      </c>
      <c r="G338" s="33" t="str">
        <f>IF(D338="","",(SUMPRODUCT(('Дневник сделок'!$H$10:'Дневник сделок'!$H$2000=D338)*('Дневник сделок'!$AE$10:'Дневник сделок'!$AE$2000&lt;0))))</f>
        <v/>
      </c>
      <c r="H338" s="33" t="str">
        <f>IF(D338="","",SUMPRODUCT(('Дневник сделок'!$H$10:$H$1960=D338)*('Дневник сделок'!$AE$10:$AE$1960)))</f>
        <v/>
      </c>
    </row>
    <row r="339" spans="5:8">
      <c r="E339" s="33" t="str">
        <f>IF(D339="","",COUNTIF('Дневник сделок'!$H$10:$H$1960,D339))</f>
        <v/>
      </c>
      <c r="F339" s="33" t="str">
        <f>IF(D339="","",(SUMPRODUCT(('Дневник сделок'!$H$10:'Дневник сделок'!$H$2000=D339)*('Дневник сделок'!$AE$10:'Дневник сделок'!$AE$2000&gt;0))))</f>
        <v/>
      </c>
      <c r="G339" s="33" t="str">
        <f>IF(D339="","",(SUMPRODUCT(('Дневник сделок'!$H$10:'Дневник сделок'!$H$2000=D339)*('Дневник сделок'!$AE$10:'Дневник сделок'!$AE$2000&lt;0))))</f>
        <v/>
      </c>
      <c r="H339" s="33" t="str">
        <f>IF(D339="","",SUMPRODUCT(('Дневник сделок'!$H$10:$H$1960=D339)*('Дневник сделок'!$AE$10:$AE$1960)))</f>
        <v/>
      </c>
    </row>
    <row r="340" spans="5:8">
      <c r="E340" s="33" t="str">
        <f>IF(D340="","",COUNTIF('Дневник сделок'!$H$10:$H$1960,D340))</f>
        <v/>
      </c>
      <c r="F340" s="33" t="str">
        <f>IF(D340="","",(SUMPRODUCT(('Дневник сделок'!$H$10:'Дневник сделок'!$H$2000=D340)*('Дневник сделок'!$AE$10:'Дневник сделок'!$AE$2000&gt;0))))</f>
        <v/>
      </c>
      <c r="G340" s="33" t="str">
        <f>IF(D340="","",(SUMPRODUCT(('Дневник сделок'!$H$10:'Дневник сделок'!$H$2000=D340)*('Дневник сделок'!$AE$10:'Дневник сделок'!$AE$2000&lt;0))))</f>
        <v/>
      </c>
      <c r="H340" s="33" t="str">
        <f>IF(D340="","",SUMPRODUCT(('Дневник сделок'!$H$10:$H$1960=D340)*('Дневник сделок'!$AE$10:$AE$1960)))</f>
        <v/>
      </c>
    </row>
    <row r="341" spans="5:8">
      <c r="E341" s="33" t="str">
        <f>IF(D341="","",COUNTIF('Дневник сделок'!$H$10:$H$1960,D341))</f>
        <v/>
      </c>
      <c r="F341" s="33" t="str">
        <f>IF(D341="","",(SUMPRODUCT(('Дневник сделок'!$H$10:'Дневник сделок'!$H$2000=D341)*('Дневник сделок'!$AE$10:'Дневник сделок'!$AE$2000&gt;0))))</f>
        <v/>
      </c>
      <c r="G341" s="33" t="str">
        <f>IF(D341="","",(SUMPRODUCT(('Дневник сделок'!$H$10:'Дневник сделок'!$H$2000=D341)*('Дневник сделок'!$AE$10:'Дневник сделок'!$AE$2000&lt;0))))</f>
        <v/>
      </c>
      <c r="H341" s="33" t="str">
        <f>IF(D341="","",SUMPRODUCT(('Дневник сделок'!$H$10:$H$1960=D341)*('Дневник сделок'!$AE$10:$AE$1960)))</f>
        <v/>
      </c>
    </row>
    <row r="342" spans="5:8">
      <c r="E342" s="33" t="str">
        <f>IF(D342="","",COUNTIF('Дневник сделок'!$H$10:$H$1960,D342))</f>
        <v/>
      </c>
      <c r="F342" s="33" t="str">
        <f>IF(D342="","",(SUMPRODUCT(('Дневник сделок'!$H$10:'Дневник сделок'!$H$2000=D342)*('Дневник сделок'!$AE$10:'Дневник сделок'!$AE$2000&gt;0))))</f>
        <v/>
      </c>
      <c r="G342" s="33" t="str">
        <f>IF(D342="","",(SUMPRODUCT(('Дневник сделок'!$H$10:'Дневник сделок'!$H$2000=D342)*('Дневник сделок'!$AE$10:'Дневник сделок'!$AE$2000&lt;0))))</f>
        <v/>
      </c>
      <c r="H342" s="33" t="str">
        <f>IF(D342="","",SUMPRODUCT(('Дневник сделок'!$H$10:$H$1960=D342)*('Дневник сделок'!$AE$10:$AE$1960)))</f>
        <v/>
      </c>
    </row>
    <row r="343" spans="5:8">
      <c r="E343" s="33" t="str">
        <f>IF(D343="","",COUNTIF('Дневник сделок'!$H$10:$H$1960,D343))</f>
        <v/>
      </c>
      <c r="F343" s="33" t="str">
        <f>IF(D343="","",(SUMPRODUCT(('Дневник сделок'!$H$10:'Дневник сделок'!$H$2000=D343)*('Дневник сделок'!$AE$10:'Дневник сделок'!$AE$2000&gt;0))))</f>
        <v/>
      </c>
      <c r="G343" s="33" t="str">
        <f>IF(D343="","",(SUMPRODUCT(('Дневник сделок'!$H$10:'Дневник сделок'!$H$2000=D343)*('Дневник сделок'!$AE$10:'Дневник сделок'!$AE$2000&lt;0))))</f>
        <v/>
      </c>
      <c r="H343" s="33" t="str">
        <f>IF(D343="","",SUMPRODUCT(('Дневник сделок'!$H$10:$H$1960=D343)*('Дневник сделок'!$AE$10:$AE$1960)))</f>
        <v/>
      </c>
    </row>
    <row r="344" spans="5:8">
      <c r="E344" s="33" t="str">
        <f>IF(D344="","",COUNTIF('Дневник сделок'!$H$10:$H$1960,D344))</f>
        <v/>
      </c>
      <c r="F344" s="33" t="str">
        <f>IF(D344="","",(SUMPRODUCT(('Дневник сделок'!$H$10:'Дневник сделок'!$H$2000=D344)*('Дневник сделок'!$AE$10:'Дневник сделок'!$AE$2000&gt;0))))</f>
        <v/>
      </c>
      <c r="G344" s="33" t="str">
        <f>IF(D344="","",(SUMPRODUCT(('Дневник сделок'!$H$10:'Дневник сделок'!$H$2000=D344)*('Дневник сделок'!$AE$10:'Дневник сделок'!$AE$2000&lt;0))))</f>
        <v/>
      </c>
      <c r="H344" s="33" t="str">
        <f>IF(D344="","",SUMPRODUCT(('Дневник сделок'!$H$10:$H$1960=D344)*('Дневник сделок'!$AE$10:$AE$1960)))</f>
        <v/>
      </c>
    </row>
    <row r="345" spans="5:8">
      <c r="E345" s="33" t="str">
        <f>IF(D345="","",COUNTIF('Дневник сделок'!$H$10:$H$1960,D345))</f>
        <v/>
      </c>
      <c r="F345" s="33" t="str">
        <f>IF(D345="","",(SUMPRODUCT(('Дневник сделок'!$H$10:'Дневник сделок'!$H$2000=D345)*('Дневник сделок'!$AE$10:'Дневник сделок'!$AE$2000&gt;0))))</f>
        <v/>
      </c>
      <c r="G345" s="33" t="str">
        <f>IF(D345="","",(SUMPRODUCT(('Дневник сделок'!$H$10:'Дневник сделок'!$H$2000=D345)*('Дневник сделок'!$AE$10:'Дневник сделок'!$AE$2000&lt;0))))</f>
        <v/>
      </c>
      <c r="H345" s="33" t="str">
        <f>IF(D345="","",SUMPRODUCT(('Дневник сделок'!$H$10:$H$1960=D345)*('Дневник сделок'!$AE$10:$AE$1960)))</f>
        <v/>
      </c>
    </row>
    <row r="346" spans="5:8">
      <c r="E346" s="33" t="str">
        <f>IF(D346="","",COUNTIF('Дневник сделок'!$H$10:$H$1960,D346))</f>
        <v/>
      </c>
      <c r="F346" s="33" t="str">
        <f>IF(D346="","",(SUMPRODUCT(('Дневник сделок'!$H$10:'Дневник сделок'!$H$2000=D346)*('Дневник сделок'!$AE$10:'Дневник сделок'!$AE$2000&gt;0))))</f>
        <v/>
      </c>
      <c r="G346" s="33" t="str">
        <f>IF(D346="","",(SUMPRODUCT(('Дневник сделок'!$H$10:'Дневник сделок'!$H$2000=D346)*('Дневник сделок'!$AE$10:'Дневник сделок'!$AE$2000&lt;0))))</f>
        <v/>
      </c>
      <c r="H346" s="33" t="str">
        <f>IF(D346="","",SUMPRODUCT(('Дневник сделок'!$H$10:$H$1960=D346)*('Дневник сделок'!$AE$10:$AE$1960)))</f>
        <v/>
      </c>
    </row>
    <row r="347" spans="5:8">
      <c r="E347" s="33" t="str">
        <f>IF(D347="","",COUNTIF('Дневник сделок'!$H$10:$H$1960,D347))</f>
        <v/>
      </c>
      <c r="F347" s="33" t="str">
        <f>IF(D347="","",(SUMPRODUCT(('Дневник сделок'!$H$10:'Дневник сделок'!$H$2000=D347)*('Дневник сделок'!$AE$10:'Дневник сделок'!$AE$2000&gt;0))))</f>
        <v/>
      </c>
      <c r="G347" s="33" t="str">
        <f>IF(D347="","",(SUMPRODUCT(('Дневник сделок'!$H$10:'Дневник сделок'!$H$2000=D347)*('Дневник сделок'!$AE$10:'Дневник сделок'!$AE$2000&lt;0))))</f>
        <v/>
      </c>
      <c r="H347" s="33" t="str">
        <f>IF(D347="","",SUMPRODUCT(('Дневник сделок'!$H$10:$H$1960=D347)*('Дневник сделок'!$AE$10:$AE$1960)))</f>
        <v/>
      </c>
    </row>
    <row r="348" spans="5:8">
      <c r="E348" s="33" t="str">
        <f>IF(D348="","",COUNTIF('Дневник сделок'!$H$10:$H$1960,D348))</f>
        <v/>
      </c>
      <c r="F348" s="33" t="str">
        <f>IF(D348="","",(SUMPRODUCT(('Дневник сделок'!$H$10:'Дневник сделок'!$H$2000=D348)*('Дневник сделок'!$AE$10:'Дневник сделок'!$AE$2000&gt;0))))</f>
        <v/>
      </c>
      <c r="G348" s="33" t="str">
        <f>IF(D348="","",(SUMPRODUCT(('Дневник сделок'!$H$10:'Дневник сделок'!$H$2000=D348)*('Дневник сделок'!$AE$10:'Дневник сделок'!$AE$2000&lt;0))))</f>
        <v/>
      </c>
      <c r="H348" s="33" t="str">
        <f>IF(D348="","",SUMPRODUCT(('Дневник сделок'!$H$10:$H$1960=D348)*('Дневник сделок'!$AE$10:$AE$1960)))</f>
        <v/>
      </c>
    </row>
    <row r="349" spans="5:8">
      <c r="E349" s="33" t="str">
        <f>IF(D349="","",COUNTIF('Дневник сделок'!$H$10:$H$1960,D349))</f>
        <v/>
      </c>
      <c r="F349" s="33" t="str">
        <f>IF(D349="","",(SUMPRODUCT(('Дневник сделок'!$H$10:'Дневник сделок'!$H$2000=D349)*('Дневник сделок'!$AE$10:'Дневник сделок'!$AE$2000&gt;0))))</f>
        <v/>
      </c>
      <c r="G349" s="33" t="str">
        <f>IF(D349="","",(SUMPRODUCT(('Дневник сделок'!$H$10:'Дневник сделок'!$H$2000=D349)*('Дневник сделок'!$AE$10:'Дневник сделок'!$AE$2000&lt;0))))</f>
        <v/>
      </c>
      <c r="H349" s="33" t="str">
        <f>IF(D349="","",SUMPRODUCT(('Дневник сделок'!$H$10:$H$1960=D349)*('Дневник сделок'!$AE$10:$AE$1960)))</f>
        <v/>
      </c>
    </row>
    <row r="350" spans="5:8">
      <c r="E350" s="33" t="str">
        <f>IF(D350="","",COUNTIF('Дневник сделок'!$H$10:$H$1960,D350))</f>
        <v/>
      </c>
      <c r="F350" s="33" t="str">
        <f>IF(D350="","",(SUMPRODUCT(('Дневник сделок'!$H$10:'Дневник сделок'!$H$2000=D350)*('Дневник сделок'!$AE$10:'Дневник сделок'!$AE$2000&gt;0))))</f>
        <v/>
      </c>
      <c r="G350" s="33" t="str">
        <f>IF(D350="","",(SUMPRODUCT(('Дневник сделок'!$H$10:'Дневник сделок'!$H$2000=D350)*('Дневник сделок'!$AE$10:'Дневник сделок'!$AE$2000&lt;0))))</f>
        <v/>
      </c>
      <c r="H350" s="33" t="str">
        <f>IF(D350="","",SUMPRODUCT(('Дневник сделок'!$H$10:$H$1960=D350)*('Дневник сделок'!$AE$10:$AE$1960)))</f>
        <v/>
      </c>
    </row>
    <row r="351" spans="5:8">
      <c r="E351" s="33" t="str">
        <f>IF(D351="","",COUNTIF('Дневник сделок'!$H$10:$H$1960,D351))</f>
        <v/>
      </c>
      <c r="F351" s="33" t="str">
        <f>IF(D351="","",(SUMPRODUCT(('Дневник сделок'!$H$10:'Дневник сделок'!$H$2000=D351)*('Дневник сделок'!$AE$10:'Дневник сделок'!$AE$2000&gt;0))))</f>
        <v/>
      </c>
      <c r="G351" s="33" t="str">
        <f>IF(D351="","",(SUMPRODUCT(('Дневник сделок'!$H$10:'Дневник сделок'!$H$2000=D351)*('Дневник сделок'!$AE$10:'Дневник сделок'!$AE$2000&lt;0))))</f>
        <v/>
      </c>
      <c r="H351" s="33" t="str">
        <f>IF(D351="","",SUMPRODUCT(('Дневник сделок'!$H$10:$H$1960=D351)*('Дневник сделок'!$AE$10:$AE$1960)))</f>
        <v/>
      </c>
    </row>
    <row r="352" spans="5:8">
      <c r="E352" s="33" t="str">
        <f>IF(D352="","",COUNTIF('Дневник сделок'!$H$10:$H$1960,D352))</f>
        <v/>
      </c>
      <c r="F352" s="33" t="str">
        <f>IF(D352="","",(SUMPRODUCT(('Дневник сделок'!$H$10:'Дневник сделок'!$H$2000=D352)*('Дневник сделок'!$AE$10:'Дневник сделок'!$AE$2000&gt;0))))</f>
        <v/>
      </c>
      <c r="G352" s="33" t="str">
        <f>IF(D352="","",(SUMPRODUCT(('Дневник сделок'!$H$10:'Дневник сделок'!$H$2000=D352)*('Дневник сделок'!$AE$10:'Дневник сделок'!$AE$2000&lt;0))))</f>
        <v/>
      </c>
      <c r="H352" s="33" t="str">
        <f>IF(D352="","",SUMPRODUCT(('Дневник сделок'!$H$10:$H$1960=D352)*('Дневник сделок'!$AE$10:$AE$1960)))</f>
        <v/>
      </c>
    </row>
    <row r="353" spans="5:8">
      <c r="E353" s="33" t="str">
        <f>IF(D353="","",COUNTIF('Дневник сделок'!$H$10:$H$1960,D353))</f>
        <v/>
      </c>
      <c r="F353" s="33" t="str">
        <f>IF(D353="","",(SUMPRODUCT(('Дневник сделок'!$H$10:'Дневник сделок'!$H$2000=D353)*('Дневник сделок'!$AE$10:'Дневник сделок'!$AE$2000&gt;0))))</f>
        <v/>
      </c>
      <c r="G353" s="33" t="str">
        <f>IF(D353="","",(SUMPRODUCT(('Дневник сделок'!$H$10:'Дневник сделок'!$H$2000=D353)*('Дневник сделок'!$AE$10:'Дневник сделок'!$AE$2000&lt;0))))</f>
        <v/>
      </c>
      <c r="H353" s="33" t="str">
        <f>IF(D353="","",SUMPRODUCT(('Дневник сделок'!$H$10:$H$1960=D353)*('Дневник сделок'!$AE$10:$AE$1960)))</f>
        <v/>
      </c>
    </row>
    <row r="354" spans="5:8">
      <c r="E354" s="33" t="str">
        <f>IF(D354="","",COUNTIF('Дневник сделок'!$H$10:$H$1960,D354))</f>
        <v/>
      </c>
      <c r="F354" s="33" t="str">
        <f>IF(D354="","",(SUMPRODUCT(('Дневник сделок'!$H$10:'Дневник сделок'!$H$2000=D354)*('Дневник сделок'!$AE$10:'Дневник сделок'!$AE$2000&gt;0))))</f>
        <v/>
      </c>
      <c r="G354" s="33" t="str">
        <f>IF(D354="","",(SUMPRODUCT(('Дневник сделок'!$H$10:'Дневник сделок'!$H$2000=D354)*('Дневник сделок'!$AE$10:'Дневник сделок'!$AE$2000&lt;0))))</f>
        <v/>
      </c>
      <c r="H354" s="33" t="str">
        <f>IF(D354="","",SUMPRODUCT(('Дневник сделок'!$H$10:$H$1960=D354)*('Дневник сделок'!$AE$10:$AE$1960)))</f>
        <v/>
      </c>
    </row>
    <row r="355" spans="5:8">
      <c r="E355" s="33" t="str">
        <f>IF(D355="","",COUNTIF('Дневник сделок'!$H$10:$H$1960,D355))</f>
        <v/>
      </c>
      <c r="F355" s="33" t="str">
        <f>IF(D355="","",(SUMPRODUCT(('Дневник сделок'!$H$10:'Дневник сделок'!$H$2000=D355)*('Дневник сделок'!$AE$10:'Дневник сделок'!$AE$2000&gt;0))))</f>
        <v/>
      </c>
      <c r="G355" s="33" t="str">
        <f>IF(D355="","",(SUMPRODUCT(('Дневник сделок'!$H$10:'Дневник сделок'!$H$2000=D355)*('Дневник сделок'!$AE$10:'Дневник сделок'!$AE$2000&lt;0))))</f>
        <v/>
      </c>
      <c r="H355" s="33" t="str">
        <f>IF(D355="","",SUMPRODUCT(('Дневник сделок'!$H$10:$H$1960=D355)*('Дневник сделок'!$AE$10:$AE$1960)))</f>
        <v/>
      </c>
    </row>
    <row r="356" spans="5:8">
      <c r="E356" s="33" t="str">
        <f>IF(D356="","",COUNTIF('Дневник сделок'!$H$10:$H$1960,D356))</f>
        <v/>
      </c>
      <c r="F356" s="33" t="str">
        <f>IF(D356="","",(SUMPRODUCT(('Дневник сделок'!$H$10:'Дневник сделок'!$H$2000=D356)*('Дневник сделок'!$AE$10:'Дневник сделок'!$AE$2000&gt;0))))</f>
        <v/>
      </c>
      <c r="G356" s="33" t="str">
        <f>IF(D356="","",(SUMPRODUCT(('Дневник сделок'!$H$10:'Дневник сделок'!$H$2000=D356)*('Дневник сделок'!$AE$10:'Дневник сделок'!$AE$2000&lt;0))))</f>
        <v/>
      </c>
      <c r="H356" s="33" t="str">
        <f>IF(D356="","",SUMPRODUCT(('Дневник сделок'!$H$10:$H$1960=D356)*('Дневник сделок'!$AE$10:$AE$1960)))</f>
        <v/>
      </c>
    </row>
    <row r="357" spans="5:8">
      <c r="E357" s="33" t="str">
        <f>IF(D357="","",COUNTIF('Дневник сделок'!$H$10:$H$1960,D357))</f>
        <v/>
      </c>
      <c r="F357" s="33" t="str">
        <f>IF(D357="","",(SUMPRODUCT(('Дневник сделок'!$H$10:'Дневник сделок'!$H$2000=D357)*('Дневник сделок'!$AE$10:'Дневник сделок'!$AE$2000&gt;0))))</f>
        <v/>
      </c>
      <c r="G357" s="33" t="str">
        <f>IF(D357="","",(SUMPRODUCT(('Дневник сделок'!$H$10:'Дневник сделок'!$H$2000=D357)*('Дневник сделок'!$AE$10:'Дневник сделок'!$AE$2000&lt;0))))</f>
        <v/>
      </c>
      <c r="H357" s="33" t="str">
        <f>IF(D357="","",SUMPRODUCT(('Дневник сделок'!$H$10:$H$1960=D357)*('Дневник сделок'!$AE$10:$AE$1960)))</f>
        <v/>
      </c>
    </row>
    <row r="358" spans="5:8">
      <c r="E358" s="33" t="str">
        <f>IF(D358="","",COUNTIF('Дневник сделок'!$H$10:$H$1960,D358))</f>
        <v/>
      </c>
      <c r="F358" s="33" t="str">
        <f>IF(D358="","",(SUMPRODUCT(('Дневник сделок'!$H$10:'Дневник сделок'!$H$2000=D358)*('Дневник сделок'!$AE$10:'Дневник сделок'!$AE$2000&gt;0))))</f>
        <v/>
      </c>
      <c r="G358" s="33" t="str">
        <f>IF(D358="","",(SUMPRODUCT(('Дневник сделок'!$H$10:'Дневник сделок'!$H$2000=D358)*('Дневник сделок'!$AE$10:'Дневник сделок'!$AE$2000&lt;0))))</f>
        <v/>
      </c>
      <c r="H358" s="33" t="str">
        <f>IF(D358="","",SUMPRODUCT(('Дневник сделок'!$H$10:$H$1960=D358)*('Дневник сделок'!$AE$10:$AE$1960)))</f>
        <v/>
      </c>
    </row>
    <row r="359" spans="5:8">
      <c r="E359" s="33" t="str">
        <f>IF(D359="","",COUNTIF('Дневник сделок'!$H$10:$H$1960,D359))</f>
        <v/>
      </c>
      <c r="F359" s="33" t="str">
        <f>IF(D359="","",(SUMPRODUCT(('Дневник сделок'!$H$10:'Дневник сделок'!$H$2000=D359)*('Дневник сделок'!$AE$10:'Дневник сделок'!$AE$2000&gt;0))))</f>
        <v/>
      </c>
      <c r="G359" s="33" t="str">
        <f>IF(D359="","",(SUMPRODUCT(('Дневник сделок'!$H$10:'Дневник сделок'!$H$2000=D359)*('Дневник сделок'!$AE$10:'Дневник сделок'!$AE$2000&lt;0))))</f>
        <v/>
      </c>
      <c r="H359" s="33" t="str">
        <f>IF(D359="","",SUMPRODUCT(('Дневник сделок'!$H$10:$H$1960=D359)*('Дневник сделок'!$AE$10:$AE$1960)))</f>
        <v/>
      </c>
    </row>
    <row r="360" spans="5:8">
      <c r="E360" s="33" t="str">
        <f>IF(D360="","",COUNTIF('Дневник сделок'!$H$10:$H$1960,D360))</f>
        <v/>
      </c>
      <c r="F360" s="33" t="str">
        <f>IF(D360="","",(SUMPRODUCT(('Дневник сделок'!$H$10:'Дневник сделок'!$H$2000=D360)*('Дневник сделок'!$AE$10:'Дневник сделок'!$AE$2000&gt;0))))</f>
        <v/>
      </c>
      <c r="G360" s="33" t="str">
        <f>IF(D360="","",(SUMPRODUCT(('Дневник сделок'!$H$10:'Дневник сделок'!$H$2000=D360)*('Дневник сделок'!$AE$10:'Дневник сделок'!$AE$2000&lt;0))))</f>
        <v/>
      </c>
      <c r="H360" s="33" t="str">
        <f>IF(D360="","",SUMPRODUCT(('Дневник сделок'!$H$10:$H$1960=D360)*('Дневник сделок'!$AE$10:$AE$1960)))</f>
        <v/>
      </c>
    </row>
    <row r="361" spans="5:8">
      <c r="E361" s="33" t="str">
        <f>IF(D361="","",COUNTIF('Дневник сделок'!$H$10:$H$1960,D361))</f>
        <v/>
      </c>
      <c r="F361" s="33" t="str">
        <f>IF(D361="","",(SUMPRODUCT(('Дневник сделок'!$H$10:'Дневник сделок'!$H$2000=D361)*('Дневник сделок'!$AE$10:'Дневник сделок'!$AE$2000&gt;0))))</f>
        <v/>
      </c>
      <c r="G361" s="33" t="str">
        <f>IF(D361="","",(SUMPRODUCT(('Дневник сделок'!$H$10:'Дневник сделок'!$H$2000=D361)*('Дневник сделок'!$AE$10:'Дневник сделок'!$AE$2000&lt;0))))</f>
        <v/>
      </c>
      <c r="H361" s="33" t="str">
        <f>IF(D361="","",SUMPRODUCT(('Дневник сделок'!$H$10:$H$1960=D361)*('Дневник сделок'!$AE$10:$AE$1960)))</f>
        <v/>
      </c>
    </row>
    <row r="362" spans="5:8">
      <c r="E362" s="33" t="str">
        <f>IF(D362="","",COUNTIF('Дневник сделок'!$H$10:$H$1960,D362))</f>
        <v/>
      </c>
      <c r="F362" s="33" t="str">
        <f>IF(D362="","",(SUMPRODUCT(('Дневник сделок'!$H$10:'Дневник сделок'!$H$2000=D362)*('Дневник сделок'!$AE$10:'Дневник сделок'!$AE$2000&gt;0))))</f>
        <v/>
      </c>
      <c r="G362" s="33" t="str">
        <f>IF(D362="","",(SUMPRODUCT(('Дневник сделок'!$H$10:'Дневник сделок'!$H$2000=D362)*('Дневник сделок'!$AE$10:'Дневник сделок'!$AE$2000&lt;0))))</f>
        <v/>
      </c>
      <c r="H362" s="33" t="str">
        <f>IF(D362="","",SUMPRODUCT(('Дневник сделок'!$H$10:$H$1960=D362)*('Дневник сделок'!$AE$10:$AE$1960)))</f>
        <v/>
      </c>
    </row>
    <row r="363" spans="5:8">
      <c r="E363" s="33" t="str">
        <f>IF(D363="","",COUNTIF('Дневник сделок'!$H$10:$H$1960,D363))</f>
        <v/>
      </c>
      <c r="F363" s="33" t="str">
        <f>IF(D363="","",(SUMPRODUCT(('Дневник сделок'!$H$10:'Дневник сделок'!$H$2000=D363)*('Дневник сделок'!$AE$10:'Дневник сделок'!$AE$2000&gt;0))))</f>
        <v/>
      </c>
      <c r="G363" s="33" t="str">
        <f>IF(D363="","",(SUMPRODUCT(('Дневник сделок'!$H$10:'Дневник сделок'!$H$2000=D363)*('Дневник сделок'!$AE$10:'Дневник сделок'!$AE$2000&lt;0))))</f>
        <v/>
      </c>
      <c r="H363" s="33" t="str">
        <f>IF(D363="","",SUMPRODUCT(('Дневник сделок'!$H$10:$H$1960=D363)*('Дневник сделок'!$AE$10:$AE$1960)))</f>
        <v/>
      </c>
    </row>
    <row r="364" spans="5:8">
      <c r="E364" s="33" t="str">
        <f>IF(D364="","",COUNTIF('Дневник сделок'!$H$10:$H$1960,D364))</f>
        <v/>
      </c>
      <c r="F364" s="33" t="str">
        <f>IF(D364="","",(SUMPRODUCT(('Дневник сделок'!$H$10:'Дневник сделок'!$H$2000=D364)*('Дневник сделок'!$AE$10:'Дневник сделок'!$AE$2000&gt;0))))</f>
        <v/>
      </c>
      <c r="G364" s="33" t="str">
        <f>IF(D364="","",(SUMPRODUCT(('Дневник сделок'!$H$10:'Дневник сделок'!$H$2000=D364)*('Дневник сделок'!$AE$10:'Дневник сделок'!$AE$2000&lt;0))))</f>
        <v/>
      </c>
      <c r="H364" s="33" t="str">
        <f>IF(D364="","",SUMPRODUCT(('Дневник сделок'!$H$10:$H$1960=D364)*('Дневник сделок'!$AE$10:$AE$1960)))</f>
        <v/>
      </c>
    </row>
    <row r="365" spans="5:8">
      <c r="E365" s="33" t="str">
        <f>IF(D365="","",COUNTIF('Дневник сделок'!$H$10:$H$1960,D365))</f>
        <v/>
      </c>
      <c r="F365" s="33" t="str">
        <f>IF(D365="","",(SUMPRODUCT(('Дневник сделок'!$H$10:'Дневник сделок'!$H$2000=D365)*('Дневник сделок'!$AE$10:'Дневник сделок'!$AE$2000&gt;0))))</f>
        <v/>
      </c>
      <c r="G365" s="33" t="str">
        <f>IF(D365="","",(SUMPRODUCT(('Дневник сделок'!$H$10:'Дневник сделок'!$H$2000=D365)*('Дневник сделок'!$AE$10:'Дневник сделок'!$AE$2000&lt;0))))</f>
        <v/>
      </c>
      <c r="H365" s="33" t="str">
        <f>IF(D365="","",SUMPRODUCT(('Дневник сделок'!$H$10:$H$1960=D365)*('Дневник сделок'!$AE$10:$AE$1960)))</f>
        <v/>
      </c>
    </row>
    <row r="366" spans="5:8">
      <c r="E366" s="33" t="str">
        <f>IF(D366="","",COUNTIF('Дневник сделок'!$H$10:$H$1960,D366))</f>
        <v/>
      </c>
      <c r="F366" s="33" t="str">
        <f>IF(D366="","",(SUMPRODUCT(('Дневник сделок'!$H$10:'Дневник сделок'!$H$2000=D366)*('Дневник сделок'!$AE$10:'Дневник сделок'!$AE$2000&gt;0))))</f>
        <v/>
      </c>
      <c r="G366" s="33" t="str">
        <f>IF(D366="","",(SUMPRODUCT(('Дневник сделок'!$H$10:'Дневник сделок'!$H$2000=D366)*('Дневник сделок'!$AE$10:'Дневник сделок'!$AE$2000&lt;0))))</f>
        <v/>
      </c>
      <c r="H366" s="33" t="str">
        <f>IF(D366="","",SUMPRODUCT(('Дневник сделок'!$H$10:$H$1960=D366)*('Дневник сделок'!$AE$10:$AE$1960)))</f>
        <v/>
      </c>
    </row>
    <row r="367" spans="5:8">
      <c r="E367" s="33" t="str">
        <f>IF(D367="","",COUNTIF('Дневник сделок'!$H$10:$H$1960,D367))</f>
        <v/>
      </c>
      <c r="F367" s="33" t="str">
        <f>IF(D367="","",(SUMPRODUCT(('Дневник сделок'!$H$10:'Дневник сделок'!$H$2000=D367)*('Дневник сделок'!$AE$10:'Дневник сделок'!$AE$2000&gt;0))))</f>
        <v/>
      </c>
      <c r="G367" s="33" t="str">
        <f>IF(D367="","",(SUMPRODUCT(('Дневник сделок'!$H$10:'Дневник сделок'!$H$2000=D367)*('Дневник сделок'!$AE$10:'Дневник сделок'!$AE$2000&lt;0))))</f>
        <v/>
      </c>
      <c r="H367" s="33" t="str">
        <f>IF(D367="","",SUMPRODUCT(('Дневник сделок'!$H$10:$H$1960=D367)*('Дневник сделок'!$AE$10:$AE$1960)))</f>
        <v/>
      </c>
    </row>
    <row r="368" spans="5:8">
      <c r="E368" s="33" t="str">
        <f>IF(D368="","",COUNTIF('Дневник сделок'!$H$10:$H$1960,D368))</f>
        <v/>
      </c>
      <c r="F368" s="33" t="str">
        <f>IF(D368="","",(SUMPRODUCT(('Дневник сделок'!$H$10:'Дневник сделок'!$H$2000=D368)*('Дневник сделок'!$AE$10:'Дневник сделок'!$AE$2000&gt;0))))</f>
        <v/>
      </c>
      <c r="G368" s="33" t="str">
        <f>IF(D368="","",(SUMPRODUCT(('Дневник сделок'!$H$10:'Дневник сделок'!$H$2000=D368)*('Дневник сделок'!$AE$10:'Дневник сделок'!$AE$2000&lt;0))))</f>
        <v/>
      </c>
      <c r="H368" s="33" t="str">
        <f>IF(D368="","",SUMPRODUCT(('Дневник сделок'!$H$10:$H$1960=D368)*('Дневник сделок'!$AE$10:$AE$1960)))</f>
        <v/>
      </c>
    </row>
    <row r="369" spans="5:8">
      <c r="E369" s="33" t="str">
        <f>IF(D369="","",COUNTIF('Дневник сделок'!$H$10:$H$1960,D369))</f>
        <v/>
      </c>
      <c r="F369" s="33" t="str">
        <f>IF(D369="","",(SUMPRODUCT(('Дневник сделок'!$H$10:'Дневник сделок'!$H$2000=D369)*('Дневник сделок'!$AE$10:'Дневник сделок'!$AE$2000&gt;0))))</f>
        <v/>
      </c>
      <c r="G369" s="33" t="str">
        <f>IF(D369="","",(SUMPRODUCT(('Дневник сделок'!$H$10:'Дневник сделок'!$H$2000=D369)*('Дневник сделок'!$AE$10:'Дневник сделок'!$AE$2000&lt;0))))</f>
        <v/>
      </c>
      <c r="H369" s="33" t="str">
        <f>IF(D369="","",SUMPRODUCT(('Дневник сделок'!$H$10:$H$1960=D369)*('Дневник сделок'!$AE$10:$AE$1960)))</f>
        <v/>
      </c>
    </row>
    <row r="370" spans="5:8">
      <c r="E370" s="33" t="str">
        <f>IF(D370="","",COUNTIF('Дневник сделок'!$H$10:$H$1960,D370))</f>
        <v/>
      </c>
      <c r="F370" s="33" t="str">
        <f>IF(D370="","",(SUMPRODUCT(('Дневник сделок'!$H$10:'Дневник сделок'!$H$2000=D370)*('Дневник сделок'!$AE$10:'Дневник сделок'!$AE$2000&gt;0))))</f>
        <v/>
      </c>
      <c r="G370" s="33" t="str">
        <f>IF(D370="","",(SUMPRODUCT(('Дневник сделок'!$H$10:'Дневник сделок'!$H$2000=D370)*('Дневник сделок'!$AE$10:'Дневник сделок'!$AE$2000&lt;0))))</f>
        <v/>
      </c>
      <c r="H370" s="33" t="str">
        <f>IF(D370="","",SUMPRODUCT(('Дневник сделок'!$H$10:$H$1960=D370)*('Дневник сделок'!$AE$10:$AE$1960)))</f>
        <v/>
      </c>
    </row>
    <row r="371" spans="5:8">
      <c r="E371" s="33" t="str">
        <f>IF(D371="","",COUNTIF('Дневник сделок'!$H$10:$H$1960,D371))</f>
        <v/>
      </c>
      <c r="F371" s="33" t="str">
        <f>IF(D371="","",(SUMPRODUCT(('Дневник сделок'!$H$10:'Дневник сделок'!$H$2000=D371)*('Дневник сделок'!$AE$10:'Дневник сделок'!$AE$2000&gt;0))))</f>
        <v/>
      </c>
      <c r="G371" s="33" t="str">
        <f>IF(D371="","",(SUMPRODUCT(('Дневник сделок'!$H$10:'Дневник сделок'!$H$2000=D371)*('Дневник сделок'!$AE$10:'Дневник сделок'!$AE$2000&lt;0))))</f>
        <v/>
      </c>
      <c r="H371" s="33" t="str">
        <f>IF(D371="","",SUMPRODUCT(('Дневник сделок'!$H$10:$H$1960=D371)*('Дневник сделок'!$AE$10:$AE$1960)))</f>
        <v/>
      </c>
    </row>
    <row r="372" spans="5:8">
      <c r="E372" s="33" t="str">
        <f>IF(D372="","",COUNTIF('Дневник сделок'!$H$10:$H$1960,D372))</f>
        <v/>
      </c>
      <c r="F372" s="33" t="str">
        <f>IF(D372="","",(SUMPRODUCT(('Дневник сделок'!$H$10:'Дневник сделок'!$H$2000=D372)*('Дневник сделок'!$AE$10:'Дневник сделок'!$AE$2000&gt;0))))</f>
        <v/>
      </c>
      <c r="G372" s="33" t="str">
        <f>IF(D372="","",(SUMPRODUCT(('Дневник сделок'!$H$10:'Дневник сделок'!$H$2000=D372)*('Дневник сделок'!$AE$10:'Дневник сделок'!$AE$2000&lt;0))))</f>
        <v/>
      </c>
      <c r="H372" s="33" t="str">
        <f>IF(D372="","",SUMPRODUCT(('Дневник сделок'!$H$10:$H$1960=D372)*('Дневник сделок'!$AE$10:$AE$1960)))</f>
        <v/>
      </c>
    </row>
    <row r="373" spans="5:8">
      <c r="E373" s="33" t="str">
        <f>IF(D373="","",COUNTIF('Дневник сделок'!$H$10:$H$1960,D373))</f>
        <v/>
      </c>
      <c r="F373" s="33" t="str">
        <f>IF(D373="","",(SUMPRODUCT(('Дневник сделок'!$H$10:'Дневник сделок'!$H$2000=D373)*('Дневник сделок'!$AE$10:'Дневник сделок'!$AE$2000&gt;0))))</f>
        <v/>
      </c>
      <c r="G373" s="33" t="str">
        <f>IF(D373="","",(SUMPRODUCT(('Дневник сделок'!$H$10:'Дневник сделок'!$H$2000=D373)*('Дневник сделок'!$AE$10:'Дневник сделок'!$AE$2000&lt;0))))</f>
        <v/>
      </c>
      <c r="H373" s="33" t="str">
        <f>IF(D373="","",SUMPRODUCT(('Дневник сделок'!$H$10:$H$1960=D373)*('Дневник сделок'!$AE$10:$AE$1960)))</f>
        <v/>
      </c>
    </row>
    <row r="374" spans="5:8">
      <c r="E374" s="33" t="str">
        <f>IF(D374="","",COUNTIF('Дневник сделок'!$H$10:$H$1960,D374))</f>
        <v/>
      </c>
      <c r="F374" s="33" t="str">
        <f>IF(D374="","",(SUMPRODUCT(('Дневник сделок'!$H$10:'Дневник сделок'!$H$2000=D374)*('Дневник сделок'!$AE$10:'Дневник сделок'!$AE$2000&gt;0))))</f>
        <v/>
      </c>
      <c r="G374" s="33" t="str">
        <f>IF(D374="","",(SUMPRODUCT(('Дневник сделок'!$H$10:'Дневник сделок'!$H$2000=D374)*('Дневник сделок'!$AE$10:'Дневник сделок'!$AE$2000&lt;0))))</f>
        <v/>
      </c>
      <c r="H374" s="33" t="str">
        <f>IF(D374="","",SUMPRODUCT(('Дневник сделок'!$H$10:$H$1960=D374)*('Дневник сделок'!$AE$10:$AE$1960)))</f>
        <v/>
      </c>
    </row>
    <row r="375" spans="5:8">
      <c r="E375" s="33" t="str">
        <f>IF(D375="","",COUNTIF('Дневник сделок'!$H$10:$H$1960,D375))</f>
        <v/>
      </c>
      <c r="F375" s="33" t="str">
        <f>IF(D375="","",(SUMPRODUCT(('Дневник сделок'!$H$10:'Дневник сделок'!$H$2000=D375)*('Дневник сделок'!$AE$10:'Дневник сделок'!$AE$2000&gt;0))))</f>
        <v/>
      </c>
      <c r="G375" s="33" t="str">
        <f>IF(D375="","",(SUMPRODUCT(('Дневник сделок'!$H$10:'Дневник сделок'!$H$2000=D375)*('Дневник сделок'!$AE$10:'Дневник сделок'!$AE$2000&lt;0))))</f>
        <v/>
      </c>
      <c r="H375" s="33" t="str">
        <f>IF(D375="","",SUMPRODUCT(('Дневник сделок'!$H$10:$H$1960=D375)*('Дневник сделок'!$AE$10:$AE$1960)))</f>
        <v/>
      </c>
    </row>
    <row r="376" spans="5:8">
      <c r="E376" s="33" t="str">
        <f>IF(D376="","",COUNTIF('Дневник сделок'!$H$10:$H$1960,D376))</f>
        <v/>
      </c>
      <c r="F376" s="33" t="str">
        <f>IF(D376="","",(SUMPRODUCT(('Дневник сделок'!$H$10:'Дневник сделок'!$H$2000=D376)*('Дневник сделок'!$AE$10:'Дневник сделок'!$AE$2000&gt;0))))</f>
        <v/>
      </c>
      <c r="G376" s="33" t="str">
        <f>IF(D376="","",(SUMPRODUCT(('Дневник сделок'!$H$10:'Дневник сделок'!$H$2000=D376)*('Дневник сделок'!$AE$10:'Дневник сделок'!$AE$2000&lt;0))))</f>
        <v/>
      </c>
      <c r="H376" s="33" t="str">
        <f>IF(D376="","",SUMPRODUCT(('Дневник сделок'!$H$10:$H$1960=D376)*('Дневник сделок'!$AE$10:$AE$1960)))</f>
        <v/>
      </c>
    </row>
    <row r="377" spans="5:8">
      <c r="E377" s="33" t="str">
        <f>IF(D377="","",COUNTIF('Дневник сделок'!$H$10:$H$1960,D377))</f>
        <v/>
      </c>
      <c r="F377" s="33" t="str">
        <f>IF(D377="","",(SUMPRODUCT(('Дневник сделок'!$H$10:'Дневник сделок'!$H$2000=D377)*('Дневник сделок'!$AE$10:'Дневник сделок'!$AE$2000&gt;0))))</f>
        <v/>
      </c>
      <c r="G377" s="33" t="str">
        <f>IF(D377="","",(SUMPRODUCT(('Дневник сделок'!$H$10:'Дневник сделок'!$H$2000=D377)*('Дневник сделок'!$AE$10:'Дневник сделок'!$AE$2000&lt;0))))</f>
        <v/>
      </c>
      <c r="H377" s="33" t="str">
        <f>IF(D377="","",SUMPRODUCT(('Дневник сделок'!$H$10:$H$1960=D377)*('Дневник сделок'!$AE$10:$AE$1960)))</f>
        <v/>
      </c>
    </row>
    <row r="378" spans="5:8">
      <c r="E378" s="33" t="str">
        <f>IF(D378="","",COUNTIF('Дневник сделок'!$H$10:$H$1960,D378))</f>
        <v/>
      </c>
      <c r="F378" s="33" t="str">
        <f>IF(D378="","",(SUMPRODUCT(('Дневник сделок'!$H$10:'Дневник сделок'!$H$2000=D378)*('Дневник сделок'!$AE$10:'Дневник сделок'!$AE$2000&gt;0))))</f>
        <v/>
      </c>
      <c r="G378" s="33" t="str">
        <f>IF(D378="","",(SUMPRODUCT(('Дневник сделок'!$H$10:'Дневник сделок'!$H$2000=D378)*('Дневник сделок'!$AE$10:'Дневник сделок'!$AE$2000&lt;0))))</f>
        <v/>
      </c>
      <c r="H378" s="33" t="str">
        <f>IF(D378="","",SUMPRODUCT(('Дневник сделок'!$H$10:$H$1960=D378)*('Дневник сделок'!$AE$10:$AE$1960)))</f>
        <v/>
      </c>
    </row>
    <row r="379" spans="5:8">
      <c r="E379" s="33" t="str">
        <f>IF(D379="","",COUNTIF('Дневник сделок'!$H$10:$H$1960,D379))</f>
        <v/>
      </c>
      <c r="F379" s="33" t="str">
        <f>IF(D379="","",(SUMPRODUCT(('Дневник сделок'!$H$10:'Дневник сделок'!$H$2000=D379)*('Дневник сделок'!$AE$10:'Дневник сделок'!$AE$2000&gt;0))))</f>
        <v/>
      </c>
      <c r="G379" s="33" t="str">
        <f>IF(D379="","",(SUMPRODUCT(('Дневник сделок'!$H$10:'Дневник сделок'!$H$2000=D379)*('Дневник сделок'!$AE$10:'Дневник сделок'!$AE$2000&lt;0))))</f>
        <v/>
      </c>
      <c r="H379" s="33" t="str">
        <f>IF(D379="","",SUMPRODUCT(('Дневник сделок'!$H$10:$H$1960=D379)*('Дневник сделок'!$AE$10:$AE$1960)))</f>
        <v/>
      </c>
    </row>
    <row r="380" spans="5:8">
      <c r="E380" s="33" t="str">
        <f>IF(D380="","",COUNTIF('Дневник сделок'!$H$10:$H$1960,D380))</f>
        <v/>
      </c>
      <c r="F380" s="33" t="str">
        <f>IF(D380="","",(SUMPRODUCT(('Дневник сделок'!$H$10:'Дневник сделок'!$H$2000=D380)*('Дневник сделок'!$AE$10:'Дневник сделок'!$AE$2000&gt;0))))</f>
        <v/>
      </c>
      <c r="G380" s="33" t="str">
        <f>IF(D380="","",(SUMPRODUCT(('Дневник сделок'!$H$10:'Дневник сделок'!$H$2000=D380)*('Дневник сделок'!$AE$10:'Дневник сделок'!$AE$2000&lt;0))))</f>
        <v/>
      </c>
      <c r="H380" s="33" t="str">
        <f>IF(D380="","",SUMPRODUCT(('Дневник сделок'!$H$10:$H$1960=D380)*('Дневник сделок'!$AE$10:$AE$1960)))</f>
        <v/>
      </c>
    </row>
    <row r="381" spans="5:8">
      <c r="E381" s="33" t="str">
        <f>IF(D381="","",COUNTIF('Дневник сделок'!$H$10:$H$1960,D381))</f>
        <v/>
      </c>
      <c r="F381" s="33" t="str">
        <f>IF(D381="","",(SUMPRODUCT(('Дневник сделок'!$H$10:'Дневник сделок'!$H$2000=D381)*('Дневник сделок'!$AE$10:'Дневник сделок'!$AE$2000&gt;0))))</f>
        <v/>
      </c>
      <c r="G381" s="33" t="str">
        <f>IF(D381="","",(SUMPRODUCT(('Дневник сделок'!$H$10:'Дневник сделок'!$H$2000=D381)*('Дневник сделок'!$AE$10:'Дневник сделок'!$AE$2000&lt;0))))</f>
        <v/>
      </c>
      <c r="H381" s="33" t="str">
        <f>IF(D381="","",SUMPRODUCT(('Дневник сделок'!$H$10:$H$1960=D381)*('Дневник сделок'!$AE$10:$AE$1960)))</f>
        <v/>
      </c>
    </row>
    <row r="382" spans="5:8">
      <c r="E382" s="33" t="str">
        <f>IF(D382="","",COUNTIF('Дневник сделок'!$H$10:$H$1960,D382))</f>
        <v/>
      </c>
      <c r="F382" s="33" t="str">
        <f>IF(D382="","",(SUMPRODUCT(('Дневник сделок'!$H$10:'Дневник сделок'!$H$2000=D382)*('Дневник сделок'!$AE$10:'Дневник сделок'!$AE$2000&gt;0))))</f>
        <v/>
      </c>
      <c r="G382" s="33" t="str">
        <f>IF(D382="","",(SUMPRODUCT(('Дневник сделок'!$H$10:'Дневник сделок'!$H$2000=D382)*('Дневник сделок'!$AE$10:'Дневник сделок'!$AE$2000&lt;0))))</f>
        <v/>
      </c>
      <c r="H382" s="33" t="str">
        <f>IF(D382="","",SUMPRODUCT(('Дневник сделок'!$H$10:$H$1960=D382)*('Дневник сделок'!$AE$10:$AE$1960)))</f>
        <v/>
      </c>
    </row>
    <row r="383" spans="5:8">
      <c r="E383" s="33" t="str">
        <f>IF(D383="","",COUNTIF('Дневник сделок'!$H$10:$H$1960,D383))</f>
        <v/>
      </c>
      <c r="F383" s="33" t="str">
        <f>IF(D383="","",(SUMPRODUCT(('Дневник сделок'!$H$10:'Дневник сделок'!$H$2000=D383)*('Дневник сделок'!$AE$10:'Дневник сделок'!$AE$2000&gt;0))))</f>
        <v/>
      </c>
      <c r="G383" s="33" t="str">
        <f>IF(D383="","",(SUMPRODUCT(('Дневник сделок'!$H$10:'Дневник сделок'!$H$2000=D383)*('Дневник сделок'!$AE$10:'Дневник сделок'!$AE$2000&lt;0))))</f>
        <v/>
      </c>
      <c r="H383" s="33" t="str">
        <f>IF(D383="","",SUMPRODUCT(('Дневник сделок'!$H$10:$H$1960=D383)*('Дневник сделок'!$AE$10:$AE$1960)))</f>
        <v/>
      </c>
    </row>
    <row r="384" spans="5:8">
      <c r="E384" s="33" t="str">
        <f>IF(D384="","",COUNTIF('Дневник сделок'!$H$10:$H$1960,D384))</f>
        <v/>
      </c>
      <c r="F384" s="33" t="str">
        <f>IF(D384="","",(SUMPRODUCT(('Дневник сделок'!$H$10:'Дневник сделок'!$H$2000=D384)*('Дневник сделок'!$AE$10:'Дневник сделок'!$AE$2000&gt;0))))</f>
        <v/>
      </c>
      <c r="G384" s="33" t="str">
        <f>IF(D384="","",(SUMPRODUCT(('Дневник сделок'!$H$10:'Дневник сделок'!$H$2000=D384)*('Дневник сделок'!$AE$10:'Дневник сделок'!$AE$2000&lt;0))))</f>
        <v/>
      </c>
      <c r="H384" s="33" t="str">
        <f>IF(D384="","",SUMPRODUCT(('Дневник сделок'!$H$10:$H$1960=D384)*('Дневник сделок'!$AE$10:$AE$1960)))</f>
        <v/>
      </c>
    </row>
    <row r="385" spans="5:8">
      <c r="E385" s="33" t="str">
        <f>IF(D385="","",COUNTIF('Дневник сделок'!$H$10:$H$1960,D385))</f>
        <v/>
      </c>
      <c r="F385" s="33" t="str">
        <f>IF(D385="","",(SUMPRODUCT(('Дневник сделок'!$H$10:'Дневник сделок'!$H$2000=D385)*('Дневник сделок'!$AE$10:'Дневник сделок'!$AE$2000&gt;0))))</f>
        <v/>
      </c>
      <c r="G385" s="33" t="str">
        <f>IF(D385="","",(SUMPRODUCT(('Дневник сделок'!$H$10:'Дневник сделок'!$H$2000=D385)*('Дневник сделок'!$AE$10:'Дневник сделок'!$AE$2000&lt;0))))</f>
        <v/>
      </c>
      <c r="H385" s="33" t="str">
        <f>IF(D385="","",SUMPRODUCT(('Дневник сделок'!$H$10:$H$1960=D385)*('Дневник сделок'!$AE$10:$AE$1960)))</f>
        <v/>
      </c>
    </row>
    <row r="386" spans="5:8">
      <c r="E386" s="33" t="str">
        <f>IF(D386="","",COUNTIF('Дневник сделок'!$H$10:$H$1960,D386))</f>
        <v/>
      </c>
      <c r="F386" s="33" t="str">
        <f>IF(D386="","",(SUMPRODUCT(('Дневник сделок'!$H$10:'Дневник сделок'!$H$2000=D386)*('Дневник сделок'!$AE$10:'Дневник сделок'!$AE$2000&gt;0))))</f>
        <v/>
      </c>
      <c r="G386" s="33" t="str">
        <f>IF(D386="","",(SUMPRODUCT(('Дневник сделок'!$H$10:'Дневник сделок'!$H$2000=D386)*('Дневник сделок'!$AE$10:'Дневник сделок'!$AE$2000&lt;0))))</f>
        <v/>
      </c>
      <c r="H386" s="33" t="str">
        <f>IF(D386="","",SUMPRODUCT(('Дневник сделок'!$H$10:$H$1960=D386)*('Дневник сделок'!$AE$10:$AE$1960)))</f>
        <v/>
      </c>
    </row>
    <row r="387" spans="5:8">
      <c r="E387" s="33" t="str">
        <f>IF(D387="","",COUNTIF('Дневник сделок'!$H$10:$H$1960,D387))</f>
        <v/>
      </c>
      <c r="F387" s="33" t="str">
        <f>IF(D387="","",(SUMPRODUCT(('Дневник сделок'!$H$10:'Дневник сделок'!$H$2000=D387)*('Дневник сделок'!$AE$10:'Дневник сделок'!$AE$2000&gt;0))))</f>
        <v/>
      </c>
      <c r="G387" s="33" t="str">
        <f>IF(D387="","",(SUMPRODUCT(('Дневник сделок'!$H$10:'Дневник сделок'!$H$2000=D387)*('Дневник сделок'!$AE$10:'Дневник сделок'!$AE$2000&lt;0))))</f>
        <v/>
      </c>
      <c r="H387" s="33" t="str">
        <f>IF(D387="","",SUMPRODUCT(('Дневник сделок'!$H$10:$H$1960=D387)*('Дневник сделок'!$AE$10:$AE$1960)))</f>
        <v/>
      </c>
    </row>
    <row r="388" spans="5:8">
      <c r="E388" s="33" t="str">
        <f>IF(D388="","",COUNTIF('Дневник сделок'!$H$10:$H$1960,D388))</f>
        <v/>
      </c>
      <c r="F388" s="33" t="str">
        <f>IF(D388="","",(SUMPRODUCT(('Дневник сделок'!$H$10:'Дневник сделок'!$H$2000=D388)*('Дневник сделок'!$AE$10:'Дневник сделок'!$AE$2000&gt;0))))</f>
        <v/>
      </c>
      <c r="G388" s="33" t="str">
        <f>IF(D388="","",(SUMPRODUCT(('Дневник сделок'!$H$10:'Дневник сделок'!$H$2000=D388)*('Дневник сделок'!$AE$10:'Дневник сделок'!$AE$2000&lt;0))))</f>
        <v/>
      </c>
      <c r="H388" s="33" t="str">
        <f>IF(D388="","",SUMPRODUCT(('Дневник сделок'!$H$10:$H$1960=D388)*('Дневник сделок'!$AE$10:$AE$1960)))</f>
        <v/>
      </c>
    </row>
    <row r="389" spans="5:8">
      <c r="E389" s="33" t="str">
        <f>IF(D389="","",COUNTIF('Дневник сделок'!$H$10:$H$1960,D389))</f>
        <v/>
      </c>
      <c r="F389" s="33" t="str">
        <f>IF(D389="","",(SUMPRODUCT(('Дневник сделок'!$H$10:'Дневник сделок'!$H$2000=D389)*('Дневник сделок'!$AE$10:'Дневник сделок'!$AE$2000&gt;0))))</f>
        <v/>
      </c>
      <c r="G389" s="33" t="str">
        <f>IF(D389="","",(SUMPRODUCT(('Дневник сделок'!$H$10:'Дневник сделок'!$H$2000=D389)*('Дневник сделок'!$AE$10:'Дневник сделок'!$AE$2000&lt;0))))</f>
        <v/>
      </c>
      <c r="H389" s="33" t="str">
        <f>IF(D389="","",SUMPRODUCT(('Дневник сделок'!$H$10:$H$1960=D389)*('Дневник сделок'!$AE$10:$AE$1960)))</f>
        <v/>
      </c>
    </row>
    <row r="390" spans="5:8">
      <c r="E390" s="33" t="str">
        <f>IF(D390="","",COUNTIF('Дневник сделок'!$H$10:$H$1960,D390))</f>
        <v/>
      </c>
      <c r="F390" s="33" t="str">
        <f>IF(D390="","",(SUMPRODUCT(('Дневник сделок'!$H$10:'Дневник сделок'!$H$2000=D390)*('Дневник сделок'!$AE$10:'Дневник сделок'!$AE$2000&gt;0))))</f>
        <v/>
      </c>
      <c r="G390" s="33" t="str">
        <f>IF(D390="","",(SUMPRODUCT(('Дневник сделок'!$H$10:'Дневник сделок'!$H$2000=D390)*('Дневник сделок'!$AE$10:'Дневник сделок'!$AE$2000&lt;0))))</f>
        <v/>
      </c>
      <c r="H390" s="33" t="str">
        <f>IF(D390="","",SUMPRODUCT(('Дневник сделок'!$H$10:$H$1960=D390)*('Дневник сделок'!$AE$10:$AE$1960)))</f>
        <v/>
      </c>
    </row>
    <row r="391" spans="5:8">
      <c r="E391" s="33" t="str">
        <f>IF(D391="","",COUNTIF('Дневник сделок'!$H$10:$H$1960,D391))</f>
        <v/>
      </c>
      <c r="F391" s="33" t="str">
        <f>IF(D391="","",(SUMPRODUCT(('Дневник сделок'!$H$10:'Дневник сделок'!$H$2000=D391)*('Дневник сделок'!$AE$10:'Дневник сделок'!$AE$2000&gt;0))))</f>
        <v/>
      </c>
      <c r="G391" s="33" t="str">
        <f>IF(D391="","",(SUMPRODUCT(('Дневник сделок'!$H$10:'Дневник сделок'!$H$2000=D391)*('Дневник сделок'!$AE$10:'Дневник сделок'!$AE$2000&lt;0))))</f>
        <v/>
      </c>
      <c r="H391" s="33" t="str">
        <f>IF(D391="","",SUMPRODUCT(('Дневник сделок'!$H$10:$H$1960=D391)*('Дневник сделок'!$AE$10:$AE$1960)))</f>
        <v/>
      </c>
    </row>
    <row r="392" spans="5:8">
      <c r="E392" s="33" t="str">
        <f>IF(D392="","",COUNTIF('Дневник сделок'!$H$10:$H$1960,D392))</f>
        <v/>
      </c>
      <c r="F392" s="33" t="str">
        <f>IF(D392="","",(SUMPRODUCT(('Дневник сделок'!$H$10:'Дневник сделок'!$H$2000=D392)*('Дневник сделок'!$AE$10:'Дневник сделок'!$AE$2000&gt;0))))</f>
        <v/>
      </c>
      <c r="G392" s="33" t="str">
        <f>IF(D392="","",(SUMPRODUCT(('Дневник сделок'!$H$10:'Дневник сделок'!$H$2000=D392)*('Дневник сделок'!$AE$10:'Дневник сделок'!$AE$2000&lt;0))))</f>
        <v/>
      </c>
      <c r="H392" s="33" t="str">
        <f>IF(D392="","",SUMPRODUCT(('Дневник сделок'!$H$10:$H$1960=D392)*('Дневник сделок'!$AE$10:$AE$1960)))</f>
        <v/>
      </c>
    </row>
    <row r="393" spans="5:8">
      <c r="E393" s="33" t="str">
        <f>IF(D393="","",COUNTIF('Дневник сделок'!$H$10:$H$1960,D393))</f>
        <v/>
      </c>
      <c r="F393" s="33" t="str">
        <f>IF(D393="","",(SUMPRODUCT(('Дневник сделок'!$H$10:'Дневник сделок'!$H$2000=D393)*('Дневник сделок'!$AE$10:'Дневник сделок'!$AE$2000&gt;0))))</f>
        <v/>
      </c>
      <c r="G393" s="33" t="str">
        <f>IF(D393="","",(SUMPRODUCT(('Дневник сделок'!$H$10:'Дневник сделок'!$H$2000=D393)*('Дневник сделок'!$AE$10:'Дневник сделок'!$AE$2000&lt;0))))</f>
        <v/>
      </c>
      <c r="H393" s="33" t="str">
        <f>IF(D393="","",SUMPRODUCT(('Дневник сделок'!$H$10:$H$1960=D393)*('Дневник сделок'!$AE$10:$AE$1960)))</f>
        <v/>
      </c>
    </row>
    <row r="394" spans="5:8">
      <c r="E394" s="33" t="str">
        <f>IF(D394="","",COUNTIF('Дневник сделок'!$H$10:$H$1960,D394))</f>
        <v/>
      </c>
      <c r="F394" s="33" t="str">
        <f>IF(D394="","",(SUMPRODUCT(('Дневник сделок'!$H$10:'Дневник сделок'!$H$2000=D394)*('Дневник сделок'!$AE$10:'Дневник сделок'!$AE$2000&gt;0))))</f>
        <v/>
      </c>
      <c r="G394" s="33" t="str">
        <f>IF(D394="","",(SUMPRODUCT(('Дневник сделок'!$H$10:'Дневник сделок'!$H$2000=D394)*('Дневник сделок'!$AE$10:'Дневник сделок'!$AE$2000&lt;0))))</f>
        <v/>
      </c>
      <c r="H394" s="33" t="str">
        <f>IF(D394="","",SUMPRODUCT(('Дневник сделок'!$H$10:$H$1960=D394)*('Дневник сделок'!$AE$10:$AE$1960)))</f>
        <v/>
      </c>
    </row>
    <row r="395" spans="5:8">
      <c r="E395" s="33" t="str">
        <f>IF(D395="","",COUNTIF('Дневник сделок'!$H$10:$H$1960,D395))</f>
        <v/>
      </c>
      <c r="F395" s="33" t="str">
        <f>IF(D395="","",(SUMPRODUCT(('Дневник сделок'!$H$10:'Дневник сделок'!$H$2000=D395)*('Дневник сделок'!$AE$10:'Дневник сделок'!$AE$2000&gt;0))))</f>
        <v/>
      </c>
      <c r="G395" s="33" t="str">
        <f>IF(D395="","",(SUMPRODUCT(('Дневник сделок'!$H$10:'Дневник сделок'!$H$2000=D395)*('Дневник сделок'!$AE$10:'Дневник сделок'!$AE$2000&lt;0))))</f>
        <v/>
      </c>
      <c r="H395" s="33" t="str">
        <f>IF(D395="","",SUMPRODUCT(('Дневник сделок'!$H$10:$H$1960=D395)*('Дневник сделок'!$AE$10:$AE$1960)))</f>
        <v/>
      </c>
    </row>
    <row r="396" spans="5:8">
      <c r="E396" s="33" t="str">
        <f>IF(D396="","",COUNTIF('Дневник сделок'!$H$10:$H$1960,D396))</f>
        <v/>
      </c>
      <c r="F396" s="33" t="str">
        <f>IF(D396="","",(SUMPRODUCT(('Дневник сделок'!$H$10:'Дневник сделок'!$H$2000=D396)*('Дневник сделок'!$AE$10:'Дневник сделок'!$AE$2000&gt;0))))</f>
        <v/>
      </c>
      <c r="G396" s="33" t="str">
        <f>IF(D396="","",(SUMPRODUCT(('Дневник сделок'!$H$10:'Дневник сделок'!$H$2000=D396)*('Дневник сделок'!$AE$10:'Дневник сделок'!$AE$2000&lt;0))))</f>
        <v/>
      </c>
      <c r="H396" s="33" t="str">
        <f>IF(D396="","",SUMPRODUCT(('Дневник сделок'!$H$10:$H$1960=D396)*('Дневник сделок'!$AE$10:$AE$1960)))</f>
        <v/>
      </c>
    </row>
    <row r="397" spans="5:8">
      <c r="E397" s="33" t="str">
        <f>IF(D397="","",COUNTIF('Дневник сделок'!$H$10:$H$1960,D397))</f>
        <v/>
      </c>
      <c r="F397" s="33" t="str">
        <f>IF(D397="","",(SUMPRODUCT(('Дневник сделок'!$H$10:'Дневник сделок'!$H$2000=D397)*('Дневник сделок'!$AE$10:'Дневник сделок'!$AE$2000&gt;0))))</f>
        <v/>
      </c>
      <c r="G397" s="33" t="str">
        <f>IF(D397="","",(SUMPRODUCT(('Дневник сделок'!$H$10:'Дневник сделок'!$H$2000=D397)*('Дневник сделок'!$AE$10:'Дневник сделок'!$AE$2000&lt;0))))</f>
        <v/>
      </c>
      <c r="H397" s="33" t="str">
        <f>IF(D397="","",SUMPRODUCT(('Дневник сделок'!$H$10:$H$1960=D397)*('Дневник сделок'!$AE$10:$AE$1960)))</f>
        <v/>
      </c>
    </row>
    <row r="398" spans="5:8">
      <c r="E398" s="33" t="str">
        <f>IF(D398="","",COUNTIF('Дневник сделок'!$H$10:$H$1960,D398))</f>
        <v/>
      </c>
      <c r="F398" s="33" t="str">
        <f>IF(D398="","",(SUMPRODUCT(('Дневник сделок'!$H$10:'Дневник сделок'!$H$2000=D398)*('Дневник сделок'!$AE$10:'Дневник сделок'!$AE$2000&gt;0))))</f>
        <v/>
      </c>
      <c r="G398" s="33" t="str">
        <f>IF(D398="","",(SUMPRODUCT(('Дневник сделок'!$H$10:'Дневник сделок'!$H$2000=D398)*('Дневник сделок'!$AE$10:'Дневник сделок'!$AE$2000&lt;0))))</f>
        <v/>
      </c>
      <c r="H398" s="33" t="str">
        <f>IF(D398="","",SUMPRODUCT(('Дневник сделок'!$H$10:$H$1960=D398)*('Дневник сделок'!$AE$10:$AE$1960)))</f>
        <v/>
      </c>
    </row>
    <row r="399" spans="5:8">
      <c r="E399" s="33" t="str">
        <f>IF(D399="","",COUNTIF('Дневник сделок'!$H$10:$H$1960,D399))</f>
        <v/>
      </c>
      <c r="F399" s="33" t="str">
        <f>IF(D399="","",(SUMPRODUCT(('Дневник сделок'!$H$10:'Дневник сделок'!$H$2000=D399)*('Дневник сделок'!$AE$10:'Дневник сделок'!$AE$2000&gt;0))))</f>
        <v/>
      </c>
      <c r="G399" s="33" t="str">
        <f>IF(D399="","",(SUMPRODUCT(('Дневник сделок'!$H$10:'Дневник сделок'!$H$2000=D399)*('Дневник сделок'!$AE$10:'Дневник сделок'!$AE$2000&lt;0))))</f>
        <v/>
      </c>
      <c r="H399" s="33" t="str">
        <f>IF(D399="","",SUMPRODUCT(('Дневник сделок'!$H$10:$H$1960=D399)*('Дневник сделок'!$AE$10:$AE$1960)))</f>
        <v/>
      </c>
    </row>
    <row r="400" spans="5:8">
      <c r="E400" s="33" t="str">
        <f>IF(D400="","",COUNTIF('Дневник сделок'!$H$10:$H$1960,D400))</f>
        <v/>
      </c>
      <c r="F400" s="33" t="str">
        <f>IF(D400="","",(SUMPRODUCT(('Дневник сделок'!$H$10:'Дневник сделок'!$H$2000=D400)*('Дневник сделок'!$AE$10:'Дневник сделок'!$AE$2000&gt;0))))</f>
        <v/>
      </c>
      <c r="G400" s="33" t="str">
        <f>IF(D400="","",(SUMPRODUCT(('Дневник сделок'!$H$10:'Дневник сделок'!$H$2000=D400)*('Дневник сделок'!$AE$10:'Дневник сделок'!$AE$2000&lt;0))))</f>
        <v/>
      </c>
      <c r="H400" s="33" t="str">
        <f>IF(D400="","",SUMPRODUCT(('Дневник сделок'!$H$10:$H$1960=D400)*('Дневник сделок'!$AE$10:$AE$1960)))</f>
        <v/>
      </c>
    </row>
    <row r="401" spans="5:8">
      <c r="E401" s="33" t="str">
        <f>IF(D401="","",COUNTIF('Дневник сделок'!$H$10:$H$1960,D401))</f>
        <v/>
      </c>
      <c r="F401" s="33" t="str">
        <f>IF(D401="","",(SUMPRODUCT(('Дневник сделок'!$H$10:'Дневник сделок'!$H$2000=D401)*('Дневник сделок'!$AE$10:'Дневник сделок'!$AE$2000&gt;0))))</f>
        <v/>
      </c>
      <c r="G401" s="33" t="str">
        <f>IF(D401="","",(SUMPRODUCT(('Дневник сделок'!$H$10:'Дневник сделок'!$H$2000=D401)*('Дневник сделок'!$AE$10:'Дневник сделок'!$AE$2000&lt;0))))</f>
        <v/>
      </c>
      <c r="H401" s="33" t="str">
        <f>IF(D401="","",SUMPRODUCT(('Дневник сделок'!$H$10:$H$1960=D401)*('Дневник сделок'!$AE$10:$AE$1960)))</f>
        <v/>
      </c>
    </row>
    <row r="402" spans="5:8">
      <c r="E402" s="33" t="str">
        <f>IF(D402="","",COUNTIF('Дневник сделок'!$H$10:$H$1960,D402))</f>
        <v/>
      </c>
      <c r="F402" s="33" t="str">
        <f>IF(D402="","",(SUMPRODUCT(('Дневник сделок'!$H$10:'Дневник сделок'!$H$2000=D402)*('Дневник сделок'!$AE$10:'Дневник сделок'!$AE$2000&gt;0))))</f>
        <v/>
      </c>
      <c r="G402" s="33" t="str">
        <f>IF(D402="","",(SUMPRODUCT(('Дневник сделок'!$H$10:'Дневник сделок'!$H$2000=D402)*('Дневник сделок'!$AE$10:'Дневник сделок'!$AE$2000&lt;0))))</f>
        <v/>
      </c>
      <c r="H402" s="33" t="str">
        <f>IF(D402="","",SUMPRODUCT(('Дневник сделок'!$H$10:$H$1960=D402)*('Дневник сделок'!$AE$10:$AE$1960)))</f>
        <v/>
      </c>
    </row>
    <row r="403" spans="5:8">
      <c r="E403" s="33" t="str">
        <f>IF(D403="","",COUNTIF('Дневник сделок'!$H$10:$H$1960,D403))</f>
        <v/>
      </c>
      <c r="F403" s="33" t="str">
        <f>IF(D403="","",(SUMPRODUCT(('Дневник сделок'!$H$10:'Дневник сделок'!$H$2000=D403)*('Дневник сделок'!$AE$10:'Дневник сделок'!$AE$2000&gt;0))))</f>
        <v/>
      </c>
      <c r="G403" s="33" t="str">
        <f>IF(D403="","",(SUMPRODUCT(('Дневник сделок'!$H$10:'Дневник сделок'!$H$2000=D403)*('Дневник сделок'!$AE$10:'Дневник сделок'!$AE$2000&lt;0))))</f>
        <v/>
      </c>
      <c r="H403" s="33" t="str">
        <f>IF(D403="","",SUMPRODUCT(('Дневник сделок'!$H$10:$H$1960=D403)*('Дневник сделок'!$AE$10:$AE$1960)))</f>
        <v/>
      </c>
    </row>
    <row r="404" spans="5:8">
      <c r="E404" s="33" t="str">
        <f>IF(D404="","",COUNTIF('Дневник сделок'!$H$10:$H$1960,D404))</f>
        <v/>
      </c>
      <c r="F404" s="33" t="str">
        <f>IF(D404="","",(SUMPRODUCT(('Дневник сделок'!$H$10:'Дневник сделок'!$H$2000=D404)*('Дневник сделок'!$AE$10:'Дневник сделок'!$AE$2000&gt;0))))</f>
        <v/>
      </c>
      <c r="G404" s="33" t="str">
        <f>IF(D404="","",(SUMPRODUCT(('Дневник сделок'!$H$10:'Дневник сделок'!$H$2000=D404)*('Дневник сделок'!$AE$10:'Дневник сделок'!$AE$2000&lt;0))))</f>
        <v/>
      </c>
      <c r="H404" s="33" t="str">
        <f>IF(D404="","",SUMPRODUCT(('Дневник сделок'!$H$10:$H$1960=D404)*('Дневник сделок'!$AE$10:$AE$1960)))</f>
        <v/>
      </c>
    </row>
    <row r="405" spans="5:8">
      <c r="E405" s="33" t="str">
        <f>IF(D405="","",COUNTIF('Дневник сделок'!$H$10:$H$1960,D405))</f>
        <v/>
      </c>
      <c r="F405" s="33" t="str">
        <f>IF(D405="","",(SUMPRODUCT(('Дневник сделок'!$H$10:'Дневник сделок'!$H$2000=D405)*('Дневник сделок'!$AE$10:'Дневник сделок'!$AE$2000&gt;0))))</f>
        <v/>
      </c>
      <c r="G405" s="33" t="str">
        <f>IF(D405="","",(SUMPRODUCT(('Дневник сделок'!$H$10:'Дневник сделок'!$H$2000=D405)*('Дневник сделок'!$AE$10:'Дневник сделок'!$AE$2000&lt;0))))</f>
        <v/>
      </c>
      <c r="H405" s="33" t="str">
        <f>IF(D405="","",SUMPRODUCT(('Дневник сделок'!$H$10:$H$1960=D405)*('Дневник сделок'!$AE$10:$AE$1960)))</f>
        <v/>
      </c>
    </row>
    <row r="406" spans="5:8">
      <c r="E406" s="33" t="str">
        <f>IF(D406="","",COUNTIF('Дневник сделок'!$H$10:$H$1960,D406))</f>
        <v/>
      </c>
      <c r="F406" s="33" t="str">
        <f>IF(D406="","",(SUMPRODUCT(('Дневник сделок'!$H$10:'Дневник сделок'!$H$2000=D406)*('Дневник сделок'!$AE$10:'Дневник сделок'!$AE$2000&gt;0))))</f>
        <v/>
      </c>
      <c r="G406" s="33" t="str">
        <f>IF(D406="","",(SUMPRODUCT(('Дневник сделок'!$H$10:'Дневник сделок'!$H$2000=D406)*('Дневник сделок'!$AE$10:'Дневник сделок'!$AE$2000&lt;0))))</f>
        <v/>
      </c>
      <c r="H406" s="33" t="str">
        <f>IF(D406="","",SUMPRODUCT(('Дневник сделок'!$H$10:$H$1960=D406)*('Дневник сделок'!$AE$10:$AE$1960)))</f>
        <v/>
      </c>
    </row>
    <row r="407" spans="5:8">
      <c r="E407" s="33" t="str">
        <f>IF(D407="","",COUNTIF('Дневник сделок'!$H$10:$H$1960,D407))</f>
        <v/>
      </c>
      <c r="F407" s="33" t="str">
        <f>IF(D407="","",(SUMPRODUCT(('Дневник сделок'!$H$10:'Дневник сделок'!$H$2000=D407)*('Дневник сделок'!$AE$10:'Дневник сделок'!$AE$2000&gt;0))))</f>
        <v/>
      </c>
      <c r="G407" s="33" t="str">
        <f>IF(D407="","",(SUMPRODUCT(('Дневник сделок'!$H$10:'Дневник сделок'!$H$2000=D407)*('Дневник сделок'!$AE$10:'Дневник сделок'!$AE$2000&lt;0))))</f>
        <v/>
      </c>
      <c r="H407" s="33" t="str">
        <f>IF(D407="","",SUMPRODUCT(('Дневник сделок'!$H$10:$H$1960=D407)*('Дневник сделок'!$AE$10:$AE$1960)))</f>
        <v/>
      </c>
    </row>
    <row r="408" spans="5:8">
      <c r="E408" s="33" t="str">
        <f>IF(D408="","",COUNTIF('Дневник сделок'!$H$10:$H$1960,D408))</f>
        <v/>
      </c>
      <c r="F408" s="33" t="str">
        <f>IF(D408="","",(SUMPRODUCT(('Дневник сделок'!$H$10:'Дневник сделок'!$H$2000=D408)*('Дневник сделок'!$AE$10:'Дневник сделок'!$AE$2000&gt;0))))</f>
        <v/>
      </c>
      <c r="G408" s="33" t="str">
        <f>IF(D408="","",(SUMPRODUCT(('Дневник сделок'!$H$10:'Дневник сделок'!$H$2000=D408)*('Дневник сделок'!$AE$10:'Дневник сделок'!$AE$2000&lt;0))))</f>
        <v/>
      </c>
      <c r="H408" s="33" t="str">
        <f>IF(D408="","",SUMPRODUCT(('Дневник сделок'!$H$10:$H$1960=D408)*('Дневник сделок'!$AE$10:$AE$1960)))</f>
        <v/>
      </c>
    </row>
    <row r="409" spans="5:8">
      <c r="E409" s="33" t="str">
        <f>IF(D409="","",COUNTIF('Дневник сделок'!$H$10:$H$1960,D409))</f>
        <v/>
      </c>
      <c r="F409" s="33" t="str">
        <f>IF(D409="","",(SUMPRODUCT(('Дневник сделок'!$H$10:'Дневник сделок'!$H$2000=D409)*('Дневник сделок'!$AE$10:'Дневник сделок'!$AE$2000&gt;0))))</f>
        <v/>
      </c>
      <c r="G409" s="33" t="str">
        <f>IF(D409="","",(SUMPRODUCT(('Дневник сделок'!$H$10:'Дневник сделок'!$H$2000=D409)*('Дневник сделок'!$AE$10:'Дневник сделок'!$AE$2000&lt;0))))</f>
        <v/>
      </c>
      <c r="H409" s="33" t="str">
        <f>IF(D409="","",SUMPRODUCT(('Дневник сделок'!$H$10:$H$1960=D409)*('Дневник сделок'!$AE$10:$AE$1960)))</f>
        <v/>
      </c>
    </row>
    <row r="410" spans="5:8">
      <c r="E410" s="33" t="str">
        <f>IF(D410="","",COUNTIF('Дневник сделок'!$H$10:$H$1960,D410))</f>
        <v/>
      </c>
      <c r="F410" s="33" t="str">
        <f>IF(D410="","",(SUMPRODUCT(('Дневник сделок'!$H$10:'Дневник сделок'!$H$2000=D410)*('Дневник сделок'!$AE$10:'Дневник сделок'!$AE$2000&gt;0))))</f>
        <v/>
      </c>
      <c r="G410" s="33" t="str">
        <f>IF(D410="","",(SUMPRODUCT(('Дневник сделок'!$H$10:'Дневник сделок'!$H$2000=D410)*('Дневник сделок'!$AE$10:'Дневник сделок'!$AE$2000&lt;0))))</f>
        <v/>
      </c>
      <c r="H410" s="33" t="str">
        <f>IF(D410="","",SUMPRODUCT(('Дневник сделок'!$H$10:$H$1960=D410)*('Дневник сделок'!$AE$10:$AE$1960)))</f>
        <v/>
      </c>
    </row>
    <row r="411" spans="5:8">
      <c r="E411" s="33" t="str">
        <f>IF(D411="","",COUNTIF('Дневник сделок'!$H$10:$H$1960,D411))</f>
        <v/>
      </c>
      <c r="F411" s="33" t="str">
        <f>IF(D411="","",(SUMPRODUCT(('Дневник сделок'!$H$10:'Дневник сделок'!$H$2000=D411)*('Дневник сделок'!$AE$10:'Дневник сделок'!$AE$2000&gt;0))))</f>
        <v/>
      </c>
      <c r="G411" s="33" t="str">
        <f>IF(D411="","",(SUMPRODUCT(('Дневник сделок'!$H$10:'Дневник сделок'!$H$2000=D411)*('Дневник сделок'!$AE$10:'Дневник сделок'!$AE$2000&lt;0))))</f>
        <v/>
      </c>
      <c r="H411" s="33" t="str">
        <f>IF(D411="","",SUMPRODUCT(('Дневник сделок'!$H$10:$H$1960=D411)*('Дневник сделок'!$AE$10:$AE$1960)))</f>
        <v/>
      </c>
    </row>
    <row r="412" spans="5:8">
      <c r="E412" s="33" t="str">
        <f>IF(D412="","",COUNTIF('Дневник сделок'!$H$10:$H$1960,D412))</f>
        <v/>
      </c>
      <c r="F412" s="33" t="str">
        <f>IF(D412="","",(SUMPRODUCT(('Дневник сделок'!$H$10:'Дневник сделок'!$H$2000=D412)*('Дневник сделок'!$AE$10:'Дневник сделок'!$AE$2000&gt;0))))</f>
        <v/>
      </c>
      <c r="G412" s="33" t="str">
        <f>IF(D412="","",(SUMPRODUCT(('Дневник сделок'!$H$10:'Дневник сделок'!$H$2000=D412)*('Дневник сделок'!$AE$10:'Дневник сделок'!$AE$2000&lt;0))))</f>
        <v/>
      </c>
      <c r="H412" s="33" t="str">
        <f>IF(D412="","",SUMPRODUCT(('Дневник сделок'!$H$10:$H$1960=D412)*('Дневник сделок'!$AE$10:$AE$1960)))</f>
        <v/>
      </c>
    </row>
    <row r="413" spans="5:8">
      <c r="E413" s="33" t="str">
        <f>IF(D413="","",COUNTIF('Дневник сделок'!$H$10:$H$1960,D413))</f>
        <v/>
      </c>
      <c r="F413" s="33" t="str">
        <f>IF(D413="","",(SUMPRODUCT(('Дневник сделок'!$H$10:'Дневник сделок'!$H$2000=D413)*('Дневник сделок'!$AE$10:'Дневник сделок'!$AE$2000&gt;0))))</f>
        <v/>
      </c>
      <c r="G413" s="33" t="str">
        <f>IF(D413="","",(SUMPRODUCT(('Дневник сделок'!$H$10:'Дневник сделок'!$H$2000=D413)*('Дневник сделок'!$AE$10:'Дневник сделок'!$AE$2000&lt;0))))</f>
        <v/>
      </c>
      <c r="H413" s="33" t="str">
        <f>IF(D413="","",SUMPRODUCT(('Дневник сделок'!$H$10:$H$1960=D413)*('Дневник сделок'!$AE$10:$AE$1960)))</f>
        <v/>
      </c>
    </row>
    <row r="414" spans="5:8">
      <c r="E414" s="33" t="str">
        <f>IF(D414="","",COUNTIF('Дневник сделок'!$H$10:$H$1960,D414))</f>
        <v/>
      </c>
      <c r="F414" s="33" t="str">
        <f>IF(D414="","",(SUMPRODUCT(('Дневник сделок'!$H$10:'Дневник сделок'!$H$2000=D414)*('Дневник сделок'!$AE$10:'Дневник сделок'!$AE$2000&gt;0))))</f>
        <v/>
      </c>
      <c r="G414" s="33" t="str">
        <f>IF(D414="","",(SUMPRODUCT(('Дневник сделок'!$H$10:'Дневник сделок'!$H$2000=D414)*('Дневник сделок'!$AE$10:'Дневник сделок'!$AE$2000&lt;0))))</f>
        <v/>
      </c>
      <c r="H414" s="33" t="str">
        <f>IF(D414="","",SUMPRODUCT(('Дневник сделок'!$H$10:$H$1960=D414)*('Дневник сделок'!$AE$10:$AE$1960)))</f>
        <v/>
      </c>
    </row>
    <row r="415" spans="5:8">
      <c r="E415" s="33" t="str">
        <f>IF(D415="","",COUNTIF('Дневник сделок'!$H$10:$H$1960,D415))</f>
        <v/>
      </c>
      <c r="F415" s="33" t="str">
        <f>IF(D415="","",(SUMPRODUCT(('Дневник сделок'!$H$10:'Дневник сделок'!$H$2000=D415)*('Дневник сделок'!$AE$10:'Дневник сделок'!$AE$2000&gt;0))))</f>
        <v/>
      </c>
      <c r="G415" s="33" t="str">
        <f>IF(D415="","",(SUMPRODUCT(('Дневник сделок'!$H$10:'Дневник сделок'!$H$2000=D415)*('Дневник сделок'!$AE$10:'Дневник сделок'!$AE$2000&lt;0))))</f>
        <v/>
      </c>
      <c r="H415" s="33" t="str">
        <f>IF(D415="","",SUMPRODUCT(('Дневник сделок'!$H$10:$H$1960=D415)*('Дневник сделок'!$AE$10:$AE$1960)))</f>
        <v/>
      </c>
    </row>
    <row r="416" spans="5:8">
      <c r="E416" s="33" t="str">
        <f>IF(D416="","",COUNTIF('Дневник сделок'!$H$10:$H$1960,D416))</f>
        <v/>
      </c>
      <c r="F416" s="33" t="str">
        <f>IF(D416="","",(SUMPRODUCT(('Дневник сделок'!$H$10:'Дневник сделок'!$H$2000=D416)*('Дневник сделок'!$AE$10:'Дневник сделок'!$AE$2000&gt;0))))</f>
        <v/>
      </c>
      <c r="G416" s="33" t="str">
        <f>IF(D416="","",(SUMPRODUCT(('Дневник сделок'!$H$10:'Дневник сделок'!$H$2000=D416)*('Дневник сделок'!$AE$10:'Дневник сделок'!$AE$2000&lt;0))))</f>
        <v/>
      </c>
      <c r="H416" s="33" t="str">
        <f>IF(D416="","",SUMPRODUCT(('Дневник сделок'!$H$10:$H$1960=D416)*('Дневник сделок'!$AE$10:$AE$1960)))</f>
        <v/>
      </c>
    </row>
    <row r="417" spans="5:8">
      <c r="E417" s="33" t="str">
        <f>IF(D417="","",COUNTIF('Дневник сделок'!$H$10:$H$1960,D417))</f>
        <v/>
      </c>
      <c r="F417" s="33" t="str">
        <f>IF(D417="","",(SUMPRODUCT(('Дневник сделок'!$H$10:'Дневник сделок'!$H$2000=D417)*('Дневник сделок'!$AE$10:'Дневник сделок'!$AE$2000&gt;0))))</f>
        <v/>
      </c>
      <c r="G417" s="33" t="str">
        <f>IF(D417="","",(SUMPRODUCT(('Дневник сделок'!$H$10:'Дневник сделок'!$H$2000=D417)*('Дневник сделок'!$AE$10:'Дневник сделок'!$AE$2000&lt;0))))</f>
        <v/>
      </c>
      <c r="H417" s="33" t="str">
        <f>IF(D417="","",SUMPRODUCT(('Дневник сделок'!$H$10:$H$1960=D417)*('Дневник сделок'!$AE$10:$AE$1960)))</f>
        <v/>
      </c>
    </row>
    <row r="418" spans="5:8">
      <c r="E418" s="33" t="str">
        <f>IF(D418="","",COUNTIF('Дневник сделок'!$H$10:$H$1960,D418))</f>
        <v/>
      </c>
      <c r="F418" s="33" t="str">
        <f>IF(D418="","",(SUMPRODUCT(('Дневник сделок'!$H$10:'Дневник сделок'!$H$2000=D418)*('Дневник сделок'!$AE$10:'Дневник сделок'!$AE$2000&gt;0))))</f>
        <v/>
      </c>
      <c r="G418" s="33" t="str">
        <f>IF(D418="","",(SUMPRODUCT(('Дневник сделок'!$H$10:'Дневник сделок'!$H$2000=D418)*('Дневник сделок'!$AE$10:'Дневник сделок'!$AE$2000&lt;0))))</f>
        <v/>
      </c>
      <c r="H418" s="33" t="str">
        <f>IF(D418="","",SUMPRODUCT(('Дневник сделок'!$H$10:$H$1960=D418)*('Дневник сделок'!$AE$10:$AE$1960)))</f>
        <v/>
      </c>
    </row>
    <row r="419" spans="5:8">
      <c r="E419" s="33" t="str">
        <f>IF(D419="","",COUNTIF('Дневник сделок'!$H$10:$H$1960,D419))</f>
        <v/>
      </c>
      <c r="F419" s="33" t="str">
        <f>IF(D419="","",(SUMPRODUCT(('Дневник сделок'!$H$10:'Дневник сделок'!$H$2000=D419)*('Дневник сделок'!$AE$10:'Дневник сделок'!$AE$2000&gt;0))))</f>
        <v/>
      </c>
      <c r="G419" s="33" t="str">
        <f>IF(D419="","",(SUMPRODUCT(('Дневник сделок'!$H$10:'Дневник сделок'!$H$2000=D419)*('Дневник сделок'!$AE$10:'Дневник сделок'!$AE$2000&lt;0))))</f>
        <v/>
      </c>
      <c r="H419" s="33" t="str">
        <f>IF(D419="","",SUMPRODUCT(('Дневник сделок'!$H$10:$H$1960=D419)*('Дневник сделок'!$AE$10:$AE$1960)))</f>
        <v/>
      </c>
    </row>
    <row r="420" spans="5:8">
      <c r="E420" s="33" t="str">
        <f>IF(D420="","",COUNTIF('Дневник сделок'!$H$10:$H$1960,D420))</f>
        <v/>
      </c>
      <c r="F420" s="33" t="str">
        <f>IF(D420="","",(SUMPRODUCT(('Дневник сделок'!$H$10:'Дневник сделок'!$H$2000=D420)*('Дневник сделок'!$AE$10:'Дневник сделок'!$AE$2000&gt;0))))</f>
        <v/>
      </c>
      <c r="G420" s="33" t="str">
        <f>IF(D420="","",(SUMPRODUCT(('Дневник сделок'!$H$10:'Дневник сделок'!$H$2000=D420)*('Дневник сделок'!$AE$10:'Дневник сделок'!$AE$2000&lt;0))))</f>
        <v/>
      </c>
      <c r="H420" s="33" t="str">
        <f>IF(D420="","",SUMPRODUCT(('Дневник сделок'!$H$10:$H$1960=D420)*('Дневник сделок'!$AE$10:$AE$1960)))</f>
        <v/>
      </c>
    </row>
    <row r="421" spans="5:8">
      <c r="E421" s="33" t="str">
        <f>IF(D421="","",COUNTIF('Дневник сделок'!$H$10:$H$1960,D421))</f>
        <v/>
      </c>
      <c r="F421" s="33" t="str">
        <f>IF(D421="","",(SUMPRODUCT(('Дневник сделок'!$H$10:'Дневник сделок'!$H$2000=D421)*('Дневник сделок'!$AE$10:'Дневник сделок'!$AE$2000&gt;0))))</f>
        <v/>
      </c>
      <c r="G421" s="33" t="str">
        <f>IF(D421="","",(SUMPRODUCT(('Дневник сделок'!$H$10:'Дневник сделок'!$H$2000=D421)*('Дневник сделок'!$AE$10:'Дневник сделок'!$AE$2000&lt;0))))</f>
        <v/>
      </c>
      <c r="H421" s="33" t="str">
        <f>IF(D421="","",SUMPRODUCT(('Дневник сделок'!$H$10:$H$1960=D421)*('Дневник сделок'!$AE$10:$AE$1960)))</f>
        <v/>
      </c>
    </row>
    <row r="422" spans="5:8">
      <c r="E422" s="33" t="str">
        <f>IF(D422="","",COUNTIF('Дневник сделок'!$H$10:$H$1960,D422))</f>
        <v/>
      </c>
      <c r="F422" s="33" t="str">
        <f>IF(D422="","",(SUMPRODUCT(('Дневник сделок'!$H$10:'Дневник сделок'!$H$2000=D422)*('Дневник сделок'!$AE$10:'Дневник сделок'!$AE$2000&gt;0))))</f>
        <v/>
      </c>
      <c r="G422" s="33" t="str">
        <f>IF(D422="","",(SUMPRODUCT(('Дневник сделок'!$H$10:'Дневник сделок'!$H$2000=D422)*('Дневник сделок'!$AE$10:'Дневник сделок'!$AE$2000&lt;0))))</f>
        <v/>
      </c>
      <c r="H422" s="33" t="str">
        <f>IF(D422="","",SUMPRODUCT(('Дневник сделок'!$H$10:$H$1960=D422)*('Дневник сделок'!$AE$10:$AE$1960)))</f>
        <v/>
      </c>
    </row>
    <row r="423" spans="5:8">
      <c r="E423" s="33" t="str">
        <f>IF(D423="","",COUNTIF('Дневник сделок'!$H$10:$H$1960,D423))</f>
        <v/>
      </c>
      <c r="F423" s="33" t="str">
        <f>IF(D423="","",(SUMPRODUCT(('Дневник сделок'!$H$10:'Дневник сделок'!$H$2000=D423)*('Дневник сделок'!$AE$10:'Дневник сделок'!$AE$2000&gt;0))))</f>
        <v/>
      </c>
      <c r="G423" s="33" t="str">
        <f>IF(D423="","",(SUMPRODUCT(('Дневник сделок'!$H$10:'Дневник сделок'!$H$2000=D423)*('Дневник сделок'!$AE$10:'Дневник сделок'!$AE$2000&lt;0))))</f>
        <v/>
      </c>
      <c r="H423" s="33" t="str">
        <f>IF(D423="","",SUMPRODUCT(('Дневник сделок'!$H$10:$H$1960=D423)*('Дневник сделок'!$AE$10:$AE$1960)))</f>
        <v/>
      </c>
    </row>
    <row r="424" spans="5:8">
      <c r="E424" s="33" t="str">
        <f>IF(D424="","",COUNTIF('Дневник сделок'!$H$10:$H$1960,D424))</f>
        <v/>
      </c>
      <c r="F424" s="33" t="str">
        <f>IF(D424="","",(SUMPRODUCT(('Дневник сделок'!$H$10:'Дневник сделок'!$H$2000=D424)*('Дневник сделок'!$AE$10:'Дневник сделок'!$AE$2000&gt;0))))</f>
        <v/>
      </c>
      <c r="G424" s="33" t="str">
        <f>IF(D424="","",(SUMPRODUCT(('Дневник сделок'!$H$10:'Дневник сделок'!$H$2000=D424)*('Дневник сделок'!$AE$10:'Дневник сделок'!$AE$2000&lt;0))))</f>
        <v/>
      </c>
      <c r="H424" s="33" t="str">
        <f>IF(D424="","",SUMPRODUCT(('Дневник сделок'!$H$10:$H$1960=D424)*('Дневник сделок'!$AE$10:$AE$1960)))</f>
        <v/>
      </c>
    </row>
    <row r="425" spans="5:8">
      <c r="E425" s="33" t="str">
        <f>IF(D425="","",COUNTIF('Дневник сделок'!$H$10:$H$1960,D425))</f>
        <v/>
      </c>
      <c r="F425" s="33" t="str">
        <f>IF(D425="","",(SUMPRODUCT(('Дневник сделок'!$H$10:'Дневник сделок'!$H$2000=D425)*('Дневник сделок'!$AE$10:'Дневник сделок'!$AE$2000&gt;0))))</f>
        <v/>
      </c>
      <c r="G425" s="33" t="str">
        <f>IF(D425="","",(SUMPRODUCT(('Дневник сделок'!$H$10:'Дневник сделок'!$H$2000=D425)*('Дневник сделок'!$AE$10:'Дневник сделок'!$AE$2000&lt;0))))</f>
        <v/>
      </c>
      <c r="H425" s="33" t="str">
        <f>IF(D425="","",SUMPRODUCT(('Дневник сделок'!$H$10:$H$1960=D425)*('Дневник сделок'!$AE$10:$AE$1960)))</f>
        <v/>
      </c>
    </row>
    <row r="426" spans="5:8">
      <c r="E426" s="33" t="str">
        <f>IF(D426="","",COUNTIF('Дневник сделок'!$H$10:$H$1960,D426))</f>
        <v/>
      </c>
      <c r="F426" s="33" t="str">
        <f>IF(D426="","",(SUMPRODUCT(('Дневник сделок'!$H$10:'Дневник сделок'!$H$2000=D426)*('Дневник сделок'!$AE$10:'Дневник сделок'!$AE$2000&gt;0))))</f>
        <v/>
      </c>
      <c r="G426" s="33" t="str">
        <f>IF(D426="","",(SUMPRODUCT(('Дневник сделок'!$H$10:'Дневник сделок'!$H$2000=D426)*('Дневник сделок'!$AE$10:'Дневник сделок'!$AE$2000&lt;0))))</f>
        <v/>
      </c>
      <c r="H426" s="33" t="str">
        <f>IF(D426="","",SUMPRODUCT(('Дневник сделок'!$H$10:$H$1960=D426)*('Дневник сделок'!$AE$10:$AE$1960)))</f>
        <v/>
      </c>
    </row>
    <row r="427" spans="5:8">
      <c r="E427" s="33" t="str">
        <f>IF(D427="","",COUNTIF('Дневник сделок'!$H$10:$H$1960,D427))</f>
        <v/>
      </c>
      <c r="F427" s="33" t="str">
        <f>IF(D427="","",(SUMPRODUCT(('Дневник сделок'!$H$10:'Дневник сделок'!$H$2000=D427)*('Дневник сделок'!$AE$10:'Дневник сделок'!$AE$2000&gt;0))))</f>
        <v/>
      </c>
      <c r="G427" s="33" t="str">
        <f>IF(D427="","",(SUMPRODUCT(('Дневник сделок'!$H$10:'Дневник сделок'!$H$2000=D427)*('Дневник сделок'!$AE$10:'Дневник сделок'!$AE$2000&lt;0))))</f>
        <v/>
      </c>
      <c r="H427" s="33" t="str">
        <f>IF(D427="","",SUMPRODUCT(('Дневник сделок'!$H$10:$H$1960=D427)*('Дневник сделок'!$AE$10:$AE$1960)))</f>
        <v/>
      </c>
    </row>
    <row r="428" spans="5:8">
      <c r="E428" s="33" t="str">
        <f>IF(D428="","",COUNTIF('Дневник сделок'!$H$10:$H$1960,D428))</f>
        <v/>
      </c>
      <c r="F428" s="33" t="str">
        <f>IF(D428="","",(SUMPRODUCT(('Дневник сделок'!$H$10:'Дневник сделок'!$H$2000=D428)*('Дневник сделок'!$AE$10:'Дневник сделок'!$AE$2000&gt;0))))</f>
        <v/>
      </c>
      <c r="G428" s="33" t="str">
        <f>IF(D428="","",(SUMPRODUCT(('Дневник сделок'!$H$10:'Дневник сделок'!$H$2000=D428)*('Дневник сделок'!$AE$10:'Дневник сделок'!$AE$2000&lt;0))))</f>
        <v/>
      </c>
      <c r="H428" s="33" t="str">
        <f>IF(D428="","",SUMPRODUCT(('Дневник сделок'!$H$10:$H$1960=D428)*('Дневник сделок'!$AE$10:$AE$1960)))</f>
        <v/>
      </c>
    </row>
    <row r="429" spans="5:8">
      <c r="E429" s="33" t="str">
        <f>IF(D429="","",COUNTIF('Дневник сделок'!$H$10:$H$1960,D429))</f>
        <v/>
      </c>
      <c r="F429" s="33" t="str">
        <f>IF(D429="","",(SUMPRODUCT(('Дневник сделок'!$H$10:'Дневник сделок'!$H$2000=D429)*('Дневник сделок'!$AE$10:'Дневник сделок'!$AE$2000&gt;0))))</f>
        <v/>
      </c>
      <c r="G429" s="33" t="str">
        <f>IF(D429="","",(SUMPRODUCT(('Дневник сделок'!$H$10:'Дневник сделок'!$H$2000=D429)*('Дневник сделок'!$AE$10:'Дневник сделок'!$AE$2000&lt;0))))</f>
        <v/>
      </c>
      <c r="H429" s="33" t="str">
        <f>IF(D429="","",SUMPRODUCT(('Дневник сделок'!$H$10:$H$1960=D429)*('Дневник сделок'!$AE$10:$AE$1960)))</f>
        <v/>
      </c>
    </row>
    <row r="430" spans="5:8">
      <c r="E430" s="33" t="str">
        <f>IF(D430="","",COUNTIF('Дневник сделок'!$H$10:$H$1960,D430))</f>
        <v/>
      </c>
      <c r="F430" s="33" t="str">
        <f>IF(D430="","",(SUMPRODUCT(('Дневник сделок'!$H$10:'Дневник сделок'!$H$2000=D430)*('Дневник сделок'!$AE$10:'Дневник сделок'!$AE$2000&gt;0))))</f>
        <v/>
      </c>
      <c r="G430" s="33" t="str">
        <f>IF(D430="","",(SUMPRODUCT(('Дневник сделок'!$H$10:'Дневник сделок'!$H$2000=D430)*('Дневник сделок'!$AE$10:'Дневник сделок'!$AE$2000&lt;0))))</f>
        <v/>
      </c>
      <c r="H430" s="33" t="str">
        <f>IF(D430="","",SUMPRODUCT(('Дневник сделок'!$H$10:$H$1960=D430)*('Дневник сделок'!$AE$10:$AE$1960)))</f>
        <v/>
      </c>
    </row>
    <row r="431" spans="5:8">
      <c r="E431" s="33" t="str">
        <f>IF(D431="","",COUNTIF('Дневник сделок'!$H$10:$H$1960,D431))</f>
        <v/>
      </c>
      <c r="F431" s="33" t="str">
        <f>IF(D431="","",(SUMPRODUCT(('Дневник сделок'!$H$10:'Дневник сделок'!$H$2000=D431)*('Дневник сделок'!$AE$10:'Дневник сделок'!$AE$2000&gt;0))))</f>
        <v/>
      </c>
      <c r="G431" s="33" t="str">
        <f>IF(D431="","",(SUMPRODUCT(('Дневник сделок'!$H$10:'Дневник сделок'!$H$2000=D431)*('Дневник сделок'!$AE$10:'Дневник сделок'!$AE$2000&lt;0))))</f>
        <v/>
      </c>
      <c r="H431" s="33" t="str">
        <f>IF(D431="","",SUMPRODUCT(('Дневник сделок'!$H$10:$H$1960=D431)*('Дневник сделок'!$AE$10:$AE$1960)))</f>
        <v/>
      </c>
    </row>
    <row r="432" spans="5:8">
      <c r="E432" s="33" t="str">
        <f>IF(D432="","",COUNTIF('Дневник сделок'!$H$10:$H$1960,D432))</f>
        <v/>
      </c>
      <c r="F432" s="33" t="str">
        <f>IF(D432="","",(SUMPRODUCT(('Дневник сделок'!$H$10:'Дневник сделок'!$H$2000=D432)*('Дневник сделок'!$AE$10:'Дневник сделок'!$AE$2000&gt;0))))</f>
        <v/>
      </c>
      <c r="G432" s="33" t="str">
        <f>IF(D432="","",(SUMPRODUCT(('Дневник сделок'!$H$10:'Дневник сделок'!$H$2000=D432)*('Дневник сделок'!$AE$10:'Дневник сделок'!$AE$2000&lt;0))))</f>
        <v/>
      </c>
      <c r="H432" s="33" t="str">
        <f>IF(D432="","",SUMPRODUCT(('Дневник сделок'!$H$10:$H$1960=D432)*('Дневник сделок'!$AE$10:$AE$1960)))</f>
        <v/>
      </c>
    </row>
    <row r="433" spans="5:8">
      <c r="E433" s="33" t="str">
        <f>IF(D433="","",COUNTIF('Дневник сделок'!$H$10:$H$1960,D433))</f>
        <v/>
      </c>
      <c r="F433" s="33" t="str">
        <f>IF(D433="","",(SUMPRODUCT(('Дневник сделок'!$H$10:'Дневник сделок'!$H$2000=D433)*('Дневник сделок'!$AE$10:'Дневник сделок'!$AE$2000&gt;0))))</f>
        <v/>
      </c>
      <c r="G433" s="33" t="str">
        <f>IF(D433="","",(SUMPRODUCT(('Дневник сделок'!$H$10:'Дневник сделок'!$H$2000=D433)*('Дневник сделок'!$AE$10:'Дневник сделок'!$AE$2000&lt;0))))</f>
        <v/>
      </c>
      <c r="H433" s="33" t="str">
        <f>IF(D433="","",SUMPRODUCT(('Дневник сделок'!$H$10:$H$1960=D433)*('Дневник сделок'!$AE$10:$AE$1960)))</f>
        <v/>
      </c>
    </row>
    <row r="434" spans="5:8">
      <c r="E434" s="33" t="str">
        <f>IF(D434="","",COUNTIF('Дневник сделок'!$H$10:$H$1960,D434))</f>
        <v/>
      </c>
      <c r="F434" s="33" t="str">
        <f>IF(D434="","",(SUMPRODUCT(('Дневник сделок'!$H$10:'Дневник сделок'!$H$2000=D434)*('Дневник сделок'!$AE$10:'Дневник сделок'!$AE$2000&gt;0))))</f>
        <v/>
      </c>
      <c r="G434" s="33" t="str">
        <f>IF(D434="","",(SUMPRODUCT(('Дневник сделок'!$H$10:'Дневник сделок'!$H$2000=D434)*('Дневник сделок'!$AE$10:'Дневник сделок'!$AE$2000&lt;0))))</f>
        <v/>
      </c>
      <c r="H434" s="33" t="str">
        <f>IF(D434="","",SUMPRODUCT(('Дневник сделок'!$H$10:$H$1960=D434)*('Дневник сделок'!$AE$10:$AE$1960)))</f>
        <v/>
      </c>
    </row>
    <row r="435" spans="5:8">
      <c r="E435" s="33" t="str">
        <f>IF(D435="","",COUNTIF('Дневник сделок'!$H$10:$H$1960,D435))</f>
        <v/>
      </c>
      <c r="F435" s="33" t="str">
        <f>IF(D435="","",(SUMPRODUCT(('Дневник сделок'!$H$10:'Дневник сделок'!$H$2000=D435)*('Дневник сделок'!$AE$10:'Дневник сделок'!$AE$2000&gt;0))))</f>
        <v/>
      </c>
      <c r="G435" s="33" t="str">
        <f>IF(D435="","",(SUMPRODUCT(('Дневник сделок'!$H$10:'Дневник сделок'!$H$2000=D435)*('Дневник сделок'!$AE$10:'Дневник сделок'!$AE$2000&lt;0))))</f>
        <v/>
      </c>
      <c r="H435" s="33" t="str">
        <f>IF(D435="","",SUMPRODUCT(('Дневник сделок'!$H$10:$H$1960=D435)*('Дневник сделок'!$AE$10:$AE$1960)))</f>
        <v/>
      </c>
    </row>
    <row r="436" spans="5:8">
      <c r="E436" s="33" t="str">
        <f>IF(D436="","",COUNTIF('Дневник сделок'!$H$10:$H$1960,D436))</f>
        <v/>
      </c>
      <c r="F436" s="33" t="str">
        <f>IF(D436="","",(SUMPRODUCT(('Дневник сделок'!$H$10:'Дневник сделок'!$H$2000=D436)*('Дневник сделок'!$AE$10:'Дневник сделок'!$AE$2000&gt;0))))</f>
        <v/>
      </c>
      <c r="G436" s="33" t="str">
        <f>IF(D436="","",(SUMPRODUCT(('Дневник сделок'!$H$10:'Дневник сделок'!$H$2000=D436)*('Дневник сделок'!$AE$10:'Дневник сделок'!$AE$2000&lt;0))))</f>
        <v/>
      </c>
      <c r="H436" s="33" t="str">
        <f>IF(D436="","",SUMPRODUCT(('Дневник сделок'!$H$10:$H$1960=D436)*('Дневник сделок'!$AE$10:$AE$1960)))</f>
        <v/>
      </c>
    </row>
    <row r="437" spans="5:8">
      <c r="E437" s="33" t="str">
        <f>IF(D437="","",COUNTIF('Дневник сделок'!$H$10:$H$1960,D437))</f>
        <v/>
      </c>
      <c r="F437" s="33" t="str">
        <f>IF(D437="","",(SUMPRODUCT(('Дневник сделок'!$H$10:'Дневник сделок'!$H$2000=D437)*('Дневник сделок'!$AE$10:'Дневник сделок'!$AE$2000&gt;0))))</f>
        <v/>
      </c>
      <c r="G437" s="33" t="str">
        <f>IF(D437="","",(SUMPRODUCT(('Дневник сделок'!$H$10:'Дневник сделок'!$H$2000=D437)*('Дневник сделок'!$AE$10:'Дневник сделок'!$AE$2000&lt;0))))</f>
        <v/>
      </c>
      <c r="H437" s="33" t="str">
        <f>IF(D437="","",SUMPRODUCT(('Дневник сделок'!$H$10:$H$1960=D437)*('Дневник сделок'!$AE$10:$AE$1960)))</f>
        <v/>
      </c>
    </row>
    <row r="438" spans="5:8">
      <c r="E438" s="33" t="str">
        <f>IF(D438="","",COUNTIF('Дневник сделок'!$H$10:$H$1960,D438))</f>
        <v/>
      </c>
      <c r="F438" s="33" t="str">
        <f>IF(D438="","",(SUMPRODUCT(('Дневник сделок'!$H$10:'Дневник сделок'!$H$2000=D438)*('Дневник сделок'!$AE$10:'Дневник сделок'!$AE$2000&gt;0))))</f>
        <v/>
      </c>
      <c r="G438" s="33" t="str">
        <f>IF(D438="","",(SUMPRODUCT(('Дневник сделок'!$H$10:'Дневник сделок'!$H$2000=D438)*('Дневник сделок'!$AE$10:'Дневник сделок'!$AE$2000&lt;0))))</f>
        <v/>
      </c>
      <c r="H438" s="33" t="str">
        <f>IF(D438="","",SUMPRODUCT(('Дневник сделок'!$H$10:$H$1960=D438)*('Дневник сделок'!$AE$10:$AE$1960)))</f>
        <v/>
      </c>
    </row>
    <row r="439" spans="5:8">
      <c r="E439" s="33" t="str">
        <f>IF(D439="","",COUNTIF('Дневник сделок'!$H$10:$H$1960,D439))</f>
        <v/>
      </c>
      <c r="F439" s="33" t="str">
        <f>IF(D439="","",(SUMPRODUCT(('Дневник сделок'!$H$10:'Дневник сделок'!$H$2000=D439)*('Дневник сделок'!$AE$10:'Дневник сделок'!$AE$2000&gt;0))))</f>
        <v/>
      </c>
      <c r="G439" s="33" t="str">
        <f>IF(D439="","",(SUMPRODUCT(('Дневник сделок'!$H$10:'Дневник сделок'!$H$2000=D439)*('Дневник сделок'!$AE$10:'Дневник сделок'!$AE$2000&lt;0))))</f>
        <v/>
      </c>
      <c r="H439" s="33" t="str">
        <f>IF(D439="","",SUMPRODUCT(('Дневник сделок'!$H$10:$H$1960=D439)*('Дневник сделок'!$AE$10:$AE$1960)))</f>
        <v/>
      </c>
    </row>
    <row r="440" spans="5:8">
      <c r="E440" s="33" t="str">
        <f>IF(D440="","",COUNTIF('Дневник сделок'!$H$10:$H$1960,D440))</f>
        <v/>
      </c>
      <c r="F440" s="33" t="str">
        <f>IF(D440="","",(SUMPRODUCT(('Дневник сделок'!$H$10:'Дневник сделок'!$H$2000=D440)*('Дневник сделок'!$AE$10:'Дневник сделок'!$AE$2000&gt;0))))</f>
        <v/>
      </c>
      <c r="G440" s="33" t="str">
        <f>IF(D440="","",(SUMPRODUCT(('Дневник сделок'!$H$10:'Дневник сделок'!$H$2000=D440)*('Дневник сделок'!$AE$10:'Дневник сделок'!$AE$2000&lt;0))))</f>
        <v/>
      </c>
      <c r="H440" s="33" t="str">
        <f>IF(D440="","",SUMPRODUCT(('Дневник сделок'!$H$10:$H$1960=D440)*('Дневник сделок'!$AE$10:$AE$1960)))</f>
        <v/>
      </c>
    </row>
    <row r="441" spans="5:8">
      <c r="E441" s="33" t="str">
        <f>IF(D441="","",COUNTIF('Дневник сделок'!$H$10:$H$1960,D441))</f>
        <v/>
      </c>
      <c r="F441" s="33" t="str">
        <f>IF(D441="","",(SUMPRODUCT(('Дневник сделок'!$H$10:'Дневник сделок'!$H$2000=D441)*('Дневник сделок'!$AE$10:'Дневник сделок'!$AE$2000&gt;0))))</f>
        <v/>
      </c>
      <c r="G441" s="33" t="str">
        <f>IF(D441="","",(SUMPRODUCT(('Дневник сделок'!$H$10:'Дневник сделок'!$H$2000=D441)*('Дневник сделок'!$AE$10:'Дневник сделок'!$AE$2000&lt;0))))</f>
        <v/>
      </c>
      <c r="H441" s="33" t="str">
        <f>IF(D441="","",SUMPRODUCT(('Дневник сделок'!$H$10:$H$1960=D441)*('Дневник сделок'!$AE$10:$AE$1960)))</f>
        <v/>
      </c>
    </row>
    <row r="442" spans="5:8">
      <c r="E442" s="33" t="str">
        <f>IF(D442="","",COUNTIF('Дневник сделок'!$H$10:$H$1960,D442))</f>
        <v/>
      </c>
      <c r="F442" s="33" t="str">
        <f>IF(D442="","",(SUMPRODUCT(('Дневник сделок'!$H$10:'Дневник сделок'!$H$2000=D442)*('Дневник сделок'!$AE$10:'Дневник сделок'!$AE$2000&gt;0))))</f>
        <v/>
      </c>
      <c r="G442" s="33" t="str">
        <f>IF(D442="","",(SUMPRODUCT(('Дневник сделок'!$H$10:'Дневник сделок'!$H$2000=D442)*('Дневник сделок'!$AE$10:'Дневник сделок'!$AE$2000&lt;0))))</f>
        <v/>
      </c>
      <c r="H442" s="33" t="str">
        <f>IF(D442="","",SUMPRODUCT(('Дневник сделок'!$H$10:$H$1960=D442)*('Дневник сделок'!$AE$10:$AE$1960)))</f>
        <v/>
      </c>
    </row>
    <row r="443" spans="5:8">
      <c r="E443" s="33" t="str">
        <f>IF(D443="","",COUNTIF('Дневник сделок'!$H$10:$H$1960,D443))</f>
        <v/>
      </c>
      <c r="F443" s="33" t="str">
        <f>IF(D443="","",(SUMPRODUCT(('Дневник сделок'!$H$10:'Дневник сделок'!$H$2000=D443)*('Дневник сделок'!$AE$10:'Дневник сделок'!$AE$2000&gt;0))))</f>
        <v/>
      </c>
      <c r="G443" s="33" t="str">
        <f>IF(D443="","",(SUMPRODUCT(('Дневник сделок'!$H$10:'Дневник сделок'!$H$2000=D443)*('Дневник сделок'!$AE$10:'Дневник сделок'!$AE$2000&lt;0))))</f>
        <v/>
      </c>
      <c r="H443" s="33" t="str">
        <f>IF(D443="","",SUMPRODUCT(('Дневник сделок'!$H$10:$H$1960=D443)*('Дневник сделок'!$AE$10:$AE$1960)))</f>
        <v/>
      </c>
    </row>
    <row r="444" spans="5:8">
      <c r="E444" s="33" t="str">
        <f>IF(D444="","",COUNTIF('Дневник сделок'!$H$10:$H$1960,D444))</f>
        <v/>
      </c>
      <c r="F444" s="33" t="str">
        <f>IF(D444="","",(SUMPRODUCT(('Дневник сделок'!$H$10:'Дневник сделок'!$H$2000=D444)*('Дневник сделок'!$AE$10:'Дневник сделок'!$AE$2000&gt;0))))</f>
        <v/>
      </c>
      <c r="G444" s="33" t="str">
        <f>IF(D444="","",(SUMPRODUCT(('Дневник сделок'!$H$10:'Дневник сделок'!$H$2000=D444)*('Дневник сделок'!$AE$10:'Дневник сделок'!$AE$2000&lt;0))))</f>
        <v/>
      </c>
      <c r="H444" s="33" t="str">
        <f>IF(D444="","",SUMPRODUCT(('Дневник сделок'!$H$10:$H$1960=D444)*('Дневник сделок'!$AE$10:$AE$1960)))</f>
        <v/>
      </c>
    </row>
    <row r="445" spans="5:8">
      <c r="E445" s="33" t="str">
        <f>IF(D445="","",COUNTIF('Дневник сделок'!$H$10:$H$1960,D445))</f>
        <v/>
      </c>
      <c r="F445" s="33" t="str">
        <f>IF(D445="","",(SUMPRODUCT(('Дневник сделок'!$H$10:'Дневник сделок'!$H$2000=D445)*('Дневник сделок'!$AE$10:'Дневник сделок'!$AE$2000&gt;0))))</f>
        <v/>
      </c>
      <c r="G445" s="33" t="str">
        <f>IF(D445="","",(SUMPRODUCT(('Дневник сделок'!$H$10:'Дневник сделок'!$H$2000=D445)*('Дневник сделок'!$AE$10:'Дневник сделок'!$AE$2000&lt;0))))</f>
        <v/>
      </c>
      <c r="H445" s="33" t="str">
        <f>IF(D445="","",SUMPRODUCT(('Дневник сделок'!$H$10:$H$1960=D445)*('Дневник сделок'!$AE$10:$AE$1960)))</f>
        <v/>
      </c>
    </row>
    <row r="446" spans="5:8">
      <c r="E446" s="33" t="str">
        <f>IF(D446="","",COUNTIF('Дневник сделок'!$H$10:$H$1960,D446))</f>
        <v/>
      </c>
      <c r="F446" s="33" t="str">
        <f>IF(D446="","",(SUMPRODUCT(('Дневник сделок'!$H$10:'Дневник сделок'!$H$2000=D446)*('Дневник сделок'!$AE$10:'Дневник сделок'!$AE$2000&gt;0))))</f>
        <v/>
      </c>
      <c r="G446" s="33" t="str">
        <f>IF(D446="","",(SUMPRODUCT(('Дневник сделок'!$H$10:'Дневник сделок'!$H$2000=D446)*('Дневник сделок'!$AE$10:'Дневник сделок'!$AE$2000&lt;0))))</f>
        <v/>
      </c>
      <c r="H446" s="33" t="str">
        <f>IF(D446="","",SUMPRODUCT(('Дневник сделок'!$H$10:$H$1960=D446)*('Дневник сделок'!$AE$10:$AE$1960)))</f>
        <v/>
      </c>
    </row>
    <row r="447" spans="5:8">
      <c r="E447" s="33" t="str">
        <f>IF(D447="","",COUNTIF('Дневник сделок'!$H$10:$H$1960,D447))</f>
        <v/>
      </c>
      <c r="F447" s="33" t="str">
        <f>IF(D447="","",(SUMPRODUCT(('Дневник сделок'!$H$10:'Дневник сделок'!$H$2000=D447)*('Дневник сделок'!$AE$10:'Дневник сделок'!$AE$2000&gt;0))))</f>
        <v/>
      </c>
      <c r="G447" s="33" t="str">
        <f>IF(D447="","",(SUMPRODUCT(('Дневник сделок'!$H$10:'Дневник сделок'!$H$2000=D447)*('Дневник сделок'!$AE$10:'Дневник сделок'!$AE$2000&lt;0))))</f>
        <v/>
      </c>
      <c r="H447" s="33" t="str">
        <f>IF(D447="","",SUMPRODUCT(('Дневник сделок'!$H$10:$H$1960=D447)*('Дневник сделок'!$AE$10:$AE$1960)))</f>
        <v/>
      </c>
    </row>
    <row r="448" spans="5:8">
      <c r="E448" s="33" t="str">
        <f>IF(D448="","",COUNTIF('Дневник сделок'!$H$10:$H$1960,D448))</f>
        <v/>
      </c>
      <c r="F448" s="33" t="str">
        <f>IF(D448="","",(SUMPRODUCT(('Дневник сделок'!$H$10:'Дневник сделок'!$H$2000=D448)*('Дневник сделок'!$AE$10:'Дневник сделок'!$AE$2000&gt;0))))</f>
        <v/>
      </c>
      <c r="G448" s="33" t="str">
        <f>IF(D448="","",(SUMPRODUCT(('Дневник сделок'!$H$10:'Дневник сделок'!$H$2000=D448)*('Дневник сделок'!$AE$10:'Дневник сделок'!$AE$2000&lt;0))))</f>
        <v/>
      </c>
      <c r="H448" s="33" t="str">
        <f>IF(D448="","",SUMPRODUCT(('Дневник сделок'!$H$10:$H$1960=D448)*('Дневник сделок'!$AE$10:$AE$1960)))</f>
        <v/>
      </c>
    </row>
    <row r="449" spans="5:8">
      <c r="E449" s="33" t="str">
        <f>IF(D449="","",COUNTIF('Дневник сделок'!$H$10:$H$1960,D449))</f>
        <v/>
      </c>
      <c r="F449" s="33" t="str">
        <f>IF(D449="","",(SUMPRODUCT(('Дневник сделок'!$H$10:'Дневник сделок'!$H$2000=D449)*('Дневник сделок'!$AE$10:'Дневник сделок'!$AE$2000&gt;0))))</f>
        <v/>
      </c>
      <c r="G449" s="33" t="str">
        <f>IF(D449="","",(SUMPRODUCT(('Дневник сделок'!$H$10:'Дневник сделок'!$H$2000=D449)*('Дневник сделок'!$AE$10:'Дневник сделок'!$AE$2000&lt;0))))</f>
        <v/>
      </c>
      <c r="H449" s="33" t="str">
        <f>IF(D449="","",SUMPRODUCT(('Дневник сделок'!$H$10:$H$1960=D449)*('Дневник сделок'!$AE$10:$AE$1960)))</f>
        <v/>
      </c>
    </row>
    <row r="450" spans="5:8">
      <c r="E450" s="33" t="str">
        <f>IF(D450="","",COUNTIF('Дневник сделок'!$H$10:$H$1960,D450))</f>
        <v/>
      </c>
      <c r="F450" s="33" t="str">
        <f>IF(D450="","",(SUMPRODUCT(('Дневник сделок'!$H$10:'Дневник сделок'!$H$2000=D450)*('Дневник сделок'!$AE$10:'Дневник сделок'!$AE$2000&gt;0))))</f>
        <v/>
      </c>
      <c r="G450" s="33" t="str">
        <f>IF(D450="","",(SUMPRODUCT(('Дневник сделок'!$H$10:'Дневник сделок'!$H$2000=D450)*('Дневник сделок'!$AE$10:'Дневник сделок'!$AE$2000&lt;0))))</f>
        <v/>
      </c>
      <c r="H450" s="33" t="str">
        <f>IF(D450="","",SUMPRODUCT(('Дневник сделок'!$H$10:$H$1960=D450)*('Дневник сделок'!$AE$10:$AE$1960)))</f>
        <v/>
      </c>
    </row>
    <row r="451" spans="5:8">
      <c r="E451" s="33" t="str">
        <f>IF(D451="","",COUNTIF('Дневник сделок'!$H$10:$H$1960,D451))</f>
        <v/>
      </c>
      <c r="F451" s="33" t="str">
        <f>IF(D451="","",(SUMPRODUCT(('Дневник сделок'!$H$10:'Дневник сделок'!$H$2000=D451)*('Дневник сделок'!$AE$10:'Дневник сделок'!$AE$2000&gt;0))))</f>
        <v/>
      </c>
      <c r="G451" s="33" t="str">
        <f>IF(D451="","",(SUMPRODUCT(('Дневник сделок'!$H$10:'Дневник сделок'!$H$2000=D451)*('Дневник сделок'!$AE$10:'Дневник сделок'!$AE$2000&lt;0))))</f>
        <v/>
      </c>
      <c r="H451" s="33" t="str">
        <f>IF(D451="","",SUMPRODUCT(('Дневник сделок'!$H$10:$H$1960=D451)*('Дневник сделок'!$AE$10:$AE$1960)))</f>
        <v/>
      </c>
    </row>
    <row r="452" spans="5:8">
      <c r="E452" s="33" t="str">
        <f>IF(D452="","",COUNTIF('Дневник сделок'!$H$10:$H$1960,D452))</f>
        <v/>
      </c>
      <c r="F452" s="33" t="str">
        <f>IF(D452="","",(SUMPRODUCT(('Дневник сделок'!$H$10:'Дневник сделок'!$H$2000=D452)*('Дневник сделок'!$AE$10:'Дневник сделок'!$AE$2000&gt;0))))</f>
        <v/>
      </c>
      <c r="G452" s="33" t="str">
        <f>IF(D452="","",(SUMPRODUCT(('Дневник сделок'!$H$10:'Дневник сделок'!$H$2000=D452)*('Дневник сделок'!$AE$10:'Дневник сделок'!$AE$2000&lt;0))))</f>
        <v/>
      </c>
      <c r="H452" s="33" t="str">
        <f>IF(D452="","",SUMPRODUCT(('Дневник сделок'!$H$10:$H$1960=D452)*('Дневник сделок'!$AE$10:$AE$1960)))</f>
        <v/>
      </c>
    </row>
    <row r="453" spans="5:8">
      <c r="E453" s="33" t="str">
        <f>IF(D453="","",COUNTIF('Дневник сделок'!$H$10:$H$1960,D453))</f>
        <v/>
      </c>
      <c r="F453" s="33" t="str">
        <f>IF(D453="","",(SUMPRODUCT(('Дневник сделок'!$H$10:'Дневник сделок'!$H$2000=D453)*('Дневник сделок'!$AE$10:'Дневник сделок'!$AE$2000&gt;0))))</f>
        <v/>
      </c>
      <c r="G453" s="33" t="str">
        <f>IF(D453="","",(SUMPRODUCT(('Дневник сделок'!$H$10:'Дневник сделок'!$H$2000=D453)*('Дневник сделок'!$AE$10:'Дневник сделок'!$AE$2000&lt;0))))</f>
        <v/>
      </c>
      <c r="H453" s="33" t="str">
        <f>IF(D453="","",SUMPRODUCT(('Дневник сделок'!$H$10:$H$1960=D453)*('Дневник сделок'!$AE$10:$AE$1960)))</f>
        <v/>
      </c>
    </row>
    <row r="454" spans="5:8">
      <c r="E454" s="33" t="str">
        <f>IF(D454="","",COUNTIF('Дневник сделок'!$H$10:$H$1960,D454))</f>
        <v/>
      </c>
      <c r="F454" s="33" t="str">
        <f>IF(D454="","",(SUMPRODUCT(('Дневник сделок'!$H$10:'Дневник сделок'!$H$2000=D454)*('Дневник сделок'!$AE$10:'Дневник сделок'!$AE$2000&gt;0))))</f>
        <v/>
      </c>
      <c r="G454" s="33" t="str">
        <f>IF(D454="","",(SUMPRODUCT(('Дневник сделок'!$H$10:'Дневник сделок'!$H$2000=D454)*('Дневник сделок'!$AE$10:'Дневник сделок'!$AE$2000&lt;0))))</f>
        <v/>
      </c>
      <c r="H454" s="33" t="str">
        <f>IF(D454="","",SUMPRODUCT(('Дневник сделок'!$H$10:$H$1960=D454)*('Дневник сделок'!$AE$10:$AE$1960)))</f>
        <v/>
      </c>
    </row>
    <row r="455" spans="5:8">
      <c r="E455" s="33" t="str">
        <f>IF(D455="","",COUNTIF('Дневник сделок'!$H$10:$H$1960,D455))</f>
        <v/>
      </c>
      <c r="F455" s="33" t="str">
        <f>IF(D455="","",(SUMPRODUCT(('Дневник сделок'!$H$10:'Дневник сделок'!$H$2000=D455)*('Дневник сделок'!$AE$10:'Дневник сделок'!$AE$2000&gt;0))))</f>
        <v/>
      </c>
      <c r="G455" s="33" t="str">
        <f>IF(D455="","",(SUMPRODUCT(('Дневник сделок'!$H$10:'Дневник сделок'!$H$2000=D455)*('Дневник сделок'!$AE$10:'Дневник сделок'!$AE$2000&lt;0))))</f>
        <v/>
      </c>
      <c r="H455" s="33" t="str">
        <f>IF(D455="","",SUMPRODUCT(('Дневник сделок'!$H$10:$H$1960=D455)*('Дневник сделок'!$AE$10:$AE$1960)))</f>
        <v/>
      </c>
    </row>
    <row r="456" spans="5:8">
      <c r="E456" s="33" t="str">
        <f>IF(D456="","",COUNTIF('Дневник сделок'!$H$10:$H$1960,D456))</f>
        <v/>
      </c>
      <c r="F456" s="33" t="str">
        <f>IF(D456="","",(SUMPRODUCT(('Дневник сделок'!$H$10:'Дневник сделок'!$H$2000=D456)*('Дневник сделок'!$AE$10:'Дневник сделок'!$AE$2000&gt;0))))</f>
        <v/>
      </c>
      <c r="G456" s="33" t="str">
        <f>IF(D456="","",(SUMPRODUCT(('Дневник сделок'!$H$10:'Дневник сделок'!$H$2000=D456)*('Дневник сделок'!$AE$10:'Дневник сделок'!$AE$2000&lt;0))))</f>
        <v/>
      </c>
      <c r="H456" s="33" t="str">
        <f>IF(D456="","",SUMPRODUCT(('Дневник сделок'!$H$10:$H$1960=D456)*('Дневник сделок'!$AE$10:$AE$1960)))</f>
        <v/>
      </c>
    </row>
    <row r="457" spans="5:8">
      <c r="E457" s="33" t="str">
        <f>IF(D457="","",COUNTIF('Дневник сделок'!$H$10:$H$1960,D457))</f>
        <v/>
      </c>
      <c r="F457" s="33" t="str">
        <f>IF(D457="","",(SUMPRODUCT(('Дневник сделок'!$H$10:'Дневник сделок'!$H$2000=D457)*('Дневник сделок'!$AE$10:'Дневник сделок'!$AE$2000&gt;0))))</f>
        <v/>
      </c>
      <c r="G457" s="33" t="str">
        <f>IF(D457="","",(SUMPRODUCT(('Дневник сделок'!$H$10:'Дневник сделок'!$H$2000=D457)*('Дневник сделок'!$AE$10:'Дневник сделок'!$AE$2000&lt;0))))</f>
        <v/>
      </c>
      <c r="H457" s="33" t="str">
        <f>IF(D457="","",SUMPRODUCT(('Дневник сделок'!$H$10:$H$1960=D457)*('Дневник сделок'!$AE$10:$AE$1960)))</f>
        <v/>
      </c>
    </row>
    <row r="458" spans="5:8">
      <c r="E458" s="33" t="str">
        <f>IF(D458="","",COUNTIF('Дневник сделок'!$H$10:$H$1960,D458))</f>
        <v/>
      </c>
      <c r="F458" s="33" t="str">
        <f>IF(D458="","",(SUMPRODUCT(('Дневник сделок'!$H$10:'Дневник сделок'!$H$2000=D458)*('Дневник сделок'!$AE$10:'Дневник сделок'!$AE$2000&gt;0))))</f>
        <v/>
      </c>
      <c r="G458" s="33" t="str">
        <f>IF(D458="","",(SUMPRODUCT(('Дневник сделок'!$H$10:'Дневник сделок'!$H$2000=D458)*('Дневник сделок'!$AE$10:'Дневник сделок'!$AE$2000&lt;0))))</f>
        <v/>
      </c>
      <c r="H458" s="33" t="str">
        <f>IF(D458="","",SUMPRODUCT(('Дневник сделок'!$H$10:$H$1960=D458)*('Дневник сделок'!$AE$10:$AE$1960)))</f>
        <v/>
      </c>
    </row>
    <row r="459" spans="5:8">
      <c r="E459" s="33" t="str">
        <f>IF(D459="","",COUNTIF('Дневник сделок'!$H$10:$H$1960,D459))</f>
        <v/>
      </c>
      <c r="F459" s="33" t="str">
        <f>IF(D459="","",(SUMPRODUCT(('Дневник сделок'!$H$10:'Дневник сделок'!$H$2000=D459)*('Дневник сделок'!$AE$10:'Дневник сделок'!$AE$2000&gt;0))))</f>
        <v/>
      </c>
      <c r="G459" s="33" t="str">
        <f>IF(D459="","",(SUMPRODUCT(('Дневник сделок'!$H$10:'Дневник сделок'!$H$2000=D459)*('Дневник сделок'!$AE$10:'Дневник сделок'!$AE$2000&lt;0))))</f>
        <v/>
      </c>
      <c r="H459" s="33" t="str">
        <f>IF(D459="","",SUMPRODUCT(('Дневник сделок'!$H$10:$H$1960=D459)*('Дневник сделок'!$AE$10:$AE$1960)))</f>
        <v/>
      </c>
    </row>
    <row r="460" spans="5:8">
      <c r="E460" s="33" t="str">
        <f>IF(D460="","",COUNTIF('Дневник сделок'!$H$10:$H$1960,D460))</f>
        <v/>
      </c>
      <c r="F460" s="33" t="str">
        <f>IF(D460="","",(SUMPRODUCT(('Дневник сделок'!$H$10:'Дневник сделок'!$H$2000=D460)*('Дневник сделок'!$AE$10:'Дневник сделок'!$AE$2000&gt;0))))</f>
        <v/>
      </c>
      <c r="G460" s="33" t="str">
        <f>IF(D460="","",(SUMPRODUCT(('Дневник сделок'!$H$10:'Дневник сделок'!$H$2000=D460)*('Дневник сделок'!$AE$10:'Дневник сделок'!$AE$2000&lt;0))))</f>
        <v/>
      </c>
      <c r="H460" s="33" t="str">
        <f>IF(D460="","",SUMPRODUCT(('Дневник сделок'!$H$10:$H$1960=D460)*('Дневник сделок'!$AE$10:$AE$1960)))</f>
        <v/>
      </c>
    </row>
    <row r="461" spans="5:8">
      <c r="E461" s="33" t="str">
        <f>IF(D461="","",COUNTIF('Дневник сделок'!$H$10:$H$1960,D461))</f>
        <v/>
      </c>
      <c r="F461" s="33" t="str">
        <f>IF(D461="","",(SUMPRODUCT(('Дневник сделок'!$H$10:'Дневник сделок'!$H$2000=D461)*('Дневник сделок'!$AE$10:'Дневник сделок'!$AE$2000&gt;0))))</f>
        <v/>
      </c>
      <c r="G461" s="33" t="str">
        <f>IF(D461="","",(SUMPRODUCT(('Дневник сделок'!$H$10:'Дневник сделок'!$H$2000=D461)*('Дневник сделок'!$AE$10:'Дневник сделок'!$AE$2000&lt;0))))</f>
        <v/>
      </c>
      <c r="H461" s="33" t="str">
        <f>IF(D461="","",SUMPRODUCT(('Дневник сделок'!$H$10:$H$1960=D461)*('Дневник сделок'!$AE$10:$AE$1960)))</f>
        <v/>
      </c>
    </row>
    <row r="462" spans="5:8">
      <c r="E462" s="33" t="str">
        <f>IF(D462="","",COUNTIF('Дневник сделок'!$H$10:$H$1960,D462))</f>
        <v/>
      </c>
      <c r="F462" s="33" t="str">
        <f>IF(D462="","",(SUMPRODUCT(('Дневник сделок'!$H$10:'Дневник сделок'!$H$2000=D462)*('Дневник сделок'!$AE$10:'Дневник сделок'!$AE$2000&gt;0))))</f>
        <v/>
      </c>
      <c r="G462" s="33" t="str">
        <f>IF(D462="","",(SUMPRODUCT(('Дневник сделок'!$H$10:'Дневник сделок'!$H$2000=D462)*('Дневник сделок'!$AE$10:'Дневник сделок'!$AE$2000&lt;0))))</f>
        <v/>
      </c>
      <c r="H462" s="33" t="str">
        <f>IF(D462="","",SUMPRODUCT(('Дневник сделок'!$H$10:$H$1960=D462)*('Дневник сделок'!$AE$10:$AE$1960)))</f>
        <v/>
      </c>
    </row>
    <row r="463" spans="5:8">
      <c r="E463" s="33" t="str">
        <f>IF(D463="","",COUNTIF('Дневник сделок'!$H$10:$H$1960,D463))</f>
        <v/>
      </c>
      <c r="F463" s="33" t="str">
        <f>IF(D463="","",(SUMPRODUCT(('Дневник сделок'!$H$10:'Дневник сделок'!$H$2000=D463)*('Дневник сделок'!$AE$10:'Дневник сделок'!$AE$2000&gt;0))))</f>
        <v/>
      </c>
      <c r="G463" s="33" t="str">
        <f>IF(D463="","",(SUMPRODUCT(('Дневник сделок'!$H$10:'Дневник сделок'!$H$2000=D463)*('Дневник сделок'!$AE$10:'Дневник сделок'!$AE$2000&lt;0))))</f>
        <v/>
      </c>
      <c r="H463" s="33" t="str">
        <f>IF(D463="","",SUMPRODUCT(('Дневник сделок'!$H$10:$H$1960=D463)*('Дневник сделок'!$AE$10:$AE$1960)))</f>
        <v/>
      </c>
    </row>
    <row r="464" spans="5:8">
      <c r="E464" s="33" t="str">
        <f>IF(D464="","",COUNTIF('Дневник сделок'!$H$10:$H$1960,D464))</f>
        <v/>
      </c>
      <c r="F464" s="33" t="str">
        <f>IF(D464="","",(SUMPRODUCT(('Дневник сделок'!$H$10:'Дневник сделок'!$H$2000=D464)*('Дневник сделок'!$AE$10:'Дневник сделок'!$AE$2000&gt;0))))</f>
        <v/>
      </c>
      <c r="G464" s="33" t="str">
        <f>IF(D464="","",(SUMPRODUCT(('Дневник сделок'!$H$10:'Дневник сделок'!$H$2000=D464)*('Дневник сделок'!$AE$10:'Дневник сделок'!$AE$2000&lt;0))))</f>
        <v/>
      </c>
      <c r="H464" s="33" t="str">
        <f>IF(D464="","",SUMPRODUCT(('Дневник сделок'!$H$10:$H$1960=D464)*('Дневник сделок'!$AE$10:$AE$1960)))</f>
        <v/>
      </c>
    </row>
    <row r="465" spans="5:8">
      <c r="E465" s="33" t="str">
        <f>IF(D465="","",COUNTIF('Дневник сделок'!$H$10:$H$1960,D465))</f>
        <v/>
      </c>
      <c r="F465" s="33" t="str">
        <f>IF(D465="","",(SUMPRODUCT(('Дневник сделок'!$H$10:'Дневник сделок'!$H$2000=D465)*('Дневник сделок'!$AE$10:'Дневник сделок'!$AE$2000&gt;0))))</f>
        <v/>
      </c>
      <c r="G465" s="33" t="str">
        <f>IF(D465="","",(SUMPRODUCT(('Дневник сделок'!$H$10:'Дневник сделок'!$H$2000=D465)*('Дневник сделок'!$AE$10:'Дневник сделок'!$AE$2000&lt;0))))</f>
        <v/>
      </c>
      <c r="H465" s="33" t="str">
        <f>IF(D465="","",SUMPRODUCT(('Дневник сделок'!$H$10:$H$1960=D465)*('Дневник сделок'!$AE$10:$AE$1960)))</f>
        <v/>
      </c>
    </row>
    <row r="466" spans="5:8">
      <c r="E466" s="33" t="str">
        <f>IF(D466="","",COUNTIF('Дневник сделок'!$H$10:$H$1960,D466))</f>
        <v/>
      </c>
      <c r="F466" s="33" t="str">
        <f>IF(D466="","",(SUMPRODUCT(('Дневник сделок'!$H$10:'Дневник сделок'!$H$2000=D466)*('Дневник сделок'!$AE$10:'Дневник сделок'!$AE$2000&gt;0))))</f>
        <v/>
      </c>
      <c r="G466" s="33" t="str">
        <f>IF(D466="","",(SUMPRODUCT(('Дневник сделок'!$H$10:'Дневник сделок'!$H$2000=D466)*('Дневник сделок'!$AE$10:'Дневник сделок'!$AE$2000&lt;0))))</f>
        <v/>
      </c>
      <c r="H466" s="33" t="str">
        <f>IF(D466="","",SUMPRODUCT(('Дневник сделок'!$H$10:$H$1960=D466)*('Дневник сделок'!$AE$10:$AE$1960)))</f>
        <v/>
      </c>
    </row>
    <row r="467" spans="5:8">
      <c r="E467" s="33" t="str">
        <f>IF(D467="","",COUNTIF('Дневник сделок'!$H$10:$H$1960,D467))</f>
        <v/>
      </c>
      <c r="F467" s="33" t="str">
        <f>IF(D467="","",(SUMPRODUCT(('Дневник сделок'!$H$10:'Дневник сделок'!$H$2000=D467)*('Дневник сделок'!$AE$10:'Дневник сделок'!$AE$2000&gt;0))))</f>
        <v/>
      </c>
      <c r="G467" s="33" t="str">
        <f>IF(D467="","",(SUMPRODUCT(('Дневник сделок'!$H$10:'Дневник сделок'!$H$2000=D467)*('Дневник сделок'!$AE$10:'Дневник сделок'!$AE$2000&lt;0))))</f>
        <v/>
      </c>
      <c r="H467" s="33" t="str">
        <f>IF(D467="","",SUMPRODUCT(('Дневник сделок'!$H$10:$H$1960=D467)*('Дневник сделок'!$AE$10:$AE$1960)))</f>
        <v/>
      </c>
    </row>
    <row r="468" spans="5:8">
      <c r="E468" s="33" t="str">
        <f>IF(D468="","",COUNTIF('Дневник сделок'!$H$10:$H$1960,D468))</f>
        <v/>
      </c>
      <c r="F468" s="33" t="str">
        <f>IF(D468="","",(SUMPRODUCT(('Дневник сделок'!$H$10:'Дневник сделок'!$H$2000=D468)*('Дневник сделок'!$AE$10:'Дневник сделок'!$AE$2000&gt;0))))</f>
        <v/>
      </c>
      <c r="G468" s="33" t="str">
        <f>IF(D468="","",(SUMPRODUCT(('Дневник сделок'!$H$10:'Дневник сделок'!$H$2000=D468)*('Дневник сделок'!$AE$10:'Дневник сделок'!$AE$2000&lt;0))))</f>
        <v/>
      </c>
      <c r="H468" s="33" t="str">
        <f>IF(D468="","",SUMPRODUCT(('Дневник сделок'!$H$10:$H$1960=D468)*('Дневник сделок'!$AE$10:$AE$1960)))</f>
        <v/>
      </c>
    </row>
    <row r="469" spans="5:8">
      <c r="E469" s="33" t="str">
        <f>IF(D469="","",COUNTIF('Дневник сделок'!$H$10:$H$1960,D469))</f>
        <v/>
      </c>
      <c r="F469" s="33" t="str">
        <f>IF(D469="","",(SUMPRODUCT(('Дневник сделок'!$H$10:'Дневник сделок'!$H$2000=D469)*('Дневник сделок'!$AE$10:'Дневник сделок'!$AE$2000&gt;0))))</f>
        <v/>
      </c>
      <c r="G469" s="33" t="str">
        <f>IF(D469="","",(SUMPRODUCT(('Дневник сделок'!$H$10:'Дневник сделок'!$H$2000=D469)*('Дневник сделок'!$AE$10:'Дневник сделок'!$AE$2000&lt;0))))</f>
        <v/>
      </c>
      <c r="H469" s="33" t="str">
        <f>IF(D469="","",SUMPRODUCT(('Дневник сделок'!$H$10:$H$1960=D469)*('Дневник сделок'!$AE$10:$AE$1960)))</f>
        <v/>
      </c>
    </row>
    <row r="470" spans="5:8">
      <c r="E470" s="33" t="str">
        <f>IF(D470="","",COUNTIF('Дневник сделок'!$H$10:$H$1960,D470))</f>
        <v/>
      </c>
      <c r="F470" s="33" t="str">
        <f>IF(D470="","",(SUMPRODUCT(('Дневник сделок'!$H$10:'Дневник сделок'!$H$2000=D470)*('Дневник сделок'!$AE$10:'Дневник сделок'!$AE$2000&gt;0))))</f>
        <v/>
      </c>
      <c r="G470" s="33" t="str">
        <f>IF(D470="","",(SUMPRODUCT(('Дневник сделок'!$H$10:'Дневник сделок'!$H$2000=D470)*('Дневник сделок'!$AE$10:'Дневник сделок'!$AE$2000&lt;0))))</f>
        <v/>
      </c>
      <c r="H470" s="33" t="str">
        <f>IF(D470="","",SUMPRODUCT(('Дневник сделок'!$H$10:$H$1960=D470)*('Дневник сделок'!$AE$10:$AE$1960)))</f>
        <v/>
      </c>
    </row>
    <row r="471" spans="5:8">
      <c r="E471" s="33" t="str">
        <f>IF(D471="","",COUNTIF('Дневник сделок'!$H$10:$H$1960,D471))</f>
        <v/>
      </c>
      <c r="F471" s="33" t="str">
        <f>IF(D471="","",(SUMPRODUCT(('Дневник сделок'!$H$10:'Дневник сделок'!$H$2000=D471)*('Дневник сделок'!$AE$10:'Дневник сделок'!$AE$2000&gt;0))))</f>
        <v/>
      </c>
      <c r="G471" s="33" t="str">
        <f>IF(D471="","",(SUMPRODUCT(('Дневник сделок'!$H$10:'Дневник сделок'!$H$2000=D471)*('Дневник сделок'!$AE$10:'Дневник сделок'!$AE$2000&lt;0))))</f>
        <v/>
      </c>
      <c r="H471" s="33" t="str">
        <f>IF(D471="","",SUMPRODUCT(('Дневник сделок'!$H$10:$H$1960=D471)*('Дневник сделок'!$AE$10:$AE$1960)))</f>
        <v/>
      </c>
    </row>
    <row r="472" spans="5:8">
      <c r="E472" s="33" t="str">
        <f>IF(D472="","",COUNTIF('Дневник сделок'!$H$10:$H$1960,D472))</f>
        <v/>
      </c>
      <c r="F472" s="33" t="str">
        <f>IF(D472="","",(SUMPRODUCT(('Дневник сделок'!$H$10:'Дневник сделок'!$H$2000=D472)*('Дневник сделок'!$AE$10:'Дневник сделок'!$AE$2000&gt;0))))</f>
        <v/>
      </c>
      <c r="G472" s="33" t="str">
        <f>IF(D472="","",(SUMPRODUCT(('Дневник сделок'!$H$10:'Дневник сделок'!$H$2000=D472)*('Дневник сделок'!$AE$10:'Дневник сделок'!$AE$2000&lt;0))))</f>
        <v/>
      </c>
      <c r="H472" s="33" t="str">
        <f>IF(D472="","",SUMPRODUCT(('Дневник сделок'!$H$10:$H$1960=D472)*('Дневник сделок'!$AE$10:$AE$1960)))</f>
        <v/>
      </c>
    </row>
    <row r="473" spans="5:8">
      <c r="E473" s="33" t="str">
        <f>IF(D473="","",COUNTIF('Дневник сделок'!$H$10:$H$1960,D473))</f>
        <v/>
      </c>
      <c r="F473" s="33" t="str">
        <f>IF(D473="","",(SUMPRODUCT(('Дневник сделок'!$H$10:'Дневник сделок'!$H$2000=D473)*('Дневник сделок'!$AE$10:'Дневник сделок'!$AE$2000&gt;0))))</f>
        <v/>
      </c>
      <c r="G473" s="33" t="str">
        <f>IF(D473="","",(SUMPRODUCT(('Дневник сделок'!$H$10:'Дневник сделок'!$H$2000=D473)*('Дневник сделок'!$AE$10:'Дневник сделок'!$AE$2000&lt;0))))</f>
        <v/>
      </c>
      <c r="H473" s="33" t="str">
        <f>IF(D473="","",SUMPRODUCT(('Дневник сделок'!$H$10:$H$1960=D473)*('Дневник сделок'!$AE$10:$AE$1960)))</f>
        <v/>
      </c>
    </row>
    <row r="474" spans="5:8">
      <c r="E474" s="33" t="str">
        <f>IF(D474="","",COUNTIF('Дневник сделок'!$H$10:$H$1960,D474))</f>
        <v/>
      </c>
      <c r="F474" s="33" t="str">
        <f>IF(D474="","",(SUMPRODUCT(('Дневник сделок'!$H$10:'Дневник сделок'!$H$2000=D474)*('Дневник сделок'!$AE$10:'Дневник сделок'!$AE$2000&gt;0))))</f>
        <v/>
      </c>
      <c r="G474" s="33" t="str">
        <f>IF(D474="","",(SUMPRODUCT(('Дневник сделок'!$H$10:'Дневник сделок'!$H$2000=D474)*('Дневник сделок'!$AE$10:'Дневник сделок'!$AE$2000&lt;0))))</f>
        <v/>
      </c>
      <c r="H474" s="33" t="str">
        <f>IF(D474="","",SUMPRODUCT(('Дневник сделок'!$H$10:$H$1960=D474)*('Дневник сделок'!$AE$10:$AE$1960)))</f>
        <v/>
      </c>
    </row>
    <row r="475" spans="5:8">
      <c r="E475" s="33" t="str">
        <f>IF(D475="","",COUNTIF('Дневник сделок'!$H$10:$H$1960,D475))</f>
        <v/>
      </c>
      <c r="F475" s="33" t="str">
        <f>IF(D475="","",(SUMPRODUCT(('Дневник сделок'!$H$10:'Дневник сделок'!$H$2000=D475)*('Дневник сделок'!$AE$10:'Дневник сделок'!$AE$2000&gt;0))))</f>
        <v/>
      </c>
      <c r="G475" s="33" t="str">
        <f>IF(D475="","",(SUMPRODUCT(('Дневник сделок'!$H$10:'Дневник сделок'!$H$2000=D475)*('Дневник сделок'!$AE$10:'Дневник сделок'!$AE$2000&lt;0))))</f>
        <v/>
      </c>
      <c r="H475" s="33" t="str">
        <f>IF(D475="","",SUMPRODUCT(('Дневник сделок'!$H$10:$H$1960=D475)*('Дневник сделок'!$AE$10:$AE$1960)))</f>
        <v/>
      </c>
    </row>
    <row r="476" spans="5:8">
      <c r="E476" s="33" t="str">
        <f>IF(D476="","",COUNTIF('Дневник сделок'!$H$10:$H$1960,D476))</f>
        <v/>
      </c>
      <c r="F476" s="33" t="str">
        <f>IF(D476="","",(SUMPRODUCT(('Дневник сделок'!$H$10:'Дневник сделок'!$H$2000=D476)*('Дневник сделок'!$AE$10:'Дневник сделок'!$AE$2000&gt;0))))</f>
        <v/>
      </c>
      <c r="G476" s="33" t="str">
        <f>IF(D476="","",(SUMPRODUCT(('Дневник сделок'!$H$10:'Дневник сделок'!$H$2000=D476)*('Дневник сделок'!$AE$10:'Дневник сделок'!$AE$2000&lt;0))))</f>
        <v/>
      </c>
      <c r="H476" s="33" t="str">
        <f>IF(D476="","",SUMPRODUCT(('Дневник сделок'!$H$10:$H$1960=D476)*('Дневник сделок'!$AE$10:$AE$1960)))</f>
        <v/>
      </c>
    </row>
    <row r="477" spans="5:8">
      <c r="E477" s="33" t="str">
        <f>IF(D477="","",COUNTIF('Дневник сделок'!$H$10:$H$1960,D477))</f>
        <v/>
      </c>
      <c r="F477" s="33" t="str">
        <f>IF(D477="","",(SUMPRODUCT(('Дневник сделок'!$H$10:'Дневник сделок'!$H$2000=D477)*('Дневник сделок'!$AE$10:'Дневник сделок'!$AE$2000&gt;0))))</f>
        <v/>
      </c>
      <c r="G477" s="33" t="str">
        <f>IF(D477="","",(SUMPRODUCT(('Дневник сделок'!$H$10:'Дневник сделок'!$H$2000=D477)*('Дневник сделок'!$AE$10:'Дневник сделок'!$AE$2000&lt;0))))</f>
        <v/>
      </c>
      <c r="H477" s="33" t="str">
        <f>IF(D477="","",SUMPRODUCT(('Дневник сделок'!$H$10:$H$1960=D477)*('Дневник сделок'!$AE$10:$AE$1960)))</f>
        <v/>
      </c>
    </row>
    <row r="478" spans="5:8">
      <c r="E478" s="33" t="str">
        <f>IF(D478="","",COUNTIF('Дневник сделок'!$H$10:$H$1960,D478))</f>
        <v/>
      </c>
      <c r="F478" s="33" t="str">
        <f>IF(D478="","",(SUMPRODUCT(('Дневник сделок'!$H$10:'Дневник сделок'!$H$2000=D478)*('Дневник сделок'!$AE$10:'Дневник сделок'!$AE$2000&gt;0))))</f>
        <v/>
      </c>
      <c r="G478" s="33" t="str">
        <f>IF(D478="","",(SUMPRODUCT(('Дневник сделок'!$H$10:'Дневник сделок'!$H$2000=D478)*('Дневник сделок'!$AE$10:'Дневник сделок'!$AE$2000&lt;0))))</f>
        <v/>
      </c>
      <c r="H478" s="33" t="str">
        <f>IF(D478="","",SUMPRODUCT(('Дневник сделок'!$H$10:$H$1960=D478)*('Дневник сделок'!$AE$10:$AE$1960)))</f>
        <v/>
      </c>
    </row>
    <row r="479" spans="5:8">
      <c r="E479" s="33" t="str">
        <f>IF(D479="","",COUNTIF('Дневник сделок'!$H$10:$H$1960,D479))</f>
        <v/>
      </c>
      <c r="F479" s="33" t="str">
        <f>IF(D479="","",(SUMPRODUCT(('Дневник сделок'!$H$10:'Дневник сделок'!$H$2000=D479)*('Дневник сделок'!$AE$10:'Дневник сделок'!$AE$2000&gt;0))))</f>
        <v/>
      </c>
      <c r="G479" s="33" t="str">
        <f>IF(D479="","",(SUMPRODUCT(('Дневник сделок'!$H$10:'Дневник сделок'!$H$2000=D479)*('Дневник сделок'!$AE$10:'Дневник сделок'!$AE$2000&lt;0))))</f>
        <v/>
      </c>
      <c r="H479" s="33" t="str">
        <f>IF(D479="","",SUMPRODUCT(('Дневник сделок'!$H$10:$H$1960=D479)*('Дневник сделок'!$AE$10:$AE$1960)))</f>
        <v/>
      </c>
    </row>
    <row r="480" spans="5:8">
      <c r="E480" s="33" t="str">
        <f>IF(D480="","",COUNTIF('Дневник сделок'!$H$10:$H$1960,D480))</f>
        <v/>
      </c>
      <c r="F480" s="33" t="str">
        <f>IF(D480="","",(SUMPRODUCT(('Дневник сделок'!$H$10:'Дневник сделок'!$H$2000=D480)*('Дневник сделок'!$AE$10:'Дневник сделок'!$AE$2000&gt;0))))</f>
        <v/>
      </c>
      <c r="G480" s="33" t="str">
        <f>IF(D480="","",(SUMPRODUCT(('Дневник сделок'!$H$10:'Дневник сделок'!$H$2000=D480)*('Дневник сделок'!$AE$10:'Дневник сделок'!$AE$2000&lt;0))))</f>
        <v/>
      </c>
      <c r="H480" s="33" t="str">
        <f>IF(D480="","",SUMPRODUCT(('Дневник сделок'!$H$10:$H$1960=D480)*('Дневник сделок'!$AE$10:$AE$1960)))</f>
        <v/>
      </c>
    </row>
    <row r="481" spans="5:8">
      <c r="E481" s="33" t="str">
        <f>IF(D481="","",COUNTIF('Дневник сделок'!$H$10:$H$1960,D481))</f>
        <v/>
      </c>
      <c r="F481" s="33" t="str">
        <f>IF(D481="","",(SUMPRODUCT(('Дневник сделок'!$H$10:'Дневник сделок'!$H$2000=D481)*('Дневник сделок'!$AE$10:'Дневник сделок'!$AE$2000&gt;0))))</f>
        <v/>
      </c>
      <c r="G481" s="33" t="str">
        <f>IF(D481="","",(SUMPRODUCT(('Дневник сделок'!$H$10:'Дневник сделок'!$H$2000=D481)*('Дневник сделок'!$AE$10:'Дневник сделок'!$AE$2000&lt;0))))</f>
        <v/>
      </c>
      <c r="H481" s="33" t="str">
        <f>IF(D481="","",SUMPRODUCT(('Дневник сделок'!$H$10:$H$1960=D481)*('Дневник сделок'!$AE$10:$AE$1960)))</f>
        <v/>
      </c>
    </row>
    <row r="482" spans="5:8">
      <c r="E482" s="33" t="str">
        <f>IF(D482="","",COUNTIF('Дневник сделок'!$H$10:$H$1960,D482))</f>
        <v/>
      </c>
      <c r="F482" s="33" t="str">
        <f>IF(D482="","",(SUMPRODUCT(('Дневник сделок'!$H$10:'Дневник сделок'!$H$2000=D482)*('Дневник сделок'!$AE$10:'Дневник сделок'!$AE$2000&gt;0))))</f>
        <v/>
      </c>
      <c r="G482" s="33" t="str">
        <f>IF(D482="","",(SUMPRODUCT(('Дневник сделок'!$H$10:'Дневник сделок'!$H$2000=D482)*('Дневник сделок'!$AE$10:'Дневник сделок'!$AE$2000&lt;0))))</f>
        <v/>
      </c>
      <c r="H482" s="33" t="str">
        <f>IF(D482="","",SUMPRODUCT(('Дневник сделок'!$H$10:$H$1960=D482)*('Дневник сделок'!$AE$10:$AE$1960)))</f>
        <v/>
      </c>
    </row>
    <row r="483" spans="5:8">
      <c r="E483" s="33" t="str">
        <f>IF(D483="","",COUNTIF('Дневник сделок'!$H$10:$H$1960,D483))</f>
        <v/>
      </c>
      <c r="F483" s="33" t="str">
        <f>IF(D483="","",(SUMPRODUCT(('Дневник сделок'!$H$10:'Дневник сделок'!$H$2000=D483)*('Дневник сделок'!$AE$10:'Дневник сделок'!$AE$2000&gt;0))))</f>
        <v/>
      </c>
      <c r="G483" s="33" t="str">
        <f>IF(D483="","",(SUMPRODUCT(('Дневник сделок'!$H$10:'Дневник сделок'!$H$2000=D483)*('Дневник сделок'!$AE$10:'Дневник сделок'!$AE$2000&lt;0))))</f>
        <v/>
      </c>
      <c r="H483" s="33" t="str">
        <f>IF(D483="","",SUMPRODUCT(('Дневник сделок'!$H$10:$H$1960=D483)*('Дневник сделок'!$AE$10:$AE$1960)))</f>
        <v/>
      </c>
    </row>
    <row r="484" spans="5:8">
      <c r="E484" s="33" t="str">
        <f>IF(D484="","",COUNTIF('Дневник сделок'!$H$10:$H$1960,D484))</f>
        <v/>
      </c>
      <c r="F484" s="33" t="str">
        <f>IF(D484="","",(SUMPRODUCT(('Дневник сделок'!$H$10:'Дневник сделок'!$H$2000=D484)*('Дневник сделок'!$AE$10:'Дневник сделок'!$AE$2000&gt;0))))</f>
        <v/>
      </c>
      <c r="G484" s="33" t="str">
        <f>IF(D484="","",(SUMPRODUCT(('Дневник сделок'!$H$10:'Дневник сделок'!$H$2000=D484)*('Дневник сделок'!$AE$10:'Дневник сделок'!$AE$2000&lt;0))))</f>
        <v/>
      </c>
      <c r="H484" s="33" t="str">
        <f>IF(D484="","",SUMPRODUCT(('Дневник сделок'!$H$10:$H$1960=D484)*('Дневник сделок'!$AE$10:$AE$1960)))</f>
        <v/>
      </c>
    </row>
    <row r="485" spans="5:8">
      <c r="E485" s="33" t="str">
        <f>IF(D485="","",COUNTIF('Дневник сделок'!$H$10:$H$1960,D485))</f>
        <v/>
      </c>
      <c r="F485" s="33" t="str">
        <f>IF(D485="","",(SUMPRODUCT(('Дневник сделок'!$H$10:'Дневник сделок'!$H$2000=D485)*('Дневник сделок'!$AE$10:'Дневник сделок'!$AE$2000&gt;0))))</f>
        <v/>
      </c>
      <c r="G485" s="33" t="str">
        <f>IF(D485="","",(SUMPRODUCT(('Дневник сделок'!$H$10:'Дневник сделок'!$H$2000=D485)*('Дневник сделок'!$AE$10:'Дневник сделок'!$AE$2000&lt;0))))</f>
        <v/>
      </c>
      <c r="H485" s="33" t="str">
        <f>IF(D485="","",SUMPRODUCT(('Дневник сделок'!$H$10:$H$1960=D485)*('Дневник сделок'!$AE$10:$AE$1960)))</f>
        <v/>
      </c>
    </row>
    <row r="486" spans="5:8">
      <c r="E486" s="33" t="str">
        <f>IF(D486="","",COUNTIF('Дневник сделок'!$H$10:$H$1960,D486))</f>
        <v/>
      </c>
      <c r="F486" s="33" t="str">
        <f>IF(D486="","",(SUMPRODUCT(('Дневник сделок'!$H$10:'Дневник сделок'!$H$2000=D486)*('Дневник сделок'!$AE$10:'Дневник сделок'!$AE$2000&gt;0))))</f>
        <v/>
      </c>
      <c r="G486" s="33" t="str">
        <f>IF(D486="","",(SUMPRODUCT(('Дневник сделок'!$H$10:'Дневник сделок'!$H$2000=D486)*('Дневник сделок'!$AE$10:'Дневник сделок'!$AE$2000&lt;0))))</f>
        <v/>
      </c>
      <c r="H486" s="33" t="str">
        <f>IF(D486="","",SUMPRODUCT(('Дневник сделок'!$H$10:$H$1960=D486)*('Дневник сделок'!$AE$10:$AE$1960)))</f>
        <v/>
      </c>
    </row>
    <row r="487" spans="5:8">
      <c r="E487" s="33" t="str">
        <f>IF(D487="","",COUNTIF('Дневник сделок'!$H$10:$H$1960,D487))</f>
        <v/>
      </c>
      <c r="F487" s="33" t="str">
        <f>IF(D487="","",(SUMPRODUCT(('Дневник сделок'!$H$10:'Дневник сделок'!$H$2000=D487)*('Дневник сделок'!$AE$10:'Дневник сделок'!$AE$2000&gt;0))))</f>
        <v/>
      </c>
      <c r="G487" s="33" t="str">
        <f>IF(D487="","",(SUMPRODUCT(('Дневник сделок'!$H$10:'Дневник сделок'!$H$2000=D487)*('Дневник сделок'!$AE$10:'Дневник сделок'!$AE$2000&lt;0))))</f>
        <v/>
      </c>
      <c r="H487" s="33" t="str">
        <f>IF(D487="","",SUMPRODUCT(('Дневник сделок'!$H$10:$H$1960=D487)*('Дневник сделок'!$AE$10:$AE$1960)))</f>
        <v/>
      </c>
    </row>
    <row r="488" spans="5:8">
      <c r="E488" s="33" t="str">
        <f>IF(D488="","",COUNTIF('Дневник сделок'!$H$10:$H$1960,D488))</f>
        <v/>
      </c>
      <c r="F488" s="33" t="str">
        <f>IF(D488="","",(SUMPRODUCT(('Дневник сделок'!$H$10:'Дневник сделок'!$H$2000=D488)*('Дневник сделок'!$AE$10:'Дневник сделок'!$AE$2000&gt;0))))</f>
        <v/>
      </c>
      <c r="G488" s="33" t="str">
        <f>IF(D488="","",(SUMPRODUCT(('Дневник сделок'!$H$10:'Дневник сделок'!$H$2000=D488)*('Дневник сделок'!$AE$10:'Дневник сделок'!$AE$2000&lt;0))))</f>
        <v/>
      </c>
      <c r="H488" s="33" t="str">
        <f>IF(D488="","",SUMPRODUCT(('Дневник сделок'!$H$10:$H$1960=D488)*('Дневник сделок'!$AE$10:$AE$1960)))</f>
        <v/>
      </c>
    </row>
    <row r="489" spans="5:8">
      <c r="E489" s="33" t="str">
        <f>IF(D489="","",COUNTIF('Дневник сделок'!$H$10:$H$1960,D489))</f>
        <v/>
      </c>
      <c r="F489" s="33" t="str">
        <f>IF(D489="","",(SUMPRODUCT(('Дневник сделок'!$H$10:'Дневник сделок'!$H$2000=D489)*('Дневник сделок'!$AE$10:'Дневник сделок'!$AE$2000&gt;0))))</f>
        <v/>
      </c>
      <c r="G489" s="33" t="str">
        <f>IF(D489="","",(SUMPRODUCT(('Дневник сделок'!$H$10:'Дневник сделок'!$H$2000=D489)*('Дневник сделок'!$AE$10:'Дневник сделок'!$AE$2000&lt;0))))</f>
        <v/>
      </c>
      <c r="H489" s="33" t="str">
        <f>IF(D489="","",SUMPRODUCT(('Дневник сделок'!$H$10:$H$1960=D489)*('Дневник сделок'!$AE$10:$AE$1960)))</f>
        <v/>
      </c>
    </row>
    <row r="490" spans="5:8">
      <c r="E490" s="33" t="str">
        <f>IF(D490="","",COUNTIF('Дневник сделок'!$H$10:$H$1960,D490))</f>
        <v/>
      </c>
      <c r="F490" s="33" t="str">
        <f>IF(D490="","",(SUMPRODUCT(('Дневник сделок'!$H$10:'Дневник сделок'!$H$2000=D490)*('Дневник сделок'!$AE$10:'Дневник сделок'!$AE$2000&gt;0))))</f>
        <v/>
      </c>
      <c r="G490" s="33" t="str">
        <f>IF(D490="","",(SUMPRODUCT(('Дневник сделок'!$H$10:'Дневник сделок'!$H$2000=D490)*('Дневник сделок'!$AE$10:'Дневник сделок'!$AE$2000&lt;0))))</f>
        <v/>
      </c>
      <c r="H490" s="33" t="str">
        <f>IF(D490="","",SUMPRODUCT(('Дневник сделок'!$H$10:$H$1960=D490)*('Дневник сделок'!$AE$10:$AE$1960)))</f>
        <v/>
      </c>
    </row>
    <row r="491" spans="5:8">
      <c r="E491" s="33" t="str">
        <f>IF(D491="","",COUNTIF('Дневник сделок'!$H$10:$H$1960,D491))</f>
        <v/>
      </c>
      <c r="F491" s="33" t="str">
        <f>IF(D491="","",(SUMPRODUCT(('Дневник сделок'!$H$10:'Дневник сделок'!$H$2000=D491)*('Дневник сделок'!$AE$10:'Дневник сделок'!$AE$2000&gt;0))))</f>
        <v/>
      </c>
      <c r="G491" s="33" t="str">
        <f>IF(D491="","",(SUMPRODUCT(('Дневник сделок'!$H$10:'Дневник сделок'!$H$2000=D491)*('Дневник сделок'!$AE$10:'Дневник сделок'!$AE$2000&lt;0))))</f>
        <v/>
      </c>
      <c r="H491" s="33" t="str">
        <f>IF(D491="","",SUMPRODUCT(('Дневник сделок'!$H$10:$H$1960=D491)*('Дневник сделок'!$AE$10:$AE$1960)))</f>
        <v/>
      </c>
    </row>
    <row r="492" spans="5:8">
      <c r="E492" s="33" t="str">
        <f>IF(D492="","",COUNTIF('Дневник сделок'!$H$10:$H$1960,D492))</f>
        <v/>
      </c>
      <c r="F492" s="33" t="str">
        <f>IF(D492="","",(SUMPRODUCT(('Дневник сделок'!$H$10:'Дневник сделок'!$H$2000=D492)*('Дневник сделок'!$AE$10:'Дневник сделок'!$AE$2000&gt;0))))</f>
        <v/>
      </c>
      <c r="G492" s="33" t="str">
        <f>IF(D492="","",(SUMPRODUCT(('Дневник сделок'!$H$10:'Дневник сделок'!$H$2000=D492)*('Дневник сделок'!$AE$10:'Дневник сделок'!$AE$2000&lt;0))))</f>
        <v/>
      </c>
      <c r="H492" s="33" t="str">
        <f>IF(D492="","",SUMPRODUCT(('Дневник сделок'!$H$10:$H$1960=D492)*('Дневник сделок'!$AE$10:$AE$1960)))</f>
        <v/>
      </c>
    </row>
    <row r="493" spans="5:8">
      <c r="E493" s="33" t="str">
        <f>IF(D493="","",COUNTIF('Дневник сделок'!$H$10:$H$1960,D493))</f>
        <v/>
      </c>
      <c r="F493" s="33" t="str">
        <f>IF(D493="","",(SUMPRODUCT(('Дневник сделок'!$H$10:'Дневник сделок'!$H$2000=D493)*('Дневник сделок'!$AE$10:'Дневник сделок'!$AE$2000&gt;0))))</f>
        <v/>
      </c>
      <c r="G493" s="33" t="str">
        <f>IF(D493="","",(SUMPRODUCT(('Дневник сделок'!$H$10:'Дневник сделок'!$H$2000=D493)*('Дневник сделок'!$AE$10:'Дневник сделок'!$AE$2000&lt;0))))</f>
        <v/>
      </c>
      <c r="H493" s="33" t="str">
        <f>IF(D493="","",SUMPRODUCT(('Дневник сделок'!$H$10:$H$1960=D493)*('Дневник сделок'!$AE$10:$AE$1960)))</f>
        <v/>
      </c>
    </row>
    <row r="494" spans="5:8">
      <c r="E494" s="33" t="str">
        <f>IF(D494="","",COUNTIF('Дневник сделок'!$H$10:$H$1960,D494))</f>
        <v/>
      </c>
      <c r="F494" s="33" t="str">
        <f>IF(D494="","",(SUMPRODUCT(('Дневник сделок'!$H$10:'Дневник сделок'!$H$2000=D494)*('Дневник сделок'!$AE$10:'Дневник сделок'!$AE$2000&gt;0))))</f>
        <v/>
      </c>
      <c r="G494" s="33" t="str">
        <f>IF(D494="","",(SUMPRODUCT(('Дневник сделок'!$H$10:'Дневник сделок'!$H$2000=D494)*('Дневник сделок'!$AE$10:'Дневник сделок'!$AE$2000&lt;0))))</f>
        <v/>
      </c>
      <c r="H494" s="33" t="str">
        <f>IF(D494="","",SUMPRODUCT(('Дневник сделок'!$H$10:$H$1960=D494)*('Дневник сделок'!$AE$10:$AE$1960)))</f>
        <v/>
      </c>
    </row>
    <row r="495" spans="5:8">
      <c r="E495" s="33" t="str">
        <f>IF(D495="","",COUNTIF('Дневник сделок'!$H$10:$H$1960,D495))</f>
        <v/>
      </c>
      <c r="F495" s="33" t="str">
        <f>IF(D495="","",(SUMPRODUCT(('Дневник сделок'!$H$10:'Дневник сделок'!$H$2000=D495)*('Дневник сделок'!$AE$10:'Дневник сделок'!$AE$2000&gt;0))))</f>
        <v/>
      </c>
      <c r="G495" s="33" t="str">
        <f>IF(D495="","",(SUMPRODUCT(('Дневник сделок'!$H$10:'Дневник сделок'!$H$2000=D495)*('Дневник сделок'!$AE$10:'Дневник сделок'!$AE$2000&lt;0))))</f>
        <v/>
      </c>
      <c r="H495" s="33" t="str">
        <f>IF(D495="","",SUMPRODUCT(('Дневник сделок'!$H$10:$H$1960=D495)*('Дневник сделок'!$AE$10:$AE$1960)))</f>
        <v/>
      </c>
    </row>
    <row r="496" spans="5:8">
      <c r="E496" s="33" t="str">
        <f>IF(D496="","",COUNTIF('Дневник сделок'!$H$10:$H$1960,D496))</f>
        <v/>
      </c>
      <c r="F496" s="33" t="str">
        <f>IF(D496="","",(SUMPRODUCT(('Дневник сделок'!$H$10:'Дневник сделок'!$H$2000=D496)*('Дневник сделок'!$AE$10:'Дневник сделок'!$AE$2000&gt;0))))</f>
        <v/>
      </c>
      <c r="G496" s="33" t="str">
        <f>IF(D496="","",(SUMPRODUCT(('Дневник сделок'!$H$10:'Дневник сделок'!$H$2000=D496)*('Дневник сделок'!$AE$10:'Дневник сделок'!$AE$2000&lt;0))))</f>
        <v/>
      </c>
      <c r="H496" s="33" t="str">
        <f>IF(D496="","",SUMPRODUCT(('Дневник сделок'!$H$10:$H$1960=D496)*('Дневник сделок'!$AE$10:$AE$1960)))</f>
        <v/>
      </c>
    </row>
    <row r="497" spans="5:8">
      <c r="E497" s="33" t="str">
        <f>IF(D497="","",COUNTIF('Дневник сделок'!$H$10:$H$1960,D497))</f>
        <v/>
      </c>
      <c r="F497" s="33" t="str">
        <f>IF(D497="","",(SUMPRODUCT(('Дневник сделок'!$H$10:'Дневник сделок'!$H$2000=D497)*('Дневник сделок'!$AE$10:'Дневник сделок'!$AE$2000&gt;0))))</f>
        <v/>
      </c>
      <c r="G497" s="33" t="str">
        <f>IF(D497="","",(SUMPRODUCT(('Дневник сделок'!$H$10:'Дневник сделок'!$H$2000=D497)*('Дневник сделок'!$AE$10:'Дневник сделок'!$AE$2000&lt;0))))</f>
        <v/>
      </c>
      <c r="H497" s="33" t="str">
        <f>IF(D497="","",SUMPRODUCT(('Дневник сделок'!$H$10:$H$1960=D497)*('Дневник сделок'!$AE$10:$AE$1960)))</f>
        <v/>
      </c>
    </row>
    <row r="498" spans="5:8">
      <c r="E498" s="33" t="str">
        <f>IF(D498="","",COUNTIF('Дневник сделок'!$H$10:$H$1960,D498))</f>
        <v/>
      </c>
      <c r="F498" s="33" t="str">
        <f>IF(D498="","",(SUMPRODUCT(('Дневник сделок'!$H$10:'Дневник сделок'!$H$2000=D498)*('Дневник сделок'!$AE$10:'Дневник сделок'!$AE$2000&gt;0))))</f>
        <v/>
      </c>
      <c r="G498" s="33" t="str">
        <f>IF(D498="","",(SUMPRODUCT(('Дневник сделок'!$H$10:'Дневник сделок'!$H$2000=D498)*('Дневник сделок'!$AE$10:'Дневник сделок'!$AE$2000&lt;0))))</f>
        <v/>
      </c>
      <c r="H498" s="33" t="str">
        <f>IF(D498="","",SUMPRODUCT(('Дневник сделок'!$H$10:$H$1960=D498)*('Дневник сделок'!$AE$10:$AE$1960)))</f>
        <v/>
      </c>
    </row>
    <row r="499" spans="5:8">
      <c r="E499" s="33" t="str">
        <f>IF(D499="","",COUNTIF('Дневник сделок'!$H$10:$H$1960,D499))</f>
        <v/>
      </c>
      <c r="F499" s="33" t="str">
        <f>IF(D499="","",(SUMPRODUCT(('Дневник сделок'!$H$10:'Дневник сделок'!$H$2000=D499)*('Дневник сделок'!$AE$10:'Дневник сделок'!$AE$2000&gt;0))))</f>
        <v/>
      </c>
      <c r="G499" s="33" t="str">
        <f>IF(D499="","",(SUMPRODUCT(('Дневник сделок'!$H$10:'Дневник сделок'!$H$2000=D499)*('Дневник сделок'!$AE$10:'Дневник сделок'!$AE$2000&lt;0))))</f>
        <v/>
      </c>
      <c r="H499" s="33" t="str">
        <f>IF(D499="","",SUMPRODUCT(('Дневник сделок'!$H$10:$H$1960=D499)*('Дневник сделок'!$AE$10:$AE$1960)))</f>
        <v/>
      </c>
    </row>
    <row r="500" spans="5:8">
      <c r="E500" s="33" t="str">
        <f>IF(D500="","",COUNTIF('Дневник сделок'!$H$10:$H$1960,D500))</f>
        <v/>
      </c>
      <c r="F500" s="33" t="str">
        <f>IF(D500="","",(SUMPRODUCT(('Дневник сделок'!$H$10:'Дневник сделок'!$H$2000=D500)*('Дневник сделок'!$AE$10:'Дневник сделок'!$AE$2000&gt;0))))</f>
        <v/>
      </c>
      <c r="G500" s="33" t="str">
        <f>IF(D500="","",(SUMPRODUCT(('Дневник сделок'!$H$10:'Дневник сделок'!$H$2000=D500)*('Дневник сделок'!$AE$10:'Дневник сделок'!$AE$2000&lt;0))))</f>
        <v/>
      </c>
      <c r="H500" s="33" t="str">
        <f>IF(D500="","",SUMPRODUCT(('Дневник сделок'!$H$10:$H$1960=D500)*('Дневник сделок'!$AE$10:$AE$1960)))</f>
        <v/>
      </c>
    </row>
    <row r="501" spans="5:8">
      <c r="E501" s="33" t="str">
        <f>IF(D501="","",COUNTIF('Дневник сделок'!$H$10:$H$1960,D501))</f>
        <v/>
      </c>
      <c r="F501" s="33" t="str">
        <f>IF(D501="","",(SUMPRODUCT(('Дневник сделок'!$H$10:'Дневник сделок'!$H$2000=D501)*('Дневник сделок'!$AE$10:'Дневник сделок'!$AE$2000&gt;0))))</f>
        <v/>
      </c>
      <c r="G501" s="33" t="str">
        <f>IF(D501="","",(SUMPRODUCT(('Дневник сделок'!$H$10:'Дневник сделок'!$H$2000=D501)*('Дневник сделок'!$AE$10:'Дневник сделок'!$AE$2000&lt;0))))</f>
        <v/>
      </c>
      <c r="H501" s="33" t="str">
        <f>IF(D501="","",SUMPRODUCT(('Дневник сделок'!$H$10:$H$1960=D501)*('Дневник сделок'!$AE$10:$AE$1960)))</f>
        <v/>
      </c>
    </row>
    <row r="502" spans="5:8">
      <c r="E502" s="33" t="str">
        <f>IF(D502="","",COUNTIF('Дневник сделок'!$H$10:$H$1960,D502))</f>
        <v/>
      </c>
      <c r="F502" s="33" t="str">
        <f>IF(D502="","",(SUMPRODUCT(('Дневник сделок'!$H$10:'Дневник сделок'!$H$2000=D502)*('Дневник сделок'!$AE$10:'Дневник сделок'!$AE$2000&gt;0))))</f>
        <v/>
      </c>
      <c r="G502" s="33" t="str">
        <f>IF(D502="","",(SUMPRODUCT(('Дневник сделок'!$H$10:'Дневник сделок'!$H$2000=D502)*('Дневник сделок'!$AE$10:'Дневник сделок'!$AE$2000&lt;0))))</f>
        <v/>
      </c>
      <c r="H502" s="33" t="str">
        <f>IF(D502="","",SUMPRODUCT(('Дневник сделок'!$H$10:$H$1960=D502)*('Дневник сделок'!$AE$10:$AE$1960)))</f>
        <v/>
      </c>
    </row>
    <row r="503" spans="5:8">
      <c r="E503" s="33" t="str">
        <f>IF(D503="","",COUNTIF('Дневник сделок'!$H$10:$H$1960,D503))</f>
        <v/>
      </c>
      <c r="F503" s="33" t="str">
        <f>IF(D503="","",(SUMPRODUCT(('Дневник сделок'!$H$10:'Дневник сделок'!$H$2000=D503)*('Дневник сделок'!$AE$10:'Дневник сделок'!$AE$2000&gt;0))))</f>
        <v/>
      </c>
      <c r="G503" s="33" t="str">
        <f>IF(D503="","",(SUMPRODUCT(('Дневник сделок'!$H$10:'Дневник сделок'!$H$2000=D503)*('Дневник сделок'!$AE$10:'Дневник сделок'!$AE$2000&lt;0))))</f>
        <v/>
      </c>
      <c r="H503" s="33" t="str">
        <f>IF(D503="","",SUMPRODUCT(('Дневник сделок'!$H$10:$H$1960=D503)*('Дневник сделок'!$AE$10:$AE$1960)))</f>
        <v/>
      </c>
    </row>
    <row r="504" spans="5:8">
      <c r="E504" s="33" t="str">
        <f>IF(D504="","",COUNTIF('Дневник сделок'!$H$10:$H$1960,D504))</f>
        <v/>
      </c>
      <c r="F504" s="33" t="str">
        <f>IF(D504="","",(SUMPRODUCT(('Дневник сделок'!$H$10:'Дневник сделок'!$H$2000=D504)*('Дневник сделок'!$AE$10:'Дневник сделок'!$AE$2000&gt;0))))</f>
        <v/>
      </c>
      <c r="G504" s="33" t="str">
        <f>IF(D504="","",(SUMPRODUCT(('Дневник сделок'!$H$10:'Дневник сделок'!$H$2000=D504)*('Дневник сделок'!$AE$10:'Дневник сделок'!$AE$2000&lt;0))))</f>
        <v/>
      </c>
      <c r="H504" s="33" t="str">
        <f>IF(D504="","",SUMPRODUCT(('Дневник сделок'!$H$10:$H$1960=D504)*('Дневник сделок'!$AE$10:$AE$1960)))</f>
        <v/>
      </c>
    </row>
    <row r="505" spans="5:8">
      <c r="E505" s="33" t="str">
        <f>IF(D505="","",COUNTIF('Дневник сделок'!$H$10:$H$1960,D505))</f>
        <v/>
      </c>
      <c r="F505" s="33" t="str">
        <f>IF(D505="","",(SUMPRODUCT(('Дневник сделок'!$H$10:'Дневник сделок'!$H$2000=D505)*('Дневник сделок'!$AE$10:'Дневник сделок'!$AE$2000&gt;0))))</f>
        <v/>
      </c>
      <c r="G505" s="33" t="str">
        <f>IF(D505="","",(SUMPRODUCT(('Дневник сделок'!$H$10:'Дневник сделок'!$H$2000=D505)*('Дневник сделок'!$AE$10:'Дневник сделок'!$AE$2000&lt;0))))</f>
        <v/>
      </c>
      <c r="H505" s="33" t="str">
        <f>IF(D505="","",SUMPRODUCT(('Дневник сделок'!$H$10:$H$1960=D505)*('Дневник сделок'!$AE$10:$AE$1960)))</f>
        <v/>
      </c>
    </row>
    <row r="506" spans="5:8">
      <c r="E506" s="33" t="str">
        <f>IF(D506="","",COUNTIF('Дневник сделок'!$H$10:$H$1960,D506))</f>
        <v/>
      </c>
      <c r="F506" s="33" t="str">
        <f>IF(D506="","",(SUMPRODUCT(('Дневник сделок'!$H$10:'Дневник сделок'!$H$2000=D506)*('Дневник сделок'!$AE$10:'Дневник сделок'!$AE$2000&gt;0))))</f>
        <v/>
      </c>
      <c r="G506" s="33" t="str">
        <f>IF(D506="","",(SUMPRODUCT(('Дневник сделок'!$H$10:'Дневник сделок'!$H$2000=D506)*('Дневник сделок'!$AE$10:'Дневник сделок'!$AE$2000&lt;0))))</f>
        <v/>
      </c>
      <c r="H506" s="33" t="str">
        <f>IF(D506="","",SUMPRODUCT(('Дневник сделок'!$H$10:$H$1960=D506)*('Дневник сделок'!$AE$10:$AE$1960)))</f>
        <v/>
      </c>
    </row>
    <row r="507" spans="5:8">
      <c r="E507" s="33" t="str">
        <f>IF(D507="","",COUNTIF('Дневник сделок'!$H$10:$H$1960,D507))</f>
        <v/>
      </c>
      <c r="F507" s="33" t="str">
        <f>IF(D507="","",(SUMPRODUCT(('Дневник сделок'!$H$10:'Дневник сделок'!$H$2000=D507)*('Дневник сделок'!$AE$10:'Дневник сделок'!$AE$2000&gt;0))))</f>
        <v/>
      </c>
      <c r="G507" s="33" t="str">
        <f>IF(D507="","",(SUMPRODUCT(('Дневник сделок'!$H$10:'Дневник сделок'!$H$2000=D507)*('Дневник сделок'!$AE$10:'Дневник сделок'!$AE$2000&lt;0))))</f>
        <v/>
      </c>
      <c r="H507" s="33" t="str">
        <f>IF(D507="","",SUMPRODUCT(('Дневник сделок'!$H$10:$H$1960=D507)*('Дневник сделок'!$AE$10:$AE$1960)))</f>
        <v/>
      </c>
    </row>
    <row r="508" spans="5:8">
      <c r="E508" s="33" t="str">
        <f>IF(D508="","",COUNTIF('Дневник сделок'!$H$10:$H$1960,D508))</f>
        <v/>
      </c>
      <c r="F508" s="33" t="str">
        <f>IF(D508="","",(SUMPRODUCT(('Дневник сделок'!$H$10:'Дневник сделок'!$H$2000=D508)*('Дневник сделок'!$AE$10:'Дневник сделок'!$AE$2000&gt;0))))</f>
        <v/>
      </c>
      <c r="G508" s="33" t="str">
        <f>IF(D508="","",(SUMPRODUCT(('Дневник сделок'!$H$10:'Дневник сделок'!$H$2000=D508)*('Дневник сделок'!$AE$10:'Дневник сделок'!$AE$2000&lt;0))))</f>
        <v/>
      </c>
      <c r="H508" s="33" t="str">
        <f>IF(D508="","",SUMPRODUCT(('Дневник сделок'!$H$10:$H$1960=D508)*('Дневник сделок'!$AE$10:$AE$1960)))</f>
        <v/>
      </c>
    </row>
    <row r="509" spans="5:8">
      <c r="E509" s="33" t="str">
        <f>IF(D509="","",COUNTIF('Дневник сделок'!$H$10:$H$1960,D509))</f>
        <v/>
      </c>
      <c r="F509" s="33" t="str">
        <f>IF(D509="","",(SUMPRODUCT(('Дневник сделок'!$H$10:'Дневник сделок'!$H$2000=D509)*('Дневник сделок'!$AE$10:'Дневник сделок'!$AE$2000&gt;0))))</f>
        <v/>
      </c>
      <c r="G509" s="33" t="str">
        <f>IF(D509="","",(SUMPRODUCT(('Дневник сделок'!$H$10:'Дневник сделок'!$H$2000=D509)*('Дневник сделок'!$AE$10:'Дневник сделок'!$AE$2000&lt;0))))</f>
        <v/>
      </c>
      <c r="H509" s="33" t="str">
        <f>IF(D509="","",SUMPRODUCT(('Дневник сделок'!$H$10:$H$1960=D509)*('Дневник сделок'!$AE$10:$AE$1960)))</f>
        <v/>
      </c>
    </row>
    <row r="510" spans="5:8">
      <c r="E510" s="33" t="str">
        <f>IF(D510="","",COUNTIF('Дневник сделок'!$H$10:$H$1960,D510))</f>
        <v/>
      </c>
      <c r="F510" s="33" t="str">
        <f>IF(D510="","",(SUMPRODUCT(('Дневник сделок'!$H$10:'Дневник сделок'!$H$2000=D510)*('Дневник сделок'!$AE$10:'Дневник сделок'!$AE$2000&gt;0))))</f>
        <v/>
      </c>
      <c r="G510" s="33" t="str">
        <f>IF(D510="","",(SUMPRODUCT(('Дневник сделок'!$H$10:'Дневник сделок'!$H$2000=D510)*('Дневник сделок'!$AE$10:'Дневник сделок'!$AE$2000&lt;0))))</f>
        <v/>
      </c>
      <c r="H510" s="33" t="str">
        <f>IF(D510="","",SUMPRODUCT(('Дневник сделок'!$H$10:$H$1960=D510)*('Дневник сделок'!$AE$10:$AE$1960)))</f>
        <v/>
      </c>
    </row>
    <row r="511" spans="5:8">
      <c r="E511" s="33" t="str">
        <f>IF(D511="","",COUNTIF('Дневник сделок'!$H$10:$H$1960,D511))</f>
        <v/>
      </c>
      <c r="F511" s="33" t="str">
        <f>IF(D511="","",(SUMPRODUCT(('Дневник сделок'!$H$10:'Дневник сделок'!$H$2000=D511)*('Дневник сделок'!$AE$10:'Дневник сделок'!$AE$2000&gt;0))))</f>
        <v/>
      </c>
      <c r="G511" s="33" t="str">
        <f>IF(D511="","",(SUMPRODUCT(('Дневник сделок'!$H$10:'Дневник сделок'!$H$2000=D511)*('Дневник сделок'!$AE$10:'Дневник сделок'!$AE$2000&lt;0))))</f>
        <v/>
      </c>
      <c r="H511" s="33" t="str">
        <f>IF(D511="","",SUMPRODUCT(('Дневник сделок'!$H$10:$H$1960=D511)*('Дневник сделок'!$AE$10:$AE$1960)))</f>
        <v/>
      </c>
    </row>
    <row r="512" spans="5:8">
      <c r="E512" s="33" t="str">
        <f>IF(D512="","",COUNTIF('Дневник сделок'!$H$10:$H$1960,D512))</f>
        <v/>
      </c>
      <c r="F512" s="33" t="str">
        <f>IF(D512="","",(SUMPRODUCT(('Дневник сделок'!$H$10:'Дневник сделок'!$H$2000=D512)*('Дневник сделок'!$AE$10:'Дневник сделок'!$AE$2000&gt;0))))</f>
        <v/>
      </c>
      <c r="G512" s="33" t="str">
        <f>IF(D512="","",(SUMPRODUCT(('Дневник сделок'!$H$10:'Дневник сделок'!$H$2000=D512)*('Дневник сделок'!$AE$10:'Дневник сделок'!$AE$2000&lt;0))))</f>
        <v/>
      </c>
      <c r="H512" s="33" t="str">
        <f>IF(D512="","",SUMPRODUCT(('Дневник сделок'!$H$10:$H$1960=D512)*('Дневник сделок'!$AE$10:$AE$1960)))</f>
        <v/>
      </c>
    </row>
    <row r="513" spans="5:8">
      <c r="E513" s="33" t="str">
        <f>IF(D513="","",COUNTIF('Дневник сделок'!$H$10:$H$1960,D513))</f>
        <v/>
      </c>
      <c r="F513" s="33" t="str">
        <f>IF(D513="","",(SUMPRODUCT(('Дневник сделок'!$H$10:'Дневник сделок'!$H$2000=D513)*('Дневник сделок'!$AE$10:'Дневник сделок'!$AE$2000&gt;0))))</f>
        <v/>
      </c>
      <c r="G513" s="33" t="str">
        <f>IF(D513="","",(SUMPRODUCT(('Дневник сделок'!$H$10:'Дневник сделок'!$H$2000=D513)*('Дневник сделок'!$AE$10:'Дневник сделок'!$AE$2000&lt;0))))</f>
        <v/>
      </c>
      <c r="H513" s="33" t="str">
        <f>IF(D513="","",SUMPRODUCT(('Дневник сделок'!$H$10:$H$1960=D513)*('Дневник сделок'!$AE$10:$AE$1960)))</f>
        <v/>
      </c>
    </row>
    <row r="514" spans="5:8">
      <c r="E514" s="33" t="str">
        <f>IF(D514="","",COUNTIF('Дневник сделок'!$H$10:$H$1960,D514))</f>
        <v/>
      </c>
      <c r="F514" s="33" t="str">
        <f>IF(D514="","",(SUMPRODUCT(('Дневник сделок'!$H$10:'Дневник сделок'!$H$2000=D514)*('Дневник сделок'!$AE$10:'Дневник сделок'!$AE$2000&gt;0))))</f>
        <v/>
      </c>
      <c r="G514" s="33" t="str">
        <f>IF(D514="","",(SUMPRODUCT(('Дневник сделок'!$H$10:'Дневник сделок'!$H$2000=D514)*('Дневник сделок'!$AE$10:'Дневник сделок'!$AE$2000&lt;0))))</f>
        <v/>
      </c>
      <c r="H514" s="33" t="str">
        <f>IF(D514="","",SUMPRODUCT(('Дневник сделок'!$H$10:$H$1960=D514)*('Дневник сделок'!$AE$10:$AE$1960)))</f>
        <v/>
      </c>
    </row>
    <row r="515" spans="5:8">
      <c r="E515" s="33" t="str">
        <f>IF(D515="","",COUNTIF('Дневник сделок'!$H$10:$H$1960,D515))</f>
        <v/>
      </c>
      <c r="F515" s="33" t="str">
        <f>IF(D515="","",(SUMPRODUCT(('Дневник сделок'!$H$10:'Дневник сделок'!$H$2000=D515)*('Дневник сделок'!$AE$10:'Дневник сделок'!$AE$2000&gt;0))))</f>
        <v/>
      </c>
      <c r="G515" s="33" t="str">
        <f>IF(D515="","",(SUMPRODUCT(('Дневник сделок'!$H$10:'Дневник сделок'!$H$2000=D515)*('Дневник сделок'!$AE$10:'Дневник сделок'!$AE$2000&lt;0))))</f>
        <v/>
      </c>
      <c r="H515" s="33" t="str">
        <f>IF(D515="","",SUMPRODUCT(('Дневник сделок'!$H$10:$H$1960=D515)*('Дневник сделок'!$AE$10:$AE$1960)))</f>
        <v/>
      </c>
    </row>
    <row r="516" spans="5:8">
      <c r="E516" s="33" t="str">
        <f>IF(D516="","",COUNTIF('Дневник сделок'!$H$10:$H$1960,D516))</f>
        <v/>
      </c>
      <c r="F516" s="33" t="str">
        <f>IF(D516="","",(SUMPRODUCT(('Дневник сделок'!$H$10:'Дневник сделок'!$H$2000=D516)*('Дневник сделок'!$AE$10:'Дневник сделок'!$AE$2000&gt;0))))</f>
        <v/>
      </c>
      <c r="G516" s="33" t="str">
        <f>IF(D516="","",(SUMPRODUCT(('Дневник сделок'!$H$10:'Дневник сделок'!$H$2000=D516)*('Дневник сделок'!$AE$10:'Дневник сделок'!$AE$2000&lt;0))))</f>
        <v/>
      </c>
      <c r="H516" s="33" t="str">
        <f>IF(D516="","",SUMPRODUCT(('Дневник сделок'!$H$10:$H$1960=D516)*('Дневник сделок'!$AE$10:$AE$1960)))</f>
        <v/>
      </c>
    </row>
    <row r="517" spans="5:8">
      <c r="E517" s="33" t="str">
        <f>IF(D517="","",COUNTIF('Дневник сделок'!$H$10:$H$1960,D517))</f>
        <v/>
      </c>
      <c r="F517" s="33" t="str">
        <f>IF(D517="","",(SUMPRODUCT(('Дневник сделок'!$H$10:'Дневник сделок'!$H$2000=D517)*('Дневник сделок'!$AE$10:'Дневник сделок'!$AE$2000&gt;0))))</f>
        <v/>
      </c>
      <c r="G517" s="33" t="str">
        <f>IF(D517="","",(SUMPRODUCT(('Дневник сделок'!$H$10:'Дневник сделок'!$H$2000=D517)*('Дневник сделок'!$AE$10:'Дневник сделок'!$AE$2000&lt;0))))</f>
        <v/>
      </c>
      <c r="H517" s="33" t="str">
        <f>IF(D517="","",SUMPRODUCT(('Дневник сделок'!$H$10:$H$1960=D517)*('Дневник сделок'!$AE$10:$AE$1960)))</f>
        <v/>
      </c>
    </row>
    <row r="518" spans="5:8">
      <c r="E518" s="33" t="str">
        <f>IF(D518="","",COUNTIF('Дневник сделок'!$H$10:$H$1960,D518))</f>
        <v/>
      </c>
      <c r="F518" s="33" t="str">
        <f>IF(D518="","",(SUMPRODUCT(('Дневник сделок'!$H$10:'Дневник сделок'!$H$2000=D518)*('Дневник сделок'!$AE$10:'Дневник сделок'!$AE$2000&gt;0))))</f>
        <v/>
      </c>
      <c r="G518" s="33" t="str">
        <f>IF(D518="","",(SUMPRODUCT(('Дневник сделок'!$H$10:'Дневник сделок'!$H$2000=D518)*('Дневник сделок'!$AE$10:'Дневник сделок'!$AE$2000&lt;0))))</f>
        <v/>
      </c>
      <c r="H518" s="33" t="str">
        <f>IF(D518="","",SUMPRODUCT(('Дневник сделок'!$H$10:$H$1960=D518)*('Дневник сделок'!$AE$10:$AE$1960)))</f>
        <v/>
      </c>
    </row>
    <row r="519" spans="5:8">
      <c r="E519" s="33" t="str">
        <f>IF(D519="","",COUNTIF('Дневник сделок'!$H$10:$H$1960,D519))</f>
        <v/>
      </c>
      <c r="F519" s="33" t="str">
        <f>IF(D519="","",(SUMPRODUCT(('Дневник сделок'!$H$10:'Дневник сделок'!$H$2000=D519)*('Дневник сделок'!$AE$10:'Дневник сделок'!$AE$2000&gt;0))))</f>
        <v/>
      </c>
      <c r="G519" s="33" t="str">
        <f>IF(D519="","",(SUMPRODUCT(('Дневник сделок'!$H$10:'Дневник сделок'!$H$2000=D519)*('Дневник сделок'!$AE$10:'Дневник сделок'!$AE$2000&lt;0))))</f>
        <v/>
      </c>
      <c r="H519" s="33" t="str">
        <f>IF(D519="","",SUMPRODUCT(('Дневник сделок'!$H$10:$H$1960=D519)*('Дневник сделок'!$AE$10:$AE$1960)))</f>
        <v/>
      </c>
    </row>
    <row r="520" spans="5:8">
      <c r="E520" s="33" t="str">
        <f>IF(D520="","",COUNTIF('Дневник сделок'!$H$10:$H$1960,D520))</f>
        <v/>
      </c>
      <c r="F520" s="33" t="str">
        <f>IF(D520="","",(SUMPRODUCT(('Дневник сделок'!$H$10:'Дневник сделок'!$H$2000=D520)*('Дневник сделок'!$AE$10:'Дневник сделок'!$AE$2000&gt;0))))</f>
        <v/>
      </c>
      <c r="G520" s="33" t="str">
        <f>IF(D520="","",(SUMPRODUCT(('Дневник сделок'!$H$10:'Дневник сделок'!$H$2000=D520)*('Дневник сделок'!$AE$10:'Дневник сделок'!$AE$2000&lt;0))))</f>
        <v/>
      </c>
      <c r="H520" s="33" t="str">
        <f>IF(D520="","",SUMPRODUCT(('Дневник сделок'!$H$10:$H$1960=D520)*('Дневник сделок'!$AE$10:$AE$1960)))</f>
        <v/>
      </c>
    </row>
    <row r="521" spans="5:8">
      <c r="E521" s="33" t="str">
        <f>IF(D521="","",COUNTIF('Дневник сделок'!$H$10:$H$1960,D521))</f>
        <v/>
      </c>
      <c r="F521" s="33" t="str">
        <f>IF(D521="","",(SUMPRODUCT(('Дневник сделок'!$H$10:'Дневник сделок'!$H$2000=D521)*('Дневник сделок'!$AE$10:'Дневник сделок'!$AE$2000&gt;0))))</f>
        <v/>
      </c>
      <c r="G521" s="33" t="str">
        <f>IF(D521="","",(SUMPRODUCT(('Дневник сделок'!$H$10:'Дневник сделок'!$H$2000=D521)*('Дневник сделок'!$AE$10:'Дневник сделок'!$AE$2000&lt;0))))</f>
        <v/>
      </c>
      <c r="H521" s="33" t="str">
        <f>IF(D521="","",SUMPRODUCT(('Дневник сделок'!$H$10:$H$1960=D521)*('Дневник сделок'!$AE$10:$AE$1960)))</f>
        <v/>
      </c>
    </row>
    <row r="522" spans="5:8">
      <c r="E522" s="33" t="str">
        <f>IF(D522="","",COUNTIF('Дневник сделок'!$H$10:$H$1960,D522))</f>
        <v/>
      </c>
      <c r="F522" s="33" t="str">
        <f>IF(D522="","",(SUMPRODUCT(('Дневник сделок'!$H$10:'Дневник сделок'!$H$2000=D522)*('Дневник сделок'!$AE$10:'Дневник сделок'!$AE$2000&gt;0))))</f>
        <v/>
      </c>
      <c r="G522" s="33" t="str">
        <f>IF(D522="","",(SUMPRODUCT(('Дневник сделок'!$H$10:'Дневник сделок'!$H$2000=D522)*('Дневник сделок'!$AE$10:'Дневник сделок'!$AE$2000&lt;0))))</f>
        <v/>
      </c>
      <c r="H522" s="33" t="str">
        <f>IF(D522="","",SUMPRODUCT(('Дневник сделок'!$H$10:$H$1960=D522)*('Дневник сделок'!$AE$10:$AE$1960)))</f>
        <v/>
      </c>
    </row>
    <row r="523" spans="5:8">
      <c r="E523" s="33" t="str">
        <f>IF(D523="","",COUNTIF('Дневник сделок'!$H$10:$H$1960,D523))</f>
        <v/>
      </c>
      <c r="F523" s="33" t="str">
        <f>IF(D523="","",(SUMPRODUCT(('Дневник сделок'!$H$10:'Дневник сделок'!$H$2000=D523)*('Дневник сделок'!$AE$10:'Дневник сделок'!$AE$2000&gt;0))))</f>
        <v/>
      </c>
      <c r="G523" s="33" t="str">
        <f>IF(D523="","",(SUMPRODUCT(('Дневник сделок'!$H$10:'Дневник сделок'!$H$2000=D523)*('Дневник сделок'!$AE$10:'Дневник сделок'!$AE$2000&lt;0))))</f>
        <v/>
      </c>
      <c r="H523" s="33" t="str">
        <f>IF(D523="","",SUMPRODUCT(('Дневник сделок'!$H$10:$H$1960=D523)*('Дневник сделок'!$AE$10:$AE$1960)))</f>
        <v/>
      </c>
    </row>
    <row r="524" spans="5:8">
      <c r="E524" s="33" t="str">
        <f>IF(D524="","",COUNTIF('Дневник сделок'!$H$10:$H$1960,D524))</f>
        <v/>
      </c>
      <c r="F524" s="33" t="str">
        <f>IF(D524="","",(SUMPRODUCT(('Дневник сделок'!$H$10:'Дневник сделок'!$H$2000=D524)*('Дневник сделок'!$AE$10:'Дневник сделок'!$AE$2000&gt;0))))</f>
        <v/>
      </c>
      <c r="G524" s="33" t="str">
        <f>IF(D524="","",(SUMPRODUCT(('Дневник сделок'!$H$10:'Дневник сделок'!$H$2000=D524)*('Дневник сделок'!$AE$10:'Дневник сделок'!$AE$2000&lt;0))))</f>
        <v/>
      </c>
      <c r="H524" s="33" t="str">
        <f>IF(D524="","",SUMPRODUCT(('Дневник сделок'!$H$10:$H$1960=D524)*('Дневник сделок'!$AE$10:$AE$1960)))</f>
        <v/>
      </c>
    </row>
    <row r="525" spans="5:8">
      <c r="E525" s="33" t="str">
        <f>IF(D525="","",COUNTIF('Дневник сделок'!$H$10:$H$1960,D525))</f>
        <v/>
      </c>
      <c r="F525" s="33" t="str">
        <f>IF(D525="","",(SUMPRODUCT(('Дневник сделок'!$H$10:'Дневник сделок'!$H$2000=D525)*('Дневник сделок'!$AE$10:'Дневник сделок'!$AE$2000&gt;0))))</f>
        <v/>
      </c>
      <c r="G525" s="33" t="str">
        <f>IF(D525="","",(SUMPRODUCT(('Дневник сделок'!$H$10:'Дневник сделок'!$H$2000=D525)*('Дневник сделок'!$AE$10:'Дневник сделок'!$AE$2000&lt;0))))</f>
        <v/>
      </c>
      <c r="H525" s="33" t="str">
        <f>IF(D525="","",SUMPRODUCT(('Дневник сделок'!$H$10:$H$1960=D525)*('Дневник сделок'!$AE$10:$AE$1960)))</f>
        <v/>
      </c>
    </row>
    <row r="526" spans="5:8">
      <c r="E526" s="33" t="str">
        <f>IF(D526="","",COUNTIF('Дневник сделок'!$H$10:$H$1960,D526))</f>
        <v/>
      </c>
      <c r="F526" s="33" t="str">
        <f>IF(D526="","",(SUMPRODUCT(('Дневник сделок'!$H$10:'Дневник сделок'!$H$2000=D526)*('Дневник сделок'!$AE$10:'Дневник сделок'!$AE$2000&gt;0))))</f>
        <v/>
      </c>
      <c r="G526" s="33" t="str">
        <f>IF(D526="","",(SUMPRODUCT(('Дневник сделок'!$H$10:'Дневник сделок'!$H$2000=D526)*('Дневник сделок'!$AE$10:'Дневник сделок'!$AE$2000&lt;0))))</f>
        <v/>
      </c>
      <c r="H526" s="33" t="str">
        <f>IF(D526="","",SUMPRODUCT(('Дневник сделок'!$H$10:$H$1960=D526)*('Дневник сделок'!$AE$10:$AE$1960)))</f>
        <v/>
      </c>
    </row>
    <row r="527" spans="5:8">
      <c r="E527" s="33" t="str">
        <f>IF(D527="","",COUNTIF('Дневник сделок'!$H$10:$H$1960,D527))</f>
        <v/>
      </c>
      <c r="F527" s="33" t="str">
        <f>IF(D527="","",(SUMPRODUCT(('Дневник сделок'!$H$10:'Дневник сделок'!$H$2000=D527)*('Дневник сделок'!$AE$10:'Дневник сделок'!$AE$2000&gt;0))))</f>
        <v/>
      </c>
      <c r="G527" s="33" t="str">
        <f>IF(D527="","",(SUMPRODUCT(('Дневник сделок'!$H$10:'Дневник сделок'!$H$2000=D527)*('Дневник сделок'!$AE$10:'Дневник сделок'!$AE$2000&lt;0))))</f>
        <v/>
      </c>
      <c r="H527" s="33" t="str">
        <f>IF(D527="","",SUMPRODUCT(('Дневник сделок'!$H$10:$H$1960=D527)*('Дневник сделок'!$AE$10:$AE$1960)))</f>
        <v/>
      </c>
    </row>
    <row r="528" spans="5:8">
      <c r="E528" s="33" t="str">
        <f>IF(D528="","",COUNTIF('Дневник сделок'!$H$10:$H$1960,D528))</f>
        <v/>
      </c>
      <c r="F528" s="33" t="str">
        <f>IF(D528="","",(SUMPRODUCT(('Дневник сделок'!$H$10:'Дневник сделок'!$H$2000=D528)*('Дневник сделок'!$AE$10:'Дневник сделок'!$AE$2000&gt;0))))</f>
        <v/>
      </c>
      <c r="G528" s="33" t="str">
        <f>IF(D528="","",(SUMPRODUCT(('Дневник сделок'!$H$10:'Дневник сделок'!$H$2000=D528)*('Дневник сделок'!$AE$10:'Дневник сделок'!$AE$2000&lt;0))))</f>
        <v/>
      </c>
      <c r="H528" s="33" t="str">
        <f>IF(D528="","",SUMPRODUCT(('Дневник сделок'!$H$10:$H$1960=D528)*('Дневник сделок'!$AE$10:$AE$1960)))</f>
        <v/>
      </c>
    </row>
    <row r="529" spans="5:8">
      <c r="E529" s="33" t="str">
        <f>IF(D529="","",COUNTIF('Дневник сделок'!$H$10:$H$1960,D529))</f>
        <v/>
      </c>
      <c r="F529" s="33" t="str">
        <f>IF(D529="","",(SUMPRODUCT(('Дневник сделок'!$H$10:'Дневник сделок'!$H$2000=D529)*('Дневник сделок'!$AE$10:'Дневник сделок'!$AE$2000&gt;0))))</f>
        <v/>
      </c>
      <c r="G529" s="33" t="str">
        <f>IF(D529="","",(SUMPRODUCT(('Дневник сделок'!$H$10:'Дневник сделок'!$H$2000=D529)*('Дневник сделок'!$AE$10:'Дневник сделок'!$AE$2000&lt;0))))</f>
        <v/>
      </c>
      <c r="H529" s="33" t="str">
        <f>IF(D529="","",SUMPRODUCT(('Дневник сделок'!$H$10:$H$1960=D529)*('Дневник сделок'!$AE$10:$AE$1960)))</f>
        <v/>
      </c>
    </row>
    <row r="530" spans="5:8">
      <c r="E530" s="33" t="str">
        <f>IF(D530="","",COUNTIF('Дневник сделок'!$H$10:$H$1960,D530))</f>
        <v/>
      </c>
      <c r="F530" s="33" t="str">
        <f>IF(D530="","",(SUMPRODUCT(('Дневник сделок'!$H$10:'Дневник сделок'!$H$2000=D530)*('Дневник сделок'!$AE$10:'Дневник сделок'!$AE$2000&gt;0))))</f>
        <v/>
      </c>
      <c r="G530" s="33" t="str">
        <f>IF(D530="","",(SUMPRODUCT(('Дневник сделок'!$H$10:'Дневник сделок'!$H$2000=D530)*('Дневник сделок'!$AE$10:'Дневник сделок'!$AE$2000&lt;0))))</f>
        <v/>
      </c>
      <c r="H530" s="33" t="str">
        <f>IF(D530="","",SUMPRODUCT(('Дневник сделок'!$H$10:$H$1960=D530)*('Дневник сделок'!$AE$10:$AE$1960)))</f>
        <v/>
      </c>
    </row>
    <row r="531" spans="5:8">
      <c r="E531" s="33" t="str">
        <f>IF(D531="","",COUNTIF('Дневник сделок'!$H$10:$H$1960,D531))</f>
        <v/>
      </c>
      <c r="F531" s="33" t="str">
        <f>IF(D531="","",(SUMPRODUCT(('Дневник сделок'!$H$10:'Дневник сделок'!$H$2000=D531)*('Дневник сделок'!$AE$10:'Дневник сделок'!$AE$2000&gt;0))))</f>
        <v/>
      </c>
      <c r="G531" s="33" t="str">
        <f>IF(D531="","",(SUMPRODUCT(('Дневник сделок'!$H$10:'Дневник сделок'!$H$2000=D531)*('Дневник сделок'!$AE$10:'Дневник сделок'!$AE$2000&lt;0))))</f>
        <v/>
      </c>
      <c r="H531" s="33" t="str">
        <f>IF(D531="","",SUMPRODUCT(('Дневник сделок'!$H$10:$H$1960=D531)*('Дневник сделок'!$AE$10:$AE$1960)))</f>
        <v/>
      </c>
    </row>
    <row r="532" spans="5:8">
      <c r="E532" s="33" t="str">
        <f>IF(D532="","",COUNTIF('Дневник сделок'!$H$10:$H$1960,D532))</f>
        <v/>
      </c>
      <c r="F532" s="33" t="str">
        <f>IF(D532="","",(SUMPRODUCT(('Дневник сделок'!$H$10:'Дневник сделок'!$H$2000=D532)*('Дневник сделок'!$AE$10:'Дневник сделок'!$AE$2000&gt;0))))</f>
        <v/>
      </c>
      <c r="G532" s="33" t="str">
        <f>IF(D532="","",(SUMPRODUCT(('Дневник сделок'!$H$10:'Дневник сделок'!$H$2000=D532)*('Дневник сделок'!$AE$10:'Дневник сделок'!$AE$2000&lt;0))))</f>
        <v/>
      </c>
      <c r="H532" s="33" t="str">
        <f>IF(D532="","",SUMPRODUCT(('Дневник сделок'!$H$10:$H$1960=D532)*('Дневник сделок'!$AE$10:$AE$1960)))</f>
        <v/>
      </c>
    </row>
    <row r="533" spans="5:8">
      <c r="E533" s="33" t="str">
        <f>IF(D533="","",COUNTIF('Дневник сделок'!$H$10:$H$1960,D533))</f>
        <v/>
      </c>
      <c r="F533" s="33" t="str">
        <f>IF(D533="","",(SUMPRODUCT(('Дневник сделок'!$H$10:'Дневник сделок'!$H$2000=D533)*('Дневник сделок'!$AE$10:'Дневник сделок'!$AE$2000&gt;0))))</f>
        <v/>
      </c>
      <c r="G533" s="33" t="str">
        <f>IF(D533="","",(SUMPRODUCT(('Дневник сделок'!$H$10:'Дневник сделок'!$H$2000=D533)*('Дневник сделок'!$AE$10:'Дневник сделок'!$AE$2000&lt;0))))</f>
        <v/>
      </c>
      <c r="H533" s="33" t="str">
        <f>IF(D533="","",SUMPRODUCT(('Дневник сделок'!$H$10:$H$1960=D533)*('Дневник сделок'!$AE$10:$AE$1960)))</f>
        <v/>
      </c>
    </row>
    <row r="534" spans="5:8">
      <c r="E534" s="33" t="str">
        <f>IF(D534="","",COUNTIF('Дневник сделок'!$H$10:$H$1960,D534))</f>
        <v/>
      </c>
      <c r="F534" s="33" t="str">
        <f>IF(D534="","",(SUMPRODUCT(('Дневник сделок'!$H$10:'Дневник сделок'!$H$2000=D534)*('Дневник сделок'!$AE$10:'Дневник сделок'!$AE$2000&gt;0))))</f>
        <v/>
      </c>
      <c r="G534" s="33" t="str">
        <f>IF(D534="","",(SUMPRODUCT(('Дневник сделок'!$H$10:'Дневник сделок'!$H$2000=D534)*('Дневник сделок'!$AE$10:'Дневник сделок'!$AE$2000&lt;0))))</f>
        <v/>
      </c>
      <c r="H534" s="33" t="str">
        <f>IF(D534="","",SUMPRODUCT(('Дневник сделок'!$H$10:$H$1960=D534)*('Дневник сделок'!$AE$10:$AE$1960)))</f>
        <v/>
      </c>
    </row>
    <row r="535" spans="5:8">
      <c r="E535" s="33" t="str">
        <f>IF(D535="","",COUNTIF('Дневник сделок'!$H$10:$H$1960,D535))</f>
        <v/>
      </c>
      <c r="F535" s="33" t="str">
        <f>IF(D535="","",(SUMPRODUCT(('Дневник сделок'!$H$10:'Дневник сделок'!$H$2000=D535)*('Дневник сделок'!$AE$10:'Дневник сделок'!$AE$2000&gt;0))))</f>
        <v/>
      </c>
      <c r="G535" s="33" t="str">
        <f>IF(D535="","",(SUMPRODUCT(('Дневник сделок'!$H$10:'Дневник сделок'!$H$2000=D535)*('Дневник сделок'!$AE$10:'Дневник сделок'!$AE$2000&lt;0))))</f>
        <v/>
      </c>
      <c r="H535" s="33" t="str">
        <f>IF(D535="","",SUMPRODUCT(('Дневник сделок'!$H$10:$H$1960=D535)*('Дневник сделок'!$AE$10:$AE$1960)))</f>
        <v/>
      </c>
    </row>
    <row r="536" spans="5:8">
      <c r="E536" s="33" t="str">
        <f>IF(D536="","",COUNTIF('Дневник сделок'!$H$10:$H$1960,D536))</f>
        <v/>
      </c>
      <c r="F536" s="33" t="str">
        <f>IF(D536="","",(SUMPRODUCT(('Дневник сделок'!$H$10:'Дневник сделок'!$H$2000=D536)*('Дневник сделок'!$AE$10:'Дневник сделок'!$AE$2000&gt;0))))</f>
        <v/>
      </c>
      <c r="G536" s="33" t="str">
        <f>IF(D536="","",(SUMPRODUCT(('Дневник сделок'!$H$10:'Дневник сделок'!$H$2000=D536)*('Дневник сделок'!$AE$10:'Дневник сделок'!$AE$2000&lt;0))))</f>
        <v/>
      </c>
      <c r="H536" s="33" t="str">
        <f>IF(D536="","",SUMPRODUCT(('Дневник сделок'!$H$10:$H$1960=D536)*('Дневник сделок'!$AE$10:$AE$1960)))</f>
        <v/>
      </c>
    </row>
    <row r="537" spans="5:8">
      <c r="E537" s="33" t="str">
        <f>IF(D537="","",COUNTIF('Дневник сделок'!$H$10:$H$1960,D537))</f>
        <v/>
      </c>
      <c r="F537" s="33" t="str">
        <f>IF(D537="","",(SUMPRODUCT(('Дневник сделок'!$H$10:'Дневник сделок'!$H$2000=D537)*('Дневник сделок'!$AE$10:'Дневник сделок'!$AE$2000&gt;0))))</f>
        <v/>
      </c>
      <c r="G537" s="33" t="str">
        <f>IF(D537="","",(SUMPRODUCT(('Дневник сделок'!$H$10:'Дневник сделок'!$H$2000=D537)*('Дневник сделок'!$AE$10:'Дневник сделок'!$AE$2000&lt;0))))</f>
        <v/>
      </c>
      <c r="H537" s="33" t="str">
        <f>IF(D537="","",SUMPRODUCT(('Дневник сделок'!$H$10:$H$1960=D537)*('Дневник сделок'!$AE$10:$AE$1960)))</f>
        <v/>
      </c>
    </row>
    <row r="538" spans="5:8">
      <c r="E538" s="33" t="str">
        <f>IF(D538="","",COUNTIF('Дневник сделок'!$H$10:$H$1960,D538))</f>
        <v/>
      </c>
      <c r="F538" s="33" t="str">
        <f>IF(D538="","",(SUMPRODUCT(('Дневник сделок'!$H$10:'Дневник сделок'!$H$2000=D538)*('Дневник сделок'!$AE$10:'Дневник сделок'!$AE$2000&gt;0))))</f>
        <v/>
      </c>
      <c r="G538" s="33" t="str">
        <f>IF(D538="","",(SUMPRODUCT(('Дневник сделок'!$H$10:'Дневник сделок'!$H$2000=D538)*('Дневник сделок'!$AE$10:'Дневник сделок'!$AE$2000&lt;0))))</f>
        <v/>
      </c>
      <c r="H538" s="33" t="str">
        <f>IF(D538="","",SUMPRODUCT(('Дневник сделок'!$H$10:$H$1960=D538)*('Дневник сделок'!$AE$10:$AE$1960)))</f>
        <v/>
      </c>
    </row>
    <row r="539" spans="5:8">
      <c r="E539" s="33" t="str">
        <f>IF(D539="","",COUNTIF('Дневник сделок'!$H$10:$H$1960,D539))</f>
        <v/>
      </c>
      <c r="F539" s="33" t="str">
        <f>IF(D539="","",(SUMPRODUCT(('Дневник сделок'!$H$10:'Дневник сделок'!$H$2000=D539)*('Дневник сделок'!$AE$10:'Дневник сделок'!$AE$2000&gt;0))))</f>
        <v/>
      </c>
      <c r="G539" s="33" t="str">
        <f>IF(D539="","",(SUMPRODUCT(('Дневник сделок'!$H$10:'Дневник сделок'!$H$2000=D539)*('Дневник сделок'!$AE$10:'Дневник сделок'!$AE$2000&lt;0))))</f>
        <v/>
      </c>
      <c r="H539" s="33" t="str">
        <f>IF(D539="","",SUMPRODUCT(('Дневник сделок'!$H$10:$H$1960=D539)*('Дневник сделок'!$AE$10:$AE$1960)))</f>
        <v/>
      </c>
    </row>
    <row r="540" spans="5:8">
      <c r="E540" s="33" t="str">
        <f>IF(D540="","",COUNTIF('Дневник сделок'!$H$10:$H$1960,D540))</f>
        <v/>
      </c>
      <c r="F540" s="33" t="str">
        <f>IF(D540="","",(SUMPRODUCT(('Дневник сделок'!$H$10:'Дневник сделок'!$H$2000=D540)*('Дневник сделок'!$AE$10:'Дневник сделок'!$AE$2000&gt;0))))</f>
        <v/>
      </c>
      <c r="G540" s="33" t="str">
        <f>IF(D540="","",(SUMPRODUCT(('Дневник сделок'!$H$10:'Дневник сделок'!$H$2000=D540)*('Дневник сделок'!$AE$10:'Дневник сделок'!$AE$2000&lt;0))))</f>
        <v/>
      </c>
      <c r="H540" s="33" t="str">
        <f>IF(D540="","",SUMPRODUCT(('Дневник сделок'!$H$10:$H$1960=D540)*('Дневник сделок'!$AE$10:$AE$1960)))</f>
        <v/>
      </c>
    </row>
    <row r="541" spans="5:8">
      <c r="E541" s="33" t="str">
        <f>IF(D541="","",COUNTIF('Дневник сделок'!$H$10:$H$1960,D541))</f>
        <v/>
      </c>
      <c r="F541" s="33" t="str">
        <f>IF(D541="","",(SUMPRODUCT(('Дневник сделок'!$H$10:'Дневник сделок'!$H$2000=D541)*('Дневник сделок'!$AE$10:'Дневник сделок'!$AE$2000&gt;0))))</f>
        <v/>
      </c>
      <c r="G541" s="33" t="str">
        <f>IF(D541="","",(SUMPRODUCT(('Дневник сделок'!$H$10:'Дневник сделок'!$H$2000=D541)*('Дневник сделок'!$AE$10:'Дневник сделок'!$AE$2000&lt;0))))</f>
        <v/>
      </c>
      <c r="H541" s="33" t="str">
        <f>IF(D541="","",SUMPRODUCT(('Дневник сделок'!$H$10:$H$1960=D541)*('Дневник сделок'!$AE$10:$AE$1960)))</f>
        <v/>
      </c>
    </row>
    <row r="542" spans="5:8">
      <c r="E542" s="33" t="str">
        <f>IF(D542="","",COUNTIF('Дневник сделок'!$H$10:$H$1960,D542))</f>
        <v/>
      </c>
      <c r="F542" s="33" t="str">
        <f>IF(D542="","",(SUMPRODUCT(('Дневник сделок'!$H$10:'Дневник сделок'!$H$2000=D542)*('Дневник сделок'!$AE$10:'Дневник сделок'!$AE$2000&gt;0))))</f>
        <v/>
      </c>
      <c r="G542" s="33" t="str">
        <f>IF(D542="","",(SUMPRODUCT(('Дневник сделок'!$H$10:'Дневник сделок'!$H$2000=D542)*('Дневник сделок'!$AE$10:'Дневник сделок'!$AE$2000&lt;0))))</f>
        <v/>
      </c>
      <c r="H542" s="33" t="str">
        <f>IF(D542="","",SUMPRODUCT(('Дневник сделок'!$H$10:$H$1960=D542)*('Дневник сделок'!$AE$10:$AE$1960)))</f>
        <v/>
      </c>
    </row>
    <row r="543" spans="5:8">
      <c r="E543" s="33" t="str">
        <f>IF(D543="","",COUNTIF('Дневник сделок'!$H$10:$H$1960,D543))</f>
        <v/>
      </c>
      <c r="F543" s="33" t="str">
        <f>IF(D543="","",(SUMPRODUCT(('Дневник сделок'!$H$10:'Дневник сделок'!$H$2000=D543)*('Дневник сделок'!$AE$10:'Дневник сделок'!$AE$2000&gt;0))))</f>
        <v/>
      </c>
      <c r="G543" s="33" t="str">
        <f>IF(D543="","",(SUMPRODUCT(('Дневник сделок'!$H$10:'Дневник сделок'!$H$2000=D543)*('Дневник сделок'!$AE$10:'Дневник сделок'!$AE$2000&lt;0))))</f>
        <v/>
      </c>
      <c r="H543" s="33" t="str">
        <f>IF(D543="","",SUMPRODUCT(('Дневник сделок'!$H$10:$H$1960=D543)*('Дневник сделок'!$AE$10:$AE$1960)))</f>
        <v/>
      </c>
    </row>
    <row r="544" spans="5:8">
      <c r="E544" s="33" t="str">
        <f>IF(D544="","",COUNTIF('Дневник сделок'!$H$10:$H$1960,D544))</f>
        <v/>
      </c>
      <c r="F544" s="33" t="str">
        <f>IF(D544="","",(SUMPRODUCT(('Дневник сделок'!$H$10:'Дневник сделок'!$H$2000=D544)*('Дневник сделок'!$AE$10:'Дневник сделок'!$AE$2000&gt;0))))</f>
        <v/>
      </c>
      <c r="G544" s="33" t="str">
        <f>IF(D544="","",(SUMPRODUCT(('Дневник сделок'!$H$10:'Дневник сделок'!$H$2000=D544)*('Дневник сделок'!$AE$10:'Дневник сделок'!$AE$2000&lt;0))))</f>
        <v/>
      </c>
      <c r="H544" s="33" t="str">
        <f>IF(D544="","",SUMPRODUCT(('Дневник сделок'!$H$10:$H$1960=D544)*('Дневник сделок'!$AE$10:$AE$1960)))</f>
        <v/>
      </c>
    </row>
    <row r="545" spans="5:8">
      <c r="E545" s="33" t="str">
        <f>IF(D545="","",COUNTIF('Дневник сделок'!$H$10:$H$1960,D545))</f>
        <v/>
      </c>
      <c r="F545" s="33" t="str">
        <f>IF(D545="","",(SUMPRODUCT(('Дневник сделок'!$H$10:'Дневник сделок'!$H$2000=D545)*('Дневник сделок'!$AE$10:'Дневник сделок'!$AE$2000&gt;0))))</f>
        <v/>
      </c>
      <c r="G545" s="33" t="str">
        <f>IF(D545="","",(SUMPRODUCT(('Дневник сделок'!$H$10:'Дневник сделок'!$H$2000=D545)*('Дневник сделок'!$AE$10:'Дневник сделок'!$AE$2000&lt;0))))</f>
        <v/>
      </c>
      <c r="H545" s="33" t="str">
        <f>IF(D545="","",SUMPRODUCT(('Дневник сделок'!$H$10:$H$1960=D545)*('Дневник сделок'!$AE$10:$AE$1960)))</f>
        <v/>
      </c>
    </row>
    <row r="546" spans="5:8">
      <c r="E546" s="33" t="str">
        <f>IF(D546="","",COUNTIF('Дневник сделок'!$H$10:$H$1960,D546))</f>
        <v/>
      </c>
      <c r="F546" s="33" t="str">
        <f>IF(D546="","",(SUMPRODUCT(('Дневник сделок'!$H$10:'Дневник сделок'!$H$2000=D546)*('Дневник сделок'!$AE$10:'Дневник сделок'!$AE$2000&gt;0))))</f>
        <v/>
      </c>
      <c r="G546" s="33" t="str">
        <f>IF(D546="","",(SUMPRODUCT(('Дневник сделок'!$H$10:'Дневник сделок'!$H$2000=D546)*('Дневник сделок'!$AE$10:'Дневник сделок'!$AE$2000&lt;0))))</f>
        <v/>
      </c>
      <c r="H546" s="33" t="str">
        <f>IF(D546="","",SUMPRODUCT(('Дневник сделок'!$H$10:$H$1960=D546)*('Дневник сделок'!$AE$10:$AE$1960)))</f>
        <v/>
      </c>
    </row>
    <row r="547" spans="5:8">
      <c r="E547" s="33" t="str">
        <f>IF(D547="","",COUNTIF('Дневник сделок'!$H$10:$H$1960,D547))</f>
        <v/>
      </c>
      <c r="F547" s="33" t="str">
        <f>IF(D547="","",(SUMPRODUCT(('Дневник сделок'!$H$10:'Дневник сделок'!$H$2000=D547)*('Дневник сделок'!$AE$10:'Дневник сделок'!$AE$2000&gt;0))))</f>
        <v/>
      </c>
      <c r="G547" s="33" t="str">
        <f>IF(D547="","",(SUMPRODUCT(('Дневник сделок'!$H$10:'Дневник сделок'!$H$2000=D547)*('Дневник сделок'!$AE$10:'Дневник сделок'!$AE$2000&lt;0))))</f>
        <v/>
      </c>
      <c r="H547" s="33" t="str">
        <f>IF(D547="","",SUMPRODUCT(('Дневник сделок'!$H$10:$H$1960=D547)*('Дневник сделок'!$AE$10:$AE$1960)))</f>
        <v/>
      </c>
    </row>
    <row r="548" spans="5:8">
      <c r="E548" s="33" t="str">
        <f>IF(D548="","",COUNTIF('Дневник сделок'!$H$10:$H$1960,D548))</f>
        <v/>
      </c>
      <c r="F548" s="33" t="str">
        <f>IF(D548="","",(SUMPRODUCT(('Дневник сделок'!$H$10:'Дневник сделок'!$H$2000=D548)*('Дневник сделок'!$AE$10:'Дневник сделок'!$AE$2000&gt;0))))</f>
        <v/>
      </c>
      <c r="G548" s="33" t="str">
        <f>IF(D548="","",(SUMPRODUCT(('Дневник сделок'!$H$10:'Дневник сделок'!$H$2000=D548)*('Дневник сделок'!$AE$10:'Дневник сделок'!$AE$2000&lt;0))))</f>
        <v/>
      </c>
      <c r="H548" s="33" t="str">
        <f>IF(D548="","",SUMPRODUCT(('Дневник сделок'!$H$10:$H$1960=D548)*('Дневник сделок'!$AE$10:$AE$1960)))</f>
        <v/>
      </c>
    </row>
    <row r="549" spans="5:8">
      <c r="E549" s="33" t="str">
        <f>IF(D549="","",COUNTIF('Дневник сделок'!$H$10:$H$1960,D549))</f>
        <v/>
      </c>
      <c r="F549" s="33" t="str">
        <f>IF(D549="","",(SUMPRODUCT(('Дневник сделок'!$H$10:'Дневник сделок'!$H$2000=D549)*('Дневник сделок'!$AE$10:'Дневник сделок'!$AE$2000&gt;0))))</f>
        <v/>
      </c>
      <c r="G549" s="33" t="str">
        <f>IF(D549="","",(SUMPRODUCT(('Дневник сделок'!$H$10:'Дневник сделок'!$H$2000=D549)*('Дневник сделок'!$AE$10:'Дневник сделок'!$AE$2000&lt;0))))</f>
        <v/>
      </c>
      <c r="H549" s="33" t="str">
        <f>IF(D549="","",SUMPRODUCT(('Дневник сделок'!$H$10:$H$1960=D549)*('Дневник сделок'!$AE$10:$AE$1960)))</f>
        <v/>
      </c>
    </row>
    <row r="550" spans="5:8">
      <c r="E550" s="33" t="str">
        <f>IF(D550="","",COUNTIF('Дневник сделок'!$H$10:$H$1960,D550))</f>
        <v/>
      </c>
      <c r="F550" s="33" t="str">
        <f>IF(D550="","",(SUMPRODUCT(('Дневник сделок'!$H$10:'Дневник сделок'!$H$2000=D550)*('Дневник сделок'!$AE$10:'Дневник сделок'!$AE$2000&gt;0))))</f>
        <v/>
      </c>
      <c r="G550" s="33" t="str">
        <f>IF(D550="","",(SUMPRODUCT(('Дневник сделок'!$H$10:'Дневник сделок'!$H$2000=D550)*('Дневник сделок'!$AE$10:'Дневник сделок'!$AE$2000&lt;0))))</f>
        <v/>
      </c>
      <c r="H550" s="33" t="str">
        <f>IF(D550="","",SUMPRODUCT(('Дневник сделок'!$H$10:$H$1960=D550)*('Дневник сделок'!$AE$10:$AE$1960)))</f>
        <v/>
      </c>
    </row>
    <row r="551" spans="5:8">
      <c r="E551" s="33" t="str">
        <f>IF(D551="","",COUNTIF('Дневник сделок'!$H$10:$H$1960,D551))</f>
        <v/>
      </c>
      <c r="F551" s="33" t="str">
        <f>IF(D551="","",(SUMPRODUCT(('Дневник сделок'!$H$10:'Дневник сделок'!$H$2000=D551)*('Дневник сделок'!$AE$10:'Дневник сделок'!$AE$2000&gt;0))))</f>
        <v/>
      </c>
      <c r="G551" s="33" t="str">
        <f>IF(D551="","",(SUMPRODUCT(('Дневник сделок'!$H$10:'Дневник сделок'!$H$2000=D551)*('Дневник сделок'!$AE$10:'Дневник сделок'!$AE$2000&lt;0))))</f>
        <v/>
      </c>
      <c r="H551" s="33" t="str">
        <f>IF(D551="","",SUMPRODUCT(('Дневник сделок'!$H$10:$H$1960=D551)*('Дневник сделок'!$AE$10:$AE$1960)))</f>
        <v/>
      </c>
    </row>
    <row r="552" spans="5:8">
      <c r="E552" s="33" t="str">
        <f>IF(D552="","",COUNTIF('Дневник сделок'!$H$10:$H$1960,D552))</f>
        <v/>
      </c>
      <c r="F552" s="33" t="str">
        <f>IF(D552="","",(SUMPRODUCT(('Дневник сделок'!$H$10:'Дневник сделок'!$H$2000=D552)*('Дневник сделок'!$AE$10:'Дневник сделок'!$AE$2000&gt;0))))</f>
        <v/>
      </c>
      <c r="G552" s="33" t="str">
        <f>IF(D552="","",(SUMPRODUCT(('Дневник сделок'!$H$10:'Дневник сделок'!$H$2000=D552)*('Дневник сделок'!$AE$10:'Дневник сделок'!$AE$2000&lt;0))))</f>
        <v/>
      </c>
      <c r="H552" s="33" t="str">
        <f>IF(D552="","",SUMPRODUCT(('Дневник сделок'!$H$10:$H$1960=D552)*('Дневник сделок'!$AE$10:$AE$1960)))</f>
        <v/>
      </c>
    </row>
    <row r="553" spans="5:8">
      <c r="E553" s="33" t="str">
        <f>IF(D553="","",COUNTIF('Дневник сделок'!$H$10:$H$1960,D553))</f>
        <v/>
      </c>
      <c r="F553" s="33" t="str">
        <f>IF(D553="","",(SUMPRODUCT(('Дневник сделок'!$H$10:'Дневник сделок'!$H$2000=D553)*('Дневник сделок'!$AE$10:'Дневник сделок'!$AE$2000&gt;0))))</f>
        <v/>
      </c>
      <c r="G553" s="33" t="str">
        <f>IF(D553="","",(SUMPRODUCT(('Дневник сделок'!$H$10:'Дневник сделок'!$H$2000=D553)*('Дневник сделок'!$AE$10:'Дневник сделок'!$AE$2000&lt;0))))</f>
        <v/>
      </c>
      <c r="H553" s="33" t="str">
        <f>IF(D553="","",SUMPRODUCT(('Дневник сделок'!$H$10:$H$1960=D553)*('Дневник сделок'!$AE$10:$AE$1960)))</f>
        <v/>
      </c>
    </row>
    <row r="554" spans="5:8">
      <c r="E554" s="33" t="str">
        <f>IF(D554="","",COUNTIF('Дневник сделок'!$H$10:$H$1960,D554))</f>
        <v/>
      </c>
      <c r="F554" s="33" t="str">
        <f>IF(D554="","",(SUMPRODUCT(('Дневник сделок'!$H$10:'Дневник сделок'!$H$2000=D554)*('Дневник сделок'!$AE$10:'Дневник сделок'!$AE$2000&gt;0))))</f>
        <v/>
      </c>
      <c r="G554" s="33" t="str">
        <f>IF(D554="","",(SUMPRODUCT(('Дневник сделок'!$H$10:'Дневник сделок'!$H$2000=D554)*('Дневник сделок'!$AE$10:'Дневник сделок'!$AE$2000&lt;0))))</f>
        <v/>
      </c>
      <c r="H554" s="33" t="str">
        <f>IF(D554="","",SUMPRODUCT(('Дневник сделок'!$H$10:$H$1960=D554)*('Дневник сделок'!$AE$10:$AE$1960)))</f>
        <v/>
      </c>
    </row>
    <row r="555" spans="5:8">
      <c r="E555" s="33" t="str">
        <f>IF(D555="","",COUNTIF('Дневник сделок'!$H$10:$H$1960,D555))</f>
        <v/>
      </c>
      <c r="F555" s="33" t="str">
        <f>IF(D555="","",(SUMPRODUCT(('Дневник сделок'!$H$10:'Дневник сделок'!$H$2000=D555)*('Дневник сделок'!$AE$10:'Дневник сделок'!$AE$2000&gt;0))))</f>
        <v/>
      </c>
      <c r="G555" s="33" t="str">
        <f>IF(D555="","",(SUMPRODUCT(('Дневник сделок'!$H$10:'Дневник сделок'!$H$2000=D555)*('Дневник сделок'!$AE$10:'Дневник сделок'!$AE$2000&lt;0))))</f>
        <v/>
      </c>
      <c r="H555" s="33" t="str">
        <f>IF(D555="","",SUMPRODUCT(('Дневник сделок'!$H$10:$H$1960=D555)*('Дневник сделок'!$AE$10:$AE$1960)))</f>
        <v/>
      </c>
    </row>
    <row r="556" spans="5:8">
      <c r="E556" s="33" t="str">
        <f>IF(D556="","",COUNTIF('Дневник сделок'!$H$10:$H$1960,D556))</f>
        <v/>
      </c>
      <c r="F556" s="33" t="str">
        <f>IF(D556="","",(SUMPRODUCT(('Дневник сделок'!$H$10:'Дневник сделок'!$H$2000=D556)*('Дневник сделок'!$AE$10:'Дневник сделок'!$AE$2000&gt;0))))</f>
        <v/>
      </c>
      <c r="G556" s="33" t="str">
        <f>IF(D556="","",(SUMPRODUCT(('Дневник сделок'!$H$10:'Дневник сделок'!$H$2000=D556)*('Дневник сделок'!$AE$10:'Дневник сделок'!$AE$2000&lt;0))))</f>
        <v/>
      </c>
      <c r="H556" s="33" t="str">
        <f>IF(D556="","",SUMPRODUCT(('Дневник сделок'!$H$10:$H$1960=D556)*('Дневник сделок'!$AE$10:$AE$1960)))</f>
        <v/>
      </c>
    </row>
    <row r="557" spans="5:8">
      <c r="E557" s="33" t="str">
        <f>IF(D557="","",COUNTIF('Дневник сделок'!$H$10:$H$1960,D557))</f>
        <v/>
      </c>
      <c r="F557" s="33" t="str">
        <f>IF(D557="","",(SUMPRODUCT(('Дневник сделок'!$H$10:'Дневник сделок'!$H$2000=D557)*('Дневник сделок'!$AE$10:'Дневник сделок'!$AE$2000&gt;0))))</f>
        <v/>
      </c>
      <c r="G557" s="33" t="str">
        <f>IF(D557="","",(SUMPRODUCT(('Дневник сделок'!$H$10:'Дневник сделок'!$H$2000=D557)*('Дневник сделок'!$AE$10:'Дневник сделок'!$AE$2000&lt;0))))</f>
        <v/>
      </c>
      <c r="H557" s="33" t="str">
        <f>IF(D557="","",SUMPRODUCT(('Дневник сделок'!$H$10:$H$1960=D557)*('Дневник сделок'!$AE$10:$AE$1960)))</f>
        <v/>
      </c>
    </row>
    <row r="558" spans="5:8">
      <c r="E558" s="33" t="str">
        <f>IF(D558="","",COUNTIF('Дневник сделок'!$H$10:$H$1960,D558))</f>
        <v/>
      </c>
      <c r="F558" s="33" t="str">
        <f>IF(D558="","",(SUMPRODUCT(('Дневник сделок'!$H$10:'Дневник сделок'!$H$2000=D558)*('Дневник сделок'!$AE$10:'Дневник сделок'!$AE$2000&gt;0))))</f>
        <v/>
      </c>
      <c r="G558" s="33" t="str">
        <f>IF(D558="","",(SUMPRODUCT(('Дневник сделок'!$H$10:'Дневник сделок'!$H$2000=D558)*('Дневник сделок'!$AE$10:'Дневник сделок'!$AE$2000&lt;0))))</f>
        <v/>
      </c>
      <c r="H558" s="33" t="str">
        <f>IF(D558="","",SUMPRODUCT(('Дневник сделок'!$H$10:$H$1960=D558)*('Дневник сделок'!$AE$10:$AE$1960)))</f>
        <v/>
      </c>
    </row>
    <row r="559" spans="5:8">
      <c r="E559" s="33" t="str">
        <f>IF(D559="","",COUNTIF('Дневник сделок'!$H$10:$H$1960,D559))</f>
        <v/>
      </c>
      <c r="F559" s="33" t="str">
        <f>IF(D559="","",(SUMPRODUCT(('Дневник сделок'!$H$10:'Дневник сделок'!$H$2000=D559)*('Дневник сделок'!$AE$10:'Дневник сделок'!$AE$2000&gt;0))))</f>
        <v/>
      </c>
      <c r="G559" s="33" t="str">
        <f>IF(D559="","",(SUMPRODUCT(('Дневник сделок'!$H$10:'Дневник сделок'!$H$2000=D559)*('Дневник сделок'!$AE$10:'Дневник сделок'!$AE$2000&lt;0))))</f>
        <v/>
      </c>
      <c r="H559" s="33" t="str">
        <f>IF(D559="","",SUMPRODUCT(('Дневник сделок'!$H$10:$H$1960=D559)*('Дневник сделок'!$AE$10:$AE$1960)))</f>
        <v/>
      </c>
    </row>
    <row r="560" spans="5:8">
      <c r="E560" s="33" t="str">
        <f>IF(D560="","",COUNTIF('Дневник сделок'!$H$10:$H$1960,D560))</f>
        <v/>
      </c>
      <c r="F560" s="33" t="str">
        <f>IF(D560="","",(SUMPRODUCT(('Дневник сделок'!$H$10:'Дневник сделок'!$H$2000=D560)*('Дневник сделок'!$AE$10:'Дневник сделок'!$AE$2000&gt;0))))</f>
        <v/>
      </c>
      <c r="G560" s="33" t="str">
        <f>IF(D560="","",(SUMPRODUCT(('Дневник сделок'!$H$10:'Дневник сделок'!$H$2000=D560)*('Дневник сделок'!$AE$10:'Дневник сделок'!$AE$2000&lt;0))))</f>
        <v/>
      </c>
      <c r="H560" s="33" t="str">
        <f>IF(D560="","",SUMPRODUCT(('Дневник сделок'!$H$10:$H$1960=D560)*('Дневник сделок'!$AE$10:$AE$1960)))</f>
        <v/>
      </c>
    </row>
    <row r="561" spans="5:8">
      <c r="E561" s="33" t="str">
        <f>IF(D561="","",COUNTIF('Дневник сделок'!$H$10:$H$1960,D561))</f>
        <v/>
      </c>
      <c r="F561" s="33" t="str">
        <f>IF(D561="","",(SUMPRODUCT(('Дневник сделок'!$H$10:'Дневник сделок'!$H$2000=D561)*('Дневник сделок'!$AE$10:'Дневник сделок'!$AE$2000&gt;0))))</f>
        <v/>
      </c>
      <c r="G561" s="33" t="str">
        <f>IF(D561="","",(SUMPRODUCT(('Дневник сделок'!$H$10:'Дневник сделок'!$H$2000=D561)*('Дневник сделок'!$AE$10:'Дневник сделок'!$AE$2000&lt;0))))</f>
        <v/>
      </c>
      <c r="H561" s="33" t="str">
        <f>IF(D561="","",SUMPRODUCT(('Дневник сделок'!$H$10:$H$1960=D561)*('Дневник сделок'!$AE$10:$AE$1960)))</f>
        <v/>
      </c>
    </row>
    <row r="562" spans="5:8">
      <c r="E562" s="33" t="str">
        <f>IF(D562="","",COUNTIF('Дневник сделок'!$H$10:$H$1960,D562))</f>
        <v/>
      </c>
      <c r="F562" s="33" t="str">
        <f>IF(D562="","",(SUMPRODUCT(('Дневник сделок'!$H$10:'Дневник сделок'!$H$2000=D562)*('Дневник сделок'!$AE$10:'Дневник сделок'!$AE$2000&gt;0))))</f>
        <v/>
      </c>
      <c r="G562" s="33" t="str">
        <f>IF(D562="","",(SUMPRODUCT(('Дневник сделок'!$H$10:'Дневник сделок'!$H$2000=D562)*('Дневник сделок'!$AE$10:'Дневник сделок'!$AE$2000&lt;0))))</f>
        <v/>
      </c>
      <c r="H562" s="33" t="str">
        <f>IF(D562="","",SUMPRODUCT(('Дневник сделок'!$H$10:$H$1960=D562)*('Дневник сделок'!$AE$10:$AE$1960)))</f>
        <v/>
      </c>
    </row>
    <row r="563" spans="5:8">
      <c r="E563" s="33" t="str">
        <f>IF(D563="","",COUNTIF('Дневник сделок'!$H$10:$H$1960,D563))</f>
        <v/>
      </c>
      <c r="F563" s="33" t="str">
        <f>IF(D563="","",(SUMPRODUCT(('Дневник сделок'!$H$10:'Дневник сделок'!$H$2000=D563)*('Дневник сделок'!$AE$10:'Дневник сделок'!$AE$2000&gt;0))))</f>
        <v/>
      </c>
      <c r="G563" s="33" t="str">
        <f>IF(D563="","",(SUMPRODUCT(('Дневник сделок'!$H$10:'Дневник сделок'!$H$2000=D563)*('Дневник сделок'!$AE$10:'Дневник сделок'!$AE$2000&lt;0))))</f>
        <v/>
      </c>
      <c r="H563" s="33" t="str">
        <f>IF(D563="","",SUMPRODUCT(('Дневник сделок'!$H$10:$H$1960=D563)*('Дневник сделок'!$AE$10:$AE$1960)))</f>
        <v/>
      </c>
    </row>
    <row r="564" spans="5:8">
      <c r="E564" s="33" t="str">
        <f>IF(D564="","",COUNTIF('Дневник сделок'!$H$10:$H$1960,D564))</f>
        <v/>
      </c>
      <c r="F564" s="33" t="str">
        <f>IF(D564="","",(SUMPRODUCT(('Дневник сделок'!$H$10:'Дневник сделок'!$H$2000=D564)*('Дневник сделок'!$AE$10:'Дневник сделок'!$AE$2000&gt;0))))</f>
        <v/>
      </c>
      <c r="G564" s="33" t="str">
        <f>IF(D564="","",(SUMPRODUCT(('Дневник сделок'!$H$10:'Дневник сделок'!$H$2000=D564)*('Дневник сделок'!$AE$10:'Дневник сделок'!$AE$2000&lt;0))))</f>
        <v/>
      </c>
      <c r="H564" s="33" t="str">
        <f>IF(D564="","",SUMPRODUCT(('Дневник сделок'!$H$10:$H$1960=D564)*('Дневник сделок'!$AE$10:$AE$1960)))</f>
        <v/>
      </c>
    </row>
    <row r="565" spans="5:8">
      <c r="E565" s="33" t="str">
        <f>IF(D565="","",COUNTIF('Дневник сделок'!$H$10:$H$1960,D565))</f>
        <v/>
      </c>
      <c r="F565" s="33" t="str">
        <f>IF(D565="","",(SUMPRODUCT(('Дневник сделок'!$H$10:'Дневник сделок'!$H$2000=D565)*('Дневник сделок'!$AE$10:'Дневник сделок'!$AE$2000&gt;0))))</f>
        <v/>
      </c>
      <c r="G565" s="33" t="str">
        <f>IF(D565="","",(SUMPRODUCT(('Дневник сделок'!$H$10:'Дневник сделок'!$H$2000=D565)*('Дневник сделок'!$AE$10:'Дневник сделок'!$AE$2000&lt;0))))</f>
        <v/>
      </c>
      <c r="H565" s="33" t="str">
        <f>IF(D565="","",SUMPRODUCT(('Дневник сделок'!$H$10:$H$1960=D565)*('Дневник сделок'!$AE$10:$AE$1960)))</f>
        <v/>
      </c>
    </row>
    <row r="566" spans="5:8">
      <c r="E566" s="33" t="str">
        <f>IF(D566="","",COUNTIF('Дневник сделок'!$H$10:$H$1960,D566))</f>
        <v/>
      </c>
      <c r="F566" s="33" t="str">
        <f>IF(D566="","",(SUMPRODUCT(('Дневник сделок'!$H$10:'Дневник сделок'!$H$2000=D566)*('Дневник сделок'!$AE$10:'Дневник сделок'!$AE$2000&gt;0))))</f>
        <v/>
      </c>
      <c r="G566" s="33" t="str">
        <f>IF(D566="","",(SUMPRODUCT(('Дневник сделок'!$H$10:'Дневник сделок'!$H$2000=D566)*('Дневник сделок'!$AE$10:'Дневник сделок'!$AE$2000&lt;0))))</f>
        <v/>
      </c>
      <c r="H566" s="33" t="str">
        <f>IF(D566="","",SUMPRODUCT(('Дневник сделок'!$H$10:$H$1960=D566)*('Дневник сделок'!$AE$10:$AE$1960)))</f>
        <v/>
      </c>
    </row>
    <row r="567" spans="5:8">
      <c r="E567" s="33" t="str">
        <f>IF(D567="","",COUNTIF('Дневник сделок'!$H$10:$H$1960,D567))</f>
        <v/>
      </c>
      <c r="F567" s="33" t="str">
        <f>IF(D567="","",(SUMPRODUCT(('Дневник сделок'!$H$10:'Дневник сделок'!$H$2000=D567)*('Дневник сделок'!$AE$10:'Дневник сделок'!$AE$2000&gt;0))))</f>
        <v/>
      </c>
      <c r="G567" s="33" t="str">
        <f>IF(D567="","",(SUMPRODUCT(('Дневник сделок'!$H$10:'Дневник сделок'!$H$2000=D567)*('Дневник сделок'!$AE$10:'Дневник сделок'!$AE$2000&lt;0))))</f>
        <v/>
      </c>
      <c r="H567" s="33" t="str">
        <f>IF(D567="","",SUMPRODUCT(('Дневник сделок'!$H$10:$H$1960=D567)*('Дневник сделок'!$AE$10:$AE$1960)))</f>
        <v/>
      </c>
    </row>
    <row r="568" spans="5:8">
      <c r="E568" s="33" t="str">
        <f>IF(D568="","",COUNTIF('Дневник сделок'!$H$10:$H$1960,D568))</f>
        <v/>
      </c>
      <c r="F568" s="33" t="str">
        <f>IF(D568="","",(SUMPRODUCT(('Дневник сделок'!$H$10:'Дневник сделок'!$H$2000=D568)*('Дневник сделок'!$AE$10:'Дневник сделок'!$AE$2000&gt;0))))</f>
        <v/>
      </c>
      <c r="G568" s="33" t="str">
        <f>IF(D568="","",(SUMPRODUCT(('Дневник сделок'!$H$10:'Дневник сделок'!$H$2000=D568)*('Дневник сделок'!$AE$10:'Дневник сделок'!$AE$2000&lt;0))))</f>
        <v/>
      </c>
      <c r="H568" s="33" t="str">
        <f>IF(D568="","",SUMPRODUCT(('Дневник сделок'!$H$10:$H$1960=D568)*('Дневник сделок'!$AE$10:$AE$1960)))</f>
        <v/>
      </c>
    </row>
    <row r="569" spans="5:8">
      <c r="E569" s="33" t="str">
        <f>IF(D569="","",COUNTIF('Дневник сделок'!$H$10:$H$1960,D569))</f>
        <v/>
      </c>
      <c r="F569" s="33" t="str">
        <f>IF(D569="","",(SUMPRODUCT(('Дневник сделок'!$H$10:'Дневник сделок'!$H$2000=D569)*('Дневник сделок'!$AE$10:'Дневник сделок'!$AE$2000&gt;0))))</f>
        <v/>
      </c>
      <c r="G569" s="33" t="str">
        <f>IF(D569="","",(SUMPRODUCT(('Дневник сделок'!$H$10:'Дневник сделок'!$H$2000=D569)*('Дневник сделок'!$AE$10:'Дневник сделок'!$AE$2000&lt;0))))</f>
        <v/>
      </c>
      <c r="H569" s="33" t="str">
        <f>IF(D569="","",SUMPRODUCT(('Дневник сделок'!$H$10:$H$1960=D569)*('Дневник сделок'!$AE$10:$AE$1960)))</f>
        <v/>
      </c>
    </row>
    <row r="570" spans="5:8">
      <c r="E570" s="33" t="str">
        <f>IF(D570="","",COUNTIF('Дневник сделок'!$H$10:$H$1960,D570))</f>
        <v/>
      </c>
      <c r="F570" s="33" t="str">
        <f>IF(D570="","",(SUMPRODUCT(('Дневник сделок'!$H$10:'Дневник сделок'!$H$2000=D570)*('Дневник сделок'!$AE$10:'Дневник сделок'!$AE$2000&gt;0))))</f>
        <v/>
      </c>
      <c r="G570" s="33" t="str">
        <f>IF(D570="","",(SUMPRODUCT(('Дневник сделок'!$H$10:'Дневник сделок'!$H$2000=D570)*('Дневник сделок'!$AE$10:'Дневник сделок'!$AE$2000&lt;0))))</f>
        <v/>
      </c>
      <c r="H570" s="33" t="str">
        <f>IF(D570="","",SUMPRODUCT(('Дневник сделок'!$H$10:$H$1960=D570)*('Дневник сделок'!$AE$10:$AE$1960)))</f>
        <v/>
      </c>
    </row>
    <row r="571" spans="5:8">
      <c r="E571" s="33" t="str">
        <f>IF(D571="","",COUNTIF('Дневник сделок'!$H$10:$H$1960,D571))</f>
        <v/>
      </c>
      <c r="F571" s="33" t="str">
        <f>IF(D571="","",(SUMPRODUCT(('Дневник сделок'!$H$10:'Дневник сделок'!$H$2000=D571)*('Дневник сделок'!$AE$10:'Дневник сделок'!$AE$2000&gt;0))))</f>
        <v/>
      </c>
      <c r="G571" s="33" t="str">
        <f>IF(D571="","",(SUMPRODUCT(('Дневник сделок'!$H$10:'Дневник сделок'!$H$2000=D571)*('Дневник сделок'!$AE$10:'Дневник сделок'!$AE$2000&lt;0))))</f>
        <v/>
      </c>
      <c r="H571" s="33" t="str">
        <f>IF(D571="","",SUMPRODUCT(('Дневник сделок'!$H$10:$H$1960=D571)*('Дневник сделок'!$AE$10:$AE$1960)))</f>
        <v/>
      </c>
    </row>
    <row r="572" spans="5:8">
      <c r="E572" s="33" t="str">
        <f>IF(D572="","",COUNTIF('Дневник сделок'!$H$10:$H$1960,D572))</f>
        <v/>
      </c>
      <c r="F572" s="33" t="str">
        <f>IF(D572="","",(SUMPRODUCT(('Дневник сделок'!$H$10:'Дневник сделок'!$H$2000=D572)*('Дневник сделок'!$AE$10:'Дневник сделок'!$AE$2000&gt;0))))</f>
        <v/>
      </c>
      <c r="G572" s="33" t="str">
        <f>IF(D572="","",(SUMPRODUCT(('Дневник сделок'!$H$10:'Дневник сделок'!$H$2000=D572)*('Дневник сделок'!$AE$10:'Дневник сделок'!$AE$2000&lt;0))))</f>
        <v/>
      </c>
      <c r="H572" s="33" t="str">
        <f>IF(D572="","",SUMPRODUCT(('Дневник сделок'!$H$10:$H$1960=D572)*('Дневник сделок'!$AE$10:$AE$1960)))</f>
        <v/>
      </c>
    </row>
    <row r="573" spans="5:8">
      <c r="E573" s="33" t="str">
        <f>IF(D573="","",COUNTIF('Дневник сделок'!$H$10:$H$1960,D573))</f>
        <v/>
      </c>
      <c r="F573" s="33" t="str">
        <f>IF(D573="","",(SUMPRODUCT(('Дневник сделок'!$H$10:'Дневник сделок'!$H$2000=D573)*('Дневник сделок'!$AE$10:'Дневник сделок'!$AE$2000&gt;0))))</f>
        <v/>
      </c>
      <c r="G573" s="33" t="str">
        <f>IF(D573="","",(SUMPRODUCT(('Дневник сделок'!$H$10:'Дневник сделок'!$H$2000=D573)*('Дневник сделок'!$AE$10:'Дневник сделок'!$AE$2000&lt;0))))</f>
        <v/>
      </c>
      <c r="H573" s="33" t="str">
        <f>IF(D573="","",SUMPRODUCT(('Дневник сделок'!$H$10:$H$1960=D573)*('Дневник сделок'!$AE$10:$AE$1960)))</f>
        <v/>
      </c>
    </row>
    <row r="574" spans="5:8">
      <c r="E574" s="33" t="str">
        <f>IF(D574="","",COUNTIF('Дневник сделок'!$H$10:$H$1960,D574))</f>
        <v/>
      </c>
      <c r="F574" s="33" t="str">
        <f>IF(D574="","",(SUMPRODUCT(('Дневник сделок'!$H$10:'Дневник сделок'!$H$2000=D574)*('Дневник сделок'!$AE$10:'Дневник сделок'!$AE$2000&gt;0))))</f>
        <v/>
      </c>
      <c r="G574" s="33" t="str">
        <f>IF(D574="","",(SUMPRODUCT(('Дневник сделок'!$H$10:'Дневник сделок'!$H$2000=D574)*('Дневник сделок'!$AE$10:'Дневник сделок'!$AE$2000&lt;0))))</f>
        <v/>
      </c>
      <c r="H574" s="33" t="str">
        <f>IF(D574="","",SUMPRODUCT(('Дневник сделок'!$H$10:$H$1960=D574)*('Дневник сделок'!$AE$10:$AE$1960)))</f>
        <v/>
      </c>
    </row>
    <row r="575" spans="5:8">
      <c r="E575" s="33" t="str">
        <f>IF(D575="","",COUNTIF('Дневник сделок'!$H$10:$H$1960,D575))</f>
        <v/>
      </c>
      <c r="F575" s="33" t="str">
        <f>IF(D575="","",(SUMPRODUCT(('Дневник сделок'!$H$10:'Дневник сделок'!$H$2000=D575)*('Дневник сделок'!$AE$10:'Дневник сделок'!$AE$2000&gt;0))))</f>
        <v/>
      </c>
      <c r="G575" s="33" t="str">
        <f>IF(D575="","",(SUMPRODUCT(('Дневник сделок'!$H$10:'Дневник сделок'!$H$2000=D575)*('Дневник сделок'!$AE$10:'Дневник сделок'!$AE$2000&lt;0))))</f>
        <v/>
      </c>
      <c r="H575" s="33" t="str">
        <f>IF(D575="","",SUMPRODUCT(('Дневник сделок'!$H$10:$H$1960=D575)*('Дневник сделок'!$AE$10:$AE$1960)))</f>
        <v/>
      </c>
    </row>
    <row r="576" spans="5:8">
      <c r="E576" s="33" t="str">
        <f>IF(D576="","",COUNTIF('Дневник сделок'!$H$10:$H$1960,D576))</f>
        <v/>
      </c>
      <c r="F576" s="33" t="str">
        <f>IF(D576="","",(SUMPRODUCT(('Дневник сделок'!$H$10:'Дневник сделок'!$H$2000=D576)*('Дневник сделок'!$AE$10:'Дневник сделок'!$AE$2000&gt;0))))</f>
        <v/>
      </c>
      <c r="G576" s="33" t="str">
        <f>IF(D576="","",(SUMPRODUCT(('Дневник сделок'!$H$10:'Дневник сделок'!$H$2000=D576)*('Дневник сделок'!$AE$10:'Дневник сделок'!$AE$2000&lt;0))))</f>
        <v/>
      </c>
      <c r="H576" s="33" t="str">
        <f>IF(D576="","",SUMPRODUCT(('Дневник сделок'!$H$10:$H$1960=D576)*('Дневник сделок'!$AE$10:$AE$1960)))</f>
        <v/>
      </c>
    </row>
    <row r="577" spans="5:8">
      <c r="E577" s="33" t="str">
        <f>IF(D577="","",COUNTIF('Дневник сделок'!$H$10:$H$1960,D577))</f>
        <v/>
      </c>
      <c r="F577" s="33" t="str">
        <f>IF(D577="","",(SUMPRODUCT(('Дневник сделок'!$H$10:'Дневник сделок'!$H$2000=D577)*('Дневник сделок'!$AE$10:'Дневник сделок'!$AE$2000&gt;0))))</f>
        <v/>
      </c>
      <c r="G577" s="33" t="str">
        <f>IF(D577="","",(SUMPRODUCT(('Дневник сделок'!$H$10:'Дневник сделок'!$H$2000=D577)*('Дневник сделок'!$AE$10:'Дневник сделок'!$AE$2000&lt;0))))</f>
        <v/>
      </c>
      <c r="H577" s="33" t="str">
        <f>IF(D577="","",SUMPRODUCT(('Дневник сделок'!$H$10:$H$1960=D577)*('Дневник сделок'!$AE$10:$AE$1960)))</f>
        <v/>
      </c>
    </row>
    <row r="578" spans="5:8">
      <c r="E578" s="33" t="str">
        <f>IF(D578="","",COUNTIF('Дневник сделок'!$H$10:$H$1960,D578))</f>
        <v/>
      </c>
      <c r="F578" s="33" t="str">
        <f>IF(D578="","",(SUMPRODUCT(('Дневник сделок'!$H$10:'Дневник сделок'!$H$2000=D578)*('Дневник сделок'!$AE$10:'Дневник сделок'!$AE$2000&gt;0))))</f>
        <v/>
      </c>
      <c r="G578" s="33" t="str">
        <f>IF(D578="","",(SUMPRODUCT(('Дневник сделок'!$H$10:'Дневник сделок'!$H$2000=D578)*('Дневник сделок'!$AE$10:'Дневник сделок'!$AE$2000&lt;0))))</f>
        <v/>
      </c>
      <c r="H578" s="33" t="str">
        <f>IF(D578="","",SUMPRODUCT(('Дневник сделок'!$H$10:$H$1960=D578)*('Дневник сделок'!$AE$10:$AE$1960)))</f>
        <v/>
      </c>
    </row>
    <row r="579" spans="5:8">
      <c r="E579" s="33" t="str">
        <f>IF(D579="","",COUNTIF('Дневник сделок'!$H$10:$H$1960,D579))</f>
        <v/>
      </c>
      <c r="F579" s="33" t="str">
        <f>IF(D579="","",(SUMPRODUCT(('Дневник сделок'!$H$10:'Дневник сделок'!$H$2000=D579)*('Дневник сделок'!$AE$10:'Дневник сделок'!$AE$2000&gt;0))))</f>
        <v/>
      </c>
      <c r="G579" s="33" t="str">
        <f>IF(D579="","",(SUMPRODUCT(('Дневник сделок'!$H$10:'Дневник сделок'!$H$2000=D579)*('Дневник сделок'!$AE$10:'Дневник сделок'!$AE$2000&lt;0))))</f>
        <v/>
      </c>
      <c r="H579" s="33" t="str">
        <f>IF(D579="","",SUMPRODUCT(('Дневник сделок'!$H$10:$H$1960=D579)*('Дневник сделок'!$AE$10:$AE$1960)))</f>
        <v/>
      </c>
    </row>
    <row r="580" spans="5:8">
      <c r="E580" s="33" t="str">
        <f>IF(D580="","",COUNTIF('Дневник сделок'!$H$10:$H$1960,D580))</f>
        <v/>
      </c>
      <c r="F580" s="33" t="str">
        <f>IF(D580="","",(SUMPRODUCT(('Дневник сделок'!$H$10:'Дневник сделок'!$H$2000=D580)*('Дневник сделок'!$AE$10:'Дневник сделок'!$AE$2000&gt;0))))</f>
        <v/>
      </c>
      <c r="G580" s="33" t="str">
        <f>IF(D580="","",(SUMPRODUCT(('Дневник сделок'!$H$10:'Дневник сделок'!$H$2000=D580)*('Дневник сделок'!$AE$10:'Дневник сделок'!$AE$2000&lt;0))))</f>
        <v/>
      </c>
      <c r="H580" s="33" t="str">
        <f>IF(D580="","",SUMPRODUCT(('Дневник сделок'!$H$10:$H$1960=D580)*('Дневник сделок'!$AE$10:$AE$1960)))</f>
        <v/>
      </c>
    </row>
    <row r="581" spans="5:8">
      <c r="E581" s="33" t="str">
        <f>IF(D581="","",COUNTIF('Дневник сделок'!$H$10:$H$1960,D581))</f>
        <v/>
      </c>
      <c r="F581" s="33" t="str">
        <f>IF(D581="","",(SUMPRODUCT(('Дневник сделок'!$H$10:'Дневник сделок'!$H$2000=D581)*('Дневник сделок'!$AE$10:'Дневник сделок'!$AE$2000&gt;0))))</f>
        <v/>
      </c>
      <c r="G581" s="33" t="str">
        <f>IF(D581="","",(SUMPRODUCT(('Дневник сделок'!$H$10:'Дневник сделок'!$H$2000=D581)*('Дневник сделок'!$AE$10:'Дневник сделок'!$AE$2000&lt;0))))</f>
        <v/>
      </c>
      <c r="H581" s="33" t="str">
        <f>IF(D581="","",SUMPRODUCT(('Дневник сделок'!$H$10:$H$1960=D581)*('Дневник сделок'!$AE$10:$AE$1960)))</f>
        <v/>
      </c>
    </row>
    <row r="582" spans="5:8">
      <c r="E582" s="33" t="str">
        <f>IF(D582="","",COUNTIF('Дневник сделок'!$H$10:$H$1960,D582))</f>
        <v/>
      </c>
      <c r="F582" s="33" t="str">
        <f>IF(D582="","",(SUMPRODUCT(('Дневник сделок'!$H$10:'Дневник сделок'!$H$2000=D582)*('Дневник сделок'!$AE$10:'Дневник сделок'!$AE$2000&gt;0))))</f>
        <v/>
      </c>
      <c r="G582" s="33" t="str">
        <f>IF(D582="","",(SUMPRODUCT(('Дневник сделок'!$H$10:'Дневник сделок'!$H$2000=D582)*('Дневник сделок'!$AE$10:'Дневник сделок'!$AE$2000&lt;0))))</f>
        <v/>
      </c>
      <c r="H582" s="33" t="str">
        <f>IF(D582="","",SUMPRODUCT(('Дневник сделок'!$H$10:$H$1960=D582)*('Дневник сделок'!$AE$10:$AE$1960)))</f>
        <v/>
      </c>
    </row>
    <row r="583" spans="5:8">
      <c r="E583" s="33" t="str">
        <f>IF(D583="","",COUNTIF('Дневник сделок'!$H$10:$H$1960,D583))</f>
        <v/>
      </c>
      <c r="F583" s="33" t="str">
        <f>IF(D583="","",(SUMPRODUCT(('Дневник сделок'!$H$10:'Дневник сделок'!$H$2000=D583)*('Дневник сделок'!$AE$10:'Дневник сделок'!$AE$2000&gt;0))))</f>
        <v/>
      </c>
      <c r="G583" s="33" t="str">
        <f>IF(D583="","",(SUMPRODUCT(('Дневник сделок'!$H$10:'Дневник сделок'!$H$2000=D583)*('Дневник сделок'!$AE$10:'Дневник сделок'!$AE$2000&lt;0))))</f>
        <v/>
      </c>
      <c r="H583" s="33" t="str">
        <f>IF(D583="","",SUMPRODUCT(('Дневник сделок'!$H$10:$H$1960=D583)*('Дневник сделок'!$AE$10:$AE$1960)))</f>
        <v/>
      </c>
    </row>
    <row r="584" spans="5:8">
      <c r="E584" s="33" t="str">
        <f>IF(D584="","",COUNTIF('Дневник сделок'!$H$10:$H$1960,D584))</f>
        <v/>
      </c>
      <c r="F584" s="33" t="str">
        <f>IF(D584="","",(SUMPRODUCT(('Дневник сделок'!$H$10:'Дневник сделок'!$H$2000=D584)*('Дневник сделок'!$AE$10:'Дневник сделок'!$AE$2000&gt;0))))</f>
        <v/>
      </c>
      <c r="G584" s="33" t="str">
        <f>IF(D584="","",(SUMPRODUCT(('Дневник сделок'!$H$10:'Дневник сделок'!$H$2000=D584)*('Дневник сделок'!$AE$10:'Дневник сделок'!$AE$2000&lt;0))))</f>
        <v/>
      </c>
      <c r="H584" s="33" t="str">
        <f>IF(D584="","",SUMPRODUCT(('Дневник сделок'!$H$10:$H$1960=D584)*('Дневник сделок'!$AE$10:$AE$1960)))</f>
        <v/>
      </c>
    </row>
    <row r="585" spans="5:8">
      <c r="E585" s="33" t="str">
        <f>IF(D585="","",COUNTIF('Дневник сделок'!$H$10:$H$1960,D585))</f>
        <v/>
      </c>
      <c r="F585" s="33" t="str">
        <f>IF(D585="","",(SUMPRODUCT(('Дневник сделок'!$H$10:'Дневник сделок'!$H$2000=D585)*('Дневник сделок'!$AE$10:'Дневник сделок'!$AE$2000&gt;0))))</f>
        <v/>
      </c>
      <c r="G585" s="33" t="str">
        <f>IF(D585="","",(SUMPRODUCT(('Дневник сделок'!$H$10:'Дневник сделок'!$H$2000=D585)*('Дневник сделок'!$AE$10:'Дневник сделок'!$AE$2000&lt;0))))</f>
        <v/>
      </c>
      <c r="H585" s="33" t="str">
        <f>IF(D585="","",SUMPRODUCT(('Дневник сделок'!$H$10:$H$1960=D585)*('Дневник сделок'!$AE$10:$AE$1960)))</f>
        <v/>
      </c>
    </row>
    <row r="586" spans="5:8">
      <c r="E586" s="33" t="str">
        <f>IF(D586="","",COUNTIF('Дневник сделок'!$H$10:$H$1960,D586))</f>
        <v/>
      </c>
      <c r="F586" s="33" t="str">
        <f>IF(D586="","",(SUMPRODUCT(('Дневник сделок'!$H$10:'Дневник сделок'!$H$2000=D586)*('Дневник сделок'!$AE$10:'Дневник сделок'!$AE$2000&gt;0))))</f>
        <v/>
      </c>
      <c r="G586" s="33" t="str">
        <f>IF(D586="","",(SUMPRODUCT(('Дневник сделок'!$H$10:'Дневник сделок'!$H$2000=D586)*('Дневник сделок'!$AE$10:'Дневник сделок'!$AE$2000&lt;0))))</f>
        <v/>
      </c>
      <c r="H586" s="33" t="str">
        <f>IF(D586="","",SUMPRODUCT(('Дневник сделок'!$H$10:$H$1960=D586)*('Дневник сделок'!$AE$10:$AE$1960)))</f>
        <v/>
      </c>
    </row>
    <row r="587" spans="5:8">
      <c r="E587" s="33" t="str">
        <f>IF(D587="","",COUNTIF('Дневник сделок'!$H$10:$H$1960,D587))</f>
        <v/>
      </c>
      <c r="F587" s="33" t="str">
        <f>IF(D587="","",(SUMPRODUCT(('Дневник сделок'!$H$10:'Дневник сделок'!$H$2000=D587)*('Дневник сделок'!$AE$10:'Дневник сделок'!$AE$2000&gt;0))))</f>
        <v/>
      </c>
      <c r="G587" s="33" t="str">
        <f>IF(D587="","",(SUMPRODUCT(('Дневник сделок'!$H$10:'Дневник сделок'!$H$2000=D587)*('Дневник сделок'!$AE$10:'Дневник сделок'!$AE$2000&lt;0))))</f>
        <v/>
      </c>
      <c r="H587" s="33" t="str">
        <f>IF(D587="","",SUMPRODUCT(('Дневник сделок'!$H$10:$H$1960=D587)*('Дневник сделок'!$AE$10:$AE$1960)))</f>
        <v/>
      </c>
    </row>
    <row r="588" spans="5:8">
      <c r="E588" s="33" t="str">
        <f>IF(D588="","",COUNTIF('Дневник сделок'!$H$10:$H$1960,D588))</f>
        <v/>
      </c>
      <c r="F588" s="33" t="str">
        <f>IF(D588="","",(SUMPRODUCT(('Дневник сделок'!$H$10:'Дневник сделок'!$H$2000=D588)*('Дневник сделок'!$AE$10:'Дневник сделок'!$AE$2000&gt;0))))</f>
        <v/>
      </c>
      <c r="G588" s="33" t="str">
        <f>IF(D588="","",(SUMPRODUCT(('Дневник сделок'!$H$10:'Дневник сделок'!$H$2000=D588)*('Дневник сделок'!$AE$10:'Дневник сделок'!$AE$2000&lt;0))))</f>
        <v/>
      </c>
      <c r="H588" s="33" t="str">
        <f>IF(D588="","",SUMPRODUCT(('Дневник сделок'!$H$10:$H$1960=D588)*('Дневник сделок'!$AE$10:$AE$1960)))</f>
        <v/>
      </c>
    </row>
    <row r="589" spans="5:8">
      <c r="E589" s="33" t="str">
        <f>IF(D589="","",COUNTIF('Дневник сделок'!$H$10:$H$1960,D589))</f>
        <v/>
      </c>
      <c r="F589" s="33" t="str">
        <f>IF(D589="","",(SUMPRODUCT(('Дневник сделок'!$H$10:'Дневник сделок'!$H$2000=D589)*('Дневник сделок'!$AE$10:'Дневник сделок'!$AE$2000&gt;0))))</f>
        <v/>
      </c>
      <c r="G589" s="33" t="str">
        <f>IF(D589="","",(SUMPRODUCT(('Дневник сделок'!$H$10:'Дневник сделок'!$H$2000=D589)*('Дневник сделок'!$AE$10:'Дневник сделок'!$AE$2000&lt;0))))</f>
        <v/>
      </c>
      <c r="H589" s="33" t="str">
        <f>IF(D589="","",SUMPRODUCT(('Дневник сделок'!$H$10:$H$1960=D589)*('Дневник сделок'!$AE$10:$AE$1960)))</f>
        <v/>
      </c>
    </row>
    <row r="590" spans="5:8">
      <c r="E590" s="33" t="str">
        <f>IF(D590="","",COUNTIF('Дневник сделок'!$H$10:$H$1960,D590))</f>
        <v/>
      </c>
      <c r="F590" s="33" t="str">
        <f>IF(D590="","",(SUMPRODUCT(('Дневник сделок'!$H$10:'Дневник сделок'!$H$2000=D590)*('Дневник сделок'!$AE$10:'Дневник сделок'!$AE$2000&gt;0))))</f>
        <v/>
      </c>
      <c r="G590" s="33" t="str">
        <f>IF(D590="","",(SUMPRODUCT(('Дневник сделок'!$H$10:'Дневник сделок'!$H$2000=D590)*('Дневник сделок'!$AE$10:'Дневник сделок'!$AE$2000&lt;0))))</f>
        <v/>
      </c>
      <c r="H590" s="33" t="str">
        <f>IF(D590="","",SUMPRODUCT(('Дневник сделок'!$H$10:$H$1960=D590)*('Дневник сделок'!$AE$10:$AE$1960)))</f>
        <v/>
      </c>
    </row>
    <row r="591" spans="5:8">
      <c r="E591" s="33" t="str">
        <f>IF(D591="","",COUNTIF('Дневник сделок'!$H$10:$H$1960,D591))</f>
        <v/>
      </c>
      <c r="F591" s="33" t="str">
        <f>IF(D591="","",(SUMPRODUCT(('Дневник сделок'!$H$10:'Дневник сделок'!$H$2000=D591)*('Дневник сделок'!$AE$10:'Дневник сделок'!$AE$2000&gt;0))))</f>
        <v/>
      </c>
      <c r="G591" s="33" t="str">
        <f>IF(D591="","",(SUMPRODUCT(('Дневник сделок'!$H$10:'Дневник сделок'!$H$2000=D591)*('Дневник сделок'!$AE$10:'Дневник сделок'!$AE$2000&lt;0))))</f>
        <v/>
      </c>
      <c r="H591" s="33" t="str">
        <f>IF(D591="","",SUMPRODUCT(('Дневник сделок'!$H$10:$H$1960=D591)*('Дневник сделок'!$AE$10:$AE$1960)))</f>
        <v/>
      </c>
    </row>
    <row r="592" spans="5:8">
      <c r="E592" s="33" t="str">
        <f>IF(D592="","",COUNTIF('Дневник сделок'!$H$10:$H$1960,D592))</f>
        <v/>
      </c>
      <c r="F592" s="33" t="str">
        <f>IF(D592="","",(SUMPRODUCT(('Дневник сделок'!$H$10:'Дневник сделок'!$H$2000=D592)*('Дневник сделок'!$AE$10:'Дневник сделок'!$AE$2000&gt;0))))</f>
        <v/>
      </c>
      <c r="G592" s="33" t="str">
        <f>IF(D592="","",(SUMPRODUCT(('Дневник сделок'!$H$10:'Дневник сделок'!$H$2000=D592)*('Дневник сделок'!$AE$10:'Дневник сделок'!$AE$2000&lt;0))))</f>
        <v/>
      </c>
      <c r="H592" s="33" t="str">
        <f>IF(D592="","",SUMPRODUCT(('Дневник сделок'!$H$10:$H$1960=D592)*('Дневник сделок'!$AE$10:$AE$1960)))</f>
        <v/>
      </c>
    </row>
    <row r="593" spans="5:8">
      <c r="E593" s="33" t="str">
        <f>IF(D593="","",COUNTIF('Дневник сделок'!$H$10:$H$1960,D593))</f>
        <v/>
      </c>
      <c r="F593" s="33" t="str">
        <f>IF(D593="","",(SUMPRODUCT(('Дневник сделок'!$H$10:'Дневник сделок'!$H$2000=D593)*('Дневник сделок'!$AE$10:'Дневник сделок'!$AE$2000&gt;0))))</f>
        <v/>
      </c>
      <c r="G593" s="33" t="str">
        <f>IF(D593="","",(SUMPRODUCT(('Дневник сделок'!$H$10:'Дневник сделок'!$H$2000=D593)*('Дневник сделок'!$AE$10:'Дневник сделок'!$AE$2000&lt;0))))</f>
        <v/>
      </c>
      <c r="H593" s="33" t="str">
        <f>IF(D593="","",SUMPRODUCT(('Дневник сделок'!$H$10:$H$1960=D593)*('Дневник сделок'!$AE$10:$AE$1960)))</f>
        <v/>
      </c>
    </row>
    <row r="594" spans="5:8">
      <c r="E594" s="33" t="str">
        <f>IF(D594="","",COUNTIF('Дневник сделок'!$H$10:$H$1960,D594))</f>
        <v/>
      </c>
      <c r="F594" s="33" t="str">
        <f>IF(D594="","",(SUMPRODUCT(('Дневник сделок'!$H$10:'Дневник сделок'!$H$2000=D594)*('Дневник сделок'!$AE$10:'Дневник сделок'!$AE$2000&gt;0))))</f>
        <v/>
      </c>
      <c r="G594" s="33" t="str">
        <f>IF(D594="","",(SUMPRODUCT(('Дневник сделок'!$H$10:'Дневник сделок'!$H$2000=D594)*('Дневник сделок'!$AE$10:'Дневник сделок'!$AE$2000&lt;0))))</f>
        <v/>
      </c>
      <c r="H594" s="33" t="str">
        <f>IF(D594="","",SUMPRODUCT(('Дневник сделок'!$H$10:$H$1960=D594)*('Дневник сделок'!$AE$10:$AE$1960)))</f>
        <v/>
      </c>
    </row>
    <row r="595" spans="5:8">
      <c r="E595" s="33" t="str">
        <f>IF(D595="","",COUNTIF('Дневник сделок'!$H$10:$H$1960,D595))</f>
        <v/>
      </c>
      <c r="F595" s="33" t="str">
        <f>IF(D595="","",(SUMPRODUCT(('Дневник сделок'!$H$10:'Дневник сделок'!$H$2000=D595)*('Дневник сделок'!$AE$10:'Дневник сделок'!$AE$2000&gt;0))))</f>
        <v/>
      </c>
      <c r="G595" s="33" t="str">
        <f>IF(D595="","",(SUMPRODUCT(('Дневник сделок'!$H$10:'Дневник сделок'!$H$2000=D595)*('Дневник сделок'!$AE$10:'Дневник сделок'!$AE$2000&lt;0))))</f>
        <v/>
      </c>
      <c r="H595" s="33" t="str">
        <f>IF(D595="","",SUMPRODUCT(('Дневник сделок'!$H$10:$H$1960=D595)*('Дневник сделок'!$AE$10:$AE$1960)))</f>
        <v/>
      </c>
    </row>
    <row r="596" spans="5:8">
      <c r="E596" s="33" t="str">
        <f>IF(D596="","",COUNTIF('Дневник сделок'!$H$10:$H$1960,D596))</f>
        <v/>
      </c>
      <c r="F596" s="33" t="str">
        <f>IF(D596="","",(SUMPRODUCT(('Дневник сделок'!$H$10:'Дневник сделок'!$H$2000=D596)*('Дневник сделок'!$AE$10:'Дневник сделок'!$AE$2000&gt;0))))</f>
        <v/>
      </c>
      <c r="G596" s="33" t="str">
        <f>IF(D596="","",(SUMPRODUCT(('Дневник сделок'!$H$10:'Дневник сделок'!$H$2000=D596)*('Дневник сделок'!$AE$10:'Дневник сделок'!$AE$2000&lt;0))))</f>
        <v/>
      </c>
      <c r="H596" s="33" t="str">
        <f>IF(D596="","",SUMPRODUCT(('Дневник сделок'!$H$10:$H$1960=D596)*('Дневник сделок'!$AE$10:$AE$1960)))</f>
        <v/>
      </c>
    </row>
    <row r="597" spans="5:8">
      <c r="E597" s="33" t="str">
        <f>IF(D597="","",COUNTIF('Дневник сделок'!$H$10:$H$1960,D597))</f>
        <v/>
      </c>
      <c r="F597" s="33" t="str">
        <f>IF(D597="","",(SUMPRODUCT(('Дневник сделок'!$H$10:'Дневник сделок'!$H$2000=D597)*('Дневник сделок'!$AE$10:'Дневник сделок'!$AE$2000&gt;0))))</f>
        <v/>
      </c>
      <c r="G597" s="33" t="str">
        <f>IF(D597="","",(SUMPRODUCT(('Дневник сделок'!$H$10:'Дневник сделок'!$H$2000=D597)*('Дневник сделок'!$AE$10:'Дневник сделок'!$AE$2000&lt;0))))</f>
        <v/>
      </c>
      <c r="H597" s="33" t="str">
        <f>IF(D597="","",SUMPRODUCT(('Дневник сделок'!$H$10:$H$1960=D597)*('Дневник сделок'!$AE$10:$AE$1960)))</f>
        <v/>
      </c>
    </row>
    <row r="598" spans="5:8">
      <c r="E598" s="33" t="str">
        <f>IF(D598="","",COUNTIF('Дневник сделок'!$H$10:$H$1960,D598))</f>
        <v/>
      </c>
      <c r="F598" s="33" t="str">
        <f>IF(D598="","",(SUMPRODUCT(('Дневник сделок'!$H$10:'Дневник сделок'!$H$2000=D598)*('Дневник сделок'!$AE$10:'Дневник сделок'!$AE$2000&gt;0))))</f>
        <v/>
      </c>
      <c r="G598" s="33" t="str">
        <f>IF(D598="","",(SUMPRODUCT(('Дневник сделок'!$H$10:'Дневник сделок'!$H$2000=D598)*('Дневник сделок'!$AE$10:'Дневник сделок'!$AE$2000&lt;0))))</f>
        <v/>
      </c>
      <c r="H598" s="33" t="str">
        <f>IF(D598="","",SUMPRODUCT(('Дневник сделок'!$H$10:$H$1960=D598)*('Дневник сделок'!$AE$10:$AE$1960)))</f>
        <v/>
      </c>
    </row>
    <row r="599" spans="5:8">
      <c r="E599" s="33" t="str">
        <f>IF(D599="","",COUNTIF('Дневник сделок'!$H$10:$H$1960,D599))</f>
        <v/>
      </c>
      <c r="F599" s="33" t="str">
        <f>IF(D599="","",(SUMPRODUCT(('Дневник сделок'!$H$10:'Дневник сделок'!$H$2000=D599)*('Дневник сделок'!$AE$10:'Дневник сделок'!$AE$2000&gt;0))))</f>
        <v/>
      </c>
      <c r="G599" s="33" t="str">
        <f>IF(D599="","",(SUMPRODUCT(('Дневник сделок'!$H$10:'Дневник сделок'!$H$2000=D599)*('Дневник сделок'!$AE$10:'Дневник сделок'!$AE$2000&lt;0))))</f>
        <v/>
      </c>
      <c r="H599" s="33" t="str">
        <f>IF(D599="","",SUMPRODUCT(('Дневник сделок'!$H$10:$H$1960=D599)*('Дневник сделок'!$AE$10:$AE$1960)))</f>
        <v/>
      </c>
    </row>
    <row r="600" spans="5:8">
      <c r="E600" s="33" t="str">
        <f>IF(D600="","",COUNTIF('Дневник сделок'!$H$10:$H$1960,D600))</f>
        <v/>
      </c>
      <c r="F600" s="33" t="str">
        <f>IF(D600="","",(SUMPRODUCT(('Дневник сделок'!$H$10:'Дневник сделок'!$H$2000=D600)*('Дневник сделок'!$AE$10:'Дневник сделок'!$AE$2000&gt;0))))</f>
        <v/>
      </c>
      <c r="G600" s="33" t="str">
        <f>IF(D600="","",(SUMPRODUCT(('Дневник сделок'!$H$10:'Дневник сделок'!$H$2000=D600)*('Дневник сделок'!$AE$10:'Дневник сделок'!$AE$2000&lt;0))))</f>
        <v/>
      </c>
      <c r="H600" s="33" t="str">
        <f>IF(D600="","",SUMPRODUCT(('Дневник сделок'!$H$10:$H$1960=D600)*('Дневник сделок'!$AE$10:$AE$1960)))</f>
        <v/>
      </c>
    </row>
    <row r="601" spans="5:8">
      <c r="E601" s="33" t="str">
        <f>IF(D601="","",COUNTIF('Дневник сделок'!$H$10:$H$1960,D601))</f>
        <v/>
      </c>
      <c r="F601" s="33" t="str">
        <f>IF(D601="","",(SUMPRODUCT(('Дневник сделок'!$H$10:'Дневник сделок'!$H$2000=D601)*('Дневник сделок'!$AE$10:'Дневник сделок'!$AE$2000&gt;0))))</f>
        <v/>
      </c>
      <c r="G601" s="33" t="str">
        <f>IF(D601="","",(SUMPRODUCT(('Дневник сделок'!$H$10:'Дневник сделок'!$H$2000=D601)*('Дневник сделок'!$AE$10:'Дневник сделок'!$AE$2000&lt;0))))</f>
        <v/>
      </c>
      <c r="H601" s="33" t="str">
        <f>IF(D601="","",SUMPRODUCT(('Дневник сделок'!$H$10:$H$1960=D601)*('Дневник сделок'!$AE$10:$AE$1960)))</f>
        <v/>
      </c>
    </row>
    <row r="602" spans="5:8">
      <c r="E602" s="33" t="str">
        <f>IF(D602="","",COUNTIF('Дневник сделок'!$H$10:$H$1960,D602))</f>
        <v/>
      </c>
      <c r="F602" s="33" t="str">
        <f>IF(D602="","",(SUMPRODUCT(('Дневник сделок'!$H$10:'Дневник сделок'!$H$2000=D602)*('Дневник сделок'!$AE$10:'Дневник сделок'!$AE$2000&gt;0))))</f>
        <v/>
      </c>
      <c r="G602" s="33" t="str">
        <f>IF(D602="","",(SUMPRODUCT(('Дневник сделок'!$H$10:'Дневник сделок'!$H$2000=D602)*('Дневник сделок'!$AE$10:'Дневник сделок'!$AE$2000&lt;0))))</f>
        <v/>
      </c>
      <c r="H602" s="33" t="str">
        <f>IF(D602="","",SUMPRODUCT(('Дневник сделок'!$H$10:$H$1960=D602)*('Дневник сделок'!$AE$10:$AE$1960)))</f>
        <v/>
      </c>
    </row>
    <row r="603" spans="5:8">
      <c r="E603" s="33" t="str">
        <f>IF(D603="","",COUNTIF('Дневник сделок'!$H$10:$H$1960,D603))</f>
        <v/>
      </c>
      <c r="F603" s="33" t="str">
        <f>IF(D603="","",(SUMPRODUCT(('Дневник сделок'!$H$10:'Дневник сделок'!$H$2000=D603)*('Дневник сделок'!$AE$10:'Дневник сделок'!$AE$2000&gt;0))))</f>
        <v/>
      </c>
      <c r="G603" s="33" t="str">
        <f>IF(D603="","",(SUMPRODUCT(('Дневник сделок'!$H$10:'Дневник сделок'!$H$2000=D603)*('Дневник сделок'!$AE$10:'Дневник сделок'!$AE$2000&lt;0))))</f>
        <v/>
      </c>
      <c r="H603" s="33" t="str">
        <f>IF(D603="","",SUMPRODUCT(('Дневник сделок'!$H$10:$H$1960=D603)*('Дневник сделок'!$AE$10:$AE$1960)))</f>
        <v/>
      </c>
    </row>
    <row r="604" spans="5:8">
      <c r="E604" s="33" t="str">
        <f>IF(D604="","",COUNTIF('Дневник сделок'!$H$10:$H$1960,D604))</f>
        <v/>
      </c>
      <c r="F604" s="33" t="str">
        <f>IF(D604="","",(SUMPRODUCT(('Дневник сделок'!$H$10:'Дневник сделок'!$H$2000=D604)*('Дневник сделок'!$AE$10:'Дневник сделок'!$AE$2000&gt;0))))</f>
        <v/>
      </c>
      <c r="G604" s="33" t="str">
        <f>IF(D604="","",(SUMPRODUCT(('Дневник сделок'!$H$10:'Дневник сделок'!$H$2000=D604)*('Дневник сделок'!$AE$10:'Дневник сделок'!$AE$2000&lt;0))))</f>
        <v/>
      </c>
      <c r="H604" s="33" t="str">
        <f>IF(D604="","",SUMPRODUCT(('Дневник сделок'!$H$10:$H$1960=D604)*('Дневник сделок'!$AE$10:$AE$1960)))</f>
        <v/>
      </c>
    </row>
    <row r="605" spans="5:8">
      <c r="E605" s="33" t="str">
        <f>IF(D605="","",COUNTIF('Дневник сделок'!$H$10:$H$1960,D605))</f>
        <v/>
      </c>
      <c r="F605" s="33" t="str">
        <f>IF(D605="","",(SUMPRODUCT(('Дневник сделок'!$H$10:'Дневник сделок'!$H$2000=D605)*('Дневник сделок'!$AE$10:'Дневник сделок'!$AE$2000&gt;0))))</f>
        <v/>
      </c>
      <c r="G605" s="33" t="str">
        <f>IF(D605="","",(SUMPRODUCT(('Дневник сделок'!$H$10:'Дневник сделок'!$H$2000=D605)*('Дневник сделок'!$AE$10:'Дневник сделок'!$AE$2000&lt;0))))</f>
        <v/>
      </c>
      <c r="H605" s="33" t="str">
        <f>IF(D605="","",SUMPRODUCT(('Дневник сделок'!$H$10:$H$1960=D605)*('Дневник сделок'!$AE$10:$AE$1960)))</f>
        <v/>
      </c>
    </row>
    <row r="606" spans="5:8">
      <c r="E606" s="33" t="str">
        <f>IF(D606="","",COUNTIF('Дневник сделок'!$H$10:$H$1960,D606))</f>
        <v/>
      </c>
      <c r="F606" s="33" t="str">
        <f>IF(D606="","",(SUMPRODUCT(('Дневник сделок'!$H$10:'Дневник сделок'!$H$2000=D606)*('Дневник сделок'!$AE$10:'Дневник сделок'!$AE$2000&gt;0))))</f>
        <v/>
      </c>
      <c r="G606" s="33" t="str">
        <f>IF(D606="","",(SUMPRODUCT(('Дневник сделок'!$H$10:'Дневник сделок'!$H$2000=D606)*('Дневник сделок'!$AE$10:'Дневник сделок'!$AE$2000&lt;0))))</f>
        <v/>
      </c>
      <c r="H606" s="33" t="str">
        <f>IF(D606="","",SUMPRODUCT(('Дневник сделок'!$H$10:$H$1960=D606)*('Дневник сделок'!$AE$10:$AE$1960)))</f>
        <v/>
      </c>
    </row>
    <row r="607" spans="5:8">
      <c r="E607" s="33" t="str">
        <f>IF(D607="","",COUNTIF('Дневник сделок'!$H$10:$H$1960,D607))</f>
        <v/>
      </c>
      <c r="F607" s="33" t="str">
        <f>IF(D607="","",(SUMPRODUCT(('Дневник сделок'!$H$10:'Дневник сделок'!$H$2000=D607)*('Дневник сделок'!$AE$10:'Дневник сделок'!$AE$2000&gt;0))))</f>
        <v/>
      </c>
      <c r="G607" s="33" t="str">
        <f>IF(D607="","",(SUMPRODUCT(('Дневник сделок'!$H$10:'Дневник сделок'!$H$2000=D607)*('Дневник сделок'!$AE$10:'Дневник сделок'!$AE$2000&lt;0))))</f>
        <v/>
      </c>
      <c r="H607" s="33" t="str">
        <f>IF(D607="","",SUMPRODUCT(('Дневник сделок'!$H$10:$H$1960=D607)*('Дневник сделок'!$AE$10:$AE$1960)))</f>
        <v/>
      </c>
    </row>
    <row r="608" spans="5:8">
      <c r="E608" s="33" t="str">
        <f>IF(D608="","",COUNTIF('Дневник сделок'!$H$10:$H$1960,D608))</f>
        <v/>
      </c>
      <c r="F608" s="33" t="str">
        <f>IF(D608="","",(SUMPRODUCT(('Дневник сделок'!$H$10:'Дневник сделок'!$H$2000=D608)*('Дневник сделок'!$AE$10:'Дневник сделок'!$AE$2000&gt;0))))</f>
        <v/>
      </c>
      <c r="G608" s="33" t="str">
        <f>IF(D608="","",(SUMPRODUCT(('Дневник сделок'!$H$10:'Дневник сделок'!$H$2000=D608)*('Дневник сделок'!$AE$10:'Дневник сделок'!$AE$2000&lt;0))))</f>
        <v/>
      </c>
      <c r="H608" s="33" t="str">
        <f>IF(D608="","",SUMPRODUCT(('Дневник сделок'!$H$10:$H$1960=D608)*('Дневник сделок'!$AE$10:$AE$1960)))</f>
        <v/>
      </c>
    </row>
    <row r="609" spans="5:8">
      <c r="E609" s="33" t="str">
        <f>IF(D609="","",COUNTIF('Дневник сделок'!$H$10:$H$1960,D609))</f>
        <v/>
      </c>
      <c r="F609" s="33" t="str">
        <f>IF(D609="","",(SUMPRODUCT(('Дневник сделок'!$H$10:'Дневник сделок'!$H$2000=D609)*('Дневник сделок'!$AE$10:'Дневник сделок'!$AE$2000&gt;0))))</f>
        <v/>
      </c>
      <c r="G609" s="33" t="str">
        <f>IF(D609="","",(SUMPRODUCT(('Дневник сделок'!$H$10:'Дневник сделок'!$H$2000=D609)*('Дневник сделок'!$AE$10:'Дневник сделок'!$AE$2000&lt;0))))</f>
        <v/>
      </c>
      <c r="H609" s="33" t="str">
        <f>IF(D609="","",SUMPRODUCT(('Дневник сделок'!$H$10:$H$1960=D609)*('Дневник сделок'!$AE$10:$AE$1960)))</f>
        <v/>
      </c>
    </row>
    <row r="610" spans="5:8">
      <c r="E610" s="33" t="str">
        <f>IF(D610="","",COUNTIF('Дневник сделок'!$H$10:$H$1960,D610))</f>
        <v/>
      </c>
      <c r="F610" s="33" t="str">
        <f>IF(D610="","",(SUMPRODUCT(('Дневник сделок'!$H$10:'Дневник сделок'!$H$2000=D610)*('Дневник сделок'!$AE$10:'Дневник сделок'!$AE$2000&gt;0))))</f>
        <v/>
      </c>
      <c r="G610" s="33" t="str">
        <f>IF(D610="","",(SUMPRODUCT(('Дневник сделок'!$H$10:'Дневник сделок'!$H$2000=D610)*('Дневник сделок'!$AE$10:'Дневник сделок'!$AE$2000&lt;0))))</f>
        <v/>
      </c>
      <c r="H610" s="33" t="str">
        <f>IF(D610="","",SUMPRODUCT(('Дневник сделок'!$H$10:$H$1960=D610)*('Дневник сделок'!$AE$10:$AE$1960)))</f>
        <v/>
      </c>
    </row>
    <row r="611" spans="5:8">
      <c r="E611" s="33" t="str">
        <f>IF(D611="","",COUNTIF('Дневник сделок'!$H$10:$H$1960,D611))</f>
        <v/>
      </c>
      <c r="F611" s="33" t="str">
        <f>IF(D611="","",(SUMPRODUCT(('Дневник сделок'!$H$10:'Дневник сделок'!$H$2000=D611)*('Дневник сделок'!$AE$10:'Дневник сделок'!$AE$2000&gt;0))))</f>
        <v/>
      </c>
      <c r="G611" s="33" t="str">
        <f>IF(D611="","",(SUMPRODUCT(('Дневник сделок'!$H$10:'Дневник сделок'!$H$2000=D611)*('Дневник сделок'!$AE$10:'Дневник сделок'!$AE$2000&lt;0))))</f>
        <v/>
      </c>
      <c r="H611" s="33" t="str">
        <f>IF(D611="","",SUMPRODUCT(('Дневник сделок'!$H$10:$H$1960=D611)*('Дневник сделок'!$AE$10:$AE$1960)))</f>
        <v/>
      </c>
    </row>
    <row r="612" spans="5:8">
      <c r="E612" s="33" t="str">
        <f>IF(D612="","",COUNTIF('Дневник сделок'!$H$10:$H$1960,D612))</f>
        <v/>
      </c>
      <c r="F612" s="33" t="str">
        <f>IF(D612="","",(SUMPRODUCT(('Дневник сделок'!$H$10:'Дневник сделок'!$H$2000=D612)*('Дневник сделок'!$AE$10:'Дневник сделок'!$AE$2000&gt;0))))</f>
        <v/>
      </c>
      <c r="G612" s="33" t="str">
        <f>IF(D612="","",(SUMPRODUCT(('Дневник сделок'!$H$10:'Дневник сделок'!$H$2000=D612)*('Дневник сделок'!$AE$10:'Дневник сделок'!$AE$2000&lt;0))))</f>
        <v/>
      </c>
      <c r="H612" s="33" t="str">
        <f>IF(D612="","",SUMPRODUCT(('Дневник сделок'!$H$10:$H$1960=D612)*('Дневник сделок'!$AE$10:$AE$1960)))</f>
        <v/>
      </c>
    </row>
    <row r="613" spans="5:8">
      <c r="E613" s="33" t="str">
        <f>IF(D613="","",COUNTIF('Дневник сделок'!$H$10:$H$1960,D613))</f>
        <v/>
      </c>
      <c r="F613" s="33" t="str">
        <f>IF(D613="","",(SUMPRODUCT(('Дневник сделок'!$H$10:'Дневник сделок'!$H$2000=D613)*('Дневник сделок'!$AE$10:'Дневник сделок'!$AE$2000&gt;0))))</f>
        <v/>
      </c>
      <c r="G613" s="33" t="str">
        <f>IF(D613="","",(SUMPRODUCT(('Дневник сделок'!$H$10:'Дневник сделок'!$H$2000=D613)*('Дневник сделок'!$AE$10:'Дневник сделок'!$AE$2000&lt;0))))</f>
        <v/>
      </c>
      <c r="H613" s="33" t="str">
        <f>IF(D613="","",SUMPRODUCT(('Дневник сделок'!$H$10:$H$1960=D613)*('Дневник сделок'!$AE$10:$AE$1960)))</f>
        <v/>
      </c>
    </row>
    <row r="614" spans="5:8">
      <c r="E614" s="33" t="str">
        <f>IF(D614="","",COUNTIF('Дневник сделок'!$H$10:$H$1960,D614))</f>
        <v/>
      </c>
      <c r="F614" s="33" t="str">
        <f>IF(D614="","",(SUMPRODUCT(('Дневник сделок'!$H$10:'Дневник сделок'!$H$2000=D614)*('Дневник сделок'!$AE$10:'Дневник сделок'!$AE$2000&gt;0))))</f>
        <v/>
      </c>
      <c r="G614" s="33" t="str">
        <f>IF(D614="","",(SUMPRODUCT(('Дневник сделок'!$H$10:'Дневник сделок'!$H$2000=D614)*('Дневник сделок'!$AE$10:'Дневник сделок'!$AE$2000&lt;0))))</f>
        <v/>
      </c>
      <c r="H614" s="33" t="str">
        <f>IF(D614="","",SUMPRODUCT(('Дневник сделок'!$H$10:$H$1960=D614)*('Дневник сделок'!$AE$10:$AE$1960)))</f>
        <v/>
      </c>
    </row>
    <row r="615" spans="5:8">
      <c r="E615" s="33" t="str">
        <f>IF(D615="","",COUNTIF('Дневник сделок'!$H$10:$H$1960,D615))</f>
        <v/>
      </c>
      <c r="F615" s="33" t="str">
        <f>IF(D615="","",(SUMPRODUCT(('Дневник сделок'!$H$10:'Дневник сделок'!$H$2000=D615)*('Дневник сделок'!$AE$10:'Дневник сделок'!$AE$2000&gt;0))))</f>
        <v/>
      </c>
      <c r="G615" s="33" t="str">
        <f>IF(D615="","",(SUMPRODUCT(('Дневник сделок'!$H$10:'Дневник сделок'!$H$2000=D615)*('Дневник сделок'!$AE$10:'Дневник сделок'!$AE$2000&lt;0))))</f>
        <v/>
      </c>
      <c r="H615" s="33" t="str">
        <f>IF(D615="","",SUMPRODUCT(('Дневник сделок'!$H$10:$H$1960=D615)*('Дневник сделок'!$AE$10:$AE$1960)))</f>
        <v/>
      </c>
    </row>
    <row r="616" spans="5:8">
      <c r="E616" s="33" t="str">
        <f>IF(D616="","",COUNTIF('Дневник сделок'!$H$10:$H$1960,D616))</f>
        <v/>
      </c>
      <c r="F616" s="33" t="str">
        <f>IF(D616="","",(SUMPRODUCT(('Дневник сделок'!$H$10:'Дневник сделок'!$H$2000=D616)*('Дневник сделок'!$AE$10:'Дневник сделок'!$AE$2000&gt;0))))</f>
        <v/>
      </c>
      <c r="G616" s="33" t="str">
        <f>IF(D616="","",(SUMPRODUCT(('Дневник сделок'!$H$10:'Дневник сделок'!$H$2000=D616)*('Дневник сделок'!$AE$10:'Дневник сделок'!$AE$2000&lt;0))))</f>
        <v/>
      </c>
      <c r="H616" s="33" t="str">
        <f>IF(D616="","",SUMPRODUCT(('Дневник сделок'!$H$10:$H$1960=D616)*('Дневник сделок'!$AE$10:$AE$1960)))</f>
        <v/>
      </c>
    </row>
    <row r="617" spans="5:8">
      <c r="E617" s="33" t="str">
        <f>IF(D617="","",COUNTIF('Дневник сделок'!$H$10:$H$1960,D617))</f>
        <v/>
      </c>
      <c r="F617" s="33" t="str">
        <f>IF(D617="","",(SUMPRODUCT(('Дневник сделок'!$H$10:'Дневник сделок'!$H$2000=D617)*('Дневник сделок'!$AE$10:'Дневник сделок'!$AE$2000&gt;0))))</f>
        <v/>
      </c>
      <c r="G617" s="33" t="str">
        <f>IF(D617="","",(SUMPRODUCT(('Дневник сделок'!$H$10:'Дневник сделок'!$H$2000=D617)*('Дневник сделок'!$AE$10:'Дневник сделок'!$AE$2000&lt;0))))</f>
        <v/>
      </c>
      <c r="H617" s="33" t="str">
        <f>IF(D617="","",SUMPRODUCT(('Дневник сделок'!$H$10:$H$1960=D617)*('Дневник сделок'!$AE$10:$AE$1960)))</f>
        <v/>
      </c>
    </row>
    <row r="618" spans="5:8">
      <c r="E618" s="33" t="str">
        <f>IF(D618="","",COUNTIF('Дневник сделок'!$H$10:$H$1960,D618))</f>
        <v/>
      </c>
      <c r="F618" s="33" t="str">
        <f>IF(D618="","",(SUMPRODUCT(('Дневник сделок'!$H$10:'Дневник сделок'!$H$2000=D618)*('Дневник сделок'!$AE$10:'Дневник сделок'!$AE$2000&gt;0))))</f>
        <v/>
      </c>
      <c r="G618" s="33" t="str">
        <f>IF(D618="","",(SUMPRODUCT(('Дневник сделок'!$H$10:'Дневник сделок'!$H$2000=D618)*('Дневник сделок'!$AE$10:'Дневник сделок'!$AE$2000&lt;0))))</f>
        <v/>
      </c>
      <c r="H618" s="33" t="str">
        <f>IF(D618="","",SUMPRODUCT(('Дневник сделок'!$H$10:$H$1960=D618)*('Дневник сделок'!$AE$10:$AE$1960)))</f>
        <v/>
      </c>
    </row>
    <row r="619" spans="5:8">
      <c r="E619" s="33" t="str">
        <f>IF(D619="","",COUNTIF('Дневник сделок'!$H$10:$H$1960,D619))</f>
        <v/>
      </c>
      <c r="F619" s="33" t="str">
        <f>IF(D619="","",(SUMPRODUCT(('Дневник сделок'!$H$10:'Дневник сделок'!$H$2000=D619)*('Дневник сделок'!$AE$10:'Дневник сделок'!$AE$2000&gt;0))))</f>
        <v/>
      </c>
      <c r="G619" s="33" t="str">
        <f>IF(D619="","",(SUMPRODUCT(('Дневник сделок'!$H$10:'Дневник сделок'!$H$2000=D619)*('Дневник сделок'!$AE$10:'Дневник сделок'!$AE$2000&lt;0))))</f>
        <v/>
      </c>
      <c r="H619" s="33" t="str">
        <f>IF(D619="","",SUMPRODUCT(('Дневник сделок'!$H$10:$H$1960=D619)*('Дневник сделок'!$AE$10:$AE$1960)))</f>
        <v/>
      </c>
    </row>
    <row r="620" spans="5:8">
      <c r="E620" s="33" t="str">
        <f>IF(D620="","",COUNTIF('Дневник сделок'!$H$10:$H$1960,D620))</f>
        <v/>
      </c>
      <c r="F620" s="33" t="str">
        <f>IF(D620="","",(SUMPRODUCT(('Дневник сделок'!$H$10:'Дневник сделок'!$H$2000=D620)*('Дневник сделок'!$AE$10:'Дневник сделок'!$AE$2000&gt;0))))</f>
        <v/>
      </c>
      <c r="G620" s="33" t="str">
        <f>IF(D620="","",(SUMPRODUCT(('Дневник сделок'!$H$10:'Дневник сделок'!$H$2000=D620)*('Дневник сделок'!$AE$10:'Дневник сделок'!$AE$2000&lt;0))))</f>
        <v/>
      </c>
      <c r="H620" s="33" t="str">
        <f>IF(D620="","",SUMPRODUCT(('Дневник сделок'!$H$10:$H$1960=D620)*('Дневник сделок'!$AE$10:$AE$1960)))</f>
        <v/>
      </c>
    </row>
    <row r="621" spans="5:8">
      <c r="E621" s="33" t="str">
        <f>IF(D621="","",COUNTIF('Дневник сделок'!$H$10:$H$1960,D621))</f>
        <v/>
      </c>
      <c r="F621" s="33" t="str">
        <f>IF(D621="","",(SUMPRODUCT(('Дневник сделок'!$H$10:'Дневник сделок'!$H$2000=D621)*('Дневник сделок'!$AE$10:'Дневник сделок'!$AE$2000&gt;0))))</f>
        <v/>
      </c>
      <c r="G621" s="33" t="str">
        <f>IF(D621="","",(SUMPRODUCT(('Дневник сделок'!$H$10:'Дневник сделок'!$H$2000=D621)*('Дневник сделок'!$AE$10:'Дневник сделок'!$AE$2000&lt;0))))</f>
        <v/>
      </c>
      <c r="H621" s="33" t="str">
        <f>IF(D621="","",SUMPRODUCT(('Дневник сделок'!$H$10:$H$1960=D621)*('Дневник сделок'!$AE$10:$AE$1960)))</f>
        <v/>
      </c>
    </row>
    <row r="622" spans="5:8">
      <c r="E622" s="33" t="str">
        <f>IF(D622="","",COUNTIF('Дневник сделок'!$H$10:$H$1960,D622))</f>
        <v/>
      </c>
      <c r="F622" s="33" t="str">
        <f>IF(D622="","",(SUMPRODUCT(('Дневник сделок'!$H$10:'Дневник сделок'!$H$2000=D622)*('Дневник сделок'!$AE$10:'Дневник сделок'!$AE$2000&gt;0))))</f>
        <v/>
      </c>
      <c r="G622" s="33" t="str">
        <f>IF(D622="","",(SUMPRODUCT(('Дневник сделок'!$H$10:'Дневник сделок'!$H$2000=D622)*('Дневник сделок'!$AE$10:'Дневник сделок'!$AE$2000&lt;0))))</f>
        <v/>
      </c>
      <c r="H622" s="33" t="str">
        <f>IF(D622="","",SUMPRODUCT(('Дневник сделок'!$H$10:$H$1960=D622)*('Дневник сделок'!$AE$10:$AE$1960)))</f>
        <v/>
      </c>
    </row>
    <row r="623" spans="5:8">
      <c r="E623" s="33" t="str">
        <f>IF(D623="","",COUNTIF('Дневник сделок'!$H$10:$H$1960,D623))</f>
        <v/>
      </c>
      <c r="F623" s="33" t="str">
        <f>IF(D623="","",(SUMPRODUCT(('Дневник сделок'!$H$10:'Дневник сделок'!$H$2000=D623)*('Дневник сделок'!$AE$10:'Дневник сделок'!$AE$2000&gt;0))))</f>
        <v/>
      </c>
      <c r="G623" s="33" t="str">
        <f>IF(D623="","",(SUMPRODUCT(('Дневник сделок'!$H$10:'Дневник сделок'!$H$2000=D623)*('Дневник сделок'!$AE$10:'Дневник сделок'!$AE$2000&lt;0))))</f>
        <v/>
      </c>
      <c r="H623" s="33" t="str">
        <f>IF(D623="","",SUMPRODUCT(('Дневник сделок'!$H$10:$H$1960=D623)*('Дневник сделок'!$AE$10:$AE$1960)))</f>
        <v/>
      </c>
    </row>
    <row r="624" spans="5:8">
      <c r="E624" s="33" t="str">
        <f>IF(D624="","",COUNTIF('Дневник сделок'!$H$10:$H$1960,D624))</f>
        <v/>
      </c>
      <c r="F624" s="33" t="str">
        <f>IF(D624="","",(SUMPRODUCT(('Дневник сделок'!$H$10:'Дневник сделок'!$H$2000=D624)*('Дневник сделок'!$AE$10:'Дневник сделок'!$AE$2000&gt;0))))</f>
        <v/>
      </c>
      <c r="G624" s="33" t="str">
        <f>IF(D624="","",(SUMPRODUCT(('Дневник сделок'!$H$10:'Дневник сделок'!$H$2000=D624)*('Дневник сделок'!$AE$10:'Дневник сделок'!$AE$2000&lt;0))))</f>
        <v/>
      </c>
      <c r="H624" s="33" t="str">
        <f>IF(D624="","",SUMPRODUCT(('Дневник сделок'!$H$10:$H$1960=D624)*('Дневник сделок'!$AE$10:$AE$1960)))</f>
        <v/>
      </c>
    </row>
    <row r="625" spans="5:8">
      <c r="E625" s="33" t="str">
        <f>IF(D625="","",COUNTIF('Дневник сделок'!$H$10:$H$1960,D625))</f>
        <v/>
      </c>
      <c r="F625" s="33" t="str">
        <f>IF(D625="","",(SUMPRODUCT(('Дневник сделок'!$H$10:'Дневник сделок'!$H$2000=D625)*('Дневник сделок'!$AE$10:'Дневник сделок'!$AE$2000&gt;0))))</f>
        <v/>
      </c>
      <c r="G625" s="33" t="str">
        <f>IF(D625="","",(SUMPRODUCT(('Дневник сделок'!$H$10:'Дневник сделок'!$H$2000=D625)*('Дневник сделок'!$AE$10:'Дневник сделок'!$AE$2000&lt;0))))</f>
        <v/>
      </c>
      <c r="H625" s="33" t="str">
        <f>IF(D625="","",SUMPRODUCT(('Дневник сделок'!$H$10:$H$1960=D625)*('Дневник сделок'!$AE$10:$AE$1960)))</f>
        <v/>
      </c>
    </row>
    <row r="626" spans="5:8">
      <c r="E626" s="33" t="str">
        <f>IF(D626="","",COUNTIF('Дневник сделок'!$H$10:$H$1960,D626))</f>
        <v/>
      </c>
      <c r="F626" s="33" t="str">
        <f>IF(D626="","",(SUMPRODUCT(('Дневник сделок'!$H$10:'Дневник сделок'!$H$2000=D626)*('Дневник сделок'!$AE$10:'Дневник сделок'!$AE$2000&gt;0))))</f>
        <v/>
      </c>
      <c r="G626" s="33" t="str">
        <f>IF(D626="","",(SUMPRODUCT(('Дневник сделок'!$H$10:'Дневник сделок'!$H$2000=D626)*('Дневник сделок'!$AE$10:'Дневник сделок'!$AE$2000&lt;0))))</f>
        <v/>
      </c>
      <c r="H626" s="33" t="str">
        <f>IF(D626="","",SUMPRODUCT(('Дневник сделок'!$H$10:$H$1960=D626)*('Дневник сделок'!$AE$10:$AE$1960)))</f>
        <v/>
      </c>
    </row>
    <row r="627" spans="5:8">
      <c r="E627" s="33" t="str">
        <f>IF(D627="","",COUNTIF('Дневник сделок'!$H$10:$H$1960,D627))</f>
        <v/>
      </c>
      <c r="F627" s="33" t="str">
        <f>IF(D627="","",(SUMPRODUCT(('Дневник сделок'!$H$10:'Дневник сделок'!$H$2000=D627)*('Дневник сделок'!$AE$10:'Дневник сделок'!$AE$2000&gt;0))))</f>
        <v/>
      </c>
      <c r="G627" s="33" t="str">
        <f>IF(D627="","",(SUMPRODUCT(('Дневник сделок'!$H$10:'Дневник сделок'!$H$2000=D627)*('Дневник сделок'!$AE$10:'Дневник сделок'!$AE$2000&lt;0))))</f>
        <v/>
      </c>
      <c r="H627" s="33" t="str">
        <f>IF(D627="","",SUMPRODUCT(('Дневник сделок'!$H$10:$H$1960=D627)*('Дневник сделок'!$AE$10:$AE$1960)))</f>
        <v/>
      </c>
    </row>
    <row r="628" spans="5:8">
      <c r="E628" s="33" t="str">
        <f>IF(D628="","",COUNTIF('Дневник сделок'!$H$10:$H$1960,D628))</f>
        <v/>
      </c>
      <c r="F628" s="33" t="str">
        <f>IF(D628="","",(SUMPRODUCT(('Дневник сделок'!$H$10:'Дневник сделок'!$H$2000=D628)*('Дневник сделок'!$AE$10:'Дневник сделок'!$AE$2000&gt;0))))</f>
        <v/>
      </c>
      <c r="G628" s="33" t="str">
        <f>IF(D628="","",(SUMPRODUCT(('Дневник сделок'!$H$10:'Дневник сделок'!$H$2000=D628)*('Дневник сделок'!$AE$10:'Дневник сделок'!$AE$2000&lt;0))))</f>
        <v/>
      </c>
      <c r="H628" s="33" t="str">
        <f>IF(D628="","",SUMPRODUCT(('Дневник сделок'!$H$10:$H$1960=D628)*('Дневник сделок'!$AE$10:$AE$1960)))</f>
        <v/>
      </c>
    </row>
    <row r="629" spans="5:8">
      <c r="E629" s="33" t="str">
        <f>IF(D629="","",COUNTIF('Дневник сделок'!$H$10:$H$1960,D629))</f>
        <v/>
      </c>
      <c r="F629" s="33" t="str">
        <f>IF(D629="","",(SUMPRODUCT(('Дневник сделок'!$H$10:'Дневник сделок'!$H$2000=D629)*('Дневник сделок'!$AE$10:'Дневник сделок'!$AE$2000&gt;0))))</f>
        <v/>
      </c>
      <c r="G629" s="33" t="str">
        <f>IF(D629="","",(SUMPRODUCT(('Дневник сделок'!$H$10:'Дневник сделок'!$H$2000=D629)*('Дневник сделок'!$AE$10:'Дневник сделок'!$AE$2000&lt;0))))</f>
        <v/>
      </c>
      <c r="H629" s="33" t="str">
        <f>IF(D629="","",SUMPRODUCT(('Дневник сделок'!$H$10:$H$1960=D629)*('Дневник сделок'!$AE$10:$AE$1960)))</f>
        <v/>
      </c>
    </row>
    <row r="630" spans="5:8">
      <c r="E630" s="33" t="str">
        <f>IF(D630="","",COUNTIF('Дневник сделок'!$H$10:$H$1960,D630))</f>
        <v/>
      </c>
      <c r="F630" s="33" t="str">
        <f>IF(D630="","",(SUMPRODUCT(('Дневник сделок'!$H$10:'Дневник сделок'!$H$2000=D630)*('Дневник сделок'!$AE$10:'Дневник сделок'!$AE$2000&gt;0))))</f>
        <v/>
      </c>
      <c r="G630" s="33" t="str">
        <f>IF(D630="","",(SUMPRODUCT(('Дневник сделок'!$H$10:'Дневник сделок'!$H$2000=D630)*('Дневник сделок'!$AE$10:'Дневник сделок'!$AE$2000&lt;0))))</f>
        <v/>
      </c>
      <c r="H630" s="33" t="str">
        <f>IF(D630="","",SUMPRODUCT(('Дневник сделок'!$H$10:$H$1960=D630)*('Дневник сделок'!$AE$10:$AE$1960)))</f>
        <v/>
      </c>
    </row>
    <row r="631" spans="5:8">
      <c r="E631" s="33" t="str">
        <f>IF(D631="","",COUNTIF('Дневник сделок'!$H$10:$H$1960,D631))</f>
        <v/>
      </c>
      <c r="F631" s="33" t="str">
        <f>IF(D631="","",(SUMPRODUCT(('Дневник сделок'!$H$10:'Дневник сделок'!$H$2000=D631)*('Дневник сделок'!$AE$10:'Дневник сделок'!$AE$2000&gt;0))))</f>
        <v/>
      </c>
      <c r="G631" s="33" t="str">
        <f>IF(D631="","",(SUMPRODUCT(('Дневник сделок'!$H$10:'Дневник сделок'!$H$2000=D631)*('Дневник сделок'!$AE$10:'Дневник сделок'!$AE$2000&lt;0))))</f>
        <v/>
      </c>
      <c r="H631" s="33" t="str">
        <f>IF(D631="","",SUMPRODUCT(('Дневник сделок'!$H$10:$H$1960=D631)*('Дневник сделок'!$AE$10:$AE$1960)))</f>
        <v/>
      </c>
    </row>
    <row r="632" spans="5:8">
      <c r="E632" s="33" t="str">
        <f>IF(D632="","",COUNTIF('Дневник сделок'!$H$10:$H$1960,D632))</f>
        <v/>
      </c>
      <c r="F632" s="33" t="str">
        <f>IF(D632="","",(SUMPRODUCT(('Дневник сделок'!$H$10:'Дневник сделок'!$H$2000=D632)*('Дневник сделок'!$AE$10:'Дневник сделок'!$AE$2000&gt;0))))</f>
        <v/>
      </c>
      <c r="G632" s="33" t="str">
        <f>IF(D632="","",(SUMPRODUCT(('Дневник сделок'!$H$10:'Дневник сделок'!$H$2000=D632)*('Дневник сделок'!$AE$10:'Дневник сделок'!$AE$2000&lt;0))))</f>
        <v/>
      </c>
      <c r="H632" s="33" t="str">
        <f>IF(D632="","",SUMPRODUCT(('Дневник сделок'!$H$10:$H$1960=D632)*('Дневник сделок'!$AE$10:$AE$1960)))</f>
        <v/>
      </c>
    </row>
    <row r="633" spans="5:8">
      <c r="E633" s="33" t="str">
        <f>IF(D633="","",COUNTIF('Дневник сделок'!$H$10:$H$1960,D633))</f>
        <v/>
      </c>
      <c r="F633" s="33" t="str">
        <f>IF(D633="","",(SUMPRODUCT(('Дневник сделок'!$H$10:'Дневник сделок'!$H$2000=D633)*('Дневник сделок'!$AE$10:'Дневник сделок'!$AE$2000&gt;0))))</f>
        <v/>
      </c>
      <c r="G633" s="33" t="str">
        <f>IF(D633="","",(SUMPRODUCT(('Дневник сделок'!$H$10:'Дневник сделок'!$H$2000=D633)*('Дневник сделок'!$AE$10:'Дневник сделок'!$AE$2000&lt;0))))</f>
        <v/>
      </c>
      <c r="H633" s="33" t="str">
        <f>IF(D633="","",SUMPRODUCT(('Дневник сделок'!$H$10:$H$1960=D633)*('Дневник сделок'!$AE$10:$AE$1960)))</f>
        <v/>
      </c>
    </row>
    <row r="634" spans="5:8">
      <c r="E634" s="33" t="str">
        <f>IF(D634="","",COUNTIF('Дневник сделок'!$H$10:$H$1960,D634))</f>
        <v/>
      </c>
      <c r="F634" s="33" t="str">
        <f>IF(D634="","",(SUMPRODUCT(('Дневник сделок'!$H$10:'Дневник сделок'!$H$2000=D634)*('Дневник сделок'!$AE$10:'Дневник сделок'!$AE$2000&gt;0))))</f>
        <v/>
      </c>
      <c r="G634" s="33" t="str">
        <f>IF(D634="","",(SUMPRODUCT(('Дневник сделок'!$H$10:'Дневник сделок'!$H$2000=D634)*('Дневник сделок'!$AE$10:'Дневник сделок'!$AE$2000&lt;0))))</f>
        <v/>
      </c>
      <c r="H634" s="33" t="str">
        <f>IF(D634="","",SUMPRODUCT(('Дневник сделок'!$H$10:$H$1960=D634)*('Дневник сделок'!$AE$10:$AE$1960)))</f>
        <v/>
      </c>
    </row>
    <row r="635" spans="5:8">
      <c r="E635" s="33" t="str">
        <f>IF(D635="","",COUNTIF('Дневник сделок'!$H$10:$H$1960,D635))</f>
        <v/>
      </c>
      <c r="F635" s="33" t="str">
        <f>IF(D635="","",(SUMPRODUCT(('Дневник сделок'!$H$10:'Дневник сделок'!$H$2000=D635)*('Дневник сделок'!$AE$10:'Дневник сделок'!$AE$2000&gt;0))))</f>
        <v/>
      </c>
      <c r="G635" s="33" t="str">
        <f>IF(D635="","",(SUMPRODUCT(('Дневник сделок'!$H$10:'Дневник сделок'!$H$2000=D635)*('Дневник сделок'!$AE$10:'Дневник сделок'!$AE$2000&lt;0))))</f>
        <v/>
      </c>
      <c r="H635" s="33" t="str">
        <f>IF(D635="","",SUMPRODUCT(('Дневник сделок'!$H$10:$H$1960=D635)*('Дневник сделок'!$AE$10:$AE$1960)))</f>
        <v/>
      </c>
    </row>
    <row r="636" spans="5:8">
      <c r="E636" s="33" t="str">
        <f>IF(D636="","",COUNTIF('Дневник сделок'!$H$10:$H$1960,D636))</f>
        <v/>
      </c>
      <c r="F636" s="33" t="str">
        <f>IF(D636="","",(SUMPRODUCT(('Дневник сделок'!$H$10:'Дневник сделок'!$H$2000=D636)*('Дневник сделок'!$AE$10:'Дневник сделок'!$AE$2000&gt;0))))</f>
        <v/>
      </c>
      <c r="G636" s="33" t="str">
        <f>IF(D636="","",(SUMPRODUCT(('Дневник сделок'!$H$10:'Дневник сделок'!$H$2000=D636)*('Дневник сделок'!$AE$10:'Дневник сделок'!$AE$2000&lt;0))))</f>
        <v/>
      </c>
      <c r="H636" s="33" t="str">
        <f>IF(D636="","",SUMPRODUCT(('Дневник сделок'!$H$10:$H$1960=D636)*('Дневник сделок'!$AE$10:$AE$1960)))</f>
        <v/>
      </c>
    </row>
    <row r="637" spans="5:8">
      <c r="E637" s="33" t="str">
        <f>IF(D637="","",COUNTIF('Дневник сделок'!$H$10:$H$1960,D637))</f>
        <v/>
      </c>
      <c r="F637" s="33" t="str">
        <f>IF(D637="","",(SUMPRODUCT(('Дневник сделок'!$H$10:'Дневник сделок'!$H$2000=D637)*('Дневник сделок'!$AE$10:'Дневник сделок'!$AE$2000&gt;0))))</f>
        <v/>
      </c>
      <c r="G637" s="33" t="str">
        <f>IF(D637="","",(SUMPRODUCT(('Дневник сделок'!$H$10:'Дневник сделок'!$H$2000=D637)*('Дневник сделок'!$AE$10:'Дневник сделок'!$AE$2000&lt;0))))</f>
        <v/>
      </c>
      <c r="H637" s="33" t="str">
        <f>IF(D637="","",SUMPRODUCT(('Дневник сделок'!$H$10:$H$1960=D637)*('Дневник сделок'!$AE$10:$AE$1960)))</f>
        <v/>
      </c>
    </row>
    <row r="638" spans="5:8">
      <c r="E638" s="33" t="str">
        <f>IF(D638="","",COUNTIF('Дневник сделок'!$H$10:$H$1960,D638))</f>
        <v/>
      </c>
      <c r="F638" s="33" t="str">
        <f>IF(D638="","",(SUMPRODUCT(('Дневник сделок'!$H$10:'Дневник сделок'!$H$2000=D638)*('Дневник сделок'!$AE$10:'Дневник сделок'!$AE$2000&gt;0))))</f>
        <v/>
      </c>
      <c r="G638" s="33" t="str">
        <f>IF(D638="","",(SUMPRODUCT(('Дневник сделок'!$H$10:'Дневник сделок'!$H$2000=D638)*('Дневник сделок'!$AE$10:'Дневник сделок'!$AE$2000&lt;0))))</f>
        <v/>
      </c>
      <c r="H638" s="33" t="str">
        <f>IF(D638="","",SUMPRODUCT(('Дневник сделок'!$H$10:$H$1960=D638)*('Дневник сделок'!$AE$10:$AE$1960)))</f>
        <v/>
      </c>
    </row>
    <row r="639" spans="5:8">
      <c r="E639" s="33" t="str">
        <f>IF(D639="","",COUNTIF('Дневник сделок'!$H$10:$H$1960,D639))</f>
        <v/>
      </c>
      <c r="F639" s="33" t="str">
        <f>IF(D639="","",(SUMPRODUCT(('Дневник сделок'!$H$10:'Дневник сделок'!$H$2000=D639)*('Дневник сделок'!$AE$10:'Дневник сделок'!$AE$2000&gt;0))))</f>
        <v/>
      </c>
      <c r="G639" s="33" t="str">
        <f>IF(D639="","",(SUMPRODUCT(('Дневник сделок'!$H$10:'Дневник сделок'!$H$2000=D639)*('Дневник сделок'!$AE$10:'Дневник сделок'!$AE$2000&lt;0))))</f>
        <v/>
      </c>
      <c r="H639" s="33" t="str">
        <f>IF(D639="","",SUMPRODUCT(('Дневник сделок'!$H$10:$H$1960=D639)*('Дневник сделок'!$AE$10:$AE$1960)))</f>
        <v/>
      </c>
    </row>
    <row r="640" spans="5:8">
      <c r="E640" s="33" t="str">
        <f>IF(D640="","",COUNTIF('Дневник сделок'!$H$10:$H$1960,D640))</f>
        <v/>
      </c>
      <c r="F640" s="33" t="str">
        <f>IF(D640="","",(SUMPRODUCT(('Дневник сделок'!$H$10:'Дневник сделок'!$H$2000=D640)*('Дневник сделок'!$AE$10:'Дневник сделок'!$AE$2000&gt;0))))</f>
        <v/>
      </c>
      <c r="G640" s="33" t="str">
        <f>IF(D640="","",(SUMPRODUCT(('Дневник сделок'!$H$10:'Дневник сделок'!$H$2000=D640)*('Дневник сделок'!$AE$10:'Дневник сделок'!$AE$2000&lt;0))))</f>
        <v/>
      </c>
      <c r="H640" s="33" t="str">
        <f>IF(D640="","",SUMPRODUCT(('Дневник сделок'!$H$10:$H$1960=D640)*('Дневник сделок'!$AE$10:$AE$1960)))</f>
        <v/>
      </c>
    </row>
    <row r="641" spans="5:8">
      <c r="E641" s="33" t="str">
        <f>IF(D641="","",COUNTIF('Дневник сделок'!$H$10:$H$1960,D641))</f>
        <v/>
      </c>
      <c r="F641" s="33" t="str">
        <f>IF(D641="","",(SUMPRODUCT(('Дневник сделок'!$H$10:'Дневник сделок'!$H$2000=D641)*('Дневник сделок'!$AE$10:'Дневник сделок'!$AE$2000&gt;0))))</f>
        <v/>
      </c>
      <c r="G641" s="33" t="str">
        <f>IF(D641="","",(SUMPRODUCT(('Дневник сделок'!$H$10:'Дневник сделок'!$H$2000=D641)*('Дневник сделок'!$AE$10:'Дневник сделок'!$AE$2000&lt;0))))</f>
        <v/>
      </c>
      <c r="H641" s="33" t="str">
        <f>IF(D641="","",SUMPRODUCT(('Дневник сделок'!$H$10:$H$1960=D641)*('Дневник сделок'!$AE$10:$AE$1960)))</f>
        <v/>
      </c>
    </row>
    <row r="642" spans="5:8">
      <c r="E642" s="33" t="str">
        <f>IF(D642="","",COUNTIF('Дневник сделок'!$H$10:$H$1960,D642))</f>
        <v/>
      </c>
      <c r="F642" s="33" t="str">
        <f>IF(D642="","",(SUMPRODUCT(('Дневник сделок'!$H$10:'Дневник сделок'!$H$2000=D642)*('Дневник сделок'!$AE$10:'Дневник сделок'!$AE$2000&gt;0))))</f>
        <v/>
      </c>
      <c r="G642" s="33" t="str">
        <f>IF(D642="","",(SUMPRODUCT(('Дневник сделок'!$H$10:'Дневник сделок'!$H$2000=D642)*('Дневник сделок'!$AE$10:'Дневник сделок'!$AE$2000&lt;0))))</f>
        <v/>
      </c>
      <c r="H642" s="33" t="str">
        <f>IF(D642="","",SUMPRODUCT(('Дневник сделок'!$H$10:$H$1960=D642)*('Дневник сделок'!$AE$10:$AE$1960)))</f>
        <v/>
      </c>
    </row>
    <row r="643" spans="5:8">
      <c r="E643" s="33" t="str">
        <f>IF(D643="","",COUNTIF('Дневник сделок'!$H$10:$H$1960,D643))</f>
        <v/>
      </c>
      <c r="F643" s="33" t="str">
        <f>IF(D643="","",(SUMPRODUCT(('Дневник сделок'!$H$10:'Дневник сделок'!$H$2000=D643)*('Дневник сделок'!$AE$10:'Дневник сделок'!$AE$2000&gt;0))))</f>
        <v/>
      </c>
      <c r="G643" s="33" t="str">
        <f>IF(D643="","",(SUMPRODUCT(('Дневник сделок'!$H$10:'Дневник сделок'!$H$2000=D643)*('Дневник сделок'!$AE$10:'Дневник сделок'!$AE$2000&lt;0))))</f>
        <v/>
      </c>
      <c r="H643" s="33" t="str">
        <f>IF(D643="","",SUMPRODUCT(('Дневник сделок'!$H$10:$H$1960=D643)*('Дневник сделок'!$AE$10:$AE$1960)))</f>
        <v/>
      </c>
    </row>
    <row r="644" spans="5:8">
      <c r="E644" s="33" t="str">
        <f>IF(D644="","",COUNTIF('Дневник сделок'!$H$10:$H$1960,D644))</f>
        <v/>
      </c>
      <c r="F644" s="33" t="str">
        <f>IF(D644="","",(SUMPRODUCT(('Дневник сделок'!$H$10:'Дневник сделок'!$H$2000=D644)*('Дневник сделок'!$AE$10:'Дневник сделок'!$AE$2000&gt;0))))</f>
        <v/>
      </c>
      <c r="G644" s="33" t="str">
        <f>IF(D644="","",(SUMPRODUCT(('Дневник сделок'!$H$10:'Дневник сделок'!$H$2000=D644)*('Дневник сделок'!$AE$10:'Дневник сделок'!$AE$2000&lt;0))))</f>
        <v/>
      </c>
      <c r="H644" s="33" t="str">
        <f>IF(D644="","",SUMPRODUCT(('Дневник сделок'!$H$10:$H$1960=D644)*('Дневник сделок'!$AE$10:$AE$1960)))</f>
        <v/>
      </c>
    </row>
    <row r="645" spans="5:8">
      <c r="E645" s="33" t="str">
        <f>IF(D645="","",COUNTIF('Дневник сделок'!$H$10:$H$1960,D645))</f>
        <v/>
      </c>
      <c r="F645" s="33" t="str">
        <f>IF(D645="","",(SUMPRODUCT(('Дневник сделок'!$H$10:'Дневник сделок'!$H$2000=D645)*('Дневник сделок'!$AE$10:'Дневник сделок'!$AE$2000&gt;0))))</f>
        <v/>
      </c>
      <c r="G645" s="33" t="str">
        <f>IF(D645="","",(SUMPRODUCT(('Дневник сделок'!$H$10:'Дневник сделок'!$H$2000=D645)*('Дневник сделок'!$AE$10:'Дневник сделок'!$AE$2000&lt;0))))</f>
        <v/>
      </c>
      <c r="H645" s="33" t="str">
        <f>IF(D645="","",SUMPRODUCT(('Дневник сделок'!$H$10:$H$1960=D645)*('Дневник сделок'!$AE$10:$AE$1960)))</f>
        <v/>
      </c>
    </row>
    <row r="646" spans="5:8">
      <c r="E646" s="33" t="str">
        <f>IF(D646="","",COUNTIF('Дневник сделок'!$H$10:$H$1960,D646))</f>
        <v/>
      </c>
      <c r="F646" s="33" t="str">
        <f>IF(D646="","",(SUMPRODUCT(('Дневник сделок'!$H$10:'Дневник сделок'!$H$2000=D646)*('Дневник сделок'!$AE$10:'Дневник сделок'!$AE$2000&gt;0))))</f>
        <v/>
      </c>
      <c r="G646" s="33" t="str">
        <f>IF(D646="","",(SUMPRODUCT(('Дневник сделок'!$H$10:'Дневник сделок'!$H$2000=D646)*('Дневник сделок'!$AE$10:'Дневник сделок'!$AE$2000&lt;0))))</f>
        <v/>
      </c>
      <c r="H646" s="33" t="str">
        <f>IF(D646="","",SUMPRODUCT(('Дневник сделок'!$H$10:$H$1960=D646)*('Дневник сделок'!$AE$10:$AE$1960)))</f>
        <v/>
      </c>
    </row>
    <row r="647" spans="5:8">
      <c r="E647" s="33" t="str">
        <f>IF(D647="","",COUNTIF('Дневник сделок'!$H$10:$H$1960,D647))</f>
        <v/>
      </c>
      <c r="F647" s="33" t="str">
        <f>IF(D647="","",(SUMPRODUCT(('Дневник сделок'!$H$10:'Дневник сделок'!$H$2000=D647)*('Дневник сделок'!$AE$10:'Дневник сделок'!$AE$2000&gt;0))))</f>
        <v/>
      </c>
      <c r="G647" s="33" t="str">
        <f>IF(D647="","",(SUMPRODUCT(('Дневник сделок'!$H$10:'Дневник сделок'!$H$2000=D647)*('Дневник сделок'!$AE$10:'Дневник сделок'!$AE$2000&lt;0))))</f>
        <v/>
      </c>
      <c r="H647" s="33" t="str">
        <f>IF(D647="","",SUMPRODUCT(('Дневник сделок'!$H$10:$H$1960=D647)*('Дневник сделок'!$AE$10:$AE$1960)))</f>
        <v/>
      </c>
    </row>
    <row r="648" spans="5:8">
      <c r="E648" s="33" t="str">
        <f>IF(D648="","",COUNTIF('Дневник сделок'!$H$10:$H$1960,D648))</f>
        <v/>
      </c>
      <c r="F648" s="33" t="str">
        <f>IF(D648="","",(SUMPRODUCT(('Дневник сделок'!$H$10:'Дневник сделок'!$H$2000=D648)*('Дневник сделок'!$AE$10:'Дневник сделок'!$AE$2000&gt;0))))</f>
        <v/>
      </c>
      <c r="G648" s="33" t="str">
        <f>IF(D648="","",(SUMPRODUCT(('Дневник сделок'!$H$10:'Дневник сделок'!$H$2000=D648)*('Дневник сделок'!$AE$10:'Дневник сделок'!$AE$2000&lt;0))))</f>
        <v/>
      </c>
      <c r="H648" s="33" t="str">
        <f>IF(D648="","",SUMPRODUCT(('Дневник сделок'!$H$10:$H$1960=D648)*('Дневник сделок'!$AE$10:$AE$1960)))</f>
        <v/>
      </c>
    </row>
    <row r="649" spans="5:8">
      <c r="E649" s="33" t="str">
        <f>IF(D649="","",COUNTIF('Дневник сделок'!$H$10:$H$1960,D649))</f>
        <v/>
      </c>
      <c r="F649" s="33" t="str">
        <f>IF(D649="","",(SUMPRODUCT(('Дневник сделок'!$H$10:'Дневник сделок'!$H$2000=D649)*('Дневник сделок'!$AE$10:'Дневник сделок'!$AE$2000&gt;0))))</f>
        <v/>
      </c>
      <c r="G649" s="33" t="str">
        <f>IF(D649="","",(SUMPRODUCT(('Дневник сделок'!$H$10:'Дневник сделок'!$H$2000=D649)*('Дневник сделок'!$AE$10:'Дневник сделок'!$AE$2000&lt;0))))</f>
        <v/>
      </c>
      <c r="H649" s="33" t="str">
        <f>IF(D649="","",SUMPRODUCT(('Дневник сделок'!$H$10:$H$1960=D649)*('Дневник сделок'!$AE$10:$AE$1960)))</f>
        <v/>
      </c>
    </row>
    <row r="650" spans="5:8">
      <c r="E650" s="33" t="str">
        <f>IF(D650="","",COUNTIF('Дневник сделок'!$H$10:$H$1960,D650))</f>
        <v/>
      </c>
      <c r="F650" s="33" t="str">
        <f>IF(D650="","",(SUMPRODUCT(('Дневник сделок'!$H$10:'Дневник сделок'!$H$2000=D650)*('Дневник сделок'!$AE$10:'Дневник сделок'!$AE$2000&gt;0))))</f>
        <v/>
      </c>
      <c r="G650" s="33" t="str">
        <f>IF(D650="","",(SUMPRODUCT(('Дневник сделок'!$H$10:'Дневник сделок'!$H$2000=D650)*('Дневник сделок'!$AE$10:'Дневник сделок'!$AE$2000&lt;0))))</f>
        <v/>
      </c>
      <c r="H650" s="33" t="str">
        <f>IF(D650="","",SUMPRODUCT(('Дневник сделок'!$H$10:$H$1960=D650)*('Дневник сделок'!$AE$10:$AE$1960)))</f>
        <v/>
      </c>
    </row>
    <row r="651" spans="5:8">
      <c r="E651" s="33" t="str">
        <f>IF(D651="","",COUNTIF('Дневник сделок'!$H$10:$H$1960,D651))</f>
        <v/>
      </c>
      <c r="F651" s="33" t="str">
        <f>IF(D651="","",(SUMPRODUCT(('Дневник сделок'!$H$10:'Дневник сделок'!$H$2000=D651)*('Дневник сделок'!$AE$10:'Дневник сделок'!$AE$2000&gt;0))))</f>
        <v/>
      </c>
      <c r="G651" s="33" t="str">
        <f>IF(D651="","",(SUMPRODUCT(('Дневник сделок'!$H$10:'Дневник сделок'!$H$2000=D651)*('Дневник сделок'!$AE$10:'Дневник сделок'!$AE$2000&lt;0))))</f>
        <v/>
      </c>
      <c r="H651" s="33" t="str">
        <f>IF(D651="","",SUMPRODUCT(('Дневник сделок'!$H$10:$H$1960=D651)*('Дневник сделок'!$AE$10:$AE$1960)))</f>
        <v/>
      </c>
    </row>
    <row r="652" spans="5:8">
      <c r="E652" s="33" t="str">
        <f>IF(D652="","",COUNTIF('Дневник сделок'!$H$10:$H$1960,D652))</f>
        <v/>
      </c>
      <c r="F652" s="33" t="str">
        <f>IF(D652="","",(SUMPRODUCT(('Дневник сделок'!$H$10:'Дневник сделок'!$H$2000=D652)*('Дневник сделок'!$AE$10:'Дневник сделок'!$AE$2000&gt;0))))</f>
        <v/>
      </c>
      <c r="G652" s="33" t="str">
        <f>IF(D652="","",(SUMPRODUCT(('Дневник сделок'!$H$10:'Дневник сделок'!$H$2000=D652)*('Дневник сделок'!$AE$10:'Дневник сделок'!$AE$2000&lt;0))))</f>
        <v/>
      </c>
      <c r="H652" s="33" t="str">
        <f>IF(D652="","",SUMPRODUCT(('Дневник сделок'!$H$10:$H$1960=D652)*('Дневник сделок'!$AE$10:$AE$1960)))</f>
        <v/>
      </c>
    </row>
    <row r="653" spans="5:8">
      <c r="E653" s="33" t="str">
        <f>IF(D653="","",COUNTIF('Дневник сделок'!$H$10:$H$1960,D653))</f>
        <v/>
      </c>
      <c r="F653" s="33" t="str">
        <f>IF(D653="","",(SUMPRODUCT(('Дневник сделок'!$H$10:'Дневник сделок'!$H$2000=D653)*('Дневник сделок'!$AE$10:'Дневник сделок'!$AE$2000&gt;0))))</f>
        <v/>
      </c>
      <c r="G653" s="33" t="str">
        <f>IF(D653="","",(SUMPRODUCT(('Дневник сделок'!$H$10:'Дневник сделок'!$H$2000=D653)*('Дневник сделок'!$AE$10:'Дневник сделок'!$AE$2000&lt;0))))</f>
        <v/>
      </c>
      <c r="H653" s="33" t="str">
        <f>IF(D653="","",SUMPRODUCT(('Дневник сделок'!$H$10:$H$1960=D653)*('Дневник сделок'!$AE$10:$AE$1960)))</f>
        <v/>
      </c>
    </row>
    <row r="654" spans="5:8">
      <c r="E654" s="33" t="str">
        <f>IF(D654="","",COUNTIF('Дневник сделок'!$H$10:$H$1960,D654))</f>
        <v/>
      </c>
      <c r="F654" s="33" t="str">
        <f>IF(D654="","",(SUMPRODUCT(('Дневник сделок'!$H$10:'Дневник сделок'!$H$2000=D654)*('Дневник сделок'!$AE$10:'Дневник сделок'!$AE$2000&gt;0))))</f>
        <v/>
      </c>
      <c r="G654" s="33" t="str">
        <f>IF(D654="","",(SUMPRODUCT(('Дневник сделок'!$H$10:'Дневник сделок'!$H$2000=D654)*('Дневник сделок'!$AE$10:'Дневник сделок'!$AE$2000&lt;0))))</f>
        <v/>
      </c>
      <c r="H654" s="33" t="str">
        <f>IF(D654="","",SUMPRODUCT(('Дневник сделок'!$H$10:$H$1960=D654)*('Дневник сделок'!$AE$10:$AE$1960)))</f>
        <v/>
      </c>
    </row>
    <row r="655" spans="5:8">
      <c r="E655" s="33" t="str">
        <f>IF(D655="","",COUNTIF('Дневник сделок'!$H$10:$H$1960,D655))</f>
        <v/>
      </c>
      <c r="F655" s="33" t="str">
        <f>IF(D655="","",(SUMPRODUCT(('Дневник сделок'!$H$10:'Дневник сделок'!$H$2000=D655)*('Дневник сделок'!$AE$10:'Дневник сделок'!$AE$2000&gt;0))))</f>
        <v/>
      </c>
      <c r="G655" s="33" t="str">
        <f>IF(D655="","",(SUMPRODUCT(('Дневник сделок'!$H$10:'Дневник сделок'!$H$2000=D655)*('Дневник сделок'!$AE$10:'Дневник сделок'!$AE$2000&lt;0))))</f>
        <v/>
      </c>
      <c r="H655" s="33" t="str">
        <f>IF(D655="","",SUMPRODUCT(('Дневник сделок'!$H$10:$H$1960=D655)*('Дневник сделок'!$AE$10:$AE$1960)))</f>
        <v/>
      </c>
    </row>
    <row r="656" spans="5:8">
      <c r="E656" s="33" t="str">
        <f>IF(D656="","",COUNTIF('Дневник сделок'!$H$10:$H$1960,D656))</f>
        <v/>
      </c>
      <c r="F656" s="33" t="str">
        <f>IF(D656="","",(SUMPRODUCT(('Дневник сделок'!$H$10:'Дневник сделок'!$H$2000=D656)*('Дневник сделок'!$AE$10:'Дневник сделок'!$AE$2000&gt;0))))</f>
        <v/>
      </c>
      <c r="G656" s="33" t="str">
        <f>IF(D656="","",(SUMPRODUCT(('Дневник сделок'!$H$10:'Дневник сделок'!$H$2000=D656)*('Дневник сделок'!$AE$10:'Дневник сделок'!$AE$2000&lt;0))))</f>
        <v/>
      </c>
      <c r="H656" s="33" t="str">
        <f>IF(D656="","",SUMPRODUCT(('Дневник сделок'!$H$10:$H$1960=D656)*('Дневник сделок'!$AE$10:$AE$1960)))</f>
        <v/>
      </c>
    </row>
    <row r="657" spans="5:8">
      <c r="E657" s="33" t="str">
        <f>IF(D657="","",COUNTIF('Дневник сделок'!$H$10:$H$1960,D657))</f>
        <v/>
      </c>
      <c r="F657" s="33" t="str">
        <f>IF(D657="","",(SUMPRODUCT(('Дневник сделок'!$H$10:'Дневник сделок'!$H$2000=D657)*('Дневник сделок'!$AE$10:'Дневник сделок'!$AE$2000&gt;0))))</f>
        <v/>
      </c>
      <c r="G657" s="33" t="str">
        <f>IF(D657="","",(SUMPRODUCT(('Дневник сделок'!$H$10:'Дневник сделок'!$H$2000=D657)*('Дневник сделок'!$AE$10:'Дневник сделок'!$AE$2000&lt;0))))</f>
        <v/>
      </c>
      <c r="H657" s="33" t="str">
        <f>IF(D657="","",SUMPRODUCT(('Дневник сделок'!$H$10:$H$1960=D657)*('Дневник сделок'!$AE$10:$AE$1960)))</f>
        <v/>
      </c>
    </row>
    <row r="658" spans="5:8">
      <c r="E658" s="33" t="str">
        <f>IF(D658="","",COUNTIF('Дневник сделок'!$H$10:$H$1960,D658))</f>
        <v/>
      </c>
      <c r="F658" s="33" t="str">
        <f>IF(D658="","",(SUMPRODUCT(('Дневник сделок'!$H$10:'Дневник сделок'!$H$2000=D658)*('Дневник сделок'!$AE$10:'Дневник сделок'!$AE$2000&gt;0))))</f>
        <v/>
      </c>
      <c r="G658" s="33" t="str">
        <f>IF(D658="","",(SUMPRODUCT(('Дневник сделок'!$H$10:'Дневник сделок'!$H$2000=D658)*('Дневник сделок'!$AE$10:'Дневник сделок'!$AE$2000&lt;0))))</f>
        <v/>
      </c>
      <c r="H658" s="33" t="str">
        <f>IF(D658="","",SUMPRODUCT(('Дневник сделок'!$H$10:$H$1960=D658)*('Дневник сделок'!$AE$10:$AE$1960)))</f>
        <v/>
      </c>
    </row>
    <row r="659" spans="5:8">
      <c r="E659" s="33" t="str">
        <f>IF(D659="","",COUNTIF('Дневник сделок'!$H$10:$H$1960,D659))</f>
        <v/>
      </c>
      <c r="F659" s="33" t="str">
        <f>IF(D659="","",(SUMPRODUCT(('Дневник сделок'!$H$10:'Дневник сделок'!$H$2000=D659)*('Дневник сделок'!$AE$10:'Дневник сделок'!$AE$2000&gt;0))))</f>
        <v/>
      </c>
      <c r="G659" s="33" t="str">
        <f>IF(D659="","",(SUMPRODUCT(('Дневник сделок'!$H$10:'Дневник сделок'!$H$2000=D659)*('Дневник сделок'!$AE$10:'Дневник сделок'!$AE$2000&lt;0))))</f>
        <v/>
      </c>
      <c r="H659" s="33" t="str">
        <f>IF(D659="","",SUMPRODUCT(('Дневник сделок'!$H$10:$H$1960=D659)*('Дневник сделок'!$AE$10:$AE$1960)))</f>
        <v/>
      </c>
    </row>
    <row r="660" spans="5:8">
      <c r="E660" s="33" t="str">
        <f>IF(D660="","",COUNTIF('Дневник сделок'!$H$10:$H$1960,D660))</f>
        <v/>
      </c>
      <c r="F660" s="33" t="str">
        <f>IF(D660="","",(SUMPRODUCT(('Дневник сделок'!$H$10:'Дневник сделок'!$H$2000=D660)*('Дневник сделок'!$AE$10:'Дневник сделок'!$AE$2000&gt;0))))</f>
        <v/>
      </c>
      <c r="G660" s="33" t="str">
        <f>IF(D660="","",(SUMPRODUCT(('Дневник сделок'!$H$10:'Дневник сделок'!$H$2000=D660)*('Дневник сделок'!$AE$10:'Дневник сделок'!$AE$2000&lt;0))))</f>
        <v/>
      </c>
      <c r="H660" s="33" t="str">
        <f>IF(D660="","",SUMPRODUCT(('Дневник сделок'!$H$10:$H$1960=D660)*('Дневник сделок'!$AE$10:$AE$1960)))</f>
        <v/>
      </c>
    </row>
    <row r="661" spans="5:8">
      <c r="E661" s="33" t="str">
        <f>IF(D661="","",COUNTIF('Дневник сделок'!$H$10:$H$1960,D661))</f>
        <v/>
      </c>
      <c r="F661" s="33" t="str">
        <f>IF(D661="","",(SUMPRODUCT(('Дневник сделок'!$H$10:'Дневник сделок'!$H$2000=D661)*('Дневник сделок'!$AE$10:'Дневник сделок'!$AE$2000&gt;0))))</f>
        <v/>
      </c>
      <c r="G661" s="33" t="str">
        <f>IF(D661="","",(SUMPRODUCT(('Дневник сделок'!$H$10:'Дневник сделок'!$H$2000=D661)*('Дневник сделок'!$AE$10:'Дневник сделок'!$AE$2000&lt;0))))</f>
        <v/>
      </c>
      <c r="H661" s="33" t="str">
        <f>IF(D661="","",SUMPRODUCT(('Дневник сделок'!$H$10:$H$1960=D661)*('Дневник сделок'!$AE$10:$AE$1960)))</f>
        <v/>
      </c>
    </row>
    <row r="662" spans="5:8">
      <c r="E662" s="33" t="str">
        <f>IF(D662="","",COUNTIF('Дневник сделок'!$H$10:$H$1960,D662))</f>
        <v/>
      </c>
      <c r="F662" s="33" t="str">
        <f>IF(D662="","",(SUMPRODUCT(('Дневник сделок'!$H$10:'Дневник сделок'!$H$2000=D662)*('Дневник сделок'!$AE$10:'Дневник сделок'!$AE$2000&gt;0))))</f>
        <v/>
      </c>
      <c r="G662" s="33" t="str">
        <f>IF(D662="","",(SUMPRODUCT(('Дневник сделок'!$H$10:'Дневник сделок'!$H$2000=D662)*('Дневник сделок'!$AE$10:'Дневник сделок'!$AE$2000&lt;0))))</f>
        <v/>
      </c>
      <c r="H662" s="33" t="str">
        <f>IF(D662="","",SUMPRODUCT(('Дневник сделок'!$H$10:$H$1960=D662)*('Дневник сделок'!$AE$10:$AE$1960)))</f>
        <v/>
      </c>
    </row>
    <row r="663" spans="5:8">
      <c r="E663" s="33" t="str">
        <f>IF(D663="","",COUNTIF('Дневник сделок'!$H$10:$H$1960,D663))</f>
        <v/>
      </c>
      <c r="F663" s="33" t="str">
        <f>IF(D663="","",(SUMPRODUCT(('Дневник сделок'!$H$10:'Дневник сделок'!$H$2000=D663)*('Дневник сделок'!$AE$10:'Дневник сделок'!$AE$2000&gt;0))))</f>
        <v/>
      </c>
      <c r="G663" s="33" t="str">
        <f>IF(D663="","",(SUMPRODUCT(('Дневник сделок'!$H$10:'Дневник сделок'!$H$2000=D663)*('Дневник сделок'!$AE$10:'Дневник сделок'!$AE$2000&lt;0))))</f>
        <v/>
      </c>
      <c r="H663" s="33" t="str">
        <f>IF(D663="","",SUMPRODUCT(('Дневник сделок'!$H$10:$H$1960=D663)*('Дневник сделок'!$AE$10:$AE$1960)))</f>
        <v/>
      </c>
    </row>
    <row r="664" spans="5:8">
      <c r="E664" s="33" t="str">
        <f>IF(D664="","",COUNTIF('Дневник сделок'!$H$10:$H$1960,D664))</f>
        <v/>
      </c>
      <c r="F664" s="33" t="str">
        <f>IF(D664="","",(SUMPRODUCT(('Дневник сделок'!$H$10:'Дневник сделок'!$H$2000=D664)*('Дневник сделок'!$AE$10:'Дневник сделок'!$AE$2000&gt;0))))</f>
        <v/>
      </c>
      <c r="G664" s="33" t="str">
        <f>IF(D664="","",(SUMPRODUCT(('Дневник сделок'!$H$10:'Дневник сделок'!$H$2000=D664)*('Дневник сделок'!$AE$10:'Дневник сделок'!$AE$2000&lt;0))))</f>
        <v/>
      </c>
      <c r="H664" s="33" t="str">
        <f>IF(D664="","",SUMPRODUCT(('Дневник сделок'!$H$10:$H$1960=D664)*('Дневник сделок'!$AE$10:$AE$1960)))</f>
        <v/>
      </c>
    </row>
    <row r="665" spans="5:8">
      <c r="E665" s="33" t="str">
        <f>IF(D665="","",COUNTIF('Дневник сделок'!$H$10:$H$1960,D665))</f>
        <v/>
      </c>
      <c r="F665" s="33" t="str">
        <f>IF(D665="","",(SUMPRODUCT(('Дневник сделок'!$H$10:'Дневник сделок'!$H$2000=D665)*('Дневник сделок'!$AE$10:'Дневник сделок'!$AE$2000&gt;0))))</f>
        <v/>
      </c>
      <c r="G665" s="33" t="str">
        <f>IF(D665="","",(SUMPRODUCT(('Дневник сделок'!$H$10:'Дневник сделок'!$H$2000=D665)*('Дневник сделок'!$AE$10:'Дневник сделок'!$AE$2000&lt;0))))</f>
        <v/>
      </c>
      <c r="H665" s="33" t="str">
        <f>IF(D665="","",SUMPRODUCT(('Дневник сделок'!$H$10:$H$1960=D665)*('Дневник сделок'!$AE$10:$AE$1960)))</f>
        <v/>
      </c>
    </row>
    <row r="666" spans="5:8">
      <c r="E666" s="33" t="str">
        <f>IF(D666="","",COUNTIF('Дневник сделок'!$H$10:$H$1960,D666))</f>
        <v/>
      </c>
      <c r="F666" s="33" t="str">
        <f>IF(D666="","",(SUMPRODUCT(('Дневник сделок'!$H$10:'Дневник сделок'!$H$2000=D666)*('Дневник сделок'!$AE$10:'Дневник сделок'!$AE$2000&gt;0))))</f>
        <v/>
      </c>
      <c r="G666" s="33" t="str">
        <f>IF(D666="","",(SUMPRODUCT(('Дневник сделок'!$H$10:'Дневник сделок'!$H$2000=D666)*('Дневник сделок'!$AE$10:'Дневник сделок'!$AE$2000&lt;0))))</f>
        <v/>
      </c>
      <c r="H666" s="33" t="str">
        <f>IF(D666="","",SUMPRODUCT(('Дневник сделок'!$H$10:$H$1960=D666)*('Дневник сделок'!$AE$10:$AE$1960)))</f>
        <v/>
      </c>
    </row>
    <row r="667" spans="5:8">
      <c r="E667" s="33" t="str">
        <f>IF(D667="","",COUNTIF('Дневник сделок'!$H$10:$H$1960,D667))</f>
        <v/>
      </c>
      <c r="F667" s="33" t="str">
        <f>IF(D667="","",(SUMPRODUCT(('Дневник сделок'!$H$10:'Дневник сделок'!$H$2000=D667)*('Дневник сделок'!$AE$10:'Дневник сделок'!$AE$2000&gt;0))))</f>
        <v/>
      </c>
      <c r="G667" s="33" t="str">
        <f>IF(D667="","",(SUMPRODUCT(('Дневник сделок'!$H$10:'Дневник сделок'!$H$2000=D667)*('Дневник сделок'!$AE$10:'Дневник сделок'!$AE$2000&lt;0))))</f>
        <v/>
      </c>
      <c r="H667" s="33" t="str">
        <f>IF(D667="","",SUMPRODUCT(('Дневник сделок'!$H$10:$H$1960=D667)*('Дневник сделок'!$AE$10:$AE$1960)))</f>
        <v/>
      </c>
    </row>
    <row r="668" spans="5:8">
      <c r="E668" s="33" t="str">
        <f>IF(D668="","",COUNTIF('Дневник сделок'!$H$10:$H$1960,D668))</f>
        <v/>
      </c>
      <c r="F668" s="33" t="str">
        <f>IF(D668="","",(SUMPRODUCT(('Дневник сделок'!$H$10:'Дневник сделок'!$H$2000=D668)*('Дневник сделок'!$AE$10:'Дневник сделок'!$AE$2000&gt;0))))</f>
        <v/>
      </c>
      <c r="G668" s="33" t="str">
        <f>IF(D668="","",(SUMPRODUCT(('Дневник сделок'!$H$10:'Дневник сделок'!$H$2000=D668)*('Дневник сделок'!$AE$10:'Дневник сделок'!$AE$2000&lt;0))))</f>
        <v/>
      </c>
      <c r="H668" s="33" t="str">
        <f>IF(D668="","",SUMPRODUCT(('Дневник сделок'!$H$10:$H$1960=D668)*('Дневник сделок'!$AE$10:$AE$1960)))</f>
        <v/>
      </c>
    </row>
    <row r="669" spans="5:8">
      <c r="E669" s="33" t="str">
        <f>IF(D669="","",COUNTIF('Дневник сделок'!$H$10:$H$1960,D669))</f>
        <v/>
      </c>
      <c r="F669" s="33" t="str">
        <f>IF(D669="","",(SUMPRODUCT(('Дневник сделок'!$H$10:'Дневник сделок'!$H$2000=D669)*('Дневник сделок'!$AE$10:'Дневник сделок'!$AE$2000&gt;0))))</f>
        <v/>
      </c>
      <c r="G669" s="33" t="str">
        <f>IF(D669="","",(SUMPRODUCT(('Дневник сделок'!$H$10:'Дневник сделок'!$H$2000=D669)*('Дневник сделок'!$AE$10:'Дневник сделок'!$AE$2000&lt;0))))</f>
        <v/>
      </c>
      <c r="H669" s="33" t="str">
        <f>IF(D669="","",SUMPRODUCT(('Дневник сделок'!$H$10:$H$1960=D669)*('Дневник сделок'!$AE$10:$AE$1960)))</f>
        <v/>
      </c>
    </row>
    <row r="670" spans="5:8">
      <c r="E670" s="33" t="str">
        <f>IF(D670="","",COUNTIF('Дневник сделок'!$H$10:$H$1960,D670))</f>
        <v/>
      </c>
      <c r="F670" s="33" t="str">
        <f>IF(D670="","",(SUMPRODUCT(('Дневник сделок'!$H$10:'Дневник сделок'!$H$2000=D670)*('Дневник сделок'!$AE$10:'Дневник сделок'!$AE$2000&gt;0))))</f>
        <v/>
      </c>
      <c r="G670" s="33" t="str">
        <f>IF(D670="","",(SUMPRODUCT(('Дневник сделок'!$H$10:'Дневник сделок'!$H$2000=D670)*('Дневник сделок'!$AE$10:'Дневник сделок'!$AE$2000&lt;0))))</f>
        <v/>
      </c>
      <c r="H670" s="33" t="str">
        <f>IF(D670="","",SUMPRODUCT(('Дневник сделок'!$H$10:$H$1960=D670)*('Дневник сделок'!$AE$10:$AE$1960)))</f>
        <v/>
      </c>
    </row>
    <row r="671" spans="5:8">
      <c r="E671" s="33" t="str">
        <f>IF(D671="","",COUNTIF('Дневник сделок'!$H$10:$H$1960,D671))</f>
        <v/>
      </c>
      <c r="F671" s="33" t="str">
        <f>IF(D671="","",(SUMPRODUCT(('Дневник сделок'!$H$10:'Дневник сделок'!$H$2000=D671)*('Дневник сделок'!$AE$10:'Дневник сделок'!$AE$2000&gt;0))))</f>
        <v/>
      </c>
      <c r="G671" s="33" t="str">
        <f>IF(D671="","",(SUMPRODUCT(('Дневник сделок'!$H$10:'Дневник сделок'!$H$2000=D671)*('Дневник сделок'!$AE$10:'Дневник сделок'!$AE$2000&lt;0))))</f>
        <v/>
      </c>
      <c r="H671" s="33" t="str">
        <f>IF(D671="","",SUMPRODUCT(('Дневник сделок'!$H$10:$H$1960=D671)*('Дневник сделок'!$AE$10:$AE$1960)))</f>
        <v/>
      </c>
    </row>
    <row r="672" spans="5:8">
      <c r="E672" s="33" t="str">
        <f>IF(D672="","",COUNTIF('Дневник сделок'!$H$10:$H$1960,D672))</f>
        <v/>
      </c>
      <c r="F672" s="33" t="str">
        <f>IF(D672="","",(SUMPRODUCT(('Дневник сделок'!$H$10:'Дневник сделок'!$H$2000=D672)*('Дневник сделок'!$AE$10:'Дневник сделок'!$AE$2000&gt;0))))</f>
        <v/>
      </c>
      <c r="G672" s="33" t="str">
        <f>IF(D672="","",(SUMPRODUCT(('Дневник сделок'!$H$10:'Дневник сделок'!$H$2000=D672)*('Дневник сделок'!$AE$10:'Дневник сделок'!$AE$2000&lt;0))))</f>
        <v/>
      </c>
      <c r="H672" s="33" t="str">
        <f>IF(D672="","",SUMPRODUCT(('Дневник сделок'!$H$10:$H$1960=D672)*('Дневник сделок'!$AE$10:$AE$1960)))</f>
        <v/>
      </c>
    </row>
    <row r="673" spans="5:8">
      <c r="E673" s="33" t="str">
        <f>IF(D673="","",COUNTIF('Дневник сделок'!$H$10:$H$1960,D673))</f>
        <v/>
      </c>
      <c r="F673" s="33" t="str">
        <f>IF(D673="","",(SUMPRODUCT(('Дневник сделок'!$H$10:'Дневник сделок'!$H$2000=D673)*('Дневник сделок'!$AE$10:'Дневник сделок'!$AE$2000&gt;0))))</f>
        <v/>
      </c>
      <c r="G673" s="33" t="str">
        <f>IF(D673="","",(SUMPRODUCT(('Дневник сделок'!$H$10:'Дневник сделок'!$H$2000=D673)*('Дневник сделок'!$AE$10:'Дневник сделок'!$AE$2000&lt;0))))</f>
        <v/>
      </c>
      <c r="H673" s="33" t="str">
        <f>IF(D673="","",SUMPRODUCT(('Дневник сделок'!$H$10:$H$1960=D673)*('Дневник сделок'!$AE$10:$AE$1960)))</f>
        <v/>
      </c>
    </row>
    <row r="674" spans="5:8">
      <c r="E674" s="33" t="str">
        <f>IF(D674="","",COUNTIF('Дневник сделок'!$H$10:$H$1960,D674))</f>
        <v/>
      </c>
      <c r="F674" s="33" t="str">
        <f>IF(D674="","",(SUMPRODUCT(('Дневник сделок'!$H$10:'Дневник сделок'!$H$2000=D674)*('Дневник сделок'!$AE$10:'Дневник сделок'!$AE$2000&gt;0))))</f>
        <v/>
      </c>
      <c r="G674" s="33" t="str">
        <f>IF(D674="","",(SUMPRODUCT(('Дневник сделок'!$H$10:'Дневник сделок'!$H$2000=D674)*('Дневник сделок'!$AE$10:'Дневник сделок'!$AE$2000&lt;0))))</f>
        <v/>
      </c>
      <c r="H674" s="33" t="str">
        <f>IF(D674="","",SUMPRODUCT(('Дневник сделок'!$H$10:$H$1960=D674)*('Дневник сделок'!$AE$10:$AE$1960)))</f>
        <v/>
      </c>
    </row>
    <row r="675" spans="5:8">
      <c r="E675" s="33" t="str">
        <f>IF(D675="","",COUNTIF('Дневник сделок'!$H$10:$H$1960,D675))</f>
        <v/>
      </c>
      <c r="F675" s="33" t="str">
        <f>IF(D675="","",(SUMPRODUCT(('Дневник сделок'!$H$10:'Дневник сделок'!$H$2000=D675)*('Дневник сделок'!$AE$10:'Дневник сделок'!$AE$2000&gt;0))))</f>
        <v/>
      </c>
      <c r="G675" s="33" t="str">
        <f>IF(D675="","",(SUMPRODUCT(('Дневник сделок'!$H$10:'Дневник сделок'!$H$2000=D675)*('Дневник сделок'!$AE$10:'Дневник сделок'!$AE$2000&lt;0))))</f>
        <v/>
      </c>
      <c r="H675" s="33" t="str">
        <f>IF(D675="","",SUMPRODUCT(('Дневник сделок'!$H$10:$H$1960=D675)*('Дневник сделок'!$AE$10:$AE$1960)))</f>
        <v/>
      </c>
    </row>
    <row r="676" spans="5:8">
      <c r="E676" s="33" t="str">
        <f>IF(D676="","",COUNTIF('Дневник сделок'!$H$10:$H$1960,D676))</f>
        <v/>
      </c>
      <c r="F676" s="33" t="str">
        <f>IF(D676="","",(SUMPRODUCT(('Дневник сделок'!$H$10:'Дневник сделок'!$H$2000=D676)*('Дневник сделок'!$AE$10:'Дневник сделок'!$AE$2000&gt;0))))</f>
        <v/>
      </c>
      <c r="G676" s="33" t="str">
        <f>IF(D676="","",(SUMPRODUCT(('Дневник сделок'!$H$10:'Дневник сделок'!$H$2000=D676)*('Дневник сделок'!$AE$10:'Дневник сделок'!$AE$2000&lt;0))))</f>
        <v/>
      </c>
      <c r="H676" s="33" t="str">
        <f>IF(D676="","",SUMPRODUCT(('Дневник сделок'!$H$10:$H$1960=D676)*('Дневник сделок'!$AE$10:$AE$1960)))</f>
        <v/>
      </c>
    </row>
    <row r="677" spans="5:8">
      <c r="E677" s="33" t="str">
        <f>IF(D677="","",COUNTIF('Дневник сделок'!$H$10:$H$1960,D677))</f>
        <v/>
      </c>
      <c r="F677" s="33" t="str">
        <f>IF(D677="","",(SUMPRODUCT(('Дневник сделок'!$H$10:'Дневник сделок'!$H$2000=D677)*('Дневник сделок'!$AE$10:'Дневник сделок'!$AE$2000&gt;0))))</f>
        <v/>
      </c>
      <c r="G677" s="33" t="str">
        <f>IF(D677="","",(SUMPRODUCT(('Дневник сделок'!$H$10:'Дневник сделок'!$H$2000=D677)*('Дневник сделок'!$AE$10:'Дневник сделок'!$AE$2000&lt;0))))</f>
        <v/>
      </c>
      <c r="H677" s="33" t="str">
        <f>IF(D677="","",SUMPRODUCT(('Дневник сделок'!$H$10:$H$1960=D677)*('Дневник сделок'!$AE$10:$AE$1960)))</f>
        <v/>
      </c>
    </row>
    <row r="678" spans="5:8">
      <c r="E678" s="33" t="str">
        <f>IF(D678="","",COUNTIF('Дневник сделок'!$H$10:$H$1960,D678))</f>
        <v/>
      </c>
      <c r="F678" s="33" t="str">
        <f>IF(D678="","",(SUMPRODUCT(('Дневник сделок'!$H$10:'Дневник сделок'!$H$2000=D678)*('Дневник сделок'!$AE$10:'Дневник сделок'!$AE$2000&gt;0))))</f>
        <v/>
      </c>
      <c r="G678" s="33" t="str">
        <f>IF(D678="","",(SUMPRODUCT(('Дневник сделок'!$H$10:'Дневник сделок'!$H$2000=D678)*('Дневник сделок'!$AE$10:'Дневник сделок'!$AE$2000&lt;0))))</f>
        <v/>
      </c>
      <c r="H678" s="33" t="str">
        <f>IF(D678="","",SUMPRODUCT(('Дневник сделок'!$H$10:$H$1960=D678)*('Дневник сделок'!$AE$10:$AE$1960)))</f>
        <v/>
      </c>
    </row>
    <row r="679" spans="5:8">
      <c r="E679" s="33" t="str">
        <f>IF(D679="","",COUNTIF('Дневник сделок'!$H$10:$H$1960,D679))</f>
        <v/>
      </c>
      <c r="F679" s="33" t="str">
        <f>IF(D679="","",(SUMPRODUCT(('Дневник сделок'!$H$10:'Дневник сделок'!$H$2000=D679)*('Дневник сделок'!$AE$10:'Дневник сделок'!$AE$2000&gt;0))))</f>
        <v/>
      </c>
      <c r="G679" s="33" t="str">
        <f>IF(D679="","",(SUMPRODUCT(('Дневник сделок'!$H$10:'Дневник сделок'!$H$2000=D679)*('Дневник сделок'!$AE$10:'Дневник сделок'!$AE$2000&lt;0))))</f>
        <v/>
      </c>
      <c r="H679" s="33" t="str">
        <f>IF(D679="","",SUMPRODUCT(('Дневник сделок'!$H$10:$H$1960=D679)*('Дневник сделок'!$AE$10:$AE$1960)))</f>
        <v/>
      </c>
    </row>
    <row r="680" spans="5:8">
      <c r="E680" s="33" t="str">
        <f>IF(D680="","",COUNTIF('Дневник сделок'!$H$10:$H$1960,D680))</f>
        <v/>
      </c>
      <c r="F680" s="33" t="str">
        <f>IF(D680="","",(SUMPRODUCT(('Дневник сделок'!$H$10:'Дневник сделок'!$H$2000=D680)*('Дневник сделок'!$AE$10:'Дневник сделок'!$AE$2000&gt;0))))</f>
        <v/>
      </c>
      <c r="G680" s="33" t="str">
        <f>IF(D680="","",(SUMPRODUCT(('Дневник сделок'!$H$10:'Дневник сделок'!$H$2000=D680)*('Дневник сделок'!$AE$10:'Дневник сделок'!$AE$2000&lt;0))))</f>
        <v/>
      </c>
      <c r="H680" s="33" t="str">
        <f>IF(D680="","",SUMPRODUCT(('Дневник сделок'!$H$10:$H$1960=D680)*('Дневник сделок'!$AE$10:$AE$1960)))</f>
        <v/>
      </c>
    </row>
    <row r="681" spans="5:8">
      <c r="E681" s="33" t="str">
        <f>IF(D681="","",COUNTIF('Дневник сделок'!$H$10:$H$1960,D681))</f>
        <v/>
      </c>
      <c r="F681" s="33" t="str">
        <f>IF(D681="","",(SUMPRODUCT(('Дневник сделок'!$H$10:'Дневник сделок'!$H$2000=D681)*('Дневник сделок'!$AE$10:'Дневник сделок'!$AE$2000&gt;0))))</f>
        <v/>
      </c>
      <c r="G681" s="33" t="str">
        <f>IF(D681="","",(SUMPRODUCT(('Дневник сделок'!$H$10:'Дневник сделок'!$H$2000=D681)*('Дневник сделок'!$AE$10:'Дневник сделок'!$AE$2000&lt;0))))</f>
        <v/>
      </c>
      <c r="H681" s="33" t="str">
        <f>IF(D681="","",SUMPRODUCT(('Дневник сделок'!$H$10:$H$1960=D681)*('Дневник сделок'!$AE$10:$AE$1960)))</f>
        <v/>
      </c>
    </row>
    <row r="682" spans="5:8">
      <c r="E682" s="33" t="str">
        <f>IF(D682="","",COUNTIF('Дневник сделок'!$H$10:$H$1960,D682))</f>
        <v/>
      </c>
      <c r="F682" s="33" t="str">
        <f>IF(D682="","",(SUMPRODUCT(('Дневник сделок'!$H$10:'Дневник сделок'!$H$2000=D682)*('Дневник сделок'!$AE$10:'Дневник сделок'!$AE$2000&gt;0))))</f>
        <v/>
      </c>
      <c r="G682" s="33" t="str">
        <f>IF(D682="","",(SUMPRODUCT(('Дневник сделок'!$H$10:'Дневник сделок'!$H$2000=D682)*('Дневник сделок'!$AE$10:'Дневник сделок'!$AE$2000&lt;0))))</f>
        <v/>
      </c>
      <c r="H682" s="33" t="str">
        <f>IF(D682="","",SUMPRODUCT(('Дневник сделок'!$H$10:$H$1960=D682)*('Дневник сделок'!$AE$10:$AE$1960)))</f>
        <v/>
      </c>
    </row>
    <row r="683" spans="5:8">
      <c r="E683" s="33" t="str">
        <f>IF(D683="","",COUNTIF('Дневник сделок'!$H$10:$H$1960,D683))</f>
        <v/>
      </c>
      <c r="F683" s="33" t="str">
        <f>IF(D683="","",(SUMPRODUCT(('Дневник сделок'!$H$10:'Дневник сделок'!$H$2000=D683)*('Дневник сделок'!$AE$10:'Дневник сделок'!$AE$2000&gt;0))))</f>
        <v/>
      </c>
      <c r="G683" s="33" t="str">
        <f>IF(D683="","",(SUMPRODUCT(('Дневник сделок'!$H$10:'Дневник сделок'!$H$2000=D683)*('Дневник сделок'!$AE$10:'Дневник сделок'!$AE$2000&lt;0))))</f>
        <v/>
      </c>
      <c r="H683" s="33" t="str">
        <f>IF(D683="","",SUMPRODUCT(('Дневник сделок'!$H$10:$H$1960=D683)*('Дневник сделок'!$AE$10:$AE$1960)))</f>
        <v/>
      </c>
    </row>
    <row r="684" spans="5:8">
      <c r="E684" s="33" t="str">
        <f>IF(D684="","",COUNTIF('Дневник сделок'!$H$10:$H$1960,D684))</f>
        <v/>
      </c>
      <c r="F684" s="33" t="str">
        <f>IF(D684="","",(SUMPRODUCT(('Дневник сделок'!$H$10:'Дневник сделок'!$H$2000=D684)*('Дневник сделок'!$AE$10:'Дневник сделок'!$AE$2000&gt;0))))</f>
        <v/>
      </c>
      <c r="G684" s="33" t="str">
        <f>IF(D684="","",(SUMPRODUCT(('Дневник сделок'!$H$10:'Дневник сделок'!$H$2000=D684)*('Дневник сделок'!$AE$10:'Дневник сделок'!$AE$2000&lt;0))))</f>
        <v/>
      </c>
      <c r="H684" s="33" t="str">
        <f>IF(D684="","",SUMPRODUCT(('Дневник сделок'!$H$10:$H$1960=D684)*('Дневник сделок'!$AE$10:$AE$1960)))</f>
        <v/>
      </c>
    </row>
    <row r="685" spans="5:8">
      <c r="E685" s="33" t="str">
        <f>IF(D685="","",COUNTIF('Дневник сделок'!$H$10:$H$1960,D685))</f>
        <v/>
      </c>
      <c r="F685" s="33" t="str">
        <f>IF(D685="","",(SUMPRODUCT(('Дневник сделок'!$H$10:'Дневник сделок'!$H$2000=D685)*('Дневник сделок'!$AE$10:'Дневник сделок'!$AE$2000&gt;0))))</f>
        <v/>
      </c>
      <c r="G685" s="33" t="str">
        <f>IF(D685="","",(SUMPRODUCT(('Дневник сделок'!$H$10:'Дневник сделок'!$H$2000=D685)*('Дневник сделок'!$AE$10:'Дневник сделок'!$AE$2000&lt;0))))</f>
        <v/>
      </c>
      <c r="H685" s="33" t="str">
        <f>IF(D685="","",SUMPRODUCT(('Дневник сделок'!$H$10:$H$1960=D685)*('Дневник сделок'!$AE$10:$AE$1960)))</f>
        <v/>
      </c>
    </row>
    <row r="686" spans="5:8">
      <c r="E686" s="33" t="str">
        <f>IF(D686="","",COUNTIF('Дневник сделок'!$H$10:$H$1960,D686))</f>
        <v/>
      </c>
      <c r="F686" s="33" t="str">
        <f>IF(D686="","",(SUMPRODUCT(('Дневник сделок'!$H$10:'Дневник сделок'!$H$2000=D686)*('Дневник сделок'!$AE$10:'Дневник сделок'!$AE$2000&gt;0))))</f>
        <v/>
      </c>
      <c r="G686" s="33" t="str">
        <f>IF(D686="","",(SUMPRODUCT(('Дневник сделок'!$H$10:'Дневник сделок'!$H$2000=D686)*('Дневник сделок'!$AE$10:'Дневник сделок'!$AE$2000&lt;0))))</f>
        <v/>
      </c>
      <c r="H686" s="33" t="str">
        <f>IF(D686="","",SUMPRODUCT(('Дневник сделок'!$H$10:$H$1960=D686)*('Дневник сделок'!$AE$10:$AE$1960)))</f>
        <v/>
      </c>
    </row>
    <row r="687" spans="5:8">
      <c r="E687" s="33" t="str">
        <f>IF(D687="","",COUNTIF('Дневник сделок'!$H$10:$H$1960,D687))</f>
        <v/>
      </c>
      <c r="F687" s="33" t="str">
        <f>IF(D687="","",(SUMPRODUCT(('Дневник сделок'!$H$10:'Дневник сделок'!$H$2000=D687)*('Дневник сделок'!$AE$10:'Дневник сделок'!$AE$2000&gt;0))))</f>
        <v/>
      </c>
      <c r="G687" s="33" t="str">
        <f>IF(D687="","",(SUMPRODUCT(('Дневник сделок'!$H$10:'Дневник сделок'!$H$2000=D687)*('Дневник сделок'!$AE$10:'Дневник сделок'!$AE$2000&lt;0))))</f>
        <v/>
      </c>
      <c r="H687" s="33" t="str">
        <f>IF(D687="","",SUMPRODUCT(('Дневник сделок'!$H$10:$H$1960=D687)*('Дневник сделок'!$AE$10:$AE$1960)))</f>
        <v/>
      </c>
    </row>
    <row r="688" spans="5:8">
      <c r="E688" s="33" t="str">
        <f>IF(D688="","",COUNTIF('Дневник сделок'!$H$10:$H$1960,D688))</f>
        <v/>
      </c>
      <c r="F688" s="33" t="str">
        <f>IF(D688="","",(SUMPRODUCT(('Дневник сделок'!$H$10:'Дневник сделок'!$H$2000=D688)*('Дневник сделок'!$AE$10:'Дневник сделок'!$AE$2000&gt;0))))</f>
        <v/>
      </c>
      <c r="G688" s="33" t="str">
        <f>IF(D688="","",(SUMPRODUCT(('Дневник сделок'!$H$10:'Дневник сделок'!$H$2000=D688)*('Дневник сделок'!$AE$10:'Дневник сделок'!$AE$2000&lt;0))))</f>
        <v/>
      </c>
      <c r="H688" s="33" t="str">
        <f>IF(D688="","",SUMPRODUCT(('Дневник сделок'!$H$10:$H$1960=D688)*('Дневник сделок'!$AE$10:$AE$1960)))</f>
        <v/>
      </c>
    </row>
    <row r="689" spans="5:8">
      <c r="E689" s="33" t="str">
        <f>IF(D689="","",COUNTIF('Дневник сделок'!$H$10:$H$1960,D689))</f>
        <v/>
      </c>
      <c r="F689" s="33" t="str">
        <f>IF(D689="","",(SUMPRODUCT(('Дневник сделок'!$H$10:'Дневник сделок'!$H$2000=D689)*('Дневник сделок'!$AE$10:'Дневник сделок'!$AE$2000&gt;0))))</f>
        <v/>
      </c>
      <c r="G689" s="33" t="str">
        <f>IF(D689="","",(SUMPRODUCT(('Дневник сделок'!$H$10:'Дневник сделок'!$H$2000=D689)*('Дневник сделок'!$AE$10:'Дневник сделок'!$AE$2000&lt;0))))</f>
        <v/>
      </c>
      <c r="H689" s="33" t="str">
        <f>IF(D689="","",SUMPRODUCT(('Дневник сделок'!$H$10:$H$1960=D689)*('Дневник сделок'!$AE$10:$AE$1960)))</f>
        <v/>
      </c>
    </row>
    <row r="690" spans="5:8">
      <c r="E690" s="33" t="str">
        <f>IF(D690="","",COUNTIF('Дневник сделок'!$H$10:$H$1960,D690))</f>
        <v/>
      </c>
      <c r="F690" s="33" t="str">
        <f>IF(D690="","",(SUMPRODUCT(('Дневник сделок'!$H$10:'Дневник сделок'!$H$2000=D690)*('Дневник сделок'!$AE$10:'Дневник сделок'!$AE$2000&gt;0))))</f>
        <v/>
      </c>
      <c r="G690" s="33" t="str">
        <f>IF(D690="","",(SUMPRODUCT(('Дневник сделок'!$H$10:'Дневник сделок'!$H$2000=D690)*('Дневник сделок'!$AE$10:'Дневник сделок'!$AE$2000&lt;0))))</f>
        <v/>
      </c>
      <c r="H690" s="33" t="str">
        <f>IF(D690="","",SUMPRODUCT(('Дневник сделок'!$H$10:$H$1960=D690)*('Дневник сделок'!$AE$10:$AE$1960)))</f>
        <v/>
      </c>
    </row>
    <row r="691" spans="5:8">
      <c r="E691" s="33" t="str">
        <f>IF(D691="","",COUNTIF('Дневник сделок'!$H$10:$H$1960,D691))</f>
        <v/>
      </c>
      <c r="F691" s="33" t="str">
        <f>IF(D691="","",(SUMPRODUCT(('Дневник сделок'!$H$10:'Дневник сделок'!$H$2000=D691)*('Дневник сделок'!$AE$10:'Дневник сделок'!$AE$2000&gt;0))))</f>
        <v/>
      </c>
      <c r="G691" s="33" t="str">
        <f>IF(D691="","",(SUMPRODUCT(('Дневник сделок'!$H$10:'Дневник сделок'!$H$2000=D691)*('Дневник сделок'!$AE$10:'Дневник сделок'!$AE$2000&lt;0))))</f>
        <v/>
      </c>
      <c r="H691" s="33" t="str">
        <f>IF(D691="","",SUMPRODUCT(('Дневник сделок'!$H$10:$H$1960=D691)*('Дневник сделок'!$AE$10:$AE$1960)))</f>
        <v/>
      </c>
    </row>
    <row r="692" spans="5:8">
      <c r="E692" s="33" t="str">
        <f>IF(D692="","",COUNTIF('Дневник сделок'!$H$10:$H$1960,D692))</f>
        <v/>
      </c>
      <c r="F692" s="33" t="str">
        <f>IF(D692="","",(SUMPRODUCT(('Дневник сделок'!$H$10:'Дневник сделок'!$H$2000=D692)*('Дневник сделок'!$AE$10:'Дневник сделок'!$AE$2000&gt;0))))</f>
        <v/>
      </c>
      <c r="G692" s="33" t="str">
        <f>IF(D692="","",(SUMPRODUCT(('Дневник сделок'!$H$10:'Дневник сделок'!$H$2000=D692)*('Дневник сделок'!$AE$10:'Дневник сделок'!$AE$2000&lt;0))))</f>
        <v/>
      </c>
      <c r="H692" s="33" t="str">
        <f>IF(D692="","",SUMPRODUCT(('Дневник сделок'!$H$10:$H$1960=D692)*('Дневник сделок'!$AE$10:$AE$1960)))</f>
        <v/>
      </c>
    </row>
    <row r="693" spans="5:8">
      <c r="E693" s="33" t="str">
        <f>IF(D693="","",COUNTIF('Дневник сделок'!$H$10:$H$1960,D693))</f>
        <v/>
      </c>
      <c r="F693" s="33" t="str">
        <f>IF(D693="","",(SUMPRODUCT(('Дневник сделок'!$H$10:'Дневник сделок'!$H$2000=D693)*('Дневник сделок'!$AE$10:'Дневник сделок'!$AE$2000&gt;0))))</f>
        <v/>
      </c>
      <c r="G693" s="33" t="str">
        <f>IF(D693="","",(SUMPRODUCT(('Дневник сделок'!$H$10:'Дневник сделок'!$H$2000=D693)*('Дневник сделок'!$AE$10:'Дневник сделок'!$AE$2000&lt;0))))</f>
        <v/>
      </c>
      <c r="H693" s="33" t="str">
        <f>IF(D693="","",SUMPRODUCT(('Дневник сделок'!$H$10:$H$1960=D693)*('Дневник сделок'!$AE$10:$AE$1960)))</f>
        <v/>
      </c>
    </row>
    <row r="694" spans="5:8">
      <c r="E694" s="33" t="str">
        <f>IF(D694="","",COUNTIF('Дневник сделок'!$H$10:$H$1960,D694))</f>
        <v/>
      </c>
      <c r="F694" s="33" t="str">
        <f>IF(D694="","",(SUMPRODUCT(('Дневник сделок'!$H$10:'Дневник сделок'!$H$2000=D694)*('Дневник сделок'!$AE$10:'Дневник сделок'!$AE$2000&gt;0))))</f>
        <v/>
      </c>
      <c r="G694" s="33" t="str">
        <f>IF(D694="","",(SUMPRODUCT(('Дневник сделок'!$H$10:'Дневник сделок'!$H$2000=D694)*('Дневник сделок'!$AE$10:'Дневник сделок'!$AE$2000&lt;0))))</f>
        <v/>
      </c>
      <c r="H694" s="33" t="str">
        <f>IF(D694="","",SUMPRODUCT(('Дневник сделок'!$H$10:$H$1960=D694)*('Дневник сделок'!$AE$10:$AE$1960)))</f>
        <v/>
      </c>
    </row>
    <row r="695" spans="5:8">
      <c r="E695" s="33" t="str">
        <f>IF(D695="","",COUNTIF('Дневник сделок'!$H$10:$H$1960,D695))</f>
        <v/>
      </c>
      <c r="F695" s="33" t="str">
        <f>IF(D695="","",(SUMPRODUCT(('Дневник сделок'!$H$10:'Дневник сделок'!$H$2000=D695)*('Дневник сделок'!$AE$10:'Дневник сделок'!$AE$2000&gt;0))))</f>
        <v/>
      </c>
      <c r="G695" s="33" t="str">
        <f>IF(D695="","",(SUMPRODUCT(('Дневник сделок'!$H$10:'Дневник сделок'!$H$2000=D695)*('Дневник сделок'!$AE$10:'Дневник сделок'!$AE$2000&lt;0))))</f>
        <v/>
      </c>
      <c r="H695" s="33" t="str">
        <f>IF(D695="","",SUMPRODUCT(('Дневник сделок'!$H$10:$H$1960=D695)*('Дневник сделок'!$AE$10:$AE$1960)))</f>
        <v/>
      </c>
    </row>
    <row r="696" spans="5:8">
      <c r="E696" s="33" t="str">
        <f>IF(D696="","",COUNTIF('Дневник сделок'!$H$10:$H$1960,D696))</f>
        <v/>
      </c>
      <c r="F696" s="33" t="str">
        <f>IF(D696="","",(SUMPRODUCT(('Дневник сделок'!$H$10:'Дневник сделок'!$H$2000=D696)*('Дневник сделок'!$AE$10:'Дневник сделок'!$AE$2000&gt;0))))</f>
        <v/>
      </c>
      <c r="G696" s="33" t="str">
        <f>IF(D696="","",(SUMPRODUCT(('Дневник сделок'!$H$10:'Дневник сделок'!$H$2000=D696)*('Дневник сделок'!$AE$10:'Дневник сделок'!$AE$2000&lt;0))))</f>
        <v/>
      </c>
      <c r="H696" s="33" t="str">
        <f>IF(D696="","",SUMPRODUCT(('Дневник сделок'!$H$10:$H$1960=D696)*('Дневник сделок'!$AE$10:$AE$1960)))</f>
        <v/>
      </c>
    </row>
    <row r="697" spans="5:8">
      <c r="E697" s="33" t="str">
        <f>IF(D697="","",COUNTIF('Дневник сделок'!$H$10:$H$1960,D697))</f>
        <v/>
      </c>
      <c r="F697" s="33" t="str">
        <f>IF(D697="","",(SUMPRODUCT(('Дневник сделок'!$H$10:'Дневник сделок'!$H$2000=D697)*('Дневник сделок'!$AE$10:'Дневник сделок'!$AE$2000&gt;0))))</f>
        <v/>
      </c>
      <c r="G697" s="33" t="str">
        <f>IF(D697="","",(SUMPRODUCT(('Дневник сделок'!$H$10:'Дневник сделок'!$H$2000=D697)*('Дневник сделок'!$AE$10:'Дневник сделок'!$AE$2000&lt;0))))</f>
        <v/>
      </c>
      <c r="H697" s="33" t="str">
        <f>IF(D697="","",SUMPRODUCT(('Дневник сделок'!$H$10:$H$1960=D697)*('Дневник сделок'!$AE$10:$AE$1960)))</f>
        <v/>
      </c>
    </row>
    <row r="698" spans="5:8">
      <c r="E698" s="33" t="str">
        <f>IF(D698="","",COUNTIF('Дневник сделок'!$H$10:$H$1960,D698))</f>
        <v/>
      </c>
      <c r="F698" s="33" t="str">
        <f>IF(D698="","",(SUMPRODUCT(('Дневник сделок'!$H$10:'Дневник сделок'!$H$2000=D698)*('Дневник сделок'!$AE$10:'Дневник сделок'!$AE$2000&gt;0))))</f>
        <v/>
      </c>
      <c r="G698" s="33" t="str">
        <f>IF(D698="","",(SUMPRODUCT(('Дневник сделок'!$H$10:'Дневник сделок'!$H$2000=D698)*('Дневник сделок'!$AE$10:'Дневник сделок'!$AE$2000&lt;0))))</f>
        <v/>
      </c>
      <c r="H698" s="33" t="str">
        <f>IF(D698="","",SUMPRODUCT(('Дневник сделок'!$H$10:$H$1960=D698)*('Дневник сделок'!$AE$10:$AE$1960)))</f>
        <v/>
      </c>
    </row>
    <row r="699" spans="5:8">
      <c r="E699" s="33" t="str">
        <f>IF(D699="","",COUNTIF('Дневник сделок'!$H$10:$H$1960,D699))</f>
        <v/>
      </c>
      <c r="F699" s="33" t="str">
        <f>IF(D699="","",(SUMPRODUCT(('Дневник сделок'!$H$10:'Дневник сделок'!$H$2000=D699)*('Дневник сделок'!$AE$10:'Дневник сделок'!$AE$2000&gt;0))))</f>
        <v/>
      </c>
      <c r="G699" s="33" t="str">
        <f>IF(D699="","",(SUMPRODUCT(('Дневник сделок'!$H$10:'Дневник сделок'!$H$2000=D699)*('Дневник сделок'!$AE$10:'Дневник сделок'!$AE$2000&lt;0))))</f>
        <v/>
      </c>
      <c r="H699" s="33" t="str">
        <f>IF(D699="","",SUMPRODUCT(('Дневник сделок'!$H$10:$H$1960=D699)*('Дневник сделок'!$AE$10:$AE$1960)))</f>
        <v/>
      </c>
    </row>
    <row r="700" spans="5:8">
      <c r="E700" s="33" t="str">
        <f>IF(D700="","",COUNTIF('Дневник сделок'!$H$10:$H$1960,D700))</f>
        <v/>
      </c>
      <c r="F700" s="33" t="str">
        <f>IF(D700="","",(SUMPRODUCT(('Дневник сделок'!$H$10:'Дневник сделок'!$H$2000=D700)*('Дневник сделок'!$AE$10:'Дневник сделок'!$AE$2000&gt;0))))</f>
        <v/>
      </c>
      <c r="G700" s="33" t="str">
        <f>IF(D700="","",(SUMPRODUCT(('Дневник сделок'!$H$10:'Дневник сделок'!$H$2000=D700)*('Дневник сделок'!$AE$10:'Дневник сделок'!$AE$2000&lt;0))))</f>
        <v/>
      </c>
      <c r="H700" s="33" t="str">
        <f>IF(D700="","",SUMPRODUCT(('Дневник сделок'!$H$10:$H$1960=D700)*('Дневник сделок'!$AE$10:$AE$1960)))</f>
        <v/>
      </c>
    </row>
    <row r="701" spans="5:8">
      <c r="E701" s="33" t="str">
        <f>IF(D701="","",COUNTIF('Дневник сделок'!$H$10:$H$1960,D701))</f>
        <v/>
      </c>
      <c r="F701" s="33" t="str">
        <f>IF(D701="","",(SUMPRODUCT(('Дневник сделок'!$H$10:'Дневник сделок'!$H$2000=D701)*('Дневник сделок'!$AE$10:'Дневник сделок'!$AE$2000&gt;0))))</f>
        <v/>
      </c>
      <c r="G701" s="33" t="str">
        <f>IF(D701="","",(SUMPRODUCT(('Дневник сделок'!$H$10:'Дневник сделок'!$H$2000=D701)*('Дневник сделок'!$AE$10:'Дневник сделок'!$AE$2000&lt;0))))</f>
        <v/>
      </c>
      <c r="H701" s="33" t="str">
        <f>IF(D701="","",SUMPRODUCT(('Дневник сделок'!$H$10:$H$1960=D701)*('Дневник сделок'!$AE$10:$AE$1960)))</f>
        <v/>
      </c>
    </row>
    <row r="702" spans="5:8">
      <c r="E702" s="33" t="str">
        <f>IF(D702="","",COUNTIF('Дневник сделок'!$H$10:$H$1960,D702))</f>
        <v/>
      </c>
      <c r="F702" s="33" t="str">
        <f>IF(D702="","",(SUMPRODUCT(('Дневник сделок'!$H$10:'Дневник сделок'!$H$2000=D702)*('Дневник сделок'!$AE$10:'Дневник сделок'!$AE$2000&gt;0))))</f>
        <v/>
      </c>
      <c r="G702" s="33" t="str">
        <f>IF(D702="","",(SUMPRODUCT(('Дневник сделок'!$H$10:'Дневник сделок'!$H$2000=D702)*('Дневник сделок'!$AE$10:'Дневник сделок'!$AE$2000&lt;0))))</f>
        <v/>
      </c>
      <c r="H702" s="33" t="str">
        <f>IF(D702="","",SUMPRODUCT(('Дневник сделок'!$H$10:$H$1960=D702)*('Дневник сделок'!$AE$10:$AE$1960)))</f>
        <v/>
      </c>
    </row>
    <row r="703" spans="5:8">
      <c r="E703" s="33" t="str">
        <f>IF(D703="","",COUNTIF('Дневник сделок'!$H$10:$H$1960,D703))</f>
        <v/>
      </c>
      <c r="F703" s="33" t="str">
        <f>IF(D703="","",(SUMPRODUCT(('Дневник сделок'!$H$10:'Дневник сделок'!$H$2000=D703)*('Дневник сделок'!$AE$10:'Дневник сделок'!$AE$2000&gt;0))))</f>
        <v/>
      </c>
      <c r="G703" s="33" t="str">
        <f>IF(D703="","",(SUMPRODUCT(('Дневник сделок'!$H$10:'Дневник сделок'!$H$2000=D703)*('Дневник сделок'!$AE$10:'Дневник сделок'!$AE$2000&lt;0))))</f>
        <v/>
      </c>
      <c r="H703" s="33" t="str">
        <f>IF(D703="","",SUMPRODUCT(('Дневник сделок'!$H$10:$H$1960=D703)*('Дневник сделок'!$AE$10:$AE$1960)))</f>
        <v/>
      </c>
    </row>
    <row r="704" spans="5:8">
      <c r="E704" s="33" t="str">
        <f>IF(D704="","",COUNTIF('Дневник сделок'!$H$10:$H$1960,D704))</f>
        <v/>
      </c>
      <c r="F704" s="33" t="str">
        <f>IF(D704="","",(SUMPRODUCT(('Дневник сделок'!$H$10:'Дневник сделок'!$H$2000=D704)*('Дневник сделок'!$AE$10:'Дневник сделок'!$AE$2000&gt;0))))</f>
        <v/>
      </c>
      <c r="G704" s="33" t="str">
        <f>IF(D704="","",(SUMPRODUCT(('Дневник сделок'!$H$10:'Дневник сделок'!$H$2000=D704)*('Дневник сделок'!$AE$10:'Дневник сделок'!$AE$2000&lt;0))))</f>
        <v/>
      </c>
      <c r="H704" s="33" t="str">
        <f>IF(D704="","",SUMPRODUCT(('Дневник сделок'!$H$10:$H$1960=D704)*('Дневник сделок'!$AE$10:$AE$1960)))</f>
        <v/>
      </c>
    </row>
    <row r="705" spans="5:8">
      <c r="E705" s="33" t="str">
        <f>IF(D705="","",COUNTIF('Дневник сделок'!$H$10:$H$1960,D705))</f>
        <v/>
      </c>
      <c r="F705" s="33" t="str">
        <f>IF(D705="","",(SUMPRODUCT(('Дневник сделок'!$H$10:'Дневник сделок'!$H$2000=D705)*('Дневник сделок'!$AE$10:'Дневник сделок'!$AE$2000&gt;0))))</f>
        <v/>
      </c>
      <c r="G705" s="33" t="str">
        <f>IF(D705="","",(SUMPRODUCT(('Дневник сделок'!$H$10:'Дневник сделок'!$H$2000=D705)*('Дневник сделок'!$AE$10:'Дневник сделок'!$AE$2000&lt;0))))</f>
        <v/>
      </c>
      <c r="H705" s="33" t="str">
        <f>IF(D705="","",SUMPRODUCT(('Дневник сделок'!$H$10:$H$1960=D705)*('Дневник сделок'!$AE$10:$AE$1960)))</f>
        <v/>
      </c>
    </row>
    <row r="706" spans="5:8">
      <c r="E706" s="33" t="str">
        <f>IF(D706="","",COUNTIF('Дневник сделок'!$H$10:$H$1960,D706))</f>
        <v/>
      </c>
      <c r="F706" s="33" t="str">
        <f>IF(D706="","",(SUMPRODUCT(('Дневник сделок'!$H$10:'Дневник сделок'!$H$2000=D706)*('Дневник сделок'!$AE$10:'Дневник сделок'!$AE$2000&gt;0))))</f>
        <v/>
      </c>
      <c r="G706" s="33" t="str">
        <f>IF(D706="","",(SUMPRODUCT(('Дневник сделок'!$H$10:'Дневник сделок'!$H$2000=D706)*('Дневник сделок'!$AE$10:'Дневник сделок'!$AE$2000&lt;0))))</f>
        <v/>
      </c>
      <c r="H706" s="33" t="str">
        <f>IF(D706="","",SUMPRODUCT(('Дневник сделок'!$H$10:$H$1960=D706)*('Дневник сделок'!$AE$10:$AE$1960)))</f>
        <v/>
      </c>
    </row>
    <row r="707" spans="5:8">
      <c r="E707" s="33" t="str">
        <f>IF(D707="","",COUNTIF('Дневник сделок'!$H$10:$H$1960,D707))</f>
        <v/>
      </c>
      <c r="F707" s="33" t="str">
        <f>IF(D707="","",(SUMPRODUCT(('Дневник сделок'!$H$10:'Дневник сделок'!$H$2000=D707)*('Дневник сделок'!$AE$10:'Дневник сделок'!$AE$2000&gt;0))))</f>
        <v/>
      </c>
      <c r="G707" s="33" t="str">
        <f>IF(D707="","",(SUMPRODUCT(('Дневник сделок'!$H$10:'Дневник сделок'!$H$2000=D707)*('Дневник сделок'!$AE$10:'Дневник сделок'!$AE$2000&lt;0))))</f>
        <v/>
      </c>
      <c r="H707" s="33" t="str">
        <f>IF(D707="","",SUMPRODUCT(('Дневник сделок'!$H$10:$H$1960=D707)*('Дневник сделок'!$AE$10:$AE$1960)))</f>
        <v/>
      </c>
    </row>
    <row r="708" spans="5:8">
      <c r="E708" s="33" t="str">
        <f>IF(D708="","",COUNTIF('Дневник сделок'!$H$10:$H$1960,D708))</f>
        <v/>
      </c>
      <c r="F708" s="33" t="str">
        <f>IF(D708="","",(SUMPRODUCT(('Дневник сделок'!$H$10:'Дневник сделок'!$H$2000=D708)*('Дневник сделок'!$AE$10:'Дневник сделок'!$AE$2000&gt;0))))</f>
        <v/>
      </c>
      <c r="G708" s="33" t="str">
        <f>IF(D708="","",(SUMPRODUCT(('Дневник сделок'!$H$10:'Дневник сделок'!$H$2000=D708)*('Дневник сделок'!$AE$10:'Дневник сделок'!$AE$2000&lt;0))))</f>
        <v/>
      </c>
      <c r="H708" s="33" t="str">
        <f>IF(D708="","",SUMPRODUCT(('Дневник сделок'!$H$10:$H$1960=D708)*('Дневник сделок'!$AE$10:$AE$1960)))</f>
        <v/>
      </c>
    </row>
    <row r="709" spans="5:8">
      <c r="E709" s="33" t="str">
        <f>IF(D709="","",COUNTIF('Дневник сделок'!$H$10:$H$1960,D709))</f>
        <v/>
      </c>
      <c r="F709" s="33" t="str">
        <f>IF(D709="","",(SUMPRODUCT(('Дневник сделок'!$H$10:'Дневник сделок'!$H$2000=D709)*('Дневник сделок'!$AE$10:'Дневник сделок'!$AE$2000&gt;0))))</f>
        <v/>
      </c>
      <c r="G709" s="33" t="str">
        <f>IF(D709="","",(SUMPRODUCT(('Дневник сделок'!$H$10:'Дневник сделок'!$H$2000=D709)*('Дневник сделок'!$AE$10:'Дневник сделок'!$AE$2000&lt;0))))</f>
        <v/>
      </c>
      <c r="H709" s="33" t="str">
        <f>IF(D709="","",SUMPRODUCT(('Дневник сделок'!$H$10:$H$1960=D709)*('Дневник сделок'!$AE$10:$AE$1960)))</f>
        <v/>
      </c>
    </row>
    <row r="710" spans="5:8">
      <c r="E710" s="33" t="str">
        <f>IF(D710="","",COUNTIF('Дневник сделок'!$H$10:$H$1960,D710))</f>
        <v/>
      </c>
      <c r="F710" s="33" t="str">
        <f>IF(D710="","",(SUMPRODUCT(('Дневник сделок'!$H$10:'Дневник сделок'!$H$2000=D710)*('Дневник сделок'!$AE$10:'Дневник сделок'!$AE$2000&gt;0))))</f>
        <v/>
      </c>
      <c r="G710" s="33" t="str">
        <f>IF(D710="","",(SUMPRODUCT(('Дневник сделок'!$H$10:'Дневник сделок'!$H$2000=D710)*('Дневник сделок'!$AE$10:'Дневник сделок'!$AE$2000&lt;0))))</f>
        <v/>
      </c>
      <c r="H710" s="33" t="str">
        <f>IF(D710="","",SUMPRODUCT(('Дневник сделок'!$H$10:$H$1960=D710)*('Дневник сделок'!$AE$10:$AE$1960)))</f>
        <v/>
      </c>
    </row>
    <row r="711" spans="5:8">
      <c r="E711" s="33" t="str">
        <f>IF(D711="","",COUNTIF('Дневник сделок'!$H$10:$H$1960,D711))</f>
        <v/>
      </c>
      <c r="F711" s="33" t="str">
        <f>IF(D711="","",(SUMPRODUCT(('Дневник сделок'!$H$10:'Дневник сделок'!$H$2000=D711)*('Дневник сделок'!$AE$10:'Дневник сделок'!$AE$2000&gt;0))))</f>
        <v/>
      </c>
      <c r="G711" s="33" t="str">
        <f>IF(D711="","",(SUMPRODUCT(('Дневник сделок'!$H$10:'Дневник сделок'!$H$2000=D711)*('Дневник сделок'!$AE$10:'Дневник сделок'!$AE$2000&lt;0))))</f>
        <v/>
      </c>
      <c r="H711" s="33" t="str">
        <f>IF(D711="","",SUMPRODUCT(('Дневник сделок'!$H$10:$H$1960=D711)*('Дневник сделок'!$AE$10:$AE$1960)))</f>
        <v/>
      </c>
    </row>
    <row r="712" spans="5:8">
      <c r="E712" s="33" t="str">
        <f>IF(D712="","",COUNTIF('Дневник сделок'!$H$10:$H$1960,D712))</f>
        <v/>
      </c>
      <c r="F712" s="33" t="str">
        <f>IF(D712="","",(SUMPRODUCT(('Дневник сделок'!$H$10:'Дневник сделок'!$H$2000=D712)*('Дневник сделок'!$AE$10:'Дневник сделок'!$AE$2000&gt;0))))</f>
        <v/>
      </c>
      <c r="G712" s="33" t="str">
        <f>IF(D712="","",(SUMPRODUCT(('Дневник сделок'!$H$10:'Дневник сделок'!$H$2000=D712)*('Дневник сделок'!$AE$10:'Дневник сделок'!$AE$2000&lt;0))))</f>
        <v/>
      </c>
      <c r="H712" s="33" t="str">
        <f>IF(D712="","",SUMPRODUCT(('Дневник сделок'!$H$10:$H$1960=D712)*('Дневник сделок'!$AE$10:$AE$1960)))</f>
        <v/>
      </c>
    </row>
    <row r="713" spans="5:8">
      <c r="E713" s="33" t="str">
        <f>IF(D713="","",COUNTIF('Дневник сделок'!$H$10:$H$1960,D713))</f>
        <v/>
      </c>
      <c r="F713" s="33" t="str">
        <f>IF(D713="","",(SUMPRODUCT(('Дневник сделок'!$H$10:'Дневник сделок'!$H$2000=D713)*('Дневник сделок'!$AE$10:'Дневник сделок'!$AE$2000&gt;0))))</f>
        <v/>
      </c>
      <c r="G713" s="33" t="str">
        <f>IF(D713="","",(SUMPRODUCT(('Дневник сделок'!$H$10:'Дневник сделок'!$H$2000=D713)*('Дневник сделок'!$AE$10:'Дневник сделок'!$AE$2000&lt;0))))</f>
        <v/>
      </c>
      <c r="H713" s="33" t="str">
        <f>IF(D713="","",SUMPRODUCT(('Дневник сделок'!$H$10:$H$1960=D713)*('Дневник сделок'!$AE$10:$AE$1960)))</f>
        <v/>
      </c>
    </row>
    <row r="714" spans="5:8">
      <c r="E714" s="33" t="str">
        <f>IF(D714="","",COUNTIF('Дневник сделок'!$H$10:$H$1960,D714))</f>
        <v/>
      </c>
      <c r="F714" s="33" t="str">
        <f>IF(D714="","",(SUMPRODUCT(('Дневник сделок'!$H$10:'Дневник сделок'!$H$2000=D714)*('Дневник сделок'!$AE$10:'Дневник сделок'!$AE$2000&gt;0))))</f>
        <v/>
      </c>
      <c r="G714" s="33" t="str">
        <f>IF(D714="","",(SUMPRODUCT(('Дневник сделок'!$H$10:'Дневник сделок'!$H$2000=D714)*('Дневник сделок'!$AE$10:'Дневник сделок'!$AE$2000&lt;0))))</f>
        <v/>
      </c>
      <c r="H714" s="33" t="str">
        <f>IF(D714="","",SUMPRODUCT(('Дневник сделок'!$H$10:$H$1960=D714)*('Дневник сделок'!$AE$10:$AE$1960)))</f>
        <v/>
      </c>
    </row>
    <row r="715" spans="5:8">
      <c r="E715" s="33" t="str">
        <f>IF(D715="","",COUNTIF('Дневник сделок'!$H$10:$H$1960,D715))</f>
        <v/>
      </c>
      <c r="F715" s="33" t="str">
        <f>IF(D715="","",(SUMPRODUCT(('Дневник сделок'!$H$10:'Дневник сделок'!$H$2000=D715)*('Дневник сделок'!$AE$10:'Дневник сделок'!$AE$2000&gt;0))))</f>
        <v/>
      </c>
      <c r="G715" s="33" t="str">
        <f>IF(D715="","",(SUMPRODUCT(('Дневник сделок'!$H$10:'Дневник сделок'!$H$2000=D715)*('Дневник сделок'!$AE$10:'Дневник сделок'!$AE$2000&lt;0))))</f>
        <v/>
      </c>
      <c r="H715" s="33" t="str">
        <f>IF(D715="","",SUMPRODUCT(('Дневник сделок'!$H$10:$H$1960=D715)*('Дневник сделок'!$AE$10:$AE$1960)))</f>
        <v/>
      </c>
    </row>
    <row r="716" spans="5:8">
      <c r="E716" s="33" t="str">
        <f>IF(D716="","",COUNTIF('Дневник сделок'!$H$10:$H$1960,D716))</f>
        <v/>
      </c>
      <c r="F716" s="33" t="str">
        <f>IF(D716="","",(SUMPRODUCT(('Дневник сделок'!$H$10:'Дневник сделок'!$H$2000=D716)*('Дневник сделок'!$AE$10:'Дневник сделок'!$AE$2000&gt;0))))</f>
        <v/>
      </c>
      <c r="G716" s="33" t="str">
        <f>IF(D716="","",(SUMPRODUCT(('Дневник сделок'!$H$10:'Дневник сделок'!$H$2000=D716)*('Дневник сделок'!$AE$10:'Дневник сделок'!$AE$2000&lt;0))))</f>
        <v/>
      </c>
      <c r="H716" s="33" t="str">
        <f>IF(D716="","",SUMPRODUCT(('Дневник сделок'!$H$10:$H$1960=D716)*('Дневник сделок'!$AE$10:$AE$1960)))</f>
        <v/>
      </c>
    </row>
    <row r="717" spans="5:8">
      <c r="E717" s="33" t="str">
        <f>IF(D717="","",COUNTIF('Дневник сделок'!$H$10:$H$1960,D717))</f>
        <v/>
      </c>
      <c r="F717" s="33" t="str">
        <f>IF(D717="","",(SUMPRODUCT(('Дневник сделок'!$H$10:'Дневник сделок'!$H$2000=D717)*('Дневник сделок'!$AE$10:'Дневник сделок'!$AE$2000&gt;0))))</f>
        <v/>
      </c>
      <c r="G717" s="33" t="str">
        <f>IF(D717="","",(SUMPRODUCT(('Дневник сделок'!$H$10:'Дневник сделок'!$H$2000=D717)*('Дневник сделок'!$AE$10:'Дневник сделок'!$AE$2000&lt;0))))</f>
        <v/>
      </c>
      <c r="H717" s="33" t="str">
        <f>IF(D717="","",SUMPRODUCT(('Дневник сделок'!$H$10:$H$1960=D717)*('Дневник сделок'!$AE$10:$AE$1960)))</f>
        <v/>
      </c>
    </row>
    <row r="718" spans="5:8">
      <c r="E718" s="33" t="str">
        <f>IF(D718="","",COUNTIF('Дневник сделок'!$H$10:$H$1960,D718))</f>
        <v/>
      </c>
      <c r="F718" s="33" t="str">
        <f>IF(D718="","",(SUMPRODUCT(('Дневник сделок'!$H$10:'Дневник сделок'!$H$2000=D718)*('Дневник сделок'!$AE$10:'Дневник сделок'!$AE$2000&gt;0))))</f>
        <v/>
      </c>
      <c r="G718" s="33" t="str">
        <f>IF(D718="","",(SUMPRODUCT(('Дневник сделок'!$H$10:'Дневник сделок'!$H$2000=D718)*('Дневник сделок'!$AE$10:'Дневник сделок'!$AE$2000&lt;0))))</f>
        <v/>
      </c>
      <c r="H718" s="33" t="str">
        <f>IF(D718="","",SUMPRODUCT(('Дневник сделок'!$H$10:$H$1960=D718)*('Дневник сделок'!$AE$10:$AE$1960)))</f>
        <v/>
      </c>
    </row>
    <row r="719" spans="5:8">
      <c r="E719" s="33" t="str">
        <f>IF(D719="","",COUNTIF('Дневник сделок'!$H$10:$H$1960,D719))</f>
        <v/>
      </c>
      <c r="F719" s="33" t="str">
        <f>IF(D719="","",(SUMPRODUCT(('Дневник сделок'!$H$10:'Дневник сделок'!$H$2000=D719)*('Дневник сделок'!$AE$10:'Дневник сделок'!$AE$2000&gt;0))))</f>
        <v/>
      </c>
      <c r="G719" s="33" t="str">
        <f>IF(D719="","",(SUMPRODUCT(('Дневник сделок'!$H$10:'Дневник сделок'!$H$2000=D719)*('Дневник сделок'!$AE$10:'Дневник сделок'!$AE$2000&lt;0))))</f>
        <v/>
      </c>
      <c r="H719" s="33" t="str">
        <f>IF(D719="","",SUMPRODUCT(('Дневник сделок'!$H$10:$H$1960=D719)*('Дневник сделок'!$AE$10:$AE$1960)))</f>
        <v/>
      </c>
    </row>
    <row r="720" spans="5:8">
      <c r="E720" s="33" t="str">
        <f>IF(D720="","",COUNTIF('Дневник сделок'!$H$10:$H$1960,D720))</f>
        <v/>
      </c>
      <c r="F720" s="33" t="str">
        <f>IF(D720="","",(SUMPRODUCT(('Дневник сделок'!$H$10:'Дневник сделок'!$H$2000=D720)*('Дневник сделок'!$AE$10:'Дневник сделок'!$AE$2000&gt;0))))</f>
        <v/>
      </c>
      <c r="G720" s="33" t="str">
        <f>IF(D720="","",(SUMPRODUCT(('Дневник сделок'!$H$10:'Дневник сделок'!$H$2000=D720)*('Дневник сделок'!$AE$10:'Дневник сделок'!$AE$2000&lt;0))))</f>
        <v/>
      </c>
      <c r="H720" s="33" t="str">
        <f>IF(D720="","",SUMPRODUCT(('Дневник сделок'!$H$10:$H$1960=D720)*('Дневник сделок'!$AE$10:$AE$1960)))</f>
        <v/>
      </c>
    </row>
    <row r="721" spans="5:8">
      <c r="E721" s="33" t="str">
        <f>IF(D721="","",COUNTIF('Дневник сделок'!$H$10:$H$1960,D721))</f>
        <v/>
      </c>
      <c r="F721" s="33" t="str">
        <f>IF(D721="","",(SUMPRODUCT(('Дневник сделок'!$H$10:'Дневник сделок'!$H$2000=D721)*('Дневник сделок'!$AE$10:'Дневник сделок'!$AE$2000&gt;0))))</f>
        <v/>
      </c>
      <c r="G721" s="33" t="str">
        <f>IF(D721="","",(SUMPRODUCT(('Дневник сделок'!$H$10:'Дневник сделок'!$H$2000=D721)*('Дневник сделок'!$AE$10:'Дневник сделок'!$AE$2000&lt;0))))</f>
        <v/>
      </c>
      <c r="H721" s="33" t="str">
        <f>IF(D721="","",SUMPRODUCT(('Дневник сделок'!$H$10:$H$1960=D721)*('Дневник сделок'!$AE$10:$AE$1960)))</f>
        <v/>
      </c>
    </row>
    <row r="722" spans="5:8">
      <c r="E722" s="33" t="str">
        <f>IF(D722="","",COUNTIF('Дневник сделок'!$H$10:$H$1960,D722))</f>
        <v/>
      </c>
      <c r="F722" s="33" t="str">
        <f>IF(D722="","",(SUMPRODUCT(('Дневник сделок'!$H$10:'Дневник сделок'!$H$2000=D722)*('Дневник сделок'!$AE$10:'Дневник сделок'!$AE$2000&gt;0))))</f>
        <v/>
      </c>
      <c r="G722" s="33" t="str">
        <f>IF(D722="","",(SUMPRODUCT(('Дневник сделок'!$H$10:'Дневник сделок'!$H$2000=D722)*('Дневник сделок'!$AE$10:'Дневник сделок'!$AE$2000&lt;0))))</f>
        <v/>
      </c>
      <c r="H722" s="33" t="str">
        <f>IF(D722="","",SUMPRODUCT(('Дневник сделок'!$H$10:$H$1960=D722)*('Дневник сделок'!$AE$10:$AE$1960)))</f>
        <v/>
      </c>
    </row>
    <row r="723" spans="5:8">
      <c r="E723" s="33" t="str">
        <f>IF(D723="","",COUNTIF('Дневник сделок'!$H$10:$H$1960,D723))</f>
        <v/>
      </c>
      <c r="F723" s="33" t="str">
        <f>IF(D723="","",(SUMPRODUCT(('Дневник сделок'!$H$10:'Дневник сделок'!$H$2000=D723)*('Дневник сделок'!$AE$10:'Дневник сделок'!$AE$2000&gt;0))))</f>
        <v/>
      </c>
      <c r="G723" s="33" t="str">
        <f>IF(D723="","",(SUMPRODUCT(('Дневник сделок'!$H$10:'Дневник сделок'!$H$2000=D723)*('Дневник сделок'!$AE$10:'Дневник сделок'!$AE$2000&lt;0))))</f>
        <v/>
      </c>
      <c r="H723" s="33" t="str">
        <f>IF(D723="","",SUMPRODUCT(('Дневник сделок'!$H$10:$H$1960=D723)*('Дневник сделок'!$AE$10:$AE$1960)))</f>
        <v/>
      </c>
    </row>
    <row r="724" spans="5:8">
      <c r="E724" s="33" t="str">
        <f>IF(D724="","",COUNTIF('Дневник сделок'!$H$10:$H$1960,D724))</f>
        <v/>
      </c>
      <c r="F724" s="33" t="str">
        <f>IF(D724="","",(SUMPRODUCT(('Дневник сделок'!$H$10:'Дневник сделок'!$H$2000=D724)*('Дневник сделок'!$AE$10:'Дневник сделок'!$AE$2000&gt;0))))</f>
        <v/>
      </c>
      <c r="G724" s="33" t="str">
        <f>IF(D724="","",(SUMPRODUCT(('Дневник сделок'!$H$10:'Дневник сделок'!$H$2000=D724)*('Дневник сделок'!$AE$10:'Дневник сделок'!$AE$2000&lt;0))))</f>
        <v/>
      </c>
      <c r="H724" s="33" t="str">
        <f>IF(D724="","",SUMPRODUCT(('Дневник сделок'!$H$10:$H$1960=D724)*('Дневник сделок'!$AE$10:$AE$1960)))</f>
        <v/>
      </c>
    </row>
    <row r="725" spans="5:8">
      <c r="E725" s="33" t="str">
        <f>IF(D725="","",COUNTIF('Дневник сделок'!$H$10:$H$1960,D725))</f>
        <v/>
      </c>
      <c r="F725" s="33" t="str">
        <f>IF(D725="","",(SUMPRODUCT(('Дневник сделок'!$H$10:'Дневник сделок'!$H$2000=D725)*('Дневник сделок'!$AE$10:'Дневник сделок'!$AE$2000&gt;0))))</f>
        <v/>
      </c>
      <c r="G725" s="33" t="str">
        <f>IF(D725="","",(SUMPRODUCT(('Дневник сделок'!$H$10:'Дневник сделок'!$H$2000=D725)*('Дневник сделок'!$AE$10:'Дневник сделок'!$AE$2000&lt;0))))</f>
        <v/>
      </c>
      <c r="H725" s="33" t="str">
        <f>IF(D725="","",SUMPRODUCT(('Дневник сделок'!$H$10:$H$1960=D725)*('Дневник сделок'!$AE$10:$AE$1960)))</f>
        <v/>
      </c>
    </row>
    <row r="726" spans="5:8">
      <c r="E726" s="33" t="str">
        <f>IF(D726="","",COUNTIF('Дневник сделок'!$H$10:$H$1960,D726))</f>
        <v/>
      </c>
      <c r="F726" s="33" t="str">
        <f>IF(D726="","",(SUMPRODUCT(('Дневник сделок'!$H$10:'Дневник сделок'!$H$2000=D726)*('Дневник сделок'!$AE$10:'Дневник сделок'!$AE$2000&gt;0))))</f>
        <v/>
      </c>
      <c r="G726" s="33" t="str">
        <f>IF(D726="","",(SUMPRODUCT(('Дневник сделок'!$H$10:'Дневник сделок'!$H$2000=D726)*('Дневник сделок'!$AE$10:'Дневник сделок'!$AE$2000&lt;0))))</f>
        <v/>
      </c>
      <c r="H726" s="33" t="str">
        <f>IF(D726="","",SUMPRODUCT(('Дневник сделок'!$H$10:$H$1960=D726)*('Дневник сделок'!$AE$10:$AE$1960)))</f>
        <v/>
      </c>
    </row>
    <row r="727" spans="5:8">
      <c r="E727" s="33" t="str">
        <f>IF(D727="","",COUNTIF('Дневник сделок'!$H$10:$H$1960,D727))</f>
        <v/>
      </c>
      <c r="F727" s="33" t="str">
        <f>IF(D727="","",(SUMPRODUCT(('Дневник сделок'!$H$10:'Дневник сделок'!$H$2000=D727)*('Дневник сделок'!$AE$10:'Дневник сделок'!$AE$2000&gt;0))))</f>
        <v/>
      </c>
      <c r="G727" s="33" t="str">
        <f>IF(D727="","",(SUMPRODUCT(('Дневник сделок'!$H$10:'Дневник сделок'!$H$2000=D727)*('Дневник сделок'!$AE$10:'Дневник сделок'!$AE$2000&lt;0))))</f>
        <v/>
      </c>
      <c r="H727" s="33" t="str">
        <f>IF(D727="","",SUMPRODUCT(('Дневник сделок'!$H$10:$H$1960=D727)*('Дневник сделок'!$AE$10:$AE$1960)))</f>
        <v/>
      </c>
    </row>
    <row r="728" spans="5:8">
      <c r="E728" s="33" t="str">
        <f>IF(D728="","",COUNTIF('Дневник сделок'!$H$10:$H$1960,D728))</f>
        <v/>
      </c>
      <c r="F728" s="33" t="str">
        <f>IF(D728="","",(SUMPRODUCT(('Дневник сделок'!$H$10:'Дневник сделок'!$H$2000=D728)*('Дневник сделок'!$AE$10:'Дневник сделок'!$AE$2000&gt;0))))</f>
        <v/>
      </c>
      <c r="G728" s="33" t="str">
        <f>IF(D728="","",(SUMPRODUCT(('Дневник сделок'!$H$10:'Дневник сделок'!$H$2000=D728)*('Дневник сделок'!$AE$10:'Дневник сделок'!$AE$2000&lt;0))))</f>
        <v/>
      </c>
      <c r="H728" s="33" t="str">
        <f>IF(D728="","",SUMPRODUCT(('Дневник сделок'!$H$10:$H$1960=D728)*('Дневник сделок'!$AE$10:$AE$1960)))</f>
        <v/>
      </c>
    </row>
    <row r="729" spans="5:8">
      <c r="E729" s="33" t="str">
        <f>IF(D729="","",COUNTIF('Дневник сделок'!$H$10:$H$1960,D729))</f>
        <v/>
      </c>
      <c r="F729" s="33" t="str">
        <f>IF(D729="","",(SUMPRODUCT(('Дневник сделок'!$H$10:'Дневник сделок'!$H$2000=D729)*('Дневник сделок'!$AE$10:'Дневник сделок'!$AE$2000&gt;0))))</f>
        <v/>
      </c>
      <c r="G729" s="33" t="str">
        <f>IF(D729="","",(SUMPRODUCT(('Дневник сделок'!$H$10:'Дневник сделок'!$H$2000=D729)*('Дневник сделок'!$AE$10:'Дневник сделок'!$AE$2000&lt;0))))</f>
        <v/>
      </c>
      <c r="H729" s="33" t="str">
        <f>IF(D729="","",SUMPRODUCT(('Дневник сделок'!$H$10:$H$1960=D729)*('Дневник сделок'!$AE$10:$AE$1960)))</f>
        <v/>
      </c>
    </row>
    <row r="730" spans="5:8">
      <c r="E730" s="33" t="str">
        <f>IF(D730="","",COUNTIF('Дневник сделок'!$H$10:$H$1960,D730))</f>
        <v/>
      </c>
      <c r="F730" s="33" t="str">
        <f>IF(D730="","",(SUMPRODUCT(('Дневник сделок'!$H$10:'Дневник сделок'!$H$2000=D730)*('Дневник сделок'!$AE$10:'Дневник сделок'!$AE$2000&gt;0))))</f>
        <v/>
      </c>
      <c r="G730" s="33" t="str">
        <f>IF(D730="","",(SUMPRODUCT(('Дневник сделок'!$H$10:'Дневник сделок'!$H$2000=D730)*('Дневник сделок'!$AE$10:'Дневник сделок'!$AE$2000&lt;0))))</f>
        <v/>
      </c>
      <c r="H730" s="33" t="str">
        <f>IF(D730="","",SUMPRODUCT(('Дневник сделок'!$H$10:$H$1960=D730)*('Дневник сделок'!$AE$10:$AE$1960)))</f>
        <v/>
      </c>
    </row>
    <row r="731" spans="5:8">
      <c r="E731" s="33" t="str">
        <f>IF(D731="","",COUNTIF('Дневник сделок'!$H$10:$H$1960,D731))</f>
        <v/>
      </c>
      <c r="F731" s="33" t="str">
        <f>IF(D731="","",(SUMPRODUCT(('Дневник сделок'!$H$10:'Дневник сделок'!$H$2000=D731)*('Дневник сделок'!$AE$10:'Дневник сделок'!$AE$2000&gt;0))))</f>
        <v/>
      </c>
      <c r="G731" s="33" t="str">
        <f>IF(D731="","",(SUMPRODUCT(('Дневник сделок'!$H$10:'Дневник сделок'!$H$2000=D731)*('Дневник сделок'!$AE$10:'Дневник сделок'!$AE$2000&lt;0))))</f>
        <v/>
      </c>
      <c r="H731" s="33" t="str">
        <f>IF(D731="","",SUMPRODUCT(('Дневник сделок'!$H$10:$H$1960=D731)*('Дневник сделок'!$AE$10:$AE$1960)))</f>
        <v/>
      </c>
    </row>
    <row r="732" spans="5:8">
      <c r="E732" s="33" t="str">
        <f>IF(D732="","",COUNTIF('Дневник сделок'!$H$10:$H$1960,D732))</f>
        <v/>
      </c>
      <c r="F732" s="33" t="str">
        <f>IF(D732="","",(SUMPRODUCT(('Дневник сделок'!$H$10:'Дневник сделок'!$H$2000=D732)*('Дневник сделок'!$AE$10:'Дневник сделок'!$AE$2000&gt;0))))</f>
        <v/>
      </c>
      <c r="G732" s="33" t="str">
        <f>IF(D732="","",(SUMPRODUCT(('Дневник сделок'!$H$10:'Дневник сделок'!$H$2000=D732)*('Дневник сделок'!$AE$10:'Дневник сделок'!$AE$2000&lt;0))))</f>
        <v/>
      </c>
      <c r="H732" s="33" t="str">
        <f>IF(D732="","",SUMPRODUCT(('Дневник сделок'!$H$10:$H$1960=D732)*('Дневник сделок'!$AE$10:$AE$1960)))</f>
        <v/>
      </c>
    </row>
    <row r="733" spans="5:8">
      <c r="E733" s="33" t="str">
        <f>IF(D733="","",COUNTIF('Дневник сделок'!$H$10:$H$1960,D733))</f>
        <v/>
      </c>
      <c r="F733" s="33" t="str">
        <f>IF(D733="","",(SUMPRODUCT(('Дневник сделок'!$H$10:'Дневник сделок'!$H$2000=D733)*('Дневник сделок'!$AE$10:'Дневник сделок'!$AE$2000&gt;0))))</f>
        <v/>
      </c>
      <c r="G733" s="33" t="str">
        <f>IF(D733="","",(SUMPRODUCT(('Дневник сделок'!$H$10:'Дневник сделок'!$H$2000=D733)*('Дневник сделок'!$AE$10:'Дневник сделок'!$AE$2000&lt;0))))</f>
        <v/>
      </c>
      <c r="H733" s="33" t="str">
        <f>IF(D733="","",SUMPRODUCT(('Дневник сделок'!$H$10:$H$1960=D733)*('Дневник сделок'!$AE$10:$AE$1960)))</f>
        <v/>
      </c>
    </row>
    <row r="734" spans="5:8">
      <c r="E734" s="33" t="str">
        <f>IF(D734="","",COUNTIF('Дневник сделок'!$H$10:$H$1960,D734))</f>
        <v/>
      </c>
      <c r="F734" s="33" t="str">
        <f>IF(D734="","",(SUMPRODUCT(('Дневник сделок'!$H$10:'Дневник сделок'!$H$2000=D734)*('Дневник сделок'!$AE$10:'Дневник сделок'!$AE$2000&gt;0))))</f>
        <v/>
      </c>
      <c r="G734" s="33" t="str">
        <f>IF(D734="","",(SUMPRODUCT(('Дневник сделок'!$H$10:'Дневник сделок'!$H$2000=D734)*('Дневник сделок'!$AE$10:'Дневник сделок'!$AE$2000&lt;0))))</f>
        <v/>
      </c>
      <c r="H734" s="33" t="str">
        <f>IF(D734="","",SUMPRODUCT(('Дневник сделок'!$H$10:$H$1960=D734)*('Дневник сделок'!$AE$10:$AE$1960)))</f>
        <v/>
      </c>
    </row>
    <row r="735" spans="5:8">
      <c r="E735" s="33" t="str">
        <f>IF(D735="","",COUNTIF('Дневник сделок'!$H$10:$H$1960,D735))</f>
        <v/>
      </c>
      <c r="F735" s="33" t="str">
        <f>IF(D735="","",(SUMPRODUCT(('Дневник сделок'!$H$10:'Дневник сделок'!$H$2000=D735)*('Дневник сделок'!$AE$10:'Дневник сделок'!$AE$2000&gt;0))))</f>
        <v/>
      </c>
      <c r="G735" s="33" t="str">
        <f>IF(D735="","",(SUMPRODUCT(('Дневник сделок'!$H$10:'Дневник сделок'!$H$2000=D735)*('Дневник сделок'!$AE$10:'Дневник сделок'!$AE$2000&lt;0))))</f>
        <v/>
      </c>
      <c r="H735" s="33" t="str">
        <f>IF(D735="","",SUMPRODUCT(('Дневник сделок'!$H$10:$H$1960=D735)*('Дневник сделок'!$AE$10:$AE$1960)))</f>
        <v/>
      </c>
    </row>
    <row r="736" spans="5:8">
      <c r="E736" s="33" t="str">
        <f>IF(D736="","",COUNTIF('Дневник сделок'!$H$10:$H$1960,D736))</f>
        <v/>
      </c>
      <c r="F736" s="33" t="str">
        <f>IF(D736="","",(SUMPRODUCT(('Дневник сделок'!$H$10:'Дневник сделок'!$H$2000=D736)*('Дневник сделок'!$AE$10:'Дневник сделок'!$AE$2000&gt;0))))</f>
        <v/>
      </c>
      <c r="G736" s="33" t="str">
        <f>IF(D736="","",(SUMPRODUCT(('Дневник сделок'!$H$10:'Дневник сделок'!$H$2000=D736)*('Дневник сделок'!$AE$10:'Дневник сделок'!$AE$2000&lt;0))))</f>
        <v/>
      </c>
      <c r="H736" s="33" t="str">
        <f>IF(D736="","",SUMPRODUCT(('Дневник сделок'!$H$10:$H$1960=D736)*('Дневник сделок'!$AE$10:$AE$1960)))</f>
        <v/>
      </c>
    </row>
    <row r="737" spans="5:8">
      <c r="E737" s="33" t="str">
        <f>IF(D737="","",COUNTIF('Дневник сделок'!$H$10:$H$1960,D737))</f>
        <v/>
      </c>
      <c r="F737" s="33" t="str">
        <f>IF(D737="","",(SUMPRODUCT(('Дневник сделок'!$H$10:'Дневник сделок'!$H$2000=D737)*('Дневник сделок'!$AE$10:'Дневник сделок'!$AE$2000&gt;0))))</f>
        <v/>
      </c>
      <c r="G737" s="33" t="str">
        <f>IF(D737="","",(SUMPRODUCT(('Дневник сделок'!$H$10:'Дневник сделок'!$H$2000=D737)*('Дневник сделок'!$AE$10:'Дневник сделок'!$AE$2000&lt;0))))</f>
        <v/>
      </c>
      <c r="H737" s="33" t="str">
        <f>IF(D737="","",SUMPRODUCT(('Дневник сделок'!$H$10:$H$1960=D737)*('Дневник сделок'!$AE$10:$AE$1960)))</f>
        <v/>
      </c>
    </row>
    <row r="738" spans="5:8">
      <c r="E738" s="33" t="str">
        <f>IF(D738="","",COUNTIF('Дневник сделок'!$H$10:$H$1960,D738))</f>
        <v/>
      </c>
      <c r="F738" s="33" t="str">
        <f>IF(D738="","",(SUMPRODUCT(('Дневник сделок'!$H$10:'Дневник сделок'!$H$2000=D738)*('Дневник сделок'!$AE$10:'Дневник сделок'!$AE$2000&gt;0))))</f>
        <v/>
      </c>
      <c r="G738" s="33" t="str">
        <f>IF(D738="","",(SUMPRODUCT(('Дневник сделок'!$H$10:'Дневник сделок'!$H$2000=D738)*('Дневник сделок'!$AE$10:'Дневник сделок'!$AE$2000&lt;0))))</f>
        <v/>
      </c>
      <c r="H738" s="33" t="str">
        <f>IF(D738="","",SUMPRODUCT(('Дневник сделок'!$H$10:$H$1960=D738)*('Дневник сделок'!$AE$10:$AE$1960)))</f>
        <v/>
      </c>
    </row>
    <row r="739" spans="5:8">
      <c r="E739" s="33" t="str">
        <f>IF(D739="","",COUNTIF('Дневник сделок'!$H$10:$H$1960,D739))</f>
        <v/>
      </c>
      <c r="F739" s="33" t="str">
        <f>IF(D739="","",(SUMPRODUCT(('Дневник сделок'!$H$10:'Дневник сделок'!$H$2000=D739)*('Дневник сделок'!$AE$10:'Дневник сделок'!$AE$2000&gt;0))))</f>
        <v/>
      </c>
      <c r="G739" s="33" t="str">
        <f>IF(D739="","",(SUMPRODUCT(('Дневник сделок'!$H$10:'Дневник сделок'!$H$2000=D739)*('Дневник сделок'!$AE$10:'Дневник сделок'!$AE$2000&lt;0))))</f>
        <v/>
      </c>
      <c r="H739" s="33" t="str">
        <f>IF(D739="","",SUMPRODUCT(('Дневник сделок'!$H$10:$H$1960=D739)*('Дневник сделок'!$AE$10:$AE$1960)))</f>
        <v/>
      </c>
    </row>
    <row r="740" spans="5:8">
      <c r="E740" s="33" t="str">
        <f>IF(D740="","",COUNTIF('Дневник сделок'!$H$10:$H$1960,D740))</f>
        <v/>
      </c>
      <c r="F740" s="33" t="str">
        <f>IF(D740="","",(SUMPRODUCT(('Дневник сделок'!$H$10:'Дневник сделок'!$H$2000=D740)*('Дневник сделок'!$AE$10:'Дневник сделок'!$AE$2000&gt;0))))</f>
        <v/>
      </c>
      <c r="G740" s="33" t="str">
        <f>IF(D740="","",(SUMPRODUCT(('Дневник сделок'!$H$10:'Дневник сделок'!$H$2000=D740)*('Дневник сделок'!$AE$10:'Дневник сделок'!$AE$2000&lt;0))))</f>
        <v/>
      </c>
      <c r="H740" s="33" t="str">
        <f>IF(D740="","",SUMPRODUCT(('Дневник сделок'!$H$10:$H$1960=D740)*('Дневник сделок'!$AE$10:$AE$1960)))</f>
        <v/>
      </c>
    </row>
    <row r="741" spans="5:8">
      <c r="E741" s="33" t="str">
        <f>IF(D741="","",COUNTIF('Дневник сделок'!$H$10:$H$1960,D741))</f>
        <v/>
      </c>
      <c r="F741" s="33" t="str">
        <f>IF(D741="","",(SUMPRODUCT(('Дневник сделок'!$H$10:'Дневник сделок'!$H$2000=D741)*('Дневник сделок'!$AE$10:'Дневник сделок'!$AE$2000&gt;0))))</f>
        <v/>
      </c>
      <c r="G741" s="33" t="str">
        <f>IF(D741="","",(SUMPRODUCT(('Дневник сделок'!$H$10:'Дневник сделок'!$H$2000=D741)*('Дневник сделок'!$AE$10:'Дневник сделок'!$AE$2000&lt;0))))</f>
        <v/>
      </c>
      <c r="H741" s="33" t="str">
        <f>IF(D741="","",SUMPRODUCT(('Дневник сделок'!$H$10:$H$1960=D741)*('Дневник сделок'!$AE$10:$AE$1960)))</f>
        <v/>
      </c>
    </row>
    <row r="742" spans="5:8">
      <c r="E742" s="33" t="str">
        <f>IF(D742="","",COUNTIF('Дневник сделок'!$H$10:$H$1960,D742))</f>
        <v/>
      </c>
      <c r="F742" s="33" t="str">
        <f>IF(D742="","",(SUMPRODUCT(('Дневник сделок'!$H$10:'Дневник сделок'!$H$2000=D742)*('Дневник сделок'!$AE$10:'Дневник сделок'!$AE$2000&gt;0))))</f>
        <v/>
      </c>
      <c r="G742" s="33" t="str">
        <f>IF(D742="","",(SUMPRODUCT(('Дневник сделок'!$H$10:'Дневник сделок'!$H$2000=D742)*('Дневник сделок'!$AE$10:'Дневник сделок'!$AE$2000&lt;0))))</f>
        <v/>
      </c>
      <c r="H742" s="33" t="str">
        <f>IF(D742="","",SUMPRODUCT(('Дневник сделок'!$H$10:$H$1960=D742)*('Дневник сделок'!$AE$10:$AE$1960)))</f>
        <v/>
      </c>
    </row>
    <row r="743" spans="5:8">
      <c r="E743" s="33" t="str">
        <f>IF(D743="","",COUNTIF('Дневник сделок'!$H$10:$H$1960,D743))</f>
        <v/>
      </c>
      <c r="F743" s="33" t="str">
        <f>IF(D743="","",(SUMPRODUCT(('Дневник сделок'!$H$10:'Дневник сделок'!$H$2000=D743)*('Дневник сделок'!$AE$10:'Дневник сделок'!$AE$2000&gt;0))))</f>
        <v/>
      </c>
      <c r="G743" s="33" t="str">
        <f>IF(D743="","",(SUMPRODUCT(('Дневник сделок'!$H$10:'Дневник сделок'!$H$2000=D743)*('Дневник сделок'!$AE$10:'Дневник сделок'!$AE$2000&lt;0))))</f>
        <v/>
      </c>
      <c r="H743" s="33" t="str">
        <f>IF(D743="","",SUMPRODUCT(('Дневник сделок'!$H$10:$H$1960=D743)*('Дневник сделок'!$AE$10:$AE$1960)))</f>
        <v/>
      </c>
    </row>
    <row r="744" spans="5:8">
      <c r="E744" s="33" t="str">
        <f>IF(D744="","",COUNTIF('Дневник сделок'!$H$10:$H$1960,D744))</f>
        <v/>
      </c>
      <c r="F744" s="33" t="str">
        <f>IF(D744="","",(SUMPRODUCT(('Дневник сделок'!$H$10:'Дневник сделок'!$H$2000=D744)*('Дневник сделок'!$AE$10:'Дневник сделок'!$AE$2000&gt;0))))</f>
        <v/>
      </c>
      <c r="G744" s="33" t="str">
        <f>IF(D744="","",(SUMPRODUCT(('Дневник сделок'!$H$10:'Дневник сделок'!$H$2000=D744)*('Дневник сделок'!$AE$10:'Дневник сделок'!$AE$2000&lt;0))))</f>
        <v/>
      </c>
      <c r="H744" s="33" t="str">
        <f>IF(D744="","",SUMPRODUCT(('Дневник сделок'!$H$10:$H$1960=D744)*('Дневник сделок'!$AE$10:$AE$1960)))</f>
        <v/>
      </c>
    </row>
    <row r="745" spans="5:8">
      <c r="E745" s="33" t="str">
        <f>IF(D745="","",COUNTIF('Дневник сделок'!$H$10:$H$1960,D745))</f>
        <v/>
      </c>
      <c r="F745" s="33" t="str">
        <f>IF(D745="","",(SUMPRODUCT(('Дневник сделок'!$H$10:'Дневник сделок'!$H$2000=D745)*('Дневник сделок'!$AE$10:'Дневник сделок'!$AE$2000&gt;0))))</f>
        <v/>
      </c>
      <c r="G745" s="33" t="str">
        <f>IF(D745="","",(SUMPRODUCT(('Дневник сделок'!$H$10:'Дневник сделок'!$H$2000=D745)*('Дневник сделок'!$AE$10:'Дневник сделок'!$AE$2000&lt;0))))</f>
        <v/>
      </c>
      <c r="H745" s="33" t="str">
        <f>IF(D745="","",SUMPRODUCT(('Дневник сделок'!$H$10:$H$1960=D745)*('Дневник сделок'!$AE$10:$AE$1960)))</f>
        <v/>
      </c>
    </row>
    <row r="746" spans="5:8">
      <c r="E746" s="33" t="str">
        <f>IF(D746="","",COUNTIF('Дневник сделок'!$H$10:$H$1960,D746))</f>
        <v/>
      </c>
      <c r="F746" s="33" t="str">
        <f>IF(D746="","",(SUMPRODUCT(('Дневник сделок'!$H$10:'Дневник сделок'!$H$2000=D746)*('Дневник сделок'!$AE$10:'Дневник сделок'!$AE$2000&gt;0))))</f>
        <v/>
      </c>
      <c r="G746" s="33" t="str">
        <f>IF(D746="","",(SUMPRODUCT(('Дневник сделок'!$H$10:'Дневник сделок'!$H$2000=D746)*('Дневник сделок'!$AE$10:'Дневник сделок'!$AE$2000&lt;0))))</f>
        <v/>
      </c>
      <c r="H746" s="33" t="str">
        <f>IF(D746="","",SUMPRODUCT(('Дневник сделок'!$H$10:$H$1960=D746)*('Дневник сделок'!$AE$10:$AE$1960)))</f>
        <v/>
      </c>
    </row>
    <row r="747" spans="5:8">
      <c r="E747" s="33" t="str">
        <f>IF(D747="","",COUNTIF('Дневник сделок'!$H$10:$H$1960,D747))</f>
        <v/>
      </c>
      <c r="F747" s="33" t="str">
        <f>IF(D747="","",(SUMPRODUCT(('Дневник сделок'!$H$10:'Дневник сделок'!$H$2000=D747)*('Дневник сделок'!$AE$10:'Дневник сделок'!$AE$2000&gt;0))))</f>
        <v/>
      </c>
      <c r="G747" s="33" t="str">
        <f>IF(D747="","",(SUMPRODUCT(('Дневник сделок'!$H$10:'Дневник сделок'!$H$2000=D747)*('Дневник сделок'!$AE$10:'Дневник сделок'!$AE$2000&lt;0))))</f>
        <v/>
      </c>
      <c r="H747" s="33" t="str">
        <f>IF(D747="","",SUMPRODUCT(('Дневник сделок'!$H$10:$H$1960=D747)*('Дневник сделок'!$AE$10:$AE$1960)))</f>
        <v/>
      </c>
    </row>
    <row r="748" spans="5:8">
      <c r="E748" s="33" t="str">
        <f>IF(D748="","",COUNTIF('Дневник сделок'!$H$10:$H$1960,D748))</f>
        <v/>
      </c>
      <c r="F748" s="33" t="str">
        <f>IF(D748="","",(SUMPRODUCT(('Дневник сделок'!$H$10:'Дневник сделок'!$H$2000=D748)*('Дневник сделок'!$AE$10:'Дневник сделок'!$AE$2000&gt;0))))</f>
        <v/>
      </c>
      <c r="G748" s="33" t="str">
        <f>IF(D748="","",(SUMPRODUCT(('Дневник сделок'!$H$10:'Дневник сделок'!$H$2000=D748)*('Дневник сделок'!$AE$10:'Дневник сделок'!$AE$2000&lt;0))))</f>
        <v/>
      </c>
      <c r="H748" s="33" t="str">
        <f>IF(D748="","",SUMPRODUCT(('Дневник сделок'!$H$10:$H$1960=D748)*('Дневник сделок'!$AE$10:$AE$1960)))</f>
        <v/>
      </c>
    </row>
    <row r="749" spans="5:8">
      <c r="E749" s="33" t="str">
        <f>IF(D749="","",COUNTIF('Дневник сделок'!$H$10:$H$1960,D749))</f>
        <v/>
      </c>
      <c r="F749" s="33" t="str">
        <f>IF(D749="","",(SUMPRODUCT(('Дневник сделок'!$H$10:'Дневник сделок'!$H$2000=D749)*('Дневник сделок'!$AE$10:'Дневник сделок'!$AE$2000&gt;0))))</f>
        <v/>
      </c>
      <c r="G749" s="33" t="str">
        <f>IF(D749="","",(SUMPRODUCT(('Дневник сделок'!$H$10:'Дневник сделок'!$H$2000=D749)*('Дневник сделок'!$AE$10:'Дневник сделок'!$AE$2000&lt;0))))</f>
        <v/>
      </c>
      <c r="H749" s="33" t="str">
        <f>IF(D749="","",SUMPRODUCT(('Дневник сделок'!$H$10:$H$1960=D749)*('Дневник сделок'!$AE$10:$AE$1960)))</f>
        <v/>
      </c>
    </row>
    <row r="750" spans="5:8">
      <c r="E750" s="33" t="str">
        <f>IF(D750="","",COUNTIF('Дневник сделок'!$H$10:$H$1960,D750))</f>
        <v/>
      </c>
      <c r="F750" s="33" t="str">
        <f>IF(D750="","",(SUMPRODUCT(('Дневник сделок'!$H$10:'Дневник сделок'!$H$2000=D750)*('Дневник сделок'!$AE$10:'Дневник сделок'!$AE$2000&gt;0))))</f>
        <v/>
      </c>
      <c r="G750" s="33" t="str">
        <f>IF(D750="","",(SUMPRODUCT(('Дневник сделок'!$H$10:'Дневник сделок'!$H$2000=D750)*('Дневник сделок'!$AE$10:'Дневник сделок'!$AE$2000&lt;0))))</f>
        <v/>
      </c>
      <c r="H750" s="33" t="str">
        <f>IF(D750="","",SUMPRODUCT(('Дневник сделок'!$H$10:$H$1960=D750)*('Дневник сделок'!$AE$10:$AE$1960)))</f>
        <v/>
      </c>
    </row>
    <row r="751" spans="5:8">
      <c r="E751" s="33" t="str">
        <f>IF(D751="","",COUNTIF('Дневник сделок'!$H$10:$H$1960,D751))</f>
        <v/>
      </c>
      <c r="F751" s="33" t="str">
        <f>IF(D751="","",(SUMPRODUCT(('Дневник сделок'!$H$10:'Дневник сделок'!$H$2000=D751)*('Дневник сделок'!$AE$10:'Дневник сделок'!$AE$2000&gt;0))))</f>
        <v/>
      </c>
      <c r="G751" s="33" t="str">
        <f>IF(D751="","",(SUMPRODUCT(('Дневник сделок'!$H$10:'Дневник сделок'!$H$2000=D751)*('Дневник сделок'!$AE$10:'Дневник сделок'!$AE$2000&lt;0))))</f>
        <v/>
      </c>
      <c r="H751" s="33" t="str">
        <f>IF(D751="","",SUMPRODUCT(('Дневник сделок'!$H$10:$H$1960=D751)*('Дневник сделок'!$AE$10:$AE$1960)))</f>
        <v/>
      </c>
    </row>
    <row r="752" spans="5:8">
      <c r="E752" s="33" t="str">
        <f>IF(D752="","",COUNTIF('Дневник сделок'!$H$10:$H$1960,D752))</f>
        <v/>
      </c>
      <c r="F752" s="33" t="str">
        <f>IF(D752="","",(SUMPRODUCT(('Дневник сделок'!$H$10:'Дневник сделок'!$H$2000=D752)*('Дневник сделок'!$AE$10:'Дневник сделок'!$AE$2000&gt;0))))</f>
        <v/>
      </c>
      <c r="G752" s="33" t="str">
        <f>IF(D752="","",(SUMPRODUCT(('Дневник сделок'!$H$10:'Дневник сделок'!$H$2000=D752)*('Дневник сделок'!$AE$10:'Дневник сделок'!$AE$2000&lt;0))))</f>
        <v/>
      </c>
      <c r="H752" s="33" t="str">
        <f>IF(D752="","",SUMPRODUCT(('Дневник сделок'!$H$10:$H$1960=D752)*('Дневник сделок'!$AE$10:$AE$1960)))</f>
        <v/>
      </c>
    </row>
    <row r="753" spans="5:8">
      <c r="E753" s="33" t="str">
        <f>IF(D753="","",COUNTIF('Дневник сделок'!$H$10:$H$1960,D753))</f>
        <v/>
      </c>
      <c r="F753" s="33" t="str">
        <f>IF(D753="","",(SUMPRODUCT(('Дневник сделок'!$H$10:'Дневник сделок'!$H$2000=D753)*('Дневник сделок'!$AE$10:'Дневник сделок'!$AE$2000&gt;0))))</f>
        <v/>
      </c>
      <c r="G753" s="33" t="str">
        <f>IF(D753="","",(SUMPRODUCT(('Дневник сделок'!$H$10:'Дневник сделок'!$H$2000=D753)*('Дневник сделок'!$AE$10:'Дневник сделок'!$AE$2000&lt;0))))</f>
        <v/>
      </c>
      <c r="H753" s="33" t="str">
        <f>IF(D753="","",SUMPRODUCT(('Дневник сделок'!$H$10:$H$1960=D753)*('Дневник сделок'!$AE$10:$AE$1960)))</f>
        <v/>
      </c>
    </row>
    <row r="754" spans="5:8">
      <c r="E754" s="33" t="str">
        <f>IF(D754="","",COUNTIF('Дневник сделок'!$H$10:$H$1960,D754))</f>
        <v/>
      </c>
      <c r="F754" s="33" t="str">
        <f>IF(D754="","",(SUMPRODUCT(('Дневник сделок'!$H$10:'Дневник сделок'!$H$2000=D754)*('Дневник сделок'!$AE$10:'Дневник сделок'!$AE$2000&gt;0))))</f>
        <v/>
      </c>
      <c r="G754" s="33" t="str">
        <f>IF(D754="","",(SUMPRODUCT(('Дневник сделок'!$H$10:'Дневник сделок'!$H$2000=D754)*('Дневник сделок'!$AE$10:'Дневник сделок'!$AE$2000&lt;0))))</f>
        <v/>
      </c>
      <c r="H754" s="33" t="str">
        <f>IF(D754="","",SUMPRODUCT(('Дневник сделок'!$H$10:$H$1960=D754)*('Дневник сделок'!$AE$10:$AE$1960)))</f>
        <v/>
      </c>
    </row>
    <row r="755" spans="5:8">
      <c r="E755" s="33" t="str">
        <f>IF(D755="","",COUNTIF('Дневник сделок'!$H$10:$H$1960,D755))</f>
        <v/>
      </c>
      <c r="F755" s="33" t="str">
        <f>IF(D755="","",(SUMPRODUCT(('Дневник сделок'!$H$10:'Дневник сделок'!$H$2000=D755)*('Дневник сделок'!$AE$10:'Дневник сделок'!$AE$2000&gt;0))))</f>
        <v/>
      </c>
      <c r="G755" s="33" t="str">
        <f>IF(D755="","",(SUMPRODUCT(('Дневник сделок'!$H$10:'Дневник сделок'!$H$2000=D755)*('Дневник сделок'!$AE$10:'Дневник сделок'!$AE$2000&lt;0))))</f>
        <v/>
      </c>
      <c r="H755" s="33" t="str">
        <f>IF(D755="","",SUMPRODUCT(('Дневник сделок'!$H$10:$H$1960=D755)*('Дневник сделок'!$AE$10:$AE$1960)))</f>
        <v/>
      </c>
    </row>
    <row r="756" spans="5:8">
      <c r="E756" s="33" t="str">
        <f>IF(D756="","",COUNTIF('Дневник сделок'!$H$10:$H$1960,D756))</f>
        <v/>
      </c>
      <c r="F756" s="33" t="str">
        <f>IF(D756="","",(SUMPRODUCT(('Дневник сделок'!$H$10:'Дневник сделок'!$H$2000=D756)*('Дневник сделок'!$AE$10:'Дневник сделок'!$AE$2000&gt;0))))</f>
        <v/>
      </c>
      <c r="G756" s="33" t="str">
        <f>IF(D756="","",(SUMPRODUCT(('Дневник сделок'!$H$10:'Дневник сделок'!$H$2000=D756)*('Дневник сделок'!$AE$10:'Дневник сделок'!$AE$2000&lt;0))))</f>
        <v/>
      </c>
      <c r="H756" s="33" t="str">
        <f>IF(D756="","",SUMPRODUCT(('Дневник сделок'!$H$10:$H$1960=D756)*('Дневник сделок'!$AE$10:$AE$1960)))</f>
        <v/>
      </c>
    </row>
    <row r="757" spans="5:8">
      <c r="E757" s="33" t="str">
        <f>IF(D757="","",COUNTIF('Дневник сделок'!$H$10:$H$1960,D757))</f>
        <v/>
      </c>
      <c r="F757" s="33" t="str">
        <f>IF(D757="","",(SUMPRODUCT(('Дневник сделок'!$H$10:'Дневник сделок'!$H$2000=D757)*('Дневник сделок'!$AE$10:'Дневник сделок'!$AE$2000&gt;0))))</f>
        <v/>
      </c>
      <c r="G757" s="33" t="str">
        <f>IF(D757="","",(SUMPRODUCT(('Дневник сделок'!$H$10:'Дневник сделок'!$H$2000=D757)*('Дневник сделок'!$AE$10:'Дневник сделок'!$AE$2000&lt;0))))</f>
        <v/>
      </c>
      <c r="H757" s="33" t="str">
        <f>IF(D757="","",SUMPRODUCT(('Дневник сделок'!$H$10:$H$1960=D757)*('Дневник сделок'!$AE$10:$AE$1960)))</f>
        <v/>
      </c>
    </row>
    <row r="758" spans="5:8">
      <c r="E758" s="33" t="str">
        <f>IF(D758="","",COUNTIF('Дневник сделок'!$H$10:$H$1960,D758))</f>
        <v/>
      </c>
      <c r="F758" s="33" t="str">
        <f>IF(D758="","",(SUMPRODUCT(('Дневник сделок'!$H$10:'Дневник сделок'!$H$2000=D758)*('Дневник сделок'!$AE$10:'Дневник сделок'!$AE$2000&gt;0))))</f>
        <v/>
      </c>
      <c r="G758" s="33" t="str">
        <f>IF(D758="","",(SUMPRODUCT(('Дневник сделок'!$H$10:'Дневник сделок'!$H$2000=D758)*('Дневник сделок'!$AE$10:'Дневник сделок'!$AE$2000&lt;0))))</f>
        <v/>
      </c>
      <c r="H758" s="33" t="str">
        <f>IF(D758="","",SUMPRODUCT(('Дневник сделок'!$H$10:$H$1960=D758)*('Дневник сделок'!$AE$10:$AE$1960)))</f>
        <v/>
      </c>
    </row>
    <row r="759" spans="5:8">
      <c r="E759" s="33" t="str">
        <f>IF(D759="","",COUNTIF('Дневник сделок'!$H$10:$H$1960,D759))</f>
        <v/>
      </c>
      <c r="F759" s="33" t="str">
        <f>IF(D759="","",(SUMPRODUCT(('Дневник сделок'!$H$10:'Дневник сделок'!$H$2000=D759)*('Дневник сделок'!$AE$10:'Дневник сделок'!$AE$2000&gt;0))))</f>
        <v/>
      </c>
      <c r="G759" s="33" t="str">
        <f>IF(D759="","",(SUMPRODUCT(('Дневник сделок'!$H$10:'Дневник сделок'!$H$2000=D759)*('Дневник сделок'!$AE$10:'Дневник сделок'!$AE$2000&lt;0))))</f>
        <v/>
      </c>
      <c r="H759" s="33" t="str">
        <f>IF(D759="","",SUMPRODUCT(('Дневник сделок'!$H$10:$H$1960=D759)*('Дневник сделок'!$AE$10:$AE$1960)))</f>
        <v/>
      </c>
    </row>
    <row r="760" spans="5:8">
      <c r="E760" s="33" t="str">
        <f>IF(D760="","",COUNTIF('Дневник сделок'!$H$10:$H$1960,D760))</f>
        <v/>
      </c>
      <c r="F760" s="33" t="str">
        <f>IF(D760="","",(SUMPRODUCT(('Дневник сделок'!$H$10:'Дневник сделок'!$H$2000=D760)*('Дневник сделок'!$AE$10:'Дневник сделок'!$AE$2000&gt;0))))</f>
        <v/>
      </c>
      <c r="G760" s="33" t="str">
        <f>IF(D760="","",(SUMPRODUCT(('Дневник сделок'!$H$10:'Дневник сделок'!$H$2000=D760)*('Дневник сделок'!$AE$10:'Дневник сделок'!$AE$2000&lt;0))))</f>
        <v/>
      </c>
      <c r="H760" s="33" t="str">
        <f>IF(D760="","",SUMPRODUCT(('Дневник сделок'!$H$10:$H$1960=D760)*('Дневник сделок'!$AE$10:$AE$1960)))</f>
        <v/>
      </c>
    </row>
    <row r="761" spans="5:8">
      <c r="E761" s="33" t="str">
        <f>IF(D761="","",COUNTIF('Дневник сделок'!$H$10:$H$1960,D761))</f>
        <v/>
      </c>
      <c r="F761" s="33" t="str">
        <f>IF(D761="","",(SUMPRODUCT(('Дневник сделок'!$H$10:'Дневник сделок'!$H$2000=D761)*('Дневник сделок'!$AE$10:'Дневник сделок'!$AE$2000&gt;0))))</f>
        <v/>
      </c>
      <c r="G761" s="33" t="str">
        <f>IF(D761="","",(SUMPRODUCT(('Дневник сделок'!$H$10:'Дневник сделок'!$H$2000=D761)*('Дневник сделок'!$AE$10:'Дневник сделок'!$AE$2000&lt;0))))</f>
        <v/>
      </c>
      <c r="H761" s="33" t="str">
        <f>IF(D761="","",SUMPRODUCT(('Дневник сделок'!$H$10:$H$1960=D761)*('Дневник сделок'!$AE$10:$AE$1960)))</f>
        <v/>
      </c>
    </row>
    <row r="762" spans="5:8">
      <c r="E762" s="33" t="str">
        <f>IF(D762="","",COUNTIF('Дневник сделок'!$H$10:$H$1960,D762))</f>
        <v/>
      </c>
      <c r="F762" s="33" t="str">
        <f>IF(D762="","",(SUMPRODUCT(('Дневник сделок'!$H$10:'Дневник сделок'!$H$2000=D762)*('Дневник сделок'!$AE$10:'Дневник сделок'!$AE$2000&gt;0))))</f>
        <v/>
      </c>
      <c r="G762" s="33" t="str">
        <f>IF(D762="","",(SUMPRODUCT(('Дневник сделок'!$H$10:'Дневник сделок'!$H$2000=D762)*('Дневник сделок'!$AE$10:'Дневник сделок'!$AE$2000&lt;0))))</f>
        <v/>
      </c>
      <c r="H762" s="33" t="str">
        <f>IF(D762="","",SUMPRODUCT(('Дневник сделок'!$H$10:$H$1960=D762)*('Дневник сделок'!$AE$10:$AE$1960)))</f>
        <v/>
      </c>
    </row>
    <row r="763" spans="5:8">
      <c r="E763" s="33" t="str">
        <f>IF(D763="","",COUNTIF('Дневник сделок'!$H$10:$H$1960,D763))</f>
        <v/>
      </c>
      <c r="F763" s="33" t="str">
        <f>IF(D763="","",(SUMPRODUCT(('Дневник сделок'!$H$10:'Дневник сделок'!$H$2000=D763)*('Дневник сделок'!$AE$10:'Дневник сделок'!$AE$2000&gt;0))))</f>
        <v/>
      </c>
      <c r="G763" s="33" t="str">
        <f>IF(D763="","",(SUMPRODUCT(('Дневник сделок'!$H$10:'Дневник сделок'!$H$2000=D763)*('Дневник сделок'!$AE$10:'Дневник сделок'!$AE$2000&lt;0))))</f>
        <v/>
      </c>
      <c r="H763" s="33" t="str">
        <f>IF(D763="","",SUMPRODUCT(('Дневник сделок'!$H$10:$H$1960=D763)*('Дневник сделок'!$AE$10:$AE$1960)))</f>
        <v/>
      </c>
    </row>
    <row r="764" spans="5:8">
      <c r="E764" s="33" t="str">
        <f>IF(D764="","",COUNTIF('Дневник сделок'!$H$10:$H$1960,D764))</f>
        <v/>
      </c>
      <c r="F764" s="33" t="str">
        <f>IF(D764="","",(SUMPRODUCT(('Дневник сделок'!$H$10:'Дневник сделок'!$H$2000=D764)*('Дневник сделок'!$AE$10:'Дневник сделок'!$AE$2000&gt;0))))</f>
        <v/>
      </c>
      <c r="G764" s="33" t="str">
        <f>IF(D764="","",(SUMPRODUCT(('Дневник сделок'!$H$10:'Дневник сделок'!$H$2000=D764)*('Дневник сделок'!$AE$10:'Дневник сделок'!$AE$2000&lt;0))))</f>
        <v/>
      </c>
      <c r="H764" s="33" t="str">
        <f>IF(D764="","",SUMPRODUCT(('Дневник сделок'!$H$10:$H$1960=D764)*('Дневник сделок'!$AE$10:$AE$1960)))</f>
        <v/>
      </c>
    </row>
    <row r="765" spans="5:8">
      <c r="E765" s="33" t="str">
        <f>IF(D765="","",COUNTIF('Дневник сделок'!$H$10:$H$1960,D765))</f>
        <v/>
      </c>
      <c r="F765" s="33" t="str">
        <f>IF(D765="","",(SUMPRODUCT(('Дневник сделок'!$H$10:'Дневник сделок'!$H$2000=D765)*('Дневник сделок'!$AE$10:'Дневник сделок'!$AE$2000&gt;0))))</f>
        <v/>
      </c>
      <c r="G765" s="33" t="str">
        <f>IF(D765="","",(SUMPRODUCT(('Дневник сделок'!$H$10:'Дневник сделок'!$H$2000=D765)*('Дневник сделок'!$AE$10:'Дневник сделок'!$AE$2000&lt;0))))</f>
        <v/>
      </c>
      <c r="H765" s="33" t="str">
        <f>IF(D765="","",SUMPRODUCT(('Дневник сделок'!$H$10:$H$1960=D765)*('Дневник сделок'!$AE$10:$AE$1960)))</f>
        <v/>
      </c>
    </row>
    <row r="766" spans="5:8">
      <c r="E766" s="33" t="str">
        <f>IF(D766="","",COUNTIF('Дневник сделок'!$H$10:$H$1960,D766))</f>
        <v/>
      </c>
      <c r="F766" s="33" t="str">
        <f>IF(D766="","",(SUMPRODUCT(('Дневник сделок'!$H$10:'Дневник сделок'!$H$2000=D766)*('Дневник сделок'!$AE$10:'Дневник сделок'!$AE$2000&gt;0))))</f>
        <v/>
      </c>
      <c r="G766" s="33" t="str">
        <f>IF(D766="","",(SUMPRODUCT(('Дневник сделок'!$H$10:'Дневник сделок'!$H$2000=D766)*('Дневник сделок'!$AE$10:'Дневник сделок'!$AE$2000&lt;0))))</f>
        <v/>
      </c>
      <c r="H766" s="33" t="str">
        <f>IF(D766="","",SUMPRODUCT(('Дневник сделок'!$H$10:$H$1960=D766)*('Дневник сделок'!$AE$10:$AE$1960)))</f>
        <v/>
      </c>
    </row>
    <row r="767" spans="5:8">
      <c r="E767" s="33" t="str">
        <f>IF(D767="","",COUNTIF('Дневник сделок'!$H$10:$H$1960,D767))</f>
        <v/>
      </c>
      <c r="F767" s="33" t="str">
        <f>IF(D767="","",(SUMPRODUCT(('Дневник сделок'!$H$10:'Дневник сделок'!$H$2000=D767)*('Дневник сделок'!$AE$10:'Дневник сделок'!$AE$2000&gt;0))))</f>
        <v/>
      </c>
      <c r="G767" s="33" t="str">
        <f>IF(D767="","",(SUMPRODUCT(('Дневник сделок'!$H$10:'Дневник сделок'!$H$2000=D767)*('Дневник сделок'!$AE$10:'Дневник сделок'!$AE$2000&lt;0))))</f>
        <v/>
      </c>
      <c r="H767" s="33" t="str">
        <f>IF(D767="","",SUMPRODUCT(('Дневник сделок'!$H$10:$H$1960=D767)*('Дневник сделок'!$AE$10:$AE$1960)))</f>
        <v/>
      </c>
    </row>
    <row r="768" spans="5:8">
      <c r="E768" s="33" t="str">
        <f>IF(D768="","",COUNTIF('Дневник сделок'!$H$10:$H$1960,D768))</f>
        <v/>
      </c>
      <c r="F768" s="33" t="str">
        <f>IF(D768="","",(SUMPRODUCT(('Дневник сделок'!$H$10:'Дневник сделок'!$H$2000=D768)*('Дневник сделок'!$AE$10:'Дневник сделок'!$AE$2000&gt;0))))</f>
        <v/>
      </c>
      <c r="G768" s="33" t="str">
        <f>IF(D768="","",(SUMPRODUCT(('Дневник сделок'!$H$10:'Дневник сделок'!$H$2000=D768)*('Дневник сделок'!$AE$10:'Дневник сделок'!$AE$2000&lt;0))))</f>
        <v/>
      </c>
      <c r="H768" s="33" t="str">
        <f>IF(D768="","",SUMPRODUCT(('Дневник сделок'!$H$10:$H$1960=D768)*('Дневник сделок'!$AE$10:$AE$1960)))</f>
        <v/>
      </c>
    </row>
    <row r="769" spans="5:8">
      <c r="E769" s="33" t="str">
        <f>IF(D769="","",COUNTIF('Дневник сделок'!$H$10:$H$1960,D769))</f>
        <v/>
      </c>
      <c r="F769" s="33" t="str">
        <f>IF(D769="","",(SUMPRODUCT(('Дневник сделок'!$H$10:'Дневник сделок'!$H$2000=D769)*('Дневник сделок'!$AE$10:'Дневник сделок'!$AE$2000&gt;0))))</f>
        <v/>
      </c>
      <c r="G769" s="33" t="str">
        <f>IF(D769="","",(SUMPRODUCT(('Дневник сделок'!$H$10:'Дневник сделок'!$H$2000=D769)*('Дневник сделок'!$AE$10:'Дневник сделок'!$AE$2000&lt;0))))</f>
        <v/>
      </c>
      <c r="H769" s="33" t="str">
        <f>IF(D769="","",SUMPRODUCT(('Дневник сделок'!$H$10:$H$1960=D769)*('Дневник сделок'!$AE$10:$AE$1960)))</f>
        <v/>
      </c>
    </row>
    <row r="770" spans="5:8">
      <c r="E770" s="33" t="str">
        <f>IF(D770="","",COUNTIF('Дневник сделок'!$H$10:$H$1960,D770))</f>
        <v/>
      </c>
      <c r="F770" s="33" t="str">
        <f>IF(D770="","",(SUMPRODUCT(('Дневник сделок'!$H$10:'Дневник сделок'!$H$2000=D770)*('Дневник сделок'!$AE$10:'Дневник сделок'!$AE$2000&gt;0))))</f>
        <v/>
      </c>
      <c r="G770" s="33" t="str">
        <f>IF(D770="","",(SUMPRODUCT(('Дневник сделок'!$H$10:'Дневник сделок'!$H$2000=D770)*('Дневник сделок'!$AE$10:'Дневник сделок'!$AE$2000&lt;0))))</f>
        <v/>
      </c>
      <c r="H770" s="33" t="str">
        <f>IF(D770="","",SUMPRODUCT(('Дневник сделок'!$H$10:$H$1960=D770)*('Дневник сделок'!$AE$10:$AE$1960)))</f>
        <v/>
      </c>
    </row>
    <row r="771" spans="5:8">
      <c r="E771" s="33" t="str">
        <f>IF(D771="","",COUNTIF('Дневник сделок'!$H$10:$H$1960,D771))</f>
        <v/>
      </c>
      <c r="F771" s="33" t="str">
        <f>IF(D771="","",(SUMPRODUCT(('Дневник сделок'!$H$10:'Дневник сделок'!$H$2000=D771)*('Дневник сделок'!$AE$10:'Дневник сделок'!$AE$2000&gt;0))))</f>
        <v/>
      </c>
      <c r="G771" s="33" t="str">
        <f>IF(D771="","",(SUMPRODUCT(('Дневник сделок'!$H$10:'Дневник сделок'!$H$2000=D771)*('Дневник сделок'!$AE$10:'Дневник сделок'!$AE$2000&lt;0))))</f>
        <v/>
      </c>
      <c r="H771" s="33" t="str">
        <f>IF(D771="","",SUMPRODUCT(('Дневник сделок'!$H$10:$H$1960=D771)*('Дневник сделок'!$AE$10:$AE$1960)))</f>
        <v/>
      </c>
    </row>
    <row r="772" spans="5:8">
      <c r="E772" s="33" t="str">
        <f>IF(D772="","",COUNTIF('Дневник сделок'!$H$10:$H$1960,D772))</f>
        <v/>
      </c>
      <c r="F772" s="33" t="str">
        <f>IF(D772="","",(SUMPRODUCT(('Дневник сделок'!$H$10:'Дневник сделок'!$H$2000=D772)*('Дневник сделок'!$AE$10:'Дневник сделок'!$AE$2000&gt;0))))</f>
        <v/>
      </c>
      <c r="G772" s="33" t="str">
        <f>IF(D772="","",(SUMPRODUCT(('Дневник сделок'!$H$10:'Дневник сделок'!$H$2000=D772)*('Дневник сделок'!$AE$10:'Дневник сделок'!$AE$2000&lt;0))))</f>
        <v/>
      </c>
      <c r="H772" s="33" t="str">
        <f>IF(D772="","",SUMPRODUCT(('Дневник сделок'!$H$10:$H$1960=D772)*('Дневник сделок'!$AE$10:$AE$1960)))</f>
        <v/>
      </c>
    </row>
    <row r="773" spans="5:8">
      <c r="E773" s="33" t="str">
        <f>IF(D773="","",COUNTIF('Дневник сделок'!$H$10:$H$1960,D773))</f>
        <v/>
      </c>
      <c r="F773" s="33" t="str">
        <f>IF(D773="","",(SUMPRODUCT(('Дневник сделок'!$H$10:'Дневник сделок'!$H$2000=D773)*('Дневник сделок'!$AE$10:'Дневник сделок'!$AE$2000&gt;0))))</f>
        <v/>
      </c>
      <c r="G773" s="33" t="str">
        <f>IF(D773="","",(SUMPRODUCT(('Дневник сделок'!$H$10:'Дневник сделок'!$H$2000=D773)*('Дневник сделок'!$AE$10:'Дневник сделок'!$AE$2000&lt;0))))</f>
        <v/>
      </c>
      <c r="H773" s="33" t="str">
        <f>IF(D773="","",SUMPRODUCT(('Дневник сделок'!$H$10:$H$1960=D773)*('Дневник сделок'!$AE$10:$AE$1960)))</f>
        <v/>
      </c>
    </row>
    <row r="774" spans="5:8">
      <c r="E774" s="33" t="str">
        <f>IF(D774="","",COUNTIF('Дневник сделок'!$H$10:$H$1960,D774))</f>
        <v/>
      </c>
      <c r="F774" s="33" t="str">
        <f>IF(D774="","",(SUMPRODUCT(('Дневник сделок'!$H$10:'Дневник сделок'!$H$2000=D774)*('Дневник сделок'!$AE$10:'Дневник сделок'!$AE$2000&gt;0))))</f>
        <v/>
      </c>
      <c r="G774" s="33" t="str">
        <f>IF(D774="","",(SUMPRODUCT(('Дневник сделок'!$H$10:'Дневник сделок'!$H$2000=D774)*('Дневник сделок'!$AE$10:'Дневник сделок'!$AE$2000&lt;0))))</f>
        <v/>
      </c>
      <c r="H774" s="33" t="str">
        <f>IF(D774="","",SUMPRODUCT(('Дневник сделок'!$H$10:$H$1960=D774)*('Дневник сделок'!$AE$10:$AE$1960)))</f>
        <v/>
      </c>
    </row>
    <row r="775" spans="5:8">
      <c r="E775" s="33" t="str">
        <f>IF(D775="","",COUNTIF('Дневник сделок'!$H$10:$H$1960,D775))</f>
        <v/>
      </c>
      <c r="F775" s="33" t="str">
        <f>IF(D775="","",(SUMPRODUCT(('Дневник сделок'!$H$10:'Дневник сделок'!$H$2000=D775)*('Дневник сделок'!$AE$10:'Дневник сделок'!$AE$2000&gt;0))))</f>
        <v/>
      </c>
      <c r="G775" s="33" t="str">
        <f>IF(D775="","",(SUMPRODUCT(('Дневник сделок'!$H$10:'Дневник сделок'!$H$2000=D775)*('Дневник сделок'!$AE$10:'Дневник сделок'!$AE$2000&lt;0))))</f>
        <v/>
      </c>
      <c r="H775" s="33" t="str">
        <f>IF(D775="","",SUMPRODUCT(('Дневник сделок'!$H$10:$H$1960=D775)*('Дневник сделок'!$AE$10:$AE$1960)))</f>
        <v/>
      </c>
    </row>
    <row r="776" spans="5:8">
      <c r="E776" s="33" t="str">
        <f>IF(D776="","",COUNTIF('Дневник сделок'!$H$10:$H$1960,D776))</f>
        <v/>
      </c>
      <c r="F776" s="33" t="str">
        <f>IF(D776="","",(SUMPRODUCT(('Дневник сделок'!$H$10:'Дневник сделок'!$H$2000=D776)*('Дневник сделок'!$AE$10:'Дневник сделок'!$AE$2000&gt;0))))</f>
        <v/>
      </c>
      <c r="G776" s="33" t="str">
        <f>IF(D776="","",(SUMPRODUCT(('Дневник сделок'!$H$10:'Дневник сделок'!$H$2000=D776)*('Дневник сделок'!$AE$10:'Дневник сделок'!$AE$2000&lt;0))))</f>
        <v/>
      </c>
      <c r="H776" s="33" t="str">
        <f>IF(D776="","",SUMPRODUCT(('Дневник сделок'!$H$10:$H$1960=D776)*('Дневник сделок'!$AE$10:$AE$1960)))</f>
        <v/>
      </c>
    </row>
    <row r="777" spans="5:8">
      <c r="E777" s="33" t="str">
        <f>IF(D777="","",COUNTIF('Дневник сделок'!$H$10:$H$1960,D777))</f>
        <v/>
      </c>
      <c r="F777" s="33" t="str">
        <f>IF(D777="","",(SUMPRODUCT(('Дневник сделок'!$H$10:'Дневник сделок'!$H$2000=D777)*('Дневник сделок'!$AE$10:'Дневник сделок'!$AE$2000&gt;0))))</f>
        <v/>
      </c>
      <c r="G777" s="33" t="str">
        <f>IF(D777="","",(SUMPRODUCT(('Дневник сделок'!$H$10:'Дневник сделок'!$H$2000=D777)*('Дневник сделок'!$AE$10:'Дневник сделок'!$AE$2000&lt;0))))</f>
        <v/>
      </c>
      <c r="H777" s="33" t="str">
        <f>IF(D777="","",SUMPRODUCT(('Дневник сделок'!$H$10:$H$1960=D777)*('Дневник сделок'!$AE$10:$AE$1960)))</f>
        <v/>
      </c>
    </row>
    <row r="778" spans="5:8">
      <c r="E778" s="33" t="str">
        <f>IF(D778="","",COUNTIF('Дневник сделок'!$H$10:$H$1960,D778))</f>
        <v/>
      </c>
      <c r="F778" s="33" t="str">
        <f>IF(D778="","",(SUMPRODUCT(('Дневник сделок'!$H$10:'Дневник сделок'!$H$2000=D778)*('Дневник сделок'!$AE$10:'Дневник сделок'!$AE$2000&gt;0))))</f>
        <v/>
      </c>
      <c r="G778" s="33" t="str">
        <f>IF(D778="","",(SUMPRODUCT(('Дневник сделок'!$H$10:'Дневник сделок'!$H$2000=D778)*('Дневник сделок'!$AE$10:'Дневник сделок'!$AE$2000&lt;0))))</f>
        <v/>
      </c>
      <c r="H778" s="33" t="str">
        <f>IF(D778="","",SUMPRODUCT(('Дневник сделок'!$H$10:$H$1960=D778)*('Дневник сделок'!$AE$10:$AE$1960)))</f>
        <v/>
      </c>
    </row>
    <row r="779" spans="5:8">
      <c r="E779" s="33" t="str">
        <f>IF(D779="","",COUNTIF('Дневник сделок'!$H$10:$H$1960,D779))</f>
        <v/>
      </c>
      <c r="F779" s="33" t="str">
        <f>IF(D779="","",(SUMPRODUCT(('Дневник сделок'!$H$10:'Дневник сделок'!$H$2000=D779)*('Дневник сделок'!$AE$10:'Дневник сделок'!$AE$2000&gt;0))))</f>
        <v/>
      </c>
      <c r="G779" s="33" t="str">
        <f>IF(D779="","",(SUMPRODUCT(('Дневник сделок'!$H$10:'Дневник сделок'!$H$2000=D779)*('Дневник сделок'!$AE$10:'Дневник сделок'!$AE$2000&lt;0))))</f>
        <v/>
      </c>
      <c r="H779" s="33" t="str">
        <f>IF(D779="","",SUMPRODUCT(('Дневник сделок'!$H$10:$H$1960=D779)*('Дневник сделок'!$AE$10:$AE$1960)))</f>
        <v/>
      </c>
    </row>
    <row r="780" spans="5:8">
      <c r="E780" s="33" t="str">
        <f>IF(D780="","",COUNTIF('Дневник сделок'!$H$10:$H$1960,D780))</f>
        <v/>
      </c>
      <c r="F780" s="33" t="str">
        <f>IF(D780="","",(SUMPRODUCT(('Дневник сделок'!$H$10:'Дневник сделок'!$H$2000=D780)*('Дневник сделок'!$AE$10:'Дневник сделок'!$AE$2000&gt;0))))</f>
        <v/>
      </c>
      <c r="G780" s="33" t="str">
        <f>IF(D780="","",(SUMPRODUCT(('Дневник сделок'!$H$10:'Дневник сделок'!$H$2000=D780)*('Дневник сделок'!$AE$10:'Дневник сделок'!$AE$2000&lt;0))))</f>
        <v/>
      </c>
      <c r="H780" s="33" t="str">
        <f>IF(D780="","",SUMPRODUCT(('Дневник сделок'!$H$10:$H$1960=D780)*('Дневник сделок'!$AE$10:$AE$1960)))</f>
        <v/>
      </c>
    </row>
    <row r="781" spans="5:8">
      <c r="E781" s="33" t="str">
        <f>IF(D781="","",COUNTIF('Дневник сделок'!$H$10:$H$1960,D781))</f>
        <v/>
      </c>
      <c r="F781" s="33" t="str">
        <f>IF(D781="","",(SUMPRODUCT(('Дневник сделок'!$H$10:'Дневник сделок'!$H$2000=D781)*('Дневник сделок'!$AE$10:'Дневник сделок'!$AE$2000&gt;0))))</f>
        <v/>
      </c>
      <c r="G781" s="33" t="str">
        <f>IF(D781="","",(SUMPRODUCT(('Дневник сделок'!$H$10:'Дневник сделок'!$H$2000=D781)*('Дневник сделок'!$AE$10:'Дневник сделок'!$AE$2000&lt;0))))</f>
        <v/>
      </c>
      <c r="H781" s="33" t="str">
        <f>IF(D781="","",SUMPRODUCT(('Дневник сделок'!$H$10:$H$1960=D781)*('Дневник сделок'!$AE$10:$AE$1960)))</f>
        <v/>
      </c>
    </row>
    <row r="782" spans="5:8">
      <c r="E782" s="33" t="str">
        <f>IF(D782="","",COUNTIF('Дневник сделок'!$H$10:$H$1960,D782))</f>
        <v/>
      </c>
      <c r="F782" s="33" t="str">
        <f>IF(D782="","",(SUMPRODUCT(('Дневник сделок'!$H$10:'Дневник сделок'!$H$2000=D782)*('Дневник сделок'!$AE$10:'Дневник сделок'!$AE$2000&gt;0))))</f>
        <v/>
      </c>
      <c r="G782" s="33" t="str">
        <f>IF(D782="","",(SUMPRODUCT(('Дневник сделок'!$H$10:'Дневник сделок'!$H$2000=D782)*('Дневник сделок'!$AE$10:'Дневник сделок'!$AE$2000&lt;0))))</f>
        <v/>
      </c>
      <c r="H782" s="33" t="str">
        <f>IF(D782="","",SUMPRODUCT(('Дневник сделок'!$H$10:$H$1960=D782)*('Дневник сделок'!$AE$10:$AE$1960)))</f>
        <v/>
      </c>
    </row>
    <row r="783" spans="5:8">
      <c r="E783" s="33" t="str">
        <f>IF(D783="","",COUNTIF('Дневник сделок'!$H$10:$H$1960,D783))</f>
        <v/>
      </c>
      <c r="F783" s="33" t="str">
        <f>IF(D783="","",(SUMPRODUCT(('Дневник сделок'!$H$10:'Дневник сделок'!$H$2000=D783)*('Дневник сделок'!$AE$10:'Дневник сделок'!$AE$2000&gt;0))))</f>
        <v/>
      </c>
      <c r="G783" s="33" t="str">
        <f>IF(D783="","",(SUMPRODUCT(('Дневник сделок'!$H$10:'Дневник сделок'!$H$2000=D783)*('Дневник сделок'!$AE$10:'Дневник сделок'!$AE$2000&lt;0))))</f>
        <v/>
      </c>
      <c r="H783" s="33" t="str">
        <f>IF(D783="","",SUMPRODUCT(('Дневник сделок'!$H$10:$H$1960=D783)*('Дневник сделок'!$AE$10:$AE$1960)))</f>
        <v/>
      </c>
    </row>
    <row r="784" spans="5:8">
      <c r="E784" s="33" t="str">
        <f>IF(D784="","",COUNTIF('Дневник сделок'!$H$10:$H$1960,D784))</f>
        <v/>
      </c>
      <c r="F784" s="33" t="str">
        <f>IF(D784="","",(SUMPRODUCT(('Дневник сделок'!$H$10:'Дневник сделок'!$H$2000=D784)*('Дневник сделок'!$AE$10:'Дневник сделок'!$AE$2000&gt;0))))</f>
        <v/>
      </c>
      <c r="G784" s="33" t="str">
        <f>IF(D784="","",(SUMPRODUCT(('Дневник сделок'!$H$10:'Дневник сделок'!$H$2000=D784)*('Дневник сделок'!$AE$10:'Дневник сделок'!$AE$2000&lt;0))))</f>
        <v/>
      </c>
      <c r="H784" s="33" t="str">
        <f>IF(D784="","",SUMPRODUCT(('Дневник сделок'!$H$10:$H$1960=D784)*('Дневник сделок'!$AE$10:$AE$1960)))</f>
        <v/>
      </c>
    </row>
    <row r="785" spans="5:8">
      <c r="E785" s="33" t="str">
        <f>IF(D785="","",COUNTIF('Дневник сделок'!$H$10:$H$1960,D785))</f>
        <v/>
      </c>
      <c r="F785" s="33" t="str">
        <f>IF(D785="","",(SUMPRODUCT(('Дневник сделок'!$H$10:'Дневник сделок'!$H$2000=D785)*('Дневник сделок'!$AE$10:'Дневник сделок'!$AE$2000&gt;0))))</f>
        <v/>
      </c>
      <c r="G785" s="33" t="str">
        <f>IF(D785="","",(SUMPRODUCT(('Дневник сделок'!$H$10:'Дневник сделок'!$H$2000=D785)*('Дневник сделок'!$AE$10:'Дневник сделок'!$AE$2000&lt;0))))</f>
        <v/>
      </c>
      <c r="H785" s="33" t="str">
        <f>IF(D785="","",SUMPRODUCT(('Дневник сделок'!$H$10:$H$1960=D785)*('Дневник сделок'!$AE$10:$AE$1960)))</f>
        <v/>
      </c>
    </row>
    <row r="786" spans="5:8">
      <c r="E786" s="33" t="str">
        <f>IF(D786="","",COUNTIF('Дневник сделок'!$H$10:$H$1960,D786))</f>
        <v/>
      </c>
      <c r="F786" s="33" t="str">
        <f>IF(D786="","",(SUMPRODUCT(('Дневник сделок'!$H$10:'Дневник сделок'!$H$2000=D786)*('Дневник сделок'!$AE$10:'Дневник сделок'!$AE$2000&gt;0))))</f>
        <v/>
      </c>
      <c r="G786" s="33" t="str">
        <f>IF(D786="","",(SUMPRODUCT(('Дневник сделок'!$H$10:'Дневник сделок'!$H$2000=D786)*('Дневник сделок'!$AE$10:'Дневник сделок'!$AE$2000&lt;0))))</f>
        <v/>
      </c>
      <c r="H786" s="33" t="str">
        <f>IF(D786="","",SUMPRODUCT(('Дневник сделок'!$H$10:$H$1960=D786)*('Дневник сделок'!$AE$10:$AE$1960)))</f>
        <v/>
      </c>
    </row>
    <row r="787" spans="5:8">
      <c r="E787" s="33" t="str">
        <f>IF(D787="","",COUNTIF('Дневник сделок'!$H$10:$H$1960,D787))</f>
        <v/>
      </c>
      <c r="F787" s="33" t="str">
        <f>IF(D787="","",(SUMPRODUCT(('Дневник сделок'!$H$10:'Дневник сделок'!$H$2000=D787)*('Дневник сделок'!$AE$10:'Дневник сделок'!$AE$2000&gt;0))))</f>
        <v/>
      </c>
      <c r="G787" s="33" t="str">
        <f>IF(D787="","",(SUMPRODUCT(('Дневник сделок'!$H$10:'Дневник сделок'!$H$2000=D787)*('Дневник сделок'!$AE$10:'Дневник сделок'!$AE$2000&lt;0))))</f>
        <v/>
      </c>
      <c r="H787" s="33" t="str">
        <f>IF(D787="","",SUMPRODUCT(('Дневник сделок'!$H$10:$H$1960=D787)*('Дневник сделок'!$AE$10:$AE$1960)))</f>
        <v/>
      </c>
    </row>
    <row r="788" spans="5:8">
      <c r="E788" s="33" t="str">
        <f>IF(D788="","",COUNTIF('Дневник сделок'!$H$10:$H$1960,D788))</f>
        <v/>
      </c>
      <c r="F788" s="33" t="str">
        <f>IF(D788="","",(SUMPRODUCT(('Дневник сделок'!$H$10:'Дневник сделок'!$H$2000=D788)*('Дневник сделок'!$AE$10:'Дневник сделок'!$AE$2000&gt;0))))</f>
        <v/>
      </c>
      <c r="G788" s="33" t="str">
        <f>IF(D788="","",(SUMPRODUCT(('Дневник сделок'!$H$10:'Дневник сделок'!$H$2000=D788)*('Дневник сделок'!$AE$10:'Дневник сделок'!$AE$2000&lt;0))))</f>
        <v/>
      </c>
      <c r="H788" s="33" t="str">
        <f>IF(D788="","",SUMPRODUCT(('Дневник сделок'!$H$10:$H$1960=D788)*('Дневник сделок'!$AE$10:$AE$1960)))</f>
        <v/>
      </c>
    </row>
    <row r="789" spans="5:8">
      <c r="E789" s="33" t="str">
        <f>IF(D789="","",COUNTIF('Дневник сделок'!$H$10:$H$1960,D789))</f>
        <v/>
      </c>
      <c r="F789" s="33" t="str">
        <f>IF(D789="","",(SUMPRODUCT(('Дневник сделок'!$H$10:'Дневник сделок'!$H$2000=D789)*('Дневник сделок'!$AE$10:'Дневник сделок'!$AE$2000&gt;0))))</f>
        <v/>
      </c>
      <c r="G789" s="33" t="str">
        <f>IF(D789="","",(SUMPRODUCT(('Дневник сделок'!$H$10:'Дневник сделок'!$H$2000=D789)*('Дневник сделок'!$AE$10:'Дневник сделок'!$AE$2000&lt;0))))</f>
        <v/>
      </c>
      <c r="H789" s="33" t="str">
        <f>IF(D789="","",SUMPRODUCT(('Дневник сделок'!$H$10:$H$1960=D789)*('Дневник сделок'!$AE$10:$AE$1960)))</f>
        <v/>
      </c>
    </row>
    <row r="790" spans="5:8">
      <c r="E790" s="33" t="str">
        <f>IF(D790="","",COUNTIF('Дневник сделок'!$H$10:$H$1960,D790))</f>
        <v/>
      </c>
      <c r="F790" s="33" t="str">
        <f>IF(D790="","",(SUMPRODUCT(('Дневник сделок'!$H$10:'Дневник сделок'!$H$2000=D790)*('Дневник сделок'!$AE$10:'Дневник сделок'!$AE$2000&gt;0))))</f>
        <v/>
      </c>
      <c r="G790" s="33" t="str">
        <f>IF(D790="","",(SUMPRODUCT(('Дневник сделок'!$H$10:'Дневник сделок'!$H$2000=D790)*('Дневник сделок'!$AE$10:'Дневник сделок'!$AE$2000&lt;0))))</f>
        <v/>
      </c>
      <c r="H790" s="33" t="str">
        <f>IF(D790="","",SUMPRODUCT(('Дневник сделок'!$H$10:$H$1960=D790)*('Дневник сделок'!$AE$10:$AE$1960)))</f>
        <v/>
      </c>
    </row>
    <row r="791" spans="5:8">
      <c r="E791" s="33" t="str">
        <f>IF(D791="","",COUNTIF('Дневник сделок'!$H$10:$H$1960,D791))</f>
        <v/>
      </c>
      <c r="F791" s="33" t="str">
        <f>IF(D791="","",(SUMPRODUCT(('Дневник сделок'!$H$10:'Дневник сделок'!$H$2000=D791)*('Дневник сделок'!$AE$10:'Дневник сделок'!$AE$2000&gt;0))))</f>
        <v/>
      </c>
      <c r="G791" s="33" t="str">
        <f>IF(D791="","",(SUMPRODUCT(('Дневник сделок'!$H$10:'Дневник сделок'!$H$2000=D791)*('Дневник сделок'!$AE$10:'Дневник сделок'!$AE$2000&lt;0))))</f>
        <v/>
      </c>
      <c r="H791" s="33" t="str">
        <f>IF(D791="","",SUMPRODUCT(('Дневник сделок'!$H$10:$H$1960=D791)*('Дневник сделок'!$AE$10:$AE$1960)))</f>
        <v/>
      </c>
    </row>
    <row r="792" spans="5:8">
      <c r="E792" s="33" t="str">
        <f>IF(D792="","",COUNTIF('Дневник сделок'!$H$10:$H$1960,D792))</f>
        <v/>
      </c>
      <c r="F792" s="33" t="str">
        <f>IF(D792="","",(SUMPRODUCT(('Дневник сделок'!$H$10:'Дневник сделок'!$H$2000=D792)*('Дневник сделок'!$AE$10:'Дневник сделок'!$AE$2000&gt;0))))</f>
        <v/>
      </c>
      <c r="G792" s="33" t="str">
        <f>IF(D792="","",(SUMPRODUCT(('Дневник сделок'!$H$10:'Дневник сделок'!$H$2000=D792)*('Дневник сделок'!$AE$10:'Дневник сделок'!$AE$2000&lt;0))))</f>
        <v/>
      </c>
      <c r="H792" s="33" t="str">
        <f>IF(D792="","",SUMPRODUCT(('Дневник сделок'!$H$10:$H$1960=D792)*('Дневник сделок'!$AE$10:$AE$1960)))</f>
        <v/>
      </c>
    </row>
    <row r="793" spans="5:8">
      <c r="E793" s="33" t="str">
        <f>IF(D793="","",COUNTIF('Дневник сделок'!$H$10:$H$1960,D793))</f>
        <v/>
      </c>
      <c r="F793" s="33" t="str">
        <f>IF(D793="","",(SUMPRODUCT(('Дневник сделок'!$H$10:'Дневник сделок'!$H$2000=D793)*('Дневник сделок'!$AE$10:'Дневник сделок'!$AE$2000&gt;0))))</f>
        <v/>
      </c>
      <c r="G793" s="33" t="str">
        <f>IF(D793="","",(SUMPRODUCT(('Дневник сделок'!$H$10:'Дневник сделок'!$H$2000=D793)*('Дневник сделок'!$AE$10:'Дневник сделок'!$AE$2000&lt;0))))</f>
        <v/>
      </c>
      <c r="H793" s="33" t="str">
        <f>IF(D793="","",SUMPRODUCT(('Дневник сделок'!$H$10:$H$1960=D793)*('Дневник сделок'!$AE$10:$AE$1960)))</f>
        <v/>
      </c>
    </row>
    <row r="794" spans="5:8">
      <c r="E794" s="33" t="str">
        <f>IF(D794="","",COUNTIF('Дневник сделок'!$H$10:$H$1960,D794))</f>
        <v/>
      </c>
      <c r="F794" s="33" t="str">
        <f>IF(D794="","",(SUMPRODUCT(('Дневник сделок'!$H$10:'Дневник сделок'!$H$2000=D794)*('Дневник сделок'!$AE$10:'Дневник сделок'!$AE$2000&gt;0))))</f>
        <v/>
      </c>
      <c r="G794" s="33" t="str">
        <f>IF(D794="","",(SUMPRODUCT(('Дневник сделок'!$H$10:'Дневник сделок'!$H$2000=D794)*('Дневник сделок'!$AE$10:'Дневник сделок'!$AE$2000&lt;0))))</f>
        <v/>
      </c>
      <c r="H794" s="33" t="str">
        <f>IF(D794="","",SUMPRODUCT(('Дневник сделок'!$H$10:$H$1960=D794)*('Дневник сделок'!$AE$10:$AE$1960)))</f>
        <v/>
      </c>
    </row>
    <row r="795" spans="5:8">
      <c r="E795" s="33" t="str">
        <f>IF(D795="","",COUNTIF('Дневник сделок'!$H$10:$H$1960,D795))</f>
        <v/>
      </c>
      <c r="F795" s="33" t="str">
        <f>IF(D795="","",(SUMPRODUCT(('Дневник сделок'!$H$10:'Дневник сделок'!$H$2000=D795)*('Дневник сделок'!$AE$10:'Дневник сделок'!$AE$2000&gt;0))))</f>
        <v/>
      </c>
      <c r="G795" s="33" t="str">
        <f>IF(D795="","",(SUMPRODUCT(('Дневник сделок'!$H$10:'Дневник сделок'!$H$2000=D795)*('Дневник сделок'!$AE$10:'Дневник сделок'!$AE$2000&lt;0))))</f>
        <v/>
      </c>
      <c r="H795" s="33" t="str">
        <f>IF(D795="","",SUMPRODUCT(('Дневник сделок'!$H$10:$H$1960=D795)*('Дневник сделок'!$AE$10:$AE$1960)))</f>
        <v/>
      </c>
    </row>
    <row r="796" spans="5:8">
      <c r="E796" s="33" t="str">
        <f>IF(D796="","",COUNTIF('Дневник сделок'!$H$10:$H$1960,D796))</f>
        <v/>
      </c>
      <c r="F796" s="33" t="str">
        <f>IF(D796="","",(SUMPRODUCT(('Дневник сделок'!$H$10:'Дневник сделок'!$H$2000=D796)*('Дневник сделок'!$AE$10:'Дневник сделок'!$AE$2000&gt;0))))</f>
        <v/>
      </c>
      <c r="G796" s="33" t="str">
        <f>IF(D796="","",(SUMPRODUCT(('Дневник сделок'!$H$10:'Дневник сделок'!$H$2000=D796)*('Дневник сделок'!$AE$10:'Дневник сделок'!$AE$2000&lt;0))))</f>
        <v/>
      </c>
      <c r="H796" s="33" t="str">
        <f>IF(D796="","",SUMPRODUCT(('Дневник сделок'!$H$10:$H$1960=D796)*('Дневник сделок'!$AE$10:$AE$1960)))</f>
        <v/>
      </c>
    </row>
    <row r="797" spans="5:8">
      <c r="E797" s="33" t="str">
        <f>IF(D797="","",COUNTIF('Дневник сделок'!$H$10:$H$1960,D797))</f>
        <v/>
      </c>
      <c r="F797" s="33" t="str">
        <f>IF(D797="","",(SUMPRODUCT(('Дневник сделок'!$H$10:'Дневник сделок'!$H$2000=D797)*('Дневник сделок'!$AE$10:'Дневник сделок'!$AE$2000&gt;0))))</f>
        <v/>
      </c>
      <c r="G797" s="33" t="str">
        <f>IF(D797="","",(SUMPRODUCT(('Дневник сделок'!$H$10:'Дневник сделок'!$H$2000=D797)*('Дневник сделок'!$AE$10:'Дневник сделок'!$AE$2000&lt;0))))</f>
        <v/>
      </c>
      <c r="H797" s="33" t="str">
        <f>IF(D797="","",SUMPRODUCT(('Дневник сделок'!$H$10:$H$1960=D797)*('Дневник сделок'!$AE$10:$AE$1960)))</f>
        <v/>
      </c>
    </row>
    <row r="798" spans="5:8">
      <c r="E798" s="33" t="str">
        <f>IF(D798="","",COUNTIF('Дневник сделок'!$H$10:$H$1960,D798))</f>
        <v/>
      </c>
      <c r="F798" s="33" t="str">
        <f>IF(D798="","",(SUMPRODUCT(('Дневник сделок'!$H$10:'Дневник сделок'!$H$2000=D798)*('Дневник сделок'!$AE$10:'Дневник сделок'!$AE$2000&gt;0))))</f>
        <v/>
      </c>
      <c r="G798" s="33" t="str">
        <f>IF(D798="","",(SUMPRODUCT(('Дневник сделок'!$H$10:'Дневник сделок'!$H$2000=D798)*('Дневник сделок'!$AE$10:'Дневник сделок'!$AE$2000&lt;0))))</f>
        <v/>
      </c>
      <c r="H798" s="33" t="str">
        <f>IF(D798="","",SUMPRODUCT(('Дневник сделок'!$H$10:$H$1960=D798)*('Дневник сделок'!$AE$10:$AE$1960)))</f>
        <v/>
      </c>
    </row>
    <row r="799" spans="5:8">
      <c r="E799" s="33" t="str">
        <f>IF(D799="","",COUNTIF('Дневник сделок'!$H$10:$H$1960,D799))</f>
        <v/>
      </c>
      <c r="F799" s="33" t="str">
        <f>IF(D799="","",(SUMPRODUCT(('Дневник сделок'!$H$10:'Дневник сделок'!$H$2000=D799)*('Дневник сделок'!$AE$10:'Дневник сделок'!$AE$2000&gt;0))))</f>
        <v/>
      </c>
      <c r="G799" s="33" t="str">
        <f>IF(D799="","",(SUMPRODUCT(('Дневник сделок'!$H$10:'Дневник сделок'!$H$2000=D799)*('Дневник сделок'!$AE$10:'Дневник сделок'!$AE$2000&lt;0))))</f>
        <v/>
      </c>
      <c r="H799" s="33" t="str">
        <f>IF(D799="","",SUMPRODUCT(('Дневник сделок'!$H$10:$H$1960=D799)*('Дневник сделок'!$AE$10:$AE$1960)))</f>
        <v/>
      </c>
    </row>
    <row r="800" spans="5:8">
      <c r="E800" s="33" t="str">
        <f>IF(D800="","",COUNTIF('Дневник сделок'!$H$10:$H$1960,D800))</f>
        <v/>
      </c>
      <c r="F800" s="33" t="str">
        <f>IF(D800="","",(SUMPRODUCT(('Дневник сделок'!$H$10:'Дневник сделок'!$H$2000=D800)*('Дневник сделок'!$AE$10:'Дневник сделок'!$AE$2000&gt;0))))</f>
        <v/>
      </c>
      <c r="G800" s="33" t="str">
        <f>IF(D800="","",(SUMPRODUCT(('Дневник сделок'!$H$10:'Дневник сделок'!$H$2000=D800)*('Дневник сделок'!$AE$10:'Дневник сделок'!$AE$2000&lt;0))))</f>
        <v/>
      </c>
      <c r="H800" s="33" t="str">
        <f>IF(D800="","",SUMPRODUCT(('Дневник сделок'!$H$10:$H$1960=D800)*('Дневник сделок'!$AE$10:$AE$1960)))</f>
        <v/>
      </c>
    </row>
    <row r="801" spans="5:8">
      <c r="E801" s="33" t="str">
        <f>IF(D801="","",COUNTIF('Дневник сделок'!$H$10:$H$1960,D801))</f>
        <v/>
      </c>
      <c r="F801" s="33" t="str">
        <f>IF(D801="","",(SUMPRODUCT(('Дневник сделок'!$H$10:'Дневник сделок'!$H$2000=D801)*('Дневник сделок'!$AE$10:'Дневник сделок'!$AE$2000&gt;0))))</f>
        <v/>
      </c>
      <c r="G801" s="33" t="str">
        <f>IF(D801="","",(SUMPRODUCT(('Дневник сделок'!$H$10:'Дневник сделок'!$H$2000=D801)*('Дневник сделок'!$AE$10:'Дневник сделок'!$AE$2000&lt;0))))</f>
        <v/>
      </c>
      <c r="H801" s="33" t="str">
        <f>IF(D801="","",SUMPRODUCT(('Дневник сделок'!$H$10:$H$1960=D801)*('Дневник сделок'!$AE$10:$AE$1960)))</f>
        <v/>
      </c>
    </row>
    <row r="802" spans="5:8">
      <c r="E802" s="33" t="str">
        <f>IF(D802="","",COUNTIF('Дневник сделок'!$H$10:$H$1960,D802))</f>
        <v/>
      </c>
      <c r="F802" s="33" t="str">
        <f>IF(D802="","",(SUMPRODUCT(('Дневник сделок'!$H$10:'Дневник сделок'!$H$2000=D802)*('Дневник сделок'!$AE$10:'Дневник сделок'!$AE$2000&gt;0))))</f>
        <v/>
      </c>
      <c r="G802" s="33" t="str">
        <f>IF(D802="","",(SUMPRODUCT(('Дневник сделок'!$H$10:'Дневник сделок'!$H$2000=D802)*('Дневник сделок'!$AE$10:'Дневник сделок'!$AE$2000&lt;0))))</f>
        <v/>
      </c>
      <c r="H802" s="33" t="str">
        <f>IF(D802="","",SUMPRODUCT(('Дневник сделок'!$H$10:$H$1960=D802)*('Дневник сделок'!$AE$10:$AE$1960)))</f>
        <v/>
      </c>
    </row>
    <row r="803" spans="5:8">
      <c r="E803" s="33" t="str">
        <f>IF(D803="","",COUNTIF('Дневник сделок'!$H$10:$H$1960,D803))</f>
        <v/>
      </c>
      <c r="F803" s="33" t="str">
        <f>IF(D803="","",(SUMPRODUCT(('Дневник сделок'!$H$10:'Дневник сделок'!$H$2000=D803)*('Дневник сделок'!$AE$10:'Дневник сделок'!$AE$2000&gt;0))))</f>
        <v/>
      </c>
      <c r="G803" s="33" t="str">
        <f>IF(D803="","",(SUMPRODUCT(('Дневник сделок'!$H$10:'Дневник сделок'!$H$2000=D803)*('Дневник сделок'!$AE$10:'Дневник сделок'!$AE$2000&lt;0))))</f>
        <v/>
      </c>
      <c r="H803" s="33" t="str">
        <f>IF(D803="","",SUMPRODUCT(('Дневник сделок'!$H$10:$H$1960=D803)*('Дневник сделок'!$AE$10:$AE$1960)))</f>
        <v/>
      </c>
    </row>
    <row r="804" spans="5:8">
      <c r="E804" s="33" t="str">
        <f>IF(D804="","",COUNTIF('Дневник сделок'!$H$10:$H$1960,D804))</f>
        <v/>
      </c>
      <c r="F804" s="33" t="str">
        <f>IF(D804="","",(SUMPRODUCT(('Дневник сделок'!$H$10:'Дневник сделок'!$H$2000=D804)*('Дневник сделок'!$AE$10:'Дневник сделок'!$AE$2000&gt;0))))</f>
        <v/>
      </c>
      <c r="G804" s="33" t="str">
        <f>IF(D804="","",(SUMPRODUCT(('Дневник сделок'!$H$10:'Дневник сделок'!$H$2000=D804)*('Дневник сделок'!$AE$10:'Дневник сделок'!$AE$2000&lt;0))))</f>
        <v/>
      </c>
      <c r="H804" s="33" t="str">
        <f>IF(D804="","",SUMPRODUCT(('Дневник сделок'!$H$10:$H$1960=D804)*('Дневник сделок'!$AE$10:$AE$1960)))</f>
        <v/>
      </c>
    </row>
    <row r="805" spans="5:8">
      <c r="E805" s="33" t="str">
        <f>IF(D805="","",COUNTIF('Дневник сделок'!$H$10:$H$1960,D805))</f>
        <v/>
      </c>
      <c r="F805" s="33" t="str">
        <f>IF(D805="","",(SUMPRODUCT(('Дневник сделок'!$H$10:'Дневник сделок'!$H$2000=D805)*('Дневник сделок'!$AE$10:'Дневник сделок'!$AE$2000&gt;0))))</f>
        <v/>
      </c>
      <c r="G805" s="33" t="str">
        <f>IF(D805="","",(SUMPRODUCT(('Дневник сделок'!$H$10:'Дневник сделок'!$H$2000=D805)*('Дневник сделок'!$AE$10:'Дневник сделок'!$AE$2000&lt;0))))</f>
        <v/>
      </c>
      <c r="H805" s="33" t="str">
        <f>IF(D805="","",SUMPRODUCT(('Дневник сделок'!$H$10:$H$1960=D805)*('Дневник сделок'!$AE$10:$AE$1960)))</f>
        <v/>
      </c>
    </row>
    <row r="806" spans="5:8">
      <c r="E806" s="33" t="str">
        <f>IF(D806="","",COUNTIF('Дневник сделок'!$H$10:$H$1960,D806))</f>
        <v/>
      </c>
      <c r="F806" s="33" t="str">
        <f>IF(D806="","",(SUMPRODUCT(('Дневник сделок'!$H$10:'Дневник сделок'!$H$2000=D806)*('Дневник сделок'!$AE$10:'Дневник сделок'!$AE$2000&gt;0))))</f>
        <v/>
      </c>
      <c r="G806" s="33" t="str">
        <f>IF(D806="","",(SUMPRODUCT(('Дневник сделок'!$H$10:'Дневник сделок'!$H$2000=D806)*('Дневник сделок'!$AE$10:'Дневник сделок'!$AE$2000&lt;0))))</f>
        <v/>
      </c>
      <c r="H806" s="33" t="str">
        <f>IF(D806="","",SUMPRODUCT(('Дневник сделок'!$H$10:$H$1960=D806)*('Дневник сделок'!$AE$10:$AE$1960)))</f>
        <v/>
      </c>
    </row>
    <row r="807" spans="5:8">
      <c r="E807" s="33" t="str">
        <f>IF(D807="","",COUNTIF('Дневник сделок'!$H$10:$H$1960,D807))</f>
        <v/>
      </c>
      <c r="F807" s="33" t="str">
        <f>IF(D807="","",(SUMPRODUCT(('Дневник сделок'!$H$10:'Дневник сделок'!$H$2000=D807)*('Дневник сделок'!$AE$10:'Дневник сделок'!$AE$2000&gt;0))))</f>
        <v/>
      </c>
      <c r="G807" s="33" t="str">
        <f>IF(D807="","",(SUMPRODUCT(('Дневник сделок'!$H$10:'Дневник сделок'!$H$2000=D807)*('Дневник сделок'!$AE$10:'Дневник сделок'!$AE$2000&lt;0))))</f>
        <v/>
      </c>
      <c r="H807" s="33" t="str">
        <f>IF(D807="","",SUMPRODUCT(('Дневник сделок'!$H$10:$H$1960=D807)*('Дневник сделок'!$AE$10:$AE$1960)))</f>
        <v/>
      </c>
    </row>
    <row r="808" spans="5:8">
      <c r="E808" s="33" t="str">
        <f>IF(D808="","",COUNTIF('Дневник сделок'!$H$10:$H$1960,D808))</f>
        <v/>
      </c>
      <c r="F808" s="33" t="str">
        <f>IF(D808="","",(SUMPRODUCT(('Дневник сделок'!$H$10:'Дневник сделок'!$H$2000=D808)*('Дневник сделок'!$AE$10:'Дневник сделок'!$AE$2000&gt;0))))</f>
        <v/>
      </c>
      <c r="G808" s="33" t="str">
        <f>IF(D808="","",(SUMPRODUCT(('Дневник сделок'!$H$10:'Дневник сделок'!$H$2000=D808)*('Дневник сделок'!$AE$10:'Дневник сделок'!$AE$2000&lt;0))))</f>
        <v/>
      </c>
      <c r="H808" s="33" t="str">
        <f>IF(D808="","",SUMPRODUCT(('Дневник сделок'!$H$10:$H$1960=D808)*('Дневник сделок'!$AE$10:$AE$1960)))</f>
        <v/>
      </c>
    </row>
    <row r="809" spans="5:8">
      <c r="E809" s="33" t="str">
        <f>IF(D809="","",COUNTIF('Дневник сделок'!$H$10:$H$1960,D809))</f>
        <v/>
      </c>
      <c r="F809" s="33" t="str">
        <f>IF(D809="","",(SUMPRODUCT(('Дневник сделок'!$H$10:'Дневник сделок'!$H$2000=D809)*('Дневник сделок'!$AE$10:'Дневник сделок'!$AE$2000&gt;0))))</f>
        <v/>
      </c>
      <c r="G809" s="33" t="str">
        <f>IF(D809="","",(SUMPRODUCT(('Дневник сделок'!$H$10:'Дневник сделок'!$H$2000=D809)*('Дневник сделок'!$AE$10:'Дневник сделок'!$AE$2000&lt;0))))</f>
        <v/>
      </c>
      <c r="H809" s="33" t="str">
        <f>IF(D809="","",SUMPRODUCT(('Дневник сделок'!$H$10:$H$1960=D809)*('Дневник сделок'!$AE$10:$AE$1960)))</f>
        <v/>
      </c>
    </row>
    <row r="810" spans="5:8">
      <c r="E810" s="33" t="str">
        <f>IF(D810="","",COUNTIF('Дневник сделок'!$H$10:$H$1960,D810))</f>
        <v/>
      </c>
      <c r="F810" s="33" t="str">
        <f>IF(D810="","",(SUMPRODUCT(('Дневник сделок'!$H$10:'Дневник сделок'!$H$2000=D810)*('Дневник сделок'!$AE$10:'Дневник сделок'!$AE$2000&gt;0))))</f>
        <v/>
      </c>
      <c r="G810" s="33" t="str">
        <f>IF(D810="","",(SUMPRODUCT(('Дневник сделок'!$H$10:'Дневник сделок'!$H$2000=D810)*('Дневник сделок'!$AE$10:'Дневник сделок'!$AE$2000&lt;0))))</f>
        <v/>
      </c>
      <c r="H810" s="33" t="str">
        <f>IF(D810="","",SUMPRODUCT(('Дневник сделок'!$H$10:$H$1960=D810)*('Дневник сделок'!$AE$10:$AE$1960)))</f>
        <v/>
      </c>
    </row>
    <row r="811" spans="5:8">
      <c r="E811" s="33" t="str">
        <f>IF(D811="","",COUNTIF('Дневник сделок'!$H$10:$H$1960,D811))</f>
        <v/>
      </c>
      <c r="F811" s="33" t="str">
        <f>IF(D811="","",(SUMPRODUCT(('Дневник сделок'!$H$10:'Дневник сделок'!$H$2000=D811)*('Дневник сделок'!$AE$10:'Дневник сделок'!$AE$2000&gt;0))))</f>
        <v/>
      </c>
      <c r="G811" s="33" t="str">
        <f>IF(D811="","",(SUMPRODUCT(('Дневник сделок'!$H$10:'Дневник сделок'!$H$2000=D811)*('Дневник сделок'!$AE$10:'Дневник сделок'!$AE$2000&lt;0))))</f>
        <v/>
      </c>
      <c r="H811" s="33" t="str">
        <f>IF(D811="","",SUMPRODUCT(('Дневник сделок'!$H$10:$H$1960=D811)*('Дневник сделок'!$AE$10:$AE$1960)))</f>
        <v/>
      </c>
    </row>
    <row r="812" spans="5:8">
      <c r="E812" s="33" t="str">
        <f>IF(D812="","",COUNTIF('Дневник сделок'!$H$10:$H$1960,D812))</f>
        <v/>
      </c>
      <c r="F812" s="33" t="str">
        <f>IF(D812="","",(SUMPRODUCT(('Дневник сделок'!$H$10:'Дневник сделок'!$H$2000=D812)*('Дневник сделок'!$AE$10:'Дневник сделок'!$AE$2000&gt;0))))</f>
        <v/>
      </c>
      <c r="G812" s="33" t="str">
        <f>IF(D812="","",(SUMPRODUCT(('Дневник сделок'!$H$10:'Дневник сделок'!$H$2000=D812)*('Дневник сделок'!$AE$10:'Дневник сделок'!$AE$2000&lt;0))))</f>
        <v/>
      </c>
      <c r="H812" s="33" t="str">
        <f>IF(D812="","",SUMPRODUCT(('Дневник сделок'!$H$10:$H$1960=D812)*('Дневник сделок'!$AE$10:$AE$1960)))</f>
        <v/>
      </c>
    </row>
    <row r="813" spans="5:8">
      <c r="E813" s="33" t="str">
        <f>IF(D813="","",COUNTIF('Дневник сделок'!$H$10:$H$1960,D813))</f>
        <v/>
      </c>
      <c r="F813" s="33" t="str">
        <f>IF(D813="","",(SUMPRODUCT(('Дневник сделок'!$H$10:'Дневник сделок'!$H$2000=D813)*('Дневник сделок'!$AE$10:'Дневник сделок'!$AE$2000&gt;0))))</f>
        <v/>
      </c>
      <c r="G813" s="33" t="str">
        <f>IF(D813="","",(SUMPRODUCT(('Дневник сделок'!$H$10:'Дневник сделок'!$H$2000=D813)*('Дневник сделок'!$AE$10:'Дневник сделок'!$AE$2000&lt;0))))</f>
        <v/>
      </c>
      <c r="H813" s="33" t="str">
        <f>IF(D813="","",SUMPRODUCT(('Дневник сделок'!$H$10:$H$1960=D813)*('Дневник сделок'!$AE$10:$AE$1960)))</f>
        <v/>
      </c>
    </row>
    <row r="814" spans="5:8">
      <c r="E814" s="33" t="str">
        <f>IF(D814="","",COUNTIF('Дневник сделок'!$H$10:$H$1960,D814))</f>
        <v/>
      </c>
      <c r="F814" s="33" t="str">
        <f>IF(D814="","",(SUMPRODUCT(('Дневник сделок'!$H$10:'Дневник сделок'!$H$2000=D814)*('Дневник сделок'!$AE$10:'Дневник сделок'!$AE$2000&gt;0))))</f>
        <v/>
      </c>
      <c r="G814" s="33" t="str">
        <f>IF(D814="","",(SUMPRODUCT(('Дневник сделок'!$H$10:'Дневник сделок'!$H$2000=D814)*('Дневник сделок'!$AE$10:'Дневник сделок'!$AE$2000&lt;0))))</f>
        <v/>
      </c>
      <c r="H814" s="33" t="str">
        <f>IF(D814="","",SUMPRODUCT(('Дневник сделок'!$H$10:$H$1960=D814)*('Дневник сделок'!$AE$10:$AE$1960)))</f>
        <v/>
      </c>
    </row>
    <row r="815" spans="5:8">
      <c r="E815" s="33" t="str">
        <f>IF(D815="","",COUNTIF('Дневник сделок'!$H$10:$H$1960,D815))</f>
        <v/>
      </c>
      <c r="F815" s="33" t="str">
        <f>IF(D815="","",(SUMPRODUCT(('Дневник сделок'!$H$10:'Дневник сделок'!$H$2000=D815)*('Дневник сделок'!$AE$10:'Дневник сделок'!$AE$2000&gt;0))))</f>
        <v/>
      </c>
      <c r="G815" s="33" t="str">
        <f>IF(D815="","",(SUMPRODUCT(('Дневник сделок'!$H$10:'Дневник сделок'!$H$2000=D815)*('Дневник сделок'!$AE$10:'Дневник сделок'!$AE$2000&lt;0))))</f>
        <v/>
      </c>
      <c r="H815" s="33" t="str">
        <f>IF(D815="","",SUMPRODUCT(('Дневник сделок'!$H$10:$H$1960=D815)*('Дневник сделок'!$AE$10:$AE$1960)))</f>
        <v/>
      </c>
    </row>
    <row r="816" spans="5:8">
      <c r="E816" s="33" t="str">
        <f>IF(D816="","",COUNTIF('Дневник сделок'!$H$10:$H$1960,D816))</f>
        <v/>
      </c>
      <c r="F816" s="33" t="str">
        <f>IF(D816="","",(SUMPRODUCT(('Дневник сделок'!$H$10:'Дневник сделок'!$H$2000=D816)*('Дневник сделок'!$AE$10:'Дневник сделок'!$AE$2000&gt;0))))</f>
        <v/>
      </c>
      <c r="G816" s="33" t="str">
        <f>IF(D816="","",(SUMPRODUCT(('Дневник сделок'!$H$10:'Дневник сделок'!$H$2000=D816)*('Дневник сделок'!$AE$10:'Дневник сделок'!$AE$2000&lt;0))))</f>
        <v/>
      </c>
      <c r="H816" s="33" t="str">
        <f>IF(D816="","",SUMPRODUCT(('Дневник сделок'!$H$10:$H$1960=D816)*('Дневник сделок'!$AE$10:$AE$1960)))</f>
        <v/>
      </c>
    </row>
    <row r="817" spans="5:8">
      <c r="E817" s="33" t="str">
        <f>IF(D817="","",COUNTIF('Дневник сделок'!$H$10:$H$1960,D817))</f>
        <v/>
      </c>
      <c r="F817" s="33" t="str">
        <f>IF(D817="","",(SUMPRODUCT(('Дневник сделок'!$H$10:'Дневник сделок'!$H$2000=D817)*('Дневник сделок'!$AE$10:'Дневник сделок'!$AE$2000&gt;0))))</f>
        <v/>
      </c>
      <c r="G817" s="33" t="str">
        <f>IF(D817="","",(SUMPRODUCT(('Дневник сделок'!$H$10:'Дневник сделок'!$H$2000=D817)*('Дневник сделок'!$AE$10:'Дневник сделок'!$AE$2000&lt;0))))</f>
        <v/>
      </c>
      <c r="H817" s="33" t="str">
        <f>IF(D817="","",SUMPRODUCT(('Дневник сделок'!$H$10:$H$1960=D817)*('Дневник сделок'!$AE$10:$AE$1960)))</f>
        <v/>
      </c>
    </row>
    <row r="818" spans="5:8">
      <c r="E818" s="33" t="str">
        <f>IF(D818="","",COUNTIF('Дневник сделок'!$H$10:$H$1960,D818))</f>
        <v/>
      </c>
      <c r="F818" s="33" t="str">
        <f>IF(D818="","",(SUMPRODUCT(('Дневник сделок'!$H$10:'Дневник сделок'!$H$2000=D818)*('Дневник сделок'!$AE$10:'Дневник сделок'!$AE$2000&gt;0))))</f>
        <v/>
      </c>
      <c r="G818" s="33" t="str">
        <f>IF(D818="","",(SUMPRODUCT(('Дневник сделок'!$H$10:'Дневник сделок'!$H$2000=D818)*('Дневник сделок'!$AE$10:'Дневник сделок'!$AE$2000&lt;0))))</f>
        <v/>
      </c>
      <c r="H818" s="33" t="str">
        <f>IF(D818="","",SUMPRODUCT(('Дневник сделок'!$H$10:$H$1960=D818)*('Дневник сделок'!$AE$10:$AE$1960)))</f>
        <v/>
      </c>
    </row>
    <row r="819" spans="5:8">
      <c r="E819" s="33" t="str">
        <f>IF(D819="","",COUNTIF('Дневник сделок'!$H$10:$H$1960,D819))</f>
        <v/>
      </c>
      <c r="F819" s="33" t="str">
        <f>IF(D819="","",(SUMPRODUCT(('Дневник сделок'!$H$10:'Дневник сделок'!$H$2000=D819)*('Дневник сделок'!$AE$10:'Дневник сделок'!$AE$2000&gt;0))))</f>
        <v/>
      </c>
      <c r="G819" s="33" t="str">
        <f>IF(D819="","",(SUMPRODUCT(('Дневник сделок'!$H$10:'Дневник сделок'!$H$2000=D819)*('Дневник сделок'!$AE$10:'Дневник сделок'!$AE$2000&lt;0))))</f>
        <v/>
      </c>
      <c r="H819" s="33" t="str">
        <f>IF(D819="","",SUMPRODUCT(('Дневник сделок'!$H$10:$H$1960=D819)*('Дневник сделок'!$AE$10:$AE$1960)))</f>
        <v/>
      </c>
    </row>
    <row r="820" spans="5:8">
      <c r="E820" s="33" t="str">
        <f>IF(D820="","",COUNTIF('Дневник сделок'!$H$10:$H$1960,D820))</f>
        <v/>
      </c>
      <c r="F820" s="33" t="str">
        <f>IF(D820="","",(SUMPRODUCT(('Дневник сделок'!$H$10:'Дневник сделок'!$H$2000=D820)*('Дневник сделок'!$AE$10:'Дневник сделок'!$AE$2000&gt;0))))</f>
        <v/>
      </c>
      <c r="G820" s="33" t="str">
        <f>IF(D820="","",(SUMPRODUCT(('Дневник сделок'!$H$10:'Дневник сделок'!$H$2000=D820)*('Дневник сделок'!$AE$10:'Дневник сделок'!$AE$2000&lt;0))))</f>
        <v/>
      </c>
      <c r="H820" s="33" t="str">
        <f>IF(D820="","",SUMPRODUCT(('Дневник сделок'!$H$10:$H$1960=D820)*('Дневник сделок'!$AE$10:$AE$1960)))</f>
        <v/>
      </c>
    </row>
    <row r="821" spans="5:8">
      <c r="E821" s="33" t="str">
        <f>IF(D821="","",COUNTIF('Дневник сделок'!$H$10:$H$1960,D821))</f>
        <v/>
      </c>
      <c r="F821" s="33" t="str">
        <f>IF(D821="","",(SUMPRODUCT(('Дневник сделок'!$H$10:'Дневник сделок'!$H$2000=D821)*('Дневник сделок'!$AE$10:'Дневник сделок'!$AE$2000&gt;0))))</f>
        <v/>
      </c>
      <c r="G821" s="33" t="str">
        <f>IF(D821="","",(SUMPRODUCT(('Дневник сделок'!$H$10:'Дневник сделок'!$H$2000=D821)*('Дневник сделок'!$AE$10:'Дневник сделок'!$AE$2000&lt;0))))</f>
        <v/>
      </c>
      <c r="H821" s="33" t="str">
        <f>IF(D821="","",SUMPRODUCT(('Дневник сделок'!$H$10:$H$1960=D821)*('Дневник сделок'!$AE$10:$AE$1960)))</f>
        <v/>
      </c>
    </row>
    <row r="822" spans="5:8">
      <c r="E822" s="33" t="str">
        <f>IF(D822="","",COUNTIF('Дневник сделок'!$H$10:$H$1960,D822))</f>
        <v/>
      </c>
      <c r="F822" s="33" t="str">
        <f>IF(D822="","",(SUMPRODUCT(('Дневник сделок'!$H$10:'Дневник сделок'!$H$2000=D822)*('Дневник сделок'!$AE$10:'Дневник сделок'!$AE$2000&gt;0))))</f>
        <v/>
      </c>
      <c r="G822" s="33" t="str">
        <f>IF(D822="","",(SUMPRODUCT(('Дневник сделок'!$H$10:'Дневник сделок'!$H$2000=D822)*('Дневник сделок'!$AE$10:'Дневник сделок'!$AE$2000&lt;0))))</f>
        <v/>
      </c>
      <c r="H822" s="33" t="str">
        <f>IF(D822="","",SUMPRODUCT(('Дневник сделок'!$H$10:$H$1960=D822)*('Дневник сделок'!$AE$10:$AE$1960)))</f>
        <v/>
      </c>
    </row>
    <row r="823" spans="5:8">
      <c r="E823" s="33" t="str">
        <f>IF(D823="","",COUNTIF('Дневник сделок'!$H$10:$H$1960,D823))</f>
        <v/>
      </c>
      <c r="F823" s="33" t="str">
        <f>IF(D823="","",(SUMPRODUCT(('Дневник сделок'!$H$10:'Дневник сделок'!$H$2000=D823)*('Дневник сделок'!$AE$10:'Дневник сделок'!$AE$2000&gt;0))))</f>
        <v/>
      </c>
      <c r="G823" s="33" t="str">
        <f>IF(D823="","",(SUMPRODUCT(('Дневник сделок'!$H$10:'Дневник сделок'!$H$2000=D823)*('Дневник сделок'!$AE$10:'Дневник сделок'!$AE$2000&lt;0))))</f>
        <v/>
      </c>
      <c r="H823" s="33" t="str">
        <f>IF(D823="","",SUMPRODUCT(('Дневник сделок'!$H$10:$H$1960=D823)*('Дневник сделок'!$AE$10:$AE$1960)))</f>
        <v/>
      </c>
    </row>
    <row r="824" spans="5:8">
      <c r="E824" s="33" t="str">
        <f>IF(D824="","",COUNTIF('Дневник сделок'!$H$10:$H$1960,D824))</f>
        <v/>
      </c>
      <c r="F824" s="33" t="str">
        <f>IF(D824="","",(SUMPRODUCT(('Дневник сделок'!$H$10:'Дневник сделок'!$H$2000=D824)*('Дневник сделок'!$AE$10:'Дневник сделок'!$AE$2000&gt;0))))</f>
        <v/>
      </c>
      <c r="G824" s="33" t="str">
        <f>IF(D824="","",(SUMPRODUCT(('Дневник сделок'!$H$10:'Дневник сделок'!$H$2000=D824)*('Дневник сделок'!$AE$10:'Дневник сделок'!$AE$2000&lt;0))))</f>
        <v/>
      </c>
      <c r="H824" s="33" t="str">
        <f>IF(D824="","",SUMPRODUCT(('Дневник сделок'!$H$10:$H$1960=D824)*('Дневник сделок'!$AE$10:$AE$1960)))</f>
        <v/>
      </c>
    </row>
    <row r="825" spans="5:8">
      <c r="E825" s="33" t="str">
        <f>IF(D825="","",COUNTIF('Дневник сделок'!$H$10:$H$1960,D825))</f>
        <v/>
      </c>
      <c r="F825" s="33" t="str">
        <f>IF(D825="","",(SUMPRODUCT(('Дневник сделок'!$H$10:'Дневник сделок'!$H$2000=D825)*('Дневник сделок'!$AE$10:'Дневник сделок'!$AE$2000&gt;0))))</f>
        <v/>
      </c>
      <c r="G825" s="33" t="str">
        <f>IF(D825="","",(SUMPRODUCT(('Дневник сделок'!$H$10:'Дневник сделок'!$H$2000=D825)*('Дневник сделок'!$AE$10:'Дневник сделок'!$AE$2000&lt;0))))</f>
        <v/>
      </c>
      <c r="H825" s="33" t="str">
        <f>IF(D825="","",SUMPRODUCT(('Дневник сделок'!$H$10:$H$1960=D825)*('Дневник сделок'!$AE$10:$AE$1960)))</f>
        <v/>
      </c>
    </row>
    <row r="826" spans="5:8">
      <c r="E826" s="33" t="str">
        <f>IF(D826="","",COUNTIF('Дневник сделок'!$H$10:$H$1960,D826))</f>
        <v/>
      </c>
      <c r="F826" s="33" t="str">
        <f>IF(D826="","",(SUMPRODUCT(('Дневник сделок'!$H$10:'Дневник сделок'!$H$2000=D826)*('Дневник сделок'!$AE$10:'Дневник сделок'!$AE$2000&gt;0))))</f>
        <v/>
      </c>
      <c r="G826" s="33" t="str">
        <f>IF(D826="","",(SUMPRODUCT(('Дневник сделок'!$H$10:'Дневник сделок'!$H$2000=D826)*('Дневник сделок'!$AE$10:'Дневник сделок'!$AE$2000&lt;0))))</f>
        <v/>
      </c>
      <c r="H826" s="33" t="str">
        <f>IF(D826="","",SUMPRODUCT(('Дневник сделок'!$H$10:$H$1960=D826)*('Дневник сделок'!$AE$10:$AE$1960)))</f>
        <v/>
      </c>
    </row>
    <row r="827" spans="5:8">
      <c r="E827" s="33" t="str">
        <f>IF(D827="","",COUNTIF('Дневник сделок'!$H$10:$H$1960,D827))</f>
        <v/>
      </c>
      <c r="F827" s="33" t="str">
        <f>IF(D827="","",(SUMPRODUCT(('Дневник сделок'!$H$10:'Дневник сделок'!$H$2000=D827)*('Дневник сделок'!$AE$10:'Дневник сделок'!$AE$2000&gt;0))))</f>
        <v/>
      </c>
      <c r="G827" s="33" t="str">
        <f>IF(D827="","",(SUMPRODUCT(('Дневник сделок'!$H$10:'Дневник сделок'!$H$2000=D827)*('Дневник сделок'!$AE$10:'Дневник сделок'!$AE$2000&lt;0))))</f>
        <v/>
      </c>
      <c r="H827" s="33" t="str">
        <f>IF(D827="","",SUMPRODUCT(('Дневник сделок'!$H$10:$H$1960=D827)*('Дневник сделок'!$AE$10:$AE$1960)))</f>
        <v/>
      </c>
    </row>
    <row r="828" spans="5:8">
      <c r="E828" s="33" t="str">
        <f>IF(D828="","",COUNTIF('Дневник сделок'!$H$10:$H$1960,D828))</f>
        <v/>
      </c>
      <c r="F828" s="33" t="str">
        <f>IF(D828="","",(SUMPRODUCT(('Дневник сделок'!$H$10:'Дневник сделок'!$H$2000=D828)*('Дневник сделок'!$AE$10:'Дневник сделок'!$AE$2000&gt;0))))</f>
        <v/>
      </c>
      <c r="G828" s="33" t="str">
        <f>IF(D828="","",(SUMPRODUCT(('Дневник сделок'!$H$10:'Дневник сделок'!$H$2000=D828)*('Дневник сделок'!$AE$10:'Дневник сделок'!$AE$2000&lt;0))))</f>
        <v/>
      </c>
      <c r="H828" s="33" t="str">
        <f>IF(D828="","",SUMPRODUCT(('Дневник сделок'!$H$10:$H$1960=D828)*('Дневник сделок'!$AE$10:$AE$1960)))</f>
        <v/>
      </c>
    </row>
    <row r="829" spans="5:8">
      <c r="E829" s="33" t="str">
        <f>IF(D829="","",COUNTIF('Дневник сделок'!$H$10:$H$1960,D829))</f>
        <v/>
      </c>
      <c r="F829" s="33" t="str">
        <f>IF(D829="","",(SUMPRODUCT(('Дневник сделок'!$H$10:'Дневник сделок'!$H$2000=D829)*('Дневник сделок'!$AE$10:'Дневник сделок'!$AE$2000&gt;0))))</f>
        <v/>
      </c>
      <c r="G829" s="33" t="str">
        <f>IF(D829="","",(SUMPRODUCT(('Дневник сделок'!$H$10:'Дневник сделок'!$H$2000=D829)*('Дневник сделок'!$AE$10:'Дневник сделок'!$AE$2000&lt;0))))</f>
        <v/>
      </c>
      <c r="H829" s="33" t="str">
        <f>IF(D829="","",SUMPRODUCT(('Дневник сделок'!$H$10:$H$1960=D829)*('Дневник сделок'!$AE$10:$AE$1960)))</f>
        <v/>
      </c>
    </row>
    <row r="830" spans="5:8">
      <c r="E830" s="33" t="str">
        <f>IF(D830="","",COUNTIF('Дневник сделок'!$H$10:$H$1960,D830))</f>
        <v/>
      </c>
      <c r="F830" s="33" t="str">
        <f>IF(D830="","",(SUMPRODUCT(('Дневник сделок'!$H$10:'Дневник сделок'!$H$2000=D830)*('Дневник сделок'!$AE$10:'Дневник сделок'!$AE$2000&gt;0))))</f>
        <v/>
      </c>
      <c r="G830" s="33" t="str">
        <f>IF(D830="","",(SUMPRODUCT(('Дневник сделок'!$H$10:'Дневник сделок'!$H$2000=D830)*('Дневник сделок'!$AE$10:'Дневник сделок'!$AE$2000&lt;0))))</f>
        <v/>
      </c>
      <c r="H830" s="33" t="str">
        <f>IF(D830="","",SUMPRODUCT(('Дневник сделок'!$H$10:$H$1960=D830)*('Дневник сделок'!$AE$10:$AE$1960)))</f>
        <v/>
      </c>
    </row>
    <row r="831" spans="5:8">
      <c r="E831" s="33" t="str">
        <f>IF(D831="","",COUNTIF('Дневник сделок'!$H$10:$H$1960,D831))</f>
        <v/>
      </c>
      <c r="F831" s="33" t="str">
        <f>IF(D831="","",(SUMPRODUCT(('Дневник сделок'!$H$10:'Дневник сделок'!$H$2000=D831)*('Дневник сделок'!$AE$10:'Дневник сделок'!$AE$2000&gt;0))))</f>
        <v/>
      </c>
      <c r="G831" s="33" t="str">
        <f>IF(D831="","",(SUMPRODUCT(('Дневник сделок'!$H$10:'Дневник сделок'!$H$2000=D831)*('Дневник сделок'!$AE$10:'Дневник сделок'!$AE$2000&lt;0))))</f>
        <v/>
      </c>
      <c r="H831" s="33" t="str">
        <f>IF(D831="","",SUMPRODUCT(('Дневник сделок'!$H$10:$H$1960=D831)*('Дневник сделок'!$AE$10:$AE$1960)))</f>
        <v/>
      </c>
    </row>
    <row r="832" spans="5:8">
      <c r="E832" s="33" t="str">
        <f>IF(D832="","",COUNTIF('Дневник сделок'!$H$10:$H$1960,D832))</f>
        <v/>
      </c>
      <c r="F832" s="33" t="str">
        <f>IF(D832="","",(SUMPRODUCT(('Дневник сделок'!$H$10:'Дневник сделок'!$H$2000=D832)*('Дневник сделок'!$AE$10:'Дневник сделок'!$AE$2000&gt;0))))</f>
        <v/>
      </c>
      <c r="G832" s="33" t="str">
        <f>IF(D832="","",(SUMPRODUCT(('Дневник сделок'!$H$10:'Дневник сделок'!$H$2000=D832)*('Дневник сделок'!$AE$10:'Дневник сделок'!$AE$2000&lt;0))))</f>
        <v/>
      </c>
      <c r="H832" s="33" t="str">
        <f>IF(D832="","",SUMPRODUCT(('Дневник сделок'!$H$10:$H$1960=D832)*('Дневник сделок'!$AE$10:$AE$1960)))</f>
        <v/>
      </c>
    </row>
    <row r="833" spans="5:8">
      <c r="E833" s="33" t="str">
        <f>IF(D833="","",COUNTIF('Дневник сделок'!$H$10:$H$1960,D833))</f>
        <v/>
      </c>
      <c r="F833" s="33" t="str">
        <f>IF(D833="","",(SUMPRODUCT(('Дневник сделок'!$H$10:'Дневник сделок'!$H$2000=D833)*('Дневник сделок'!$AE$10:'Дневник сделок'!$AE$2000&gt;0))))</f>
        <v/>
      </c>
      <c r="G833" s="33" t="str">
        <f>IF(D833="","",(SUMPRODUCT(('Дневник сделок'!$H$10:'Дневник сделок'!$H$2000=D833)*('Дневник сделок'!$AE$10:'Дневник сделок'!$AE$2000&lt;0))))</f>
        <v/>
      </c>
      <c r="H833" s="33" t="str">
        <f>IF(D833="","",SUMPRODUCT(('Дневник сделок'!$H$10:$H$1960=D833)*('Дневник сделок'!$AE$10:$AE$1960)))</f>
        <v/>
      </c>
    </row>
    <row r="834" spans="5:8">
      <c r="E834" s="33" t="str">
        <f>IF(D834="","",COUNTIF('Дневник сделок'!$H$10:$H$1960,D834))</f>
        <v/>
      </c>
      <c r="F834" s="33" t="str">
        <f>IF(D834="","",(SUMPRODUCT(('Дневник сделок'!$H$10:'Дневник сделок'!$H$2000=D834)*('Дневник сделок'!$AE$10:'Дневник сделок'!$AE$2000&gt;0))))</f>
        <v/>
      </c>
      <c r="G834" s="33" t="str">
        <f>IF(D834="","",(SUMPRODUCT(('Дневник сделок'!$H$10:'Дневник сделок'!$H$2000=D834)*('Дневник сделок'!$AE$10:'Дневник сделок'!$AE$2000&lt;0))))</f>
        <v/>
      </c>
      <c r="H834" s="33" t="str">
        <f>IF(D834="","",SUMPRODUCT(('Дневник сделок'!$H$10:$H$1960=D834)*('Дневник сделок'!$AE$10:$AE$1960)))</f>
        <v/>
      </c>
    </row>
    <row r="835" spans="5:8">
      <c r="E835" s="33" t="str">
        <f>IF(D835="","",COUNTIF('Дневник сделок'!$H$10:$H$1960,D835))</f>
        <v/>
      </c>
      <c r="F835" s="33" t="str">
        <f>IF(D835="","",(SUMPRODUCT(('Дневник сделок'!$H$10:'Дневник сделок'!$H$2000=D835)*('Дневник сделок'!$AE$10:'Дневник сделок'!$AE$2000&gt;0))))</f>
        <v/>
      </c>
      <c r="G835" s="33" t="str">
        <f>IF(D835="","",(SUMPRODUCT(('Дневник сделок'!$H$10:'Дневник сделок'!$H$2000=D835)*('Дневник сделок'!$AE$10:'Дневник сделок'!$AE$2000&lt;0))))</f>
        <v/>
      </c>
      <c r="H835" s="33" t="str">
        <f>IF(D835="","",SUMPRODUCT(('Дневник сделок'!$H$10:$H$1960=D835)*('Дневник сделок'!$AE$10:$AE$1960)))</f>
        <v/>
      </c>
    </row>
    <row r="836" spans="5:8">
      <c r="E836" s="33" t="str">
        <f>IF(D836="","",COUNTIF('Дневник сделок'!$H$10:$H$1960,D836))</f>
        <v/>
      </c>
      <c r="F836" s="33" t="str">
        <f>IF(D836="","",(SUMPRODUCT(('Дневник сделок'!$H$10:'Дневник сделок'!$H$2000=D836)*('Дневник сделок'!$AE$10:'Дневник сделок'!$AE$2000&gt;0))))</f>
        <v/>
      </c>
      <c r="G836" s="33" t="str">
        <f>IF(D836="","",(SUMPRODUCT(('Дневник сделок'!$H$10:'Дневник сделок'!$H$2000=D836)*('Дневник сделок'!$AE$10:'Дневник сделок'!$AE$2000&lt;0))))</f>
        <v/>
      </c>
      <c r="H836" s="33" t="str">
        <f>IF(D836="","",SUMPRODUCT(('Дневник сделок'!$H$10:$H$1960=D836)*('Дневник сделок'!$AE$10:$AE$1960)))</f>
        <v/>
      </c>
    </row>
    <row r="837" spans="5:8">
      <c r="E837" s="33" t="str">
        <f>IF(D837="","",COUNTIF('Дневник сделок'!$H$10:$H$1960,D837))</f>
        <v/>
      </c>
      <c r="F837" s="33" t="str">
        <f>IF(D837="","",(SUMPRODUCT(('Дневник сделок'!$H$10:'Дневник сделок'!$H$2000=D837)*('Дневник сделок'!$AE$10:'Дневник сделок'!$AE$2000&gt;0))))</f>
        <v/>
      </c>
      <c r="G837" s="33" t="str">
        <f>IF(D837="","",(SUMPRODUCT(('Дневник сделок'!$H$10:'Дневник сделок'!$H$2000=D837)*('Дневник сделок'!$AE$10:'Дневник сделок'!$AE$2000&lt;0))))</f>
        <v/>
      </c>
      <c r="H837" s="33" t="str">
        <f>IF(D837="","",SUMPRODUCT(('Дневник сделок'!$H$10:$H$1960=D837)*('Дневник сделок'!$AE$10:$AE$1960)))</f>
        <v/>
      </c>
    </row>
    <row r="838" spans="5:8">
      <c r="E838" s="33" t="str">
        <f>IF(D838="","",COUNTIF('Дневник сделок'!$H$10:$H$1960,D838))</f>
        <v/>
      </c>
      <c r="F838" s="33" t="str">
        <f>IF(D838="","",(SUMPRODUCT(('Дневник сделок'!$H$10:'Дневник сделок'!$H$2000=D838)*('Дневник сделок'!$AE$10:'Дневник сделок'!$AE$2000&gt;0))))</f>
        <v/>
      </c>
      <c r="G838" s="33" t="str">
        <f>IF(D838="","",(SUMPRODUCT(('Дневник сделок'!$H$10:'Дневник сделок'!$H$2000=D838)*('Дневник сделок'!$AE$10:'Дневник сделок'!$AE$2000&lt;0))))</f>
        <v/>
      </c>
      <c r="H838" s="33" t="str">
        <f>IF(D838="","",SUMPRODUCT(('Дневник сделок'!$H$10:$H$1960=D838)*('Дневник сделок'!$AE$10:$AE$1960)))</f>
        <v/>
      </c>
    </row>
    <row r="839" spans="5:8">
      <c r="E839" s="33" t="str">
        <f>IF(D839="","",COUNTIF('Дневник сделок'!$H$10:$H$1960,D839))</f>
        <v/>
      </c>
      <c r="F839" s="33" t="str">
        <f>IF(D839="","",(SUMPRODUCT(('Дневник сделок'!$H$10:'Дневник сделок'!$H$2000=D839)*('Дневник сделок'!$AE$10:'Дневник сделок'!$AE$2000&gt;0))))</f>
        <v/>
      </c>
      <c r="G839" s="33" t="str">
        <f>IF(D839="","",(SUMPRODUCT(('Дневник сделок'!$H$10:'Дневник сделок'!$H$2000=D839)*('Дневник сделок'!$AE$10:'Дневник сделок'!$AE$2000&lt;0))))</f>
        <v/>
      </c>
      <c r="H839" s="33" t="str">
        <f>IF(D839="","",SUMPRODUCT(('Дневник сделок'!$H$10:$H$1960=D839)*('Дневник сделок'!$AE$10:$AE$1960)))</f>
        <v/>
      </c>
    </row>
    <row r="840" spans="5:8">
      <c r="E840" s="33" t="str">
        <f>IF(D840="","",COUNTIF('Дневник сделок'!$H$10:$H$1960,D840))</f>
        <v/>
      </c>
      <c r="F840" s="33" t="str">
        <f>IF(D840="","",(SUMPRODUCT(('Дневник сделок'!$H$10:'Дневник сделок'!$H$2000=D840)*('Дневник сделок'!$AE$10:'Дневник сделок'!$AE$2000&gt;0))))</f>
        <v/>
      </c>
      <c r="G840" s="33" t="str">
        <f>IF(D840="","",(SUMPRODUCT(('Дневник сделок'!$H$10:'Дневник сделок'!$H$2000=D840)*('Дневник сделок'!$AE$10:'Дневник сделок'!$AE$2000&lt;0))))</f>
        <v/>
      </c>
      <c r="H840" s="33" t="str">
        <f>IF(D840="","",SUMPRODUCT(('Дневник сделок'!$H$10:$H$1960=D840)*('Дневник сделок'!$AE$10:$AE$1960)))</f>
        <v/>
      </c>
    </row>
    <row r="841" spans="5:8">
      <c r="E841" s="33" t="str">
        <f>IF(D841="","",COUNTIF('Дневник сделок'!$H$10:$H$1960,D841))</f>
        <v/>
      </c>
      <c r="F841" s="33" t="str">
        <f>IF(D841="","",(SUMPRODUCT(('Дневник сделок'!$H$10:'Дневник сделок'!$H$2000=D841)*('Дневник сделок'!$AE$10:'Дневник сделок'!$AE$2000&gt;0))))</f>
        <v/>
      </c>
      <c r="G841" s="33" t="str">
        <f>IF(D841="","",(SUMPRODUCT(('Дневник сделок'!$H$10:'Дневник сделок'!$H$2000=D841)*('Дневник сделок'!$AE$10:'Дневник сделок'!$AE$2000&lt;0))))</f>
        <v/>
      </c>
      <c r="H841" s="33" t="str">
        <f>IF(D841="","",SUMPRODUCT(('Дневник сделок'!$H$10:$H$1960=D841)*('Дневник сделок'!$AE$10:$AE$1960)))</f>
        <v/>
      </c>
    </row>
    <row r="842" spans="5:8">
      <c r="E842" s="33" t="str">
        <f>IF(D842="","",COUNTIF('Дневник сделок'!$H$10:$H$1960,D842))</f>
        <v/>
      </c>
      <c r="F842" s="33" t="str">
        <f>IF(D842="","",(SUMPRODUCT(('Дневник сделок'!$H$10:'Дневник сделок'!$H$2000=D842)*('Дневник сделок'!$AE$10:'Дневник сделок'!$AE$2000&gt;0))))</f>
        <v/>
      </c>
      <c r="G842" s="33" t="str">
        <f>IF(D842="","",(SUMPRODUCT(('Дневник сделок'!$H$10:'Дневник сделок'!$H$2000=D842)*('Дневник сделок'!$AE$10:'Дневник сделок'!$AE$2000&lt;0))))</f>
        <v/>
      </c>
      <c r="H842" s="33" t="str">
        <f>IF(D842="","",SUMPRODUCT(('Дневник сделок'!$H$10:$H$1960=D842)*('Дневник сделок'!$AE$10:$AE$1960)))</f>
        <v/>
      </c>
    </row>
    <row r="843" spans="5:8">
      <c r="E843" s="33" t="str">
        <f>IF(D843="","",COUNTIF('Дневник сделок'!$H$10:$H$1960,D843))</f>
        <v/>
      </c>
      <c r="F843" s="33" t="str">
        <f>IF(D843="","",(SUMPRODUCT(('Дневник сделок'!$H$10:'Дневник сделок'!$H$2000=D843)*('Дневник сделок'!$AE$10:'Дневник сделок'!$AE$2000&gt;0))))</f>
        <v/>
      </c>
      <c r="G843" s="33" t="str">
        <f>IF(D843="","",(SUMPRODUCT(('Дневник сделок'!$H$10:'Дневник сделок'!$H$2000=D843)*('Дневник сделок'!$AE$10:'Дневник сделок'!$AE$2000&lt;0))))</f>
        <v/>
      </c>
      <c r="H843" s="33" t="str">
        <f>IF(D843="","",SUMPRODUCT(('Дневник сделок'!$H$10:$H$1960=D843)*('Дневник сделок'!$AE$10:$AE$1960)))</f>
        <v/>
      </c>
    </row>
    <row r="844" spans="5:8">
      <c r="E844" s="33" t="str">
        <f>IF(D844="","",COUNTIF('Дневник сделок'!$H$10:$H$1960,D844))</f>
        <v/>
      </c>
      <c r="F844" s="33" t="str">
        <f>IF(D844="","",(SUMPRODUCT(('Дневник сделок'!$H$10:'Дневник сделок'!$H$2000=D844)*('Дневник сделок'!$AE$10:'Дневник сделок'!$AE$2000&gt;0))))</f>
        <v/>
      </c>
      <c r="G844" s="33" t="str">
        <f>IF(D844="","",(SUMPRODUCT(('Дневник сделок'!$H$10:'Дневник сделок'!$H$2000=D844)*('Дневник сделок'!$AE$10:'Дневник сделок'!$AE$2000&lt;0))))</f>
        <v/>
      </c>
      <c r="H844" s="33" t="str">
        <f>IF(D844="","",SUMPRODUCT(('Дневник сделок'!$H$10:$H$1960=D844)*('Дневник сделок'!$AE$10:$AE$1960)))</f>
        <v/>
      </c>
    </row>
    <row r="845" spans="5:8">
      <c r="E845" s="33" t="str">
        <f>IF(D845="","",COUNTIF('Дневник сделок'!$H$10:$H$1960,D845))</f>
        <v/>
      </c>
      <c r="F845" s="33" t="str">
        <f>IF(D845="","",(SUMPRODUCT(('Дневник сделок'!$H$10:'Дневник сделок'!$H$2000=D845)*('Дневник сделок'!$AE$10:'Дневник сделок'!$AE$2000&gt;0))))</f>
        <v/>
      </c>
      <c r="G845" s="33" t="str">
        <f>IF(D845="","",(SUMPRODUCT(('Дневник сделок'!$H$10:'Дневник сделок'!$H$2000=D845)*('Дневник сделок'!$AE$10:'Дневник сделок'!$AE$2000&lt;0))))</f>
        <v/>
      </c>
      <c r="H845" s="33" t="str">
        <f>IF(D845="","",SUMPRODUCT(('Дневник сделок'!$H$10:$H$1960=D845)*('Дневник сделок'!$AE$10:$AE$1960)))</f>
        <v/>
      </c>
    </row>
    <row r="846" spans="5:8">
      <c r="E846" s="33" t="str">
        <f>IF(D846="","",COUNTIF('Дневник сделок'!$H$10:$H$1960,D846))</f>
        <v/>
      </c>
      <c r="F846" s="33" t="str">
        <f>IF(D846="","",(SUMPRODUCT(('Дневник сделок'!$H$10:'Дневник сделок'!$H$2000=D846)*('Дневник сделок'!$AE$10:'Дневник сделок'!$AE$2000&gt;0))))</f>
        <v/>
      </c>
      <c r="G846" s="33" t="str">
        <f>IF(D846="","",(SUMPRODUCT(('Дневник сделок'!$H$10:'Дневник сделок'!$H$2000=D846)*('Дневник сделок'!$AE$10:'Дневник сделок'!$AE$2000&lt;0))))</f>
        <v/>
      </c>
      <c r="H846" s="33" t="str">
        <f>IF(D846="","",SUMPRODUCT(('Дневник сделок'!$H$10:$H$1960=D846)*('Дневник сделок'!$AE$10:$AE$1960)))</f>
        <v/>
      </c>
    </row>
    <row r="847" spans="5:8">
      <c r="E847" s="33" t="str">
        <f>IF(D847="","",COUNTIF('Дневник сделок'!$H$10:$H$1960,D847))</f>
        <v/>
      </c>
      <c r="F847" s="33" t="str">
        <f>IF(D847="","",(SUMPRODUCT(('Дневник сделок'!$H$10:'Дневник сделок'!$H$2000=D847)*('Дневник сделок'!$AE$10:'Дневник сделок'!$AE$2000&gt;0))))</f>
        <v/>
      </c>
      <c r="G847" s="33" t="str">
        <f>IF(D847="","",(SUMPRODUCT(('Дневник сделок'!$H$10:'Дневник сделок'!$H$2000=D847)*('Дневник сделок'!$AE$10:'Дневник сделок'!$AE$2000&lt;0))))</f>
        <v/>
      </c>
      <c r="H847" s="33" t="str">
        <f>IF(D847="","",SUMPRODUCT(('Дневник сделок'!$H$10:$H$1960=D847)*('Дневник сделок'!$AE$10:$AE$1960)))</f>
        <v/>
      </c>
    </row>
    <row r="848" spans="5:8">
      <c r="E848" s="33" t="str">
        <f>IF(D848="","",COUNTIF('Дневник сделок'!$H$10:$H$1960,D848))</f>
        <v/>
      </c>
      <c r="F848" s="33" t="str">
        <f>IF(D848="","",(SUMPRODUCT(('Дневник сделок'!$H$10:'Дневник сделок'!$H$2000=D848)*('Дневник сделок'!$AE$10:'Дневник сделок'!$AE$2000&gt;0))))</f>
        <v/>
      </c>
      <c r="G848" s="33" t="str">
        <f>IF(D848="","",(SUMPRODUCT(('Дневник сделок'!$H$10:'Дневник сделок'!$H$2000=D848)*('Дневник сделок'!$AE$10:'Дневник сделок'!$AE$2000&lt;0))))</f>
        <v/>
      </c>
      <c r="H848" s="33" t="str">
        <f>IF(D848="","",SUMPRODUCT(('Дневник сделок'!$H$10:$H$1960=D848)*('Дневник сделок'!$AE$10:$AE$1960)))</f>
        <v/>
      </c>
    </row>
    <row r="849" spans="5:8">
      <c r="E849" s="33" t="str">
        <f>IF(D849="","",COUNTIF('Дневник сделок'!$H$10:$H$1960,D849))</f>
        <v/>
      </c>
      <c r="F849" s="33" t="str">
        <f>IF(D849="","",(SUMPRODUCT(('Дневник сделок'!$H$10:'Дневник сделок'!$H$2000=D849)*('Дневник сделок'!$AE$10:'Дневник сделок'!$AE$2000&gt;0))))</f>
        <v/>
      </c>
      <c r="G849" s="33" t="str">
        <f>IF(D849="","",(SUMPRODUCT(('Дневник сделок'!$H$10:'Дневник сделок'!$H$2000=D849)*('Дневник сделок'!$AE$10:'Дневник сделок'!$AE$2000&lt;0))))</f>
        <v/>
      </c>
      <c r="H849" s="33" t="str">
        <f>IF(D849="","",SUMPRODUCT(('Дневник сделок'!$H$10:$H$1960=D849)*('Дневник сделок'!$AE$10:$AE$1960)))</f>
        <v/>
      </c>
    </row>
    <row r="850" spans="5:8">
      <c r="E850" s="33" t="str">
        <f>IF(D850="","",COUNTIF('Дневник сделок'!$H$10:$H$1960,D850))</f>
        <v/>
      </c>
      <c r="F850" s="33" t="str">
        <f>IF(D850="","",(SUMPRODUCT(('Дневник сделок'!$H$10:'Дневник сделок'!$H$2000=D850)*('Дневник сделок'!$AE$10:'Дневник сделок'!$AE$2000&gt;0))))</f>
        <v/>
      </c>
      <c r="G850" s="33" t="str">
        <f>IF(D850="","",(SUMPRODUCT(('Дневник сделок'!$H$10:'Дневник сделок'!$H$2000=D850)*('Дневник сделок'!$AE$10:'Дневник сделок'!$AE$2000&lt;0))))</f>
        <v/>
      </c>
      <c r="H850" s="33" t="str">
        <f>IF(D850="","",SUMPRODUCT(('Дневник сделок'!$H$10:$H$1960=D850)*('Дневник сделок'!$AE$10:$AE$1960)))</f>
        <v/>
      </c>
    </row>
    <row r="851" spans="5:8">
      <c r="E851" s="33" t="str">
        <f>IF(D851="","",COUNTIF('Дневник сделок'!$H$10:$H$1960,D851))</f>
        <v/>
      </c>
      <c r="F851" s="33" t="str">
        <f>IF(D851="","",(SUMPRODUCT(('Дневник сделок'!$H$10:'Дневник сделок'!$H$2000=D851)*('Дневник сделок'!$AE$10:'Дневник сделок'!$AE$2000&gt;0))))</f>
        <v/>
      </c>
      <c r="G851" s="33" t="str">
        <f>IF(D851="","",(SUMPRODUCT(('Дневник сделок'!$H$10:'Дневник сделок'!$H$2000=D851)*('Дневник сделок'!$AE$10:'Дневник сделок'!$AE$2000&lt;0))))</f>
        <v/>
      </c>
      <c r="H851" s="33" t="str">
        <f>IF(D851="","",SUMPRODUCT(('Дневник сделок'!$H$10:$H$1960=D851)*('Дневник сделок'!$AE$10:$AE$1960)))</f>
        <v/>
      </c>
    </row>
    <row r="852" spans="5:8">
      <c r="E852" s="33" t="str">
        <f>IF(D852="","",COUNTIF('Дневник сделок'!$H$10:$H$1960,D852))</f>
        <v/>
      </c>
      <c r="F852" s="33" t="str">
        <f>IF(D852="","",(SUMPRODUCT(('Дневник сделок'!$H$10:'Дневник сделок'!$H$2000=D852)*('Дневник сделок'!$AE$10:'Дневник сделок'!$AE$2000&gt;0))))</f>
        <v/>
      </c>
      <c r="G852" s="33" t="str">
        <f>IF(D852="","",(SUMPRODUCT(('Дневник сделок'!$H$10:'Дневник сделок'!$H$2000=D852)*('Дневник сделок'!$AE$10:'Дневник сделок'!$AE$2000&lt;0))))</f>
        <v/>
      </c>
      <c r="H852" s="33" t="str">
        <f>IF(D852="","",SUMPRODUCT(('Дневник сделок'!$H$10:$H$1960=D852)*('Дневник сделок'!$AE$10:$AE$1960)))</f>
        <v/>
      </c>
    </row>
    <row r="853" spans="5:8">
      <c r="E853" s="33" t="str">
        <f>IF(D853="","",COUNTIF('Дневник сделок'!$H$10:$H$1960,D853))</f>
        <v/>
      </c>
      <c r="F853" s="33" t="str">
        <f>IF(D853="","",(SUMPRODUCT(('Дневник сделок'!$H$10:'Дневник сделок'!$H$2000=D853)*('Дневник сделок'!$AE$10:'Дневник сделок'!$AE$2000&gt;0))))</f>
        <v/>
      </c>
      <c r="G853" s="33" t="str">
        <f>IF(D853="","",(SUMPRODUCT(('Дневник сделок'!$H$10:'Дневник сделок'!$H$2000=D853)*('Дневник сделок'!$AE$10:'Дневник сделок'!$AE$2000&lt;0))))</f>
        <v/>
      </c>
      <c r="H853" s="33" t="str">
        <f>IF(D853="","",SUMPRODUCT(('Дневник сделок'!$H$10:$H$1960=D853)*('Дневник сделок'!$AE$10:$AE$1960)))</f>
        <v/>
      </c>
    </row>
    <row r="854" spans="5:8">
      <c r="E854" s="33" t="str">
        <f>IF(D854="","",COUNTIF('Дневник сделок'!$H$10:$H$1960,D854))</f>
        <v/>
      </c>
      <c r="F854" s="33" t="str">
        <f>IF(D854="","",(SUMPRODUCT(('Дневник сделок'!$H$10:'Дневник сделок'!$H$2000=D854)*('Дневник сделок'!$AE$10:'Дневник сделок'!$AE$2000&gt;0))))</f>
        <v/>
      </c>
      <c r="G854" s="33" t="str">
        <f>IF(D854="","",(SUMPRODUCT(('Дневник сделок'!$H$10:'Дневник сделок'!$H$2000=D854)*('Дневник сделок'!$AE$10:'Дневник сделок'!$AE$2000&lt;0))))</f>
        <v/>
      </c>
      <c r="H854" s="33" t="str">
        <f>IF(D854="","",SUMPRODUCT(('Дневник сделок'!$H$10:$H$1960=D854)*('Дневник сделок'!$AE$10:$AE$1960)))</f>
        <v/>
      </c>
    </row>
    <row r="855" spans="5:8">
      <c r="E855" s="33" t="str">
        <f>IF(D855="","",COUNTIF('Дневник сделок'!$H$10:$H$1960,D855))</f>
        <v/>
      </c>
      <c r="F855" s="33" t="str">
        <f>IF(D855="","",(SUMPRODUCT(('Дневник сделок'!$H$10:'Дневник сделок'!$H$2000=D855)*('Дневник сделок'!$AE$10:'Дневник сделок'!$AE$2000&gt;0))))</f>
        <v/>
      </c>
      <c r="G855" s="33" t="str">
        <f>IF(D855="","",(SUMPRODUCT(('Дневник сделок'!$H$10:'Дневник сделок'!$H$2000=D855)*('Дневник сделок'!$AE$10:'Дневник сделок'!$AE$2000&lt;0))))</f>
        <v/>
      </c>
      <c r="H855" s="33" t="str">
        <f>IF(D855="","",SUMPRODUCT(('Дневник сделок'!$H$10:$H$1960=D855)*('Дневник сделок'!$AE$10:$AE$1960)))</f>
        <v/>
      </c>
    </row>
    <row r="856" spans="5:8">
      <c r="E856" s="33" t="str">
        <f>IF(D856="","",COUNTIF('Дневник сделок'!$H$10:$H$1960,D856))</f>
        <v/>
      </c>
      <c r="F856" s="33" t="str">
        <f>IF(D856="","",(SUMPRODUCT(('Дневник сделок'!$H$10:'Дневник сделок'!$H$2000=D856)*('Дневник сделок'!$AE$10:'Дневник сделок'!$AE$2000&gt;0))))</f>
        <v/>
      </c>
      <c r="G856" s="33" t="str">
        <f>IF(D856="","",(SUMPRODUCT(('Дневник сделок'!$H$10:'Дневник сделок'!$H$2000=D856)*('Дневник сделок'!$AE$10:'Дневник сделок'!$AE$2000&lt;0))))</f>
        <v/>
      </c>
      <c r="H856" s="33" t="str">
        <f>IF(D856="","",SUMPRODUCT(('Дневник сделок'!$H$10:$H$1960=D856)*('Дневник сделок'!$AE$10:$AE$1960)))</f>
        <v/>
      </c>
    </row>
    <row r="857" spans="5:8">
      <c r="E857" s="33" t="str">
        <f>IF(D857="","",COUNTIF('Дневник сделок'!$H$10:$H$1960,D857))</f>
        <v/>
      </c>
      <c r="F857" s="33" t="str">
        <f>IF(D857="","",(SUMPRODUCT(('Дневник сделок'!$H$10:'Дневник сделок'!$H$2000=D857)*('Дневник сделок'!$AE$10:'Дневник сделок'!$AE$2000&gt;0))))</f>
        <v/>
      </c>
      <c r="G857" s="33" t="str">
        <f>IF(D857="","",(SUMPRODUCT(('Дневник сделок'!$H$10:'Дневник сделок'!$H$2000=D857)*('Дневник сделок'!$AE$10:'Дневник сделок'!$AE$2000&lt;0))))</f>
        <v/>
      </c>
      <c r="H857" s="33" t="str">
        <f>IF(D857="","",SUMPRODUCT(('Дневник сделок'!$H$10:$H$1960=D857)*('Дневник сделок'!$AE$10:$AE$1960)))</f>
        <v/>
      </c>
    </row>
    <row r="858" spans="5:8">
      <c r="E858" s="33" t="str">
        <f>IF(D858="","",COUNTIF('Дневник сделок'!$H$10:$H$1960,D858))</f>
        <v/>
      </c>
      <c r="F858" s="33" t="str">
        <f>IF(D858="","",(SUMPRODUCT(('Дневник сделок'!$H$10:'Дневник сделок'!$H$2000=D858)*('Дневник сделок'!$AE$10:'Дневник сделок'!$AE$2000&gt;0))))</f>
        <v/>
      </c>
      <c r="G858" s="33" t="str">
        <f>IF(D858="","",(SUMPRODUCT(('Дневник сделок'!$H$10:'Дневник сделок'!$H$2000=D858)*('Дневник сделок'!$AE$10:'Дневник сделок'!$AE$2000&lt;0))))</f>
        <v/>
      </c>
      <c r="H858" s="33" t="str">
        <f>IF(D858="","",SUMPRODUCT(('Дневник сделок'!$H$10:$H$1960=D858)*('Дневник сделок'!$AE$10:$AE$1960)))</f>
        <v/>
      </c>
    </row>
    <row r="859" spans="5:8">
      <c r="E859" s="33" t="str">
        <f>IF(D859="","",COUNTIF('Дневник сделок'!$H$10:$H$1960,D859))</f>
        <v/>
      </c>
      <c r="F859" s="33" t="str">
        <f>IF(D859="","",(SUMPRODUCT(('Дневник сделок'!$H$10:'Дневник сделок'!$H$2000=D859)*('Дневник сделок'!$AE$10:'Дневник сделок'!$AE$2000&gt;0))))</f>
        <v/>
      </c>
      <c r="G859" s="33" t="str">
        <f>IF(D859="","",(SUMPRODUCT(('Дневник сделок'!$H$10:'Дневник сделок'!$H$2000=D859)*('Дневник сделок'!$AE$10:'Дневник сделок'!$AE$2000&lt;0))))</f>
        <v/>
      </c>
      <c r="H859" s="33" t="str">
        <f>IF(D859="","",SUMPRODUCT(('Дневник сделок'!$H$10:$H$1960=D859)*('Дневник сделок'!$AE$10:$AE$1960)))</f>
        <v/>
      </c>
    </row>
    <row r="860" spans="5:8">
      <c r="E860" s="33" t="str">
        <f>IF(D860="","",COUNTIF('Дневник сделок'!$H$10:$H$1960,D860))</f>
        <v/>
      </c>
      <c r="F860" s="33" t="str">
        <f>IF(D860="","",(SUMPRODUCT(('Дневник сделок'!$H$10:'Дневник сделок'!$H$2000=D860)*('Дневник сделок'!$AE$10:'Дневник сделок'!$AE$2000&gt;0))))</f>
        <v/>
      </c>
      <c r="G860" s="33" t="str">
        <f>IF(D860="","",(SUMPRODUCT(('Дневник сделок'!$H$10:'Дневник сделок'!$H$2000=D860)*('Дневник сделок'!$AE$10:'Дневник сделок'!$AE$2000&lt;0))))</f>
        <v/>
      </c>
      <c r="H860" s="33" t="str">
        <f>IF(D860="","",SUMPRODUCT(('Дневник сделок'!$H$10:$H$1960=D860)*('Дневник сделок'!$AE$10:$AE$1960)))</f>
        <v/>
      </c>
    </row>
    <row r="861" spans="5:8">
      <c r="E861" s="33" t="str">
        <f>IF(D861="","",COUNTIF('Дневник сделок'!$H$10:$H$1960,D861))</f>
        <v/>
      </c>
      <c r="F861" s="33" t="str">
        <f>IF(D861="","",(SUMPRODUCT(('Дневник сделок'!$H$10:'Дневник сделок'!$H$2000=D861)*('Дневник сделок'!$AE$10:'Дневник сделок'!$AE$2000&gt;0))))</f>
        <v/>
      </c>
      <c r="G861" s="33" t="str">
        <f>IF(D861="","",(SUMPRODUCT(('Дневник сделок'!$H$10:'Дневник сделок'!$H$2000=D861)*('Дневник сделок'!$AE$10:'Дневник сделок'!$AE$2000&lt;0))))</f>
        <v/>
      </c>
      <c r="H861" s="33" t="str">
        <f>IF(D861="","",SUMPRODUCT(('Дневник сделок'!$H$10:$H$1960=D861)*('Дневник сделок'!$AE$10:$AE$1960)))</f>
        <v/>
      </c>
    </row>
    <row r="862" spans="5:8">
      <c r="E862" s="33" t="str">
        <f>IF(D862="","",COUNTIF('Дневник сделок'!$H$10:$H$1960,D862))</f>
        <v/>
      </c>
      <c r="F862" s="33" t="str">
        <f>IF(D862="","",(SUMPRODUCT(('Дневник сделок'!$H$10:'Дневник сделок'!$H$2000=D862)*('Дневник сделок'!$AE$10:'Дневник сделок'!$AE$2000&gt;0))))</f>
        <v/>
      </c>
      <c r="G862" s="33" t="str">
        <f>IF(D862="","",(SUMPRODUCT(('Дневник сделок'!$H$10:'Дневник сделок'!$H$2000=D862)*('Дневник сделок'!$AE$10:'Дневник сделок'!$AE$2000&lt;0))))</f>
        <v/>
      </c>
      <c r="H862" s="33" t="str">
        <f>IF(D862="","",SUMPRODUCT(('Дневник сделок'!$H$10:$H$1960=D862)*('Дневник сделок'!$AE$10:$AE$1960)))</f>
        <v/>
      </c>
    </row>
    <row r="863" spans="5:8">
      <c r="E863" s="33" t="str">
        <f>IF(D863="","",COUNTIF('Дневник сделок'!$H$10:$H$1960,D863))</f>
        <v/>
      </c>
      <c r="F863" s="33" t="str">
        <f>IF(D863="","",(SUMPRODUCT(('Дневник сделок'!$H$10:'Дневник сделок'!$H$2000=D863)*('Дневник сделок'!$AE$10:'Дневник сделок'!$AE$2000&gt;0))))</f>
        <v/>
      </c>
      <c r="G863" s="33" t="str">
        <f>IF(D863="","",(SUMPRODUCT(('Дневник сделок'!$H$10:'Дневник сделок'!$H$2000=D863)*('Дневник сделок'!$AE$10:'Дневник сделок'!$AE$2000&lt;0))))</f>
        <v/>
      </c>
      <c r="H863" s="33" t="str">
        <f>IF(D863="","",SUMPRODUCT(('Дневник сделок'!$H$10:$H$1960=D863)*('Дневник сделок'!$AE$10:$AE$1960)))</f>
        <v/>
      </c>
    </row>
    <row r="864" spans="5:8">
      <c r="E864" s="33" t="str">
        <f>IF(D864="","",COUNTIF('Дневник сделок'!$H$10:$H$1960,D864))</f>
        <v/>
      </c>
      <c r="F864" s="33" t="str">
        <f>IF(D864="","",(SUMPRODUCT(('Дневник сделок'!$H$10:'Дневник сделок'!$H$2000=D864)*('Дневник сделок'!$AE$10:'Дневник сделок'!$AE$2000&gt;0))))</f>
        <v/>
      </c>
      <c r="G864" s="33" t="str">
        <f>IF(D864="","",(SUMPRODUCT(('Дневник сделок'!$H$10:'Дневник сделок'!$H$2000=D864)*('Дневник сделок'!$AE$10:'Дневник сделок'!$AE$2000&lt;0))))</f>
        <v/>
      </c>
      <c r="H864" s="33" t="str">
        <f>IF(D864="","",SUMPRODUCT(('Дневник сделок'!$H$10:$H$1960=D864)*('Дневник сделок'!$AE$10:$AE$1960)))</f>
        <v/>
      </c>
    </row>
    <row r="865" spans="5:8">
      <c r="E865" s="33" t="str">
        <f>IF(D865="","",COUNTIF('Дневник сделок'!$H$10:$H$1960,D865))</f>
        <v/>
      </c>
      <c r="F865" s="33" t="str">
        <f>IF(D865="","",(SUMPRODUCT(('Дневник сделок'!$H$10:'Дневник сделок'!$H$2000=D865)*('Дневник сделок'!$AE$10:'Дневник сделок'!$AE$2000&gt;0))))</f>
        <v/>
      </c>
      <c r="G865" s="33" t="str">
        <f>IF(D865="","",(SUMPRODUCT(('Дневник сделок'!$H$10:'Дневник сделок'!$H$2000=D865)*('Дневник сделок'!$AE$10:'Дневник сделок'!$AE$2000&lt;0))))</f>
        <v/>
      </c>
      <c r="H865" s="33" t="str">
        <f>IF(D865="","",SUMPRODUCT(('Дневник сделок'!$H$10:$H$1960=D865)*('Дневник сделок'!$AE$10:$AE$1960)))</f>
        <v/>
      </c>
    </row>
    <row r="866" spans="5:8">
      <c r="E866" s="33" t="str">
        <f>IF(D866="","",COUNTIF('Дневник сделок'!$H$10:$H$1960,D866))</f>
        <v/>
      </c>
      <c r="F866" s="33" t="str">
        <f>IF(D866="","",(SUMPRODUCT(('Дневник сделок'!$H$10:'Дневник сделок'!$H$2000=D866)*('Дневник сделок'!$AE$10:'Дневник сделок'!$AE$2000&gt;0))))</f>
        <v/>
      </c>
      <c r="G866" s="33" t="str">
        <f>IF(D866="","",(SUMPRODUCT(('Дневник сделок'!$H$10:'Дневник сделок'!$H$2000=D866)*('Дневник сделок'!$AE$10:'Дневник сделок'!$AE$2000&lt;0))))</f>
        <v/>
      </c>
      <c r="H866" s="33" t="str">
        <f>IF(D866="","",SUMPRODUCT(('Дневник сделок'!$H$10:$H$1960=D866)*('Дневник сделок'!$AE$10:$AE$1960)))</f>
        <v/>
      </c>
    </row>
    <row r="867" spans="5:8">
      <c r="E867" s="33" t="str">
        <f>IF(D867="","",COUNTIF('Дневник сделок'!$H$10:$H$1960,D867))</f>
        <v/>
      </c>
      <c r="F867" s="33" t="str">
        <f>IF(D867="","",(SUMPRODUCT(('Дневник сделок'!$H$10:'Дневник сделок'!$H$2000=D867)*('Дневник сделок'!$AE$10:'Дневник сделок'!$AE$2000&gt;0))))</f>
        <v/>
      </c>
      <c r="G867" s="33" t="str">
        <f>IF(D867="","",(SUMPRODUCT(('Дневник сделок'!$H$10:'Дневник сделок'!$H$2000=D867)*('Дневник сделок'!$AE$10:'Дневник сделок'!$AE$2000&lt;0))))</f>
        <v/>
      </c>
      <c r="H867" s="33" t="str">
        <f>IF(D867="","",SUMPRODUCT(('Дневник сделок'!$H$10:$H$1960=D867)*('Дневник сделок'!$AE$10:$AE$1960)))</f>
        <v/>
      </c>
    </row>
    <row r="868" spans="5:8">
      <c r="E868" s="33" t="str">
        <f>IF(D868="","",COUNTIF('Дневник сделок'!$H$10:$H$1960,D868))</f>
        <v/>
      </c>
      <c r="F868" s="33" t="str">
        <f>IF(D868="","",(SUMPRODUCT(('Дневник сделок'!$H$10:'Дневник сделок'!$H$2000=D868)*('Дневник сделок'!$AE$10:'Дневник сделок'!$AE$2000&gt;0))))</f>
        <v/>
      </c>
      <c r="G868" s="33" t="str">
        <f>IF(D868="","",(SUMPRODUCT(('Дневник сделок'!$H$10:'Дневник сделок'!$H$2000=D868)*('Дневник сделок'!$AE$10:'Дневник сделок'!$AE$2000&lt;0))))</f>
        <v/>
      </c>
      <c r="H868" s="33" t="str">
        <f>IF(D868="","",SUMPRODUCT(('Дневник сделок'!$H$10:$H$1960=D868)*('Дневник сделок'!$AE$10:$AE$1960)))</f>
        <v/>
      </c>
    </row>
    <row r="869" spans="5:8">
      <c r="E869" s="33" t="str">
        <f>IF(D869="","",COUNTIF('Дневник сделок'!$H$10:$H$1960,D869))</f>
        <v/>
      </c>
      <c r="F869" s="33" t="str">
        <f>IF(D869="","",(SUMPRODUCT(('Дневник сделок'!$H$10:'Дневник сделок'!$H$2000=D869)*('Дневник сделок'!$AE$10:'Дневник сделок'!$AE$2000&gt;0))))</f>
        <v/>
      </c>
      <c r="G869" s="33" t="str">
        <f>IF(D869="","",(SUMPRODUCT(('Дневник сделок'!$H$10:'Дневник сделок'!$H$2000=D869)*('Дневник сделок'!$AE$10:'Дневник сделок'!$AE$2000&lt;0))))</f>
        <v/>
      </c>
      <c r="H869" s="33" t="str">
        <f>IF(D869="","",SUMPRODUCT(('Дневник сделок'!$H$10:$H$1960=D869)*('Дневник сделок'!$AE$10:$AE$1960)))</f>
        <v/>
      </c>
    </row>
    <row r="870" spans="5:8">
      <c r="E870" s="33" t="str">
        <f>IF(D870="","",COUNTIF('Дневник сделок'!$H$10:$H$1960,D870))</f>
        <v/>
      </c>
      <c r="F870" s="33" t="str">
        <f>IF(D870="","",(SUMPRODUCT(('Дневник сделок'!$H$10:'Дневник сделок'!$H$2000=D870)*('Дневник сделок'!$AE$10:'Дневник сделок'!$AE$2000&gt;0))))</f>
        <v/>
      </c>
      <c r="G870" s="33" t="str">
        <f>IF(D870="","",(SUMPRODUCT(('Дневник сделок'!$H$10:'Дневник сделок'!$H$2000=D870)*('Дневник сделок'!$AE$10:'Дневник сделок'!$AE$2000&lt;0))))</f>
        <v/>
      </c>
      <c r="H870" s="33" t="str">
        <f>IF(D870="","",SUMPRODUCT(('Дневник сделок'!$H$10:$H$1960=D870)*('Дневник сделок'!$AE$10:$AE$1960)))</f>
        <v/>
      </c>
    </row>
    <row r="871" spans="5:8">
      <c r="E871" s="33" t="str">
        <f>IF(D871="","",COUNTIF('Дневник сделок'!$H$10:$H$1960,D871))</f>
        <v/>
      </c>
      <c r="F871" s="33" t="str">
        <f>IF(D871="","",(SUMPRODUCT(('Дневник сделок'!$H$10:'Дневник сделок'!$H$2000=D871)*('Дневник сделок'!$AE$10:'Дневник сделок'!$AE$2000&gt;0))))</f>
        <v/>
      </c>
      <c r="G871" s="33" t="str">
        <f>IF(D871="","",(SUMPRODUCT(('Дневник сделок'!$H$10:'Дневник сделок'!$H$2000=D871)*('Дневник сделок'!$AE$10:'Дневник сделок'!$AE$2000&lt;0))))</f>
        <v/>
      </c>
      <c r="H871" s="33" t="str">
        <f>IF(D871="","",SUMPRODUCT(('Дневник сделок'!$H$10:$H$1960=D871)*('Дневник сделок'!$AE$10:$AE$1960)))</f>
        <v/>
      </c>
    </row>
    <row r="872" spans="5:8">
      <c r="E872" s="33" t="str">
        <f>IF(D872="","",COUNTIF('Дневник сделок'!$H$10:$H$1960,D872))</f>
        <v/>
      </c>
      <c r="F872" s="33" t="str">
        <f>IF(D872="","",(SUMPRODUCT(('Дневник сделок'!$H$10:'Дневник сделок'!$H$2000=D872)*('Дневник сделок'!$AE$10:'Дневник сделок'!$AE$2000&gt;0))))</f>
        <v/>
      </c>
      <c r="G872" s="33" t="str">
        <f>IF(D872="","",(SUMPRODUCT(('Дневник сделок'!$H$10:'Дневник сделок'!$H$2000=D872)*('Дневник сделок'!$AE$10:'Дневник сделок'!$AE$2000&lt;0))))</f>
        <v/>
      </c>
      <c r="H872" s="33" t="str">
        <f>IF(D872="","",SUMPRODUCT(('Дневник сделок'!$H$10:$H$1960=D872)*('Дневник сделок'!$AE$10:$AE$1960)))</f>
        <v/>
      </c>
    </row>
    <row r="873" spans="5:8">
      <c r="E873" s="33" t="str">
        <f>IF(D873="","",COUNTIF('Дневник сделок'!$H$10:$H$1960,D873))</f>
        <v/>
      </c>
      <c r="F873" s="33" t="str">
        <f>IF(D873="","",(SUMPRODUCT(('Дневник сделок'!$H$10:'Дневник сделок'!$H$2000=D873)*('Дневник сделок'!$AE$10:'Дневник сделок'!$AE$2000&gt;0))))</f>
        <v/>
      </c>
      <c r="G873" s="33" t="str">
        <f>IF(D873="","",(SUMPRODUCT(('Дневник сделок'!$H$10:'Дневник сделок'!$H$2000=D873)*('Дневник сделок'!$AE$10:'Дневник сделок'!$AE$2000&lt;0))))</f>
        <v/>
      </c>
      <c r="H873" s="33" t="str">
        <f>IF(D873="","",SUMPRODUCT(('Дневник сделок'!$H$10:$H$1960=D873)*('Дневник сделок'!$AE$10:$AE$1960)))</f>
        <v/>
      </c>
    </row>
    <row r="874" spans="5:8">
      <c r="E874" s="33" t="str">
        <f>IF(D874="","",COUNTIF('Дневник сделок'!$H$10:$H$1960,D874))</f>
        <v/>
      </c>
      <c r="F874" s="33" t="str">
        <f>IF(D874="","",(SUMPRODUCT(('Дневник сделок'!$H$10:'Дневник сделок'!$H$2000=D874)*('Дневник сделок'!$AE$10:'Дневник сделок'!$AE$2000&gt;0))))</f>
        <v/>
      </c>
      <c r="G874" s="33" t="str">
        <f>IF(D874="","",(SUMPRODUCT(('Дневник сделок'!$H$10:'Дневник сделок'!$H$2000=D874)*('Дневник сделок'!$AE$10:'Дневник сделок'!$AE$2000&lt;0))))</f>
        <v/>
      </c>
      <c r="H874" s="33" t="str">
        <f>IF(D874="","",SUMPRODUCT(('Дневник сделок'!$H$10:$H$1960=D874)*('Дневник сделок'!$AE$10:$AE$1960)))</f>
        <v/>
      </c>
    </row>
    <row r="875" spans="5:8">
      <c r="E875" s="33" t="str">
        <f>IF(D875="","",COUNTIF('Дневник сделок'!$H$10:$H$1960,D875))</f>
        <v/>
      </c>
      <c r="F875" s="33" t="str">
        <f>IF(D875="","",(SUMPRODUCT(('Дневник сделок'!$H$10:'Дневник сделок'!$H$2000=D875)*('Дневник сделок'!$AE$10:'Дневник сделок'!$AE$2000&gt;0))))</f>
        <v/>
      </c>
      <c r="G875" s="33" t="str">
        <f>IF(D875="","",(SUMPRODUCT(('Дневник сделок'!$H$10:'Дневник сделок'!$H$2000=D875)*('Дневник сделок'!$AE$10:'Дневник сделок'!$AE$2000&lt;0))))</f>
        <v/>
      </c>
      <c r="H875" s="33" t="str">
        <f>IF(D875="","",SUMPRODUCT(('Дневник сделок'!$H$10:$H$1960=D875)*('Дневник сделок'!$AE$10:$AE$1960)))</f>
        <v/>
      </c>
    </row>
    <row r="876" spans="5:8">
      <c r="E876" s="33" t="str">
        <f>IF(D876="","",COUNTIF('Дневник сделок'!$H$10:$H$1960,D876))</f>
        <v/>
      </c>
      <c r="F876" s="33" t="str">
        <f>IF(D876="","",(SUMPRODUCT(('Дневник сделок'!$H$10:'Дневник сделок'!$H$2000=D876)*('Дневник сделок'!$AE$10:'Дневник сделок'!$AE$2000&gt;0))))</f>
        <v/>
      </c>
      <c r="G876" s="33" t="str">
        <f>IF(D876="","",(SUMPRODUCT(('Дневник сделок'!$H$10:'Дневник сделок'!$H$2000=D876)*('Дневник сделок'!$AE$10:'Дневник сделок'!$AE$2000&lt;0))))</f>
        <v/>
      </c>
      <c r="H876" s="33" t="str">
        <f>IF(D876="","",SUMPRODUCT(('Дневник сделок'!$H$10:$H$1960=D876)*('Дневник сделок'!$AE$10:$AE$1960)))</f>
        <v/>
      </c>
    </row>
    <row r="877" spans="5:8">
      <c r="E877" s="33" t="str">
        <f>IF(D877="","",COUNTIF('Дневник сделок'!$H$10:$H$1960,D877))</f>
        <v/>
      </c>
      <c r="F877" s="33" t="str">
        <f>IF(D877="","",(SUMPRODUCT(('Дневник сделок'!$H$10:'Дневник сделок'!$H$2000=D877)*('Дневник сделок'!$AE$10:'Дневник сделок'!$AE$2000&gt;0))))</f>
        <v/>
      </c>
      <c r="G877" s="33" t="str">
        <f>IF(D877="","",(SUMPRODUCT(('Дневник сделок'!$H$10:'Дневник сделок'!$H$2000=D877)*('Дневник сделок'!$AE$10:'Дневник сделок'!$AE$2000&lt;0))))</f>
        <v/>
      </c>
      <c r="H877" s="33" t="str">
        <f>IF(D877="","",SUMPRODUCT(('Дневник сделок'!$H$10:$H$1960=D877)*('Дневник сделок'!$AE$10:$AE$1960)))</f>
        <v/>
      </c>
    </row>
    <row r="878" spans="5:8">
      <c r="E878" s="33" t="str">
        <f>IF(D878="","",COUNTIF('Дневник сделок'!$H$10:$H$1960,D878))</f>
        <v/>
      </c>
      <c r="F878" s="33" t="str">
        <f>IF(D878="","",(SUMPRODUCT(('Дневник сделок'!$H$10:'Дневник сделок'!$H$2000=D878)*('Дневник сделок'!$AE$10:'Дневник сделок'!$AE$2000&gt;0))))</f>
        <v/>
      </c>
      <c r="G878" s="33" t="str">
        <f>IF(D878="","",(SUMPRODUCT(('Дневник сделок'!$H$10:'Дневник сделок'!$H$2000=D878)*('Дневник сделок'!$AE$10:'Дневник сделок'!$AE$2000&lt;0))))</f>
        <v/>
      </c>
      <c r="H878" s="33" t="str">
        <f>IF(D878="","",SUMPRODUCT(('Дневник сделок'!$H$10:$H$1960=D878)*('Дневник сделок'!$AE$10:$AE$1960)))</f>
        <v/>
      </c>
    </row>
    <row r="879" spans="5:8">
      <c r="E879" s="33" t="str">
        <f>IF(D879="","",COUNTIF('Дневник сделок'!$H$10:$H$1960,D879))</f>
        <v/>
      </c>
      <c r="F879" s="33" t="str">
        <f>IF(D879="","",(SUMPRODUCT(('Дневник сделок'!$H$10:'Дневник сделок'!$H$2000=D879)*('Дневник сделок'!$AE$10:'Дневник сделок'!$AE$2000&gt;0))))</f>
        <v/>
      </c>
      <c r="G879" s="33" t="str">
        <f>IF(D879="","",(SUMPRODUCT(('Дневник сделок'!$H$10:'Дневник сделок'!$H$2000=D879)*('Дневник сделок'!$AE$10:'Дневник сделок'!$AE$2000&lt;0))))</f>
        <v/>
      </c>
      <c r="H879" s="33" t="str">
        <f>IF(D879="","",SUMPRODUCT(('Дневник сделок'!$H$10:$H$1960=D879)*('Дневник сделок'!$AE$10:$AE$1960)))</f>
        <v/>
      </c>
    </row>
    <row r="880" spans="5:8">
      <c r="E880" s="33" t="str">
        <f>IF(D880="","",COUNTIF('Дневник сделок'!$H$10:$H$1960,D880))</f>
        <v/>
      </c>
      <c r="F880" s="33" t="str">
        <f>IF(D880="","",(SUMPRODUCT(('Дневник сделок'!$H$10:'Дневник сделок'!$H$2000=D880)*('Дневник сделок'!$AE$10:'Дневник сделок'!$AE$2000&gt;0))))</f>
        <v/>
      </c>
      <c r="G880" s="33" t="str">
        <f>IF(D880="","",(SUMPRODUCT(('Дневник сделок'!$H$10:'Дневник сделок'!$H$2000=D880)*('Дневник сделок'!$AE$10:'Дневник сделок'!$AE$2000&lt;0))))</f>
        <v/>
      </c>
      <c r="H880" s="33" t="str">
        <f>IF(D880="","",SUMPRODUCT(('Дневник сделок'!$H$10:$H$1960=D880)*('Дневник сделок'!$AE$10:$AE$1960)))</f>
        <v/>
      </c>
    </row>
    <row r="881" spans="5:8">
      <c r="E881" s="33" t="str">
        <f>IF(D881="","",COUNTIF('Дневник сделок'!$H$10:$H$1960,D881))</f>
        <v/>
      </c>
      <c r="F881" s="33" t="str">
        <f>IF(D881="","",(SUMPRODUCT(('Дневник сделок'!$H$10:'Дневник сделок'!$H$2000=D881)*('Дневник сделок'!$AE$10:'Дневник сделок'!$AE$2000&gt;0))))</f>
        <v/>
      </c>
      <c r="G881" s="33" t="str">
        <f>IF(D881="","",(SUMPRODUCT(('Дневник сделок'!$H$10:'Дневник сделок'!$H$2000=D881)*('Дневник сделок'!$AE$10:'Дневник сделок'!$AE$2000&lt;0))))</f>
        <v/>
      </c>
      <c r="H881" s="33" t="str">
        <f>IF(D881="","",SUMPRODUCT(('Дневник сделок'!$H$10:$H$1960=D881)*('Дневник сделок'!$AE$10:$AE$1960)))</f>
        <v/>
      </c>
    </row>
    <row r="882" spans="5:8">
      <c r="E882" s="33" t="str">
        <f>IF(D882="","",COUNTIF('Дневник сделок'!$H$10:$H$1960,D882))</f>
        <v/>
      </c>
      <c r="F882" s="33" t="str">
        <f>IF(D882="","",(SUMPRODUCT(('Дневник сделок'!$H$10:'Дневник сделок'!$H$2000=D882)*('Дневник сделок'!$AE$10:'Дневник сделок'!$AE$2000&gt;0))))</f>
        <v/>
      </c>
      <c r="G882" s="33" t="str">
        <f>IF(D882="","",(SUMPRODUCT(('Дневник сделок'!$H$10:'Дневник сделок'!$H$2000=D882)*('Дневник сделок'!$AE$10:'Дневник сделок'!$AE$2000&lt;0))))</f>
        <v/>
      </c>
      <c r="H882" s="33" t="str">
        <f>IF(D882="","",SUMPRODUCT(('Дневник сделок'!$H$10:$H$1960=D882)*('Дневник сделок'!$AE$10:$AE$1960)))</f>
        <v/>
      </c>
    </row>
    <row r="883" spans="5:8">
      <c r="E883" s="33" t="str">
        <f>IF(D883="","",COUNTIF('Дневник сделок'!$H$10:$H$1960,D883))</f>
        <v/>
      </c>
      <c r="F883" s="33" t="str">
        <f>IF(D883="","",(SUMPRODUCT(('Дневник сделок'!$H$10:'Дневник сделок'!$H$2000=D883)*('Дневник сделок'!$AE$10:'Дневник сделок'!$AE$2000&gt;0))))</f>
        <v/>
      </c>
      <c r="G883" s="33" t="str">
        <f>IF(D883="","",(SUMPRODUCT(('Дневник сделок'!$H$10:'Дневник сделок'!$H$2000=D883)*('Дневник сделок'!$AE$10:'Дневник сделок'!$AE$2000&lt;0))))</f>
        <v/>
      </c>
      <c r="H883" s="33" t="str">
        <f>IF(D883="","",SUMPRODUCT(('Дневник сделок'!$H$10:$H$1960=D883)*('Дневник сделок'!$AE$10:$AE$1960)))</f>
        <v/>
      </c>
    </row>
    <row r="884" spans="5:8">
      <c r="E884" s="33" t="str">
        <f>IF(D884="","",COUNTIF('Дневник сделок'!$H$10:$H$1960,D884))</f>
        <v/>
      </c>
      <c r="F884" s="33" t="str">
        <f>IF(D884="","",(SUMPRODUCT(('Дневник сделок'!$H$10:'Дневник сделок'!$H$2000=D884)*('Дневник сделок'!$AE$10:'Дневник сделок'!$AE$2000&gt;0))))</f>
        <v/>
      </c>
      <c r="G884" s="33" t="str">
        <f>IF(D884="","",(SUMPRODUCT(('Дневник сделок'!$H$10:'Дневник сделок'!$H$2000=D884)*('Дневник сделок'!$AE$10:'Дневник сделок'!$AE$2000&lt;0))))</f>
        <v/>
      </c>
      <c r="H884" s="33" t="str">
        <f>IF(D884="","",SUMPRODUCT(('Дневник сделок'!$H$10:$H$1960=D884)*('Дневник сделок'!$AE$10:$AE$1960)))</f>
        <v/>
      </c>
    </row>
    <row r="885" spans="5:8">
      <c r="E885" s="33" t="str">
        <f>IF(D885="","",COUNTIF('Дневник сделок'!$H$10:$H$1960,D885))</f>
        <v/>
      </c>
      <c r="F885" s="33" t="str">
        <f>IF(D885="","",(SUMPRODUCT(('Дневник сделок'!$H$10:'Дневник сделок'!$H$2000=D885)*('Дневник сделок'!$AE$10:'Дневник сделок'!$AE$2000&gt;0))))</f>
        <v/>
      </c>
      <c r="G885" s="33" t="str">
        <f>IF(D885="","",(SUMPRODUCT(('Дневник сделок'!$H$10:'Дневник сделок'!$H$2000=D885)*('Дневник сделок'!$AE$10:'Дневник сделок'!$AE$2000&lt;0))))</f>
        <v/>
      </c>
      <c r="H885" s="33" t="str">
        <f>IF(D885="","",SUMPRODUCT(('Дневник сделок'!$H$10:$H$1960=D885)*('Дневник сделок'!$AE$10:$AE$1960)))</f>
        <v/>
      </c>
    </row>
    <row r="886" spans="5:8">
      <c r="E886" s="33" t="str">
        <f>IF(D886="","",COUNTIF('Дневник сделок'!$H$10:$H$1960,D886))</f>
        <v/>
      </c>
      <c r="F886" s="33" t="str">
        <f>IF(D886="","",(SUMPRODUCT(('Дневник сделок'!$H$10:'Дневник сделок'!$H$2000=D886)*('Дневник сделок'!$AE$10:'Дневник сделок'!$AE$2000&gt;0))))</f>
        <v/>
      </c>
      <c r="G886" s="33" t="str">
        <f>IF(D886="","",(SUMPRODUCT(('Дневник сделок'!$H$10:'Дневник сделок'!$H$2000=D886)*('Дневник сделок'!$AE$10:'Дневник сделок'!$AE$2000&lt;0))))</f>
        <v/>
      </c>
      <c r="H886" s="33" t="str">
        <f>IF(D886="","",SUMPRODUCT(('Дневник сделок'!$H$10:$H$1960=D886)*('Дневник сделок'!$AE$10:$AE$1960)))</f>
        <v/>
      </c>
    </row>
    <row r="887" spans="5:8">
      <c r="E887" s="33" t="str">
        <f>IF(D887="","",COUNTIF('Дневник сделок'!$H$10:$H$1960,D887))</f>
        <v/>
      </c>
      <c r="F887" s="33" t="str">
        <f>IF(D887="","",(SUMPRODUCT(('Дневник сделок'!$H$10:'Дневник сделок'!$H$2000=D887)*('Дневник сделок'!$AE$10:'Дневник сделок'!$AE$2000&gt;0))))</f>
        <v/>
      </c>
      <c r="G887" s="33" t="str">
        <f>IF(D887="","",(SUMPRODUCT(('Дневник сделок'!$H$10:'Дневник сделок'!$H$2000=D887)*('Дневник сделок'!$AE$10:'Дневник сделок'!$AE$2000&lt;0))))</f>
        <v/>
      </c>
      <c r="H887" s="33" t="str">
        <f>IF(D887="","",SUMPRODUCT(('Дневник сделок'!$H$10:$H$1960=D887)*('Дневник сделок'!$AE$10:$AE$1960)))</f>
        <v/>
      </c>
    </row>
    <row r="888" spans="5:8">
      <c r="E888" s="33" t="str">
        <f>IF(D888="","",COUNTIF('Дневник сделок'!$H$10:$H$1960,D888))</f>
        <v/>
      </c>
      <c r="F888" s="33" t="str">
        <f>IF(D888="","",(SUMPRODUCT(('Дневник сделок'!$H$10:'Дневник сделок'!$H$2000=D888)*('Дневник сделок'!$AE$10:'Дневник сделок'!$AE$2000&gt;0))))</f>
        <v/>
      </c>
      <c r="G888" s="33" t="str">
        <f>IF(D888="","",(SUMPRODUCT(('Дневник сделок'!$H$10:'Дневник сделок'!$H$2000=D888)*('Дневник сделок'!$AE$10:'Дневник сделок'!$AE$2000&lt;0))))</f>
        <v/>
      </c>
      <c r="H888" s="33" t="str">
        <f>IF(D888="","",SUMPRODUCT(('Дневник сделок'!$H$10:$H$1960=D888)*('Дневник сделок'!$AE$10:$AE$1960)))</f>
        <v/>
      </c>
    </row>
    <row r="889" spans="5:8">
      <c r="E889" s="33" t="str">
        <f>IF(D889="","",COUNTIF('Дневник сделок'!$H$10:$H$1960,D889))</f>
        <v/>
      </c>
      <c r="F889" s="33" t="str">
        <f>IF(D889="","",(SUMPRODUCT(('Дневник сделок'!$H$10:'Дневник сделок'!$H$2000=D889)*('Дневник сделок'!$AE$10:'Дневник сделок'!$AE$2000&gt;0))))</f>
        <v/>
      </c>
      <c r="G889" s="33" t="str">
        <f>IF(D889="","",(SUMPRODUCT(('Дневник сделок'!$H$10:'Дневник сделок'!$H$2000=D889)*('Дневник сделок'!$AE$10:'Дневник сделок'!$AE$2000&lt;0))))</f>
        <v/>
      </c>
      <c r="H889" s="33" t="str">
        <f>IF(D889="","",SUMPRODUCT(('Дневник сделок'!$H$10:$H$1960=D889)*('Дневник сделок'!$AE$10:$AE$1960)))</f>
        <v/>
      </c>
    </row>
    <row r="890" spans="5:8">
      <c r="E890" s="33" t="str">
        <f>IF(D890="","",COUNTIF('Дневник сделок'!$H$10:$H$1960,D890))</f>
        <v/>
      </c>
      <c r="F890" s="33" t="str">
        <f>IF(D890="","",(SUMPRODUCT(('Дневник сделок'!$H$10:'Дневник сделок'!$H$2000=D890)*('Дневник сделок'!$AE$10:'Дневник сделок'!$AE$2000&gt;0))))</f>
        <v/>
      </c>
      <c r="G890" s="33" t="str">
        <f>IF(D890="","",(SUMPRODUCT(('Дневник сделок'!$H$10:'Дневник сделок'!$H$2000=D890)*('Дневник сделок'!$AE$10:'Дневник сделок'!$AE$2000&lt;0))))</f>
        <v/>
      </c>
      <c r="H890" s="33" t="str">
        <f>IF(D890="","",SUMPRODUCT(('Дневник сделок'!$H$10:$H$1960=D890)*('Дневник сделок'!$AE$10:$AE$1960)))</f>
        <v/>
      </c>
    </row>
    <row r="891" spans="5:8">
      <c r="E891" s="33" t="str">
        <f>IF(D891="","",COUNTIF('Дневник сделок'!$H$10:$H$1960,D891))</f>
        <v/>
      </c>
      <c r="F891" s="33" t="str">
        <f>IF(D891="","",(SUMPRODUCT(('Дневник сделок'!$H$10:'Дневник сделок'!$H$2000=D891)*('Дневник сделок'!$AE$10:'Дневник сделок'!$AE$2000&gt;0))))</f>
        <v/>
      </c>
      <c r="G891" s="33" t="str">
        <f>IF(D891="","",(SUMPRODUCT(('Дневник сделок'!$H$10:'Дневник сделок'!$H$2000=D891)*('Дневник сделок'!$AE$10:'Дневник сделок'!$AE$2000&lt;0))))</f>
        <v/>
      </c>
      <c r="H891" s="33" t="str">
        <f>IF(D891="","",SUMPRODUCT(('Дневник сделок'!$H$10:$H$1960=D891)*('Дневник сделок'!$AE$10:$AE$1960)))</f>
        <v/>
      </c>
    </row>
    <row r="892" spans="5:8">
      <c r="E892" s="33" t="str">
        <f>IF(D892="","",COUNTIF('Дневник сделок'!$H$10:$H$1960,D892))</f>
        <v/>
      </c>
      <c r="F892" s="33" t="str">
        <f>IF(D892="","",(SUMPRODUCT(('Дневник сделок'!$H$10:'Дневник сделок'!$H$2000=D892)*('Дневник сделок'!$AE$10:'Дневник сделок'!$AE$2000&gt;0))))</f>
        <v/>
      </c>
      <c r="G892" s="33" t="str">
        <f>IF(D892="","",(SUMPRODUCT(('Дневник сделок'!$H$10:'Дневник сделок'!$H$2000=D892)*('Дневник сделок'!$AE$10:'Дневник сделок'!$AE$2000&lt;0))))</f>
        <v/>
      </c>
      <c r="H892" s="33" t="str">
        <f>IF(D892="","",SUMPRODUCT(('Дневник сделок'!$H$10:$H$1960=D892)*('Дневник сделок'!$AE$10:$AE$1960)))</f>
        <v/>
      </c>
    </row>
    <row r="893" spans="5:8">
      <c r="E893" s="33" t="str">
        <f>IF(D893="","",COUNTIF('Дневник сделок'!$H$10:$H$1960,D893))</f>
        <v/>
      </c>
      <c r="F893" s="33" t="str">
        <f>IF(D893="","",(SUMPRODUCT(('Дневник сделок'!$H$10:'Дневник сделок'!$H$2000=D893)*('Дневник сделок'!$AE$10:'Дневник сделок'!$AE$2000&gt;0))))</f>
        <v/>
      </c>
      <c r="G893" s="33" t="str">
        <f>IF(D893="","",(SUMPRODUCT(('Дневник сделок'!$H$10:'Дневник сделок'!$H$2000=D893)*('Дневник сделок'!$AE$10:'Дневник сделок'!$AE$2000&lt;0))))</f>
        <v/>
      </c>
      <c r="H893" s="33" t="str">
        <f>IF(D893="","",SUMPRODUCT(('Дневник сделок'!$H$10:$H$1960=D893)*('Дневник сделок'!$AE$10:$AE$1960)))</f>
        <v/>
      </c>
    </row>
    <row r="894" spans="5:8">
      <c r="E894" s="33" t="str">
        <f>IF(D894="","",COUNTIF('Дневник сделок'!$H$10:$H$1960,D894))</f>
        <v/>
      </c>
      <c r="F894" s="33" t="str">
        <f>IF(D894="","",(SUMPRODUCT(('Дневник сделок'!$H$10:'Дневник сделок'!$H$2000=D894)*('Дневник сделок'!$AE$10:'Дневник сделок'!$AE$2000&gt;0))))</f>
        <v/>
      </c>
      <c r="G894" s="33" t="str">
        <f>IF(D894="","",(SUMPRODUCT(('Дневник сделок'!$H$10:'Дневник сделок'!$H$2000=D894)*('Дневник сделок'!$AE$10:'Дневник сделок'!$AE$2000&lt;0))))</f>
        <v/>
      </c>
      <c r="H894" s="33" t="str">
        <f>IF(D894="","",SUMPRODUCT(('Дневник сделок'!$H$10:$H$1960=D894)*('Дневник сделок'!$AE$10:$AE$1960)))</f>
        <v/>
      </c>
    </row>
    <row r="895" spans="5:8">
      <c r="E895" s="33" t="str">
        <f>IF(D895="","",COUNTIF('Дневник сделок'!$H$10:$H$1960,D895))</f>
        <v/>
      </c>
      <c r="F895" s="33" t="str">
        <f>IF(D895="","",(SUMPRODUCT(('Дневник сделок'!$H$10:'Дневник сделок'!$H$2000=D895)*('Дневник сделок'!$AE$10:'Дневник сделок'!$AE$2000&gt;0))))</f>
        <v/>
      </c>
      <c r="G895" s="33" t="str">
        <f>IF(D895="","",(SUMPRODUCT(('Дневник сделок'!$H$10:'Дневник сделок'!$H$2000=D895)*('Дневник сделок'!$AE$10:'Дневник сделок'!$AE$2000&lt;0))))</f>
        <v/>
      </c>
      <c r="H895" s="33" t="str">
        <f>IF(D895="","",SUMPRODUCT(('Дневник сделок'!$H$10:$H$1960=D895)*('Дневник сделок'!$AE$10:$AE$1960)))</f>
        <v/>
      </c>
    </row>
    <row r="896" spans="5:8">
      <c r="E896" s="33" t="str">
        <f>IF(D896="","",COUNTIF('Дневник сделок'!$H$10:$H$1960,D896))</f>
        <v/>
      </c>
      <c r="F896" s="33" t="str">
        <f>IF(D896="","",(SUMPRODUCT(('Дневник сделок'!$H$10:'Дневник сделок'!$H$2000=D896)*('Дневник сделок'!$AE$10:'Дневник сделок'!$AE$2000&gt;0))))</f>
        <v/>
      </c>
      <c r="G896" s="33" t="str">
        <f>IF(D896="","",(SUMPRODUCT(('Дневник сделок'!$H$10:'Дневник сделок'!$H$2000=D896)*('Дневник сделок'!$AE$10:'Дневник сделок'!$AE$2000&lt;0))))</f>
        <v/>
      </c>
      <c r="H896" s="33" t="str">
        <f>IF(D896="","",SUMPRODUCT(('Дневник сделок'!$H$10:$H$1960=D896)*('Дневник сделок'!$AE$10:$AE$1960)))</f>
        <v/>
      </c>
    </row>
    <row r="897" spans="5:8">
      <c r="E897" s="33" t="str">
        <f>IF(D897="","",COUNTIF('Дневник сделок'!$H$10:$H$1960,D897))</f>
        <v/>
      </c>
      <c r="F897" s="33" t="str">
        <f>IF(D897="","",(SUMPRODUCT(('Дневник сделок'!$H$10:'Дневник сделок'!$H$2000=D897)*('Дневник сделок'!$AE$10:'Дневник сделок'!$AE$2000&gt;0))))</f>
        <v/>
      </c>
      <c r="G897" s="33" t="str">
        <f>IF(D897="","",(SUMPRODUCT(('Дневник сделок'!$H$10:'Дневник сделок'!$H$2000=D897)*('Дневник сделок'!$AE$10:'Дневник сделок'!$AE$2000&lt;0))))</f>
        <v/>
      </c>
      <c r="H897" s="33" t="str">
        <f>IF(D897="","",SUMPRODUCT(('Дневник сделок'!$H$10:$H$1960=D897)*('Дневник сделок'!$AE$10:$AE$1960)))</f>
        <v/>
      </c>
    </row>
    <row r="898" spans="5:8">
      <c r="E898" s="33" t="str">
        <f>IF(D898="","",COUNTIF('Дневник сделок'!$H$10:$H$1960,D898))</f>
        <v/>
      </c>
      <c r="F898" s="33" t="str">
        <f>IF(D898="","",(SUMPRODUCT(('Дневник сделок'!$H$10:'Дневник сделок'!$H$2000=D898)*('Дневник сделок'!$AE$10:'Дневник сделок'!$AE$2000&gt;0))))</f>
        <v/>
      </c>
      <c r="G898" s="33" t="str">
        <f>IF(D898="","",(SUMPRODUCT(('Дневник сделок'!$H$10:'Дневник сделок'!$H$2000=D898)*('Дневник сделок'!$AE$10:'Дневник сделок'!$AE$2000&lt;0))))</f>
        <v/>
      </c>
      <c r="H898" s="33" t="str">
        <f>IF(D898="","",SUMPRODUCT(('Дневник сделок'!$H$10:$H$1960=D898)*('Дневник сделок'!$AE$10:$AE$1960)))</f>
        <v/>
      </c>
    </row>
    <row r="899" spans="5:8">
      <c r="E899" s="33" t="str">
        <f>IF(D899="","",COUNTIF('Дневник сделок'!$H$10:$H$1960,D899))</f>
        <v/>
      </c>
      <c r="F899" s="33" t="str">
        <f>IF(D899="","",(SUMPRODUCT(('Дневник сделок'!$H$10:'Дневник сделок'!$H$2000=D899)*('Дневник сделок'!$AE$10:'Дневник сделок'!$AE$2000&gt;0))))</f>
        <v/>
      </c>
      <c r="G899" s="33" t="str">
        <f>IF(D899="","",(SUMPRODUCT(('Дневник сделок'!$H$10:'Дневник сделок'!$H$2000=D899)*('Дневник сделок'!$AE$10:'Дневник сделок'!$AE$2000&lt;0))))</f>
        <v/>
      </c>
      <c r="H899" s="33" t="str">
        <f>IF(D899="","",SUMPRODUCT(('Дневник сделок'!$H$10:$H$1960=D899)*('Дневник сделок'!$AE$10:$AE$1960)))</f>
        <v/>
      </c>
    </row>
    <row r="900" spans="5:8">
      <c r="E900" s="33" t="str">
        <f>IF(D900="","",COUNTIF('Дневник сделок'!$H$10:$H$1960,D900))</f>
        <v/>
      </c>
      <c r="F900" s="33" t="str">
        <f>IF(D900="","",(SUMPRODUCT(('Дневник сделок'!$H$10:'Дневник сделок'!$H$2000=D900)*('Дневник сделок'!$AE$10:'Дневник сделок'!$AE$2000&gt;0))))</f>
        <v/>
      </c>
      <c r="G900" s="33" t="str">
        <f>IF(D900="","",(SUMPRODUCT(('Дневник сделок'!$H$10:'Дневник сделок'!$H$2000=D900)*('Дневник сделок'!$AE$10:'Дневник сделок'!$AE$2000&lt;0))))</f>
        <v/>
      </c>
      <c r="H900" s="33" t="str">
        <f>IF(D900="","",SUMPRODUCT(('Дневник сделок'!$H$10:$H$1960=D900)*('Дневник сделок'!$AE$10:$AE$1960)))</f>
        <v/>
      </c>
    </row>
    <row r="901" spans="5:8">
      <c r="E901" s="33" t="str">
        <f>IF(D901="","",COUNTIF('Дневник сделок'!$H$10:$H$1960,D901))</f>
        <v/>
      </c>
      <c r="F901" s="33" t="str">
        <f>IF(D901="","",(SUMPRODUCT(('Дневник сделок'!$H$10:'Дневник сделок'!$H$2000=D901)*('Дневник сделок'!$AE$10:'Дневник сделок'!$AE$2000&gt;0))))</f>
        <v/>
      </c>
      <c r="G901" s="33" t="str">
        <f>IF(D901="","",(SUMPRODUCT(('Дневник сделок'!$H$10:'Дневник сделок'!$H$2000=D901)*('Дневник сделок'!$AE$10:'Дневник сделок'!$AE$2000&lt;0))))</f>
        <v/>
      </c>
      <c r="H901" s="33" t="str">
        <f>IF(D901="","",SUMPRODUCT(('Дневник сделок'!$H$10:$H$1960=D901)*('Дневник сделок'!$AE$10:$AE$1960)))</f>
        <v/>
      </c>
    </row>
    <row r="902" spans="5:8">
      <c r="E902" s="33" t="str">
        <f>IF(D902="","",COUNTIF('Дневник сделок'!$H$10:$H$1960,D902))</f>
        <v/>
      </c>
      <c r="F902" s="33" t="str">
        <f>IF(D902="","",(SUMPRODUCT(('Дневник сделок'!$H$10:'Дневник сделок'!$H$2000=D902)*('Дневник сделок'!$AE$10:'Дневник сделок'!$AE$2000&gt;0))))</f>
        <v/>
      </c>
      <c r="G902" s="33" t="str">
        <f>IF(D902="","",(SUMPRODUCT(('Дневник сделок'!$H$10:'Дневник сделок'!$H$2000=D902)*('Дневник сделок'!$AE$10:'Дневник сделок'!$AE$2000&lt;0))))</f>
        <v/>
      </c>
      <c r="H902" s="33" t="str">
        <f>IF(D902="","",SUMPRODUCT(('Дневник сделок'!$H$10:$H$1960=D902)*('Дневник сделок'!$AE$10:$AE$1960)))</f>
        <v/>
      </c>
    </row>
    <row r="903" spans="5:8">
      <c r="E903" s="33" t="str">
        <f>IF(D903="","",COUNTIF('Дневник сделок'!$H$10:$H$1960,D903))</f>
        <v/>
      </c>
      <c r="F903" s="33" t="str">
        <f>IF(D903="","",(SUMPRODUCT(('Дневник сделок'!$H$10:'Дневник сделок'!$H$2000=D903)*('Дневник сделок'!$AE$10:'Дневник сделок'!$AE$2000&gt;0))))</f>
        <v/>
      </c>
      <c r="G903" s="33" t="str">
        <f>IF(D903="","",(SUMPRODUCT(('Дневник сделок'!$H$10:'Дневник сделок'!$H$2000=D903)*('Дневник сделок'!$AE$10:'Дневник сделок'!$AE$2000&lt;0))))</f>
        <v/>
      </c>
      <c r="H903" s="33" t="str">
        <f>IF(D903="","",SUMPRODUCT(('Дневник сделок'!$H$10:$H$1960=D903)*('Дневник сделок'!$AE$10:$AE$1960)))</f>
        <v/>
      </c>
    </row>
    <row r="904" spans="5:8">
      <c r="E904" s="33" t="str">
        <f>IF(D904="","",COUNTIF('Дневник сделок'!$H$10:$H$1960,D904))</f>
        <v/>
      </c>
      <c r="F904" s="33" t="str">
        <f>IF(D904="","",(SUMPRODUCT(('Дневник сделок'!$H$10:'Дневник сделок'!$H$2000=D904)*('Дневник сделок'!$AE$10:'Дневник сделок'!$AE$2000&gt;0))))</f>
        <v/>
      </c>
      <c r="G904" s="33" t="str">
        <f>IF(D904="","",(SUMPRODUCT(('Дневник сделок'!$H$10:'Дневник сделок'!$H$2000=D904)*('Дневник сделок'!$AE$10:'Дневник сделок'!$AE$2000&lt;0))))</f>
        <v/>
      </c>
      <c r="H904" s="33" t="str">
        <f>IF(D904="","",SUMPRODUCT(('Дневник сделок'!$H$10:$H$1960=D904)*('Дневник сделок'!$AE$10:$AE$1960)))</f>
        <v/>
      </c>
    </row>
    <row r="905" spans="5:8">
      <c r="E905" s="33" t="str">
        <f>IF(D905="","",COUNTIF('Дневник сделок'!$H$10:$H$1960,D905))</f>
        <v/>
      </c>
      <c r="F905" s="33" t="str">
        <f>IF(D905="","",(SUMPRODUCT(('Дневник сделок'!$H$10:'Дневник сделок'!$H$2000=D905)*('Дневник сделок'!$AE$10:'Дневник сделок'!$AE$2000&gt;0))))</f>
        <v/>
      </c>
      <c r="G905" s="33" t="str">
        <f>IF(D905="","",(SUMPRODUCT(('Дневник сделок'!$H$10:'Дневник сделок'!$H$2000=D905)*('Дневник сделок'!$AE$10:'Дневник сделок'!$AE$2000&lt;0))))</f>
        <v/>
      </c>
      <c r="H905" s="33" t="str">
        <f>IF(D905="","",SUMPRODUCT(('Дневник сделок'!$H$10:$H$1960=D905)*('Дневник сделок'!$AE$10:$AE$1960)))</f>
        <v/>
      </c>
    </row>
    <row r="906" spans="5:8">
      <c r="E906" s="33" t="str">
        <f>IF(D906="","",COUNTIF('Дневник сделок'!$H$10:$H$1960,D906))</f>
        <v/>
      </c>
      <c r="F906" s="33" t="str">
        <f>IF(D906="","",(SUMPRODUCT(('Дневник сделок'!$H$10:'Дневник сделок'!$H$2000=D906)*('Дневник сделок'!$AE$10:'Дневник сделок'!$AE$2000&gt;0))))</f>
        <v/>
      </c>
      <c r="G906" s="33" t="str">
        <f>IF(D906="","",(SUMPRODUCT(('Дневник сделок'!$H$10:'Дневник сделок'!$H$2000=D906)*('Дневник сделок'!$AE$10:'Дневник сделок'!$AE$2000&lt;0))))</f>
        <v/>
      </c>
      <c r="H906" s="33" t="str">
        <f>IF(D906="","",SUMPRODUCT(('Дневник сделок'!$H$10:$H$1960=D906)*('Дневник сделок'!$AE$10:$AE$1960)))</f>
        <v/>
      </c>
    </row>
    <row r="907" spans="5:8">
      <c r="E907" s="33" t="str">
        <f>IF(D907="","",COUNTIF('Дневник сделок'!$H$10:$H$1960,D907))</f>
        <v/>
      </c>
      <c r="F907" s="33" t="str">
        <f>IF(D907="","",(SUMPRODUCT(('Дневник сделок'!$H$10:'Дневник сделок'!$H$2000=D907)*('Дневник сделок'!$AE$10:'Дневник сделок'!$AE$2000&gt;0))))</f>
        <v/>
      </c>
      <c r="G907" s="33" t="str">
        <f>IF(D907="","",(SUMPRODUCT(('Дневник сделок'!$H$10:'Дневник сделок'!$H$2000=D907)*('Дневник сделок'!$AE$10:'Дневник сделок'!$AE$2000&lt;0))))</f>
        <v/>
      </c>
      <c r="H907" s="33" t="str">
        <f>IF(D907="","",SUMPRODUCT(('Дневник сделок'!$H$10:$H$1960=D907)*('Дневник сделок'!$AE$10:$AE$1960)))</f>
        <v/>
      </c>
    </row>
    <row r="908" spans="5:8">
      <c r="E908" s="33" t="str">
        <f>IF(D908="","",COUNTIF('Дневник сделок'!$H$10:$H$1960,D908))</f>
        <v/>
      </c>
      <c r="F908" s="33" t="str">
        <f>IF(D908="","",(SUMPRODUCT(('Дневник сделок'!$H$10:'Дневник сделок'!$H$2000=D908)*('Дневник сделок'!$AE$10:'Дневник сделок'!$AE$2000&gt;0))))</f>
        <v/>
      </c>
      <c r="G908" s="33" t="str">
        <f>IF(D908="","",(SUMPRODUCT(('Дневник сделок'!$H$10:'Дневник сделок'!$H$2000=D908)*('Дневник сделок'!$AE$10:'Дневник сделок'!$AE$2000&lt;0))))</f>
        <v/>
      </c>
      <c r="H908" s="33" t="str">
        <f>IF(D908="","",SUMPRODUCT(('Дневник сделок'!$H$10:$H$1960=D908)*('Дневник сделок'!$AE$10:$AE$1960)))</f>
        <v/>
      </c>
    </row>
    <row r="909" spans="5:8">
      <c r="E909" s="33" t="str">
        <f>IF(D909="","",COUNTIF('Дневник сделок'!$H$10:$H$1960,D909))</f>
        <v/>
      </c>
      <c r="F909" s="33" t="str">
        <f>IF(D909="","",(SUMPRODUCT(('Дневник сделок'!$H$10:'Дневник сделок'!$H$2000=D909)*('Дневник сделок'!$AE$10:'Дневник сделок'!$AE$2000&gt;0))))</f>
        <v/>
      </c>
      <c r="G909" s="33" t="str">
        <f>IF(D909="","",(SUMPRODUCT(('Дневник сделок'!$H$10:'Дневник сделок'!$H$2000=D909)*('Дневник сделок'!$AE$10:'Дневник сделок'!$AE$2000&lt;0))))</f>
        <v/>
      </c>
      <c r="H909" s="33" t="str">
        <f>IF(D909="","",SUMPRODUCT(('Дневник сделок'!$H$10:$H$1960=D909)*('Дневник сделок'!$AE$10:$AE$1960)))</f>
        <v/>
      </c>
    </row>
    <row r="910" spans="5:8">
      <c r="E910" s="33" t="str">
        <f>IF(D910="","",COUNTIF('Дневник сделок'!$H$10:$H$1960,D910))</f>
        <v/>
      </c>
      <c r="F910" s="33" t="str">
        <f>IF(D910="","",(SUMPRODUCT(('Дневник сделок'!$H$10:'Дневник сделок'!$H$2000=D910)*('Дневник сделок'!$AE$10:'Дневник сделок'!$AE$2000&gt;0))))</f>
        <v/>
      </c>
      <c r="G910" s="33" t="str">
        <f>IF(D910="","",(SUMPRODUCT(('Дневник сделок'!$H$10:'Дневник сделок'!$H$2000=D910)*('Дневник сделок'!$AE$10:'Дневник сделок'!$AE$2000&lt;0))))</f>
        <v/>
      </c>
      <c r="H910" s="33" t="str">
        <f>IF(D910="","",SUMPRODUCT(('Дневник сделок'!$H$10:$H$1960=D910)*('Дневник сделок'!$AE$10:$AE$1960)))</f>
        <v/>
      </c>
    </row>
    <row r="911" spans="5:8">
      <c r="E911" s="33" t="str">
        <f>IF(D911="","",COUNTIF('Дневник сделок'!$H$10:$H$1960,D911))</f>
        <v/>
      </c>
      <c r="F911" s="33" t="str">
        <f>IF(D911="","",(SUMPRODUCT(('Дневник сделок'!$H$10:'Дневник сделок'!$H$2000=D911)*('Дневник сделок'!$AE$10:'Дневник сделок'!$AE$2000&gt;0))))</f>
        <v/>
      </c>
      <c r="G911" s="33" t="str">
        <f>IF(D911="","",(SUMPRODUCT(('Дневник сделок'!$H$10:'Дневник сделок'!$H$2000=D911)*('Дневник сделок'!$AE$10:'Дневник сделок'!$AE$2000&lt;0))))</f>
        <v/>
      </c>
      <c r="H911" s="33" t="str">
        <f>IF(D911="","",SUMPRODUCT(('Дневник сделок'!$H$10:$H$1960=D911)*('Дневник сделок'!$AE$10:$AE$1960)))</f>
        <v/>
      </c>
    </row>
    <row r="912" spans="5:8">
      <c r="E912" s="33" t="str">
        <f>IF(D912="","",COUNTIF('Дневник сделок'!$H$10:$H$1960,D912))</f>
        <v/>
      </c>
      <c r="F912" s="33" t="str">
        <f>IF(D912="","",(SUMPRODUCT(('Дневник сделок'!$H$10:'Дневник сделок'!$H$2000=D912)*('Дневник сделок'!$AE$10:'Дневник сделок'!$AE$2000&gt;0))))</f>
        <v/>
      </c>
      <c r="G912" s="33" t="str">
        <f>IF(D912="","",(SUMPRODUCT(('Дневник сделок'!$H$10:'Дневник сделок'!$H$2000=D912)*('Дневник сделок'!$AE$10:'Дневник сделок'!$AE$2000&lt;0))))</f>
        <v/>
      </c>
      <c r="H912" s="33" t="str">
        <f>IF(D912="","",SUMPRODUCT(('Дневник сделок'!$H$10:$H$1960=D912)*('Дневник сделок'!$AE$10:$AE$1960)))</f>
        <v/>
      </c>
    </row>
    <row r="913" spans="5:8">
      <c r="E913" s="33" t="str">
        <f>IF(D913="","",COUNTIF('Дневник сделок'!$H$10:$H$1960,D913))</f>
        <v/>
      </c>
      <c r="F913" s="33" t="str">
        <f>IF(D913="","",(SUMPRODUCT(('Дневник сделок'!$H$10:'Дневник сделок'!$H$2000=D913)*('Дневник сделок'!$AE$10:'Дневник сделок'!$AE$2000&gt;0))))</f>
        <v/>
      </c>
      <c r="G913" s="33" t="str">
        <f>IF(D913="","",(SUMPRODUCT(('Дневник сделок'!$H$10:'Дневник сделок'!$H$2000=D913)*('Дневник сделок'!$AE$10:'Дневник сделок'!$AE$2000&lt;0))))</f>
        <v/>
      </c>
      <c r="H913" s="33" t="str">
        <f>IF(D913="","",SUMPRODUCT(('Дневник сделок'!$H$10:$H$1960=D913)*('Дневник сделок'!$AE$10:$AE$1960)))</f>
        <v/>
      </c>
    </row>
    <row r="914" spans="5:8">
      <c r="E914" s="33" t="str">
        <f>IF(D914="","",COUNTIF('Дневник сделок'!$H$10:$H$1960,D914))</f>
        <v/>
      </c>
      <c r="F914" s="33" t="str">
        <f>IF(D914="","",(SUMPRODUCT(('Дневник сделок'!$H$10:'Дневник сделок'!$H$2000=D914)*('Дневник сделок'!$AE$10:'Дневник сделок'!$AE$2000&gt;0))))</f>
        <v/>
      </c>
      <c r="G914" s="33" t="str">
        <f>IF(D914="","",(SUMPRODUCT(('Дневник сделок'!$H$10:'Дневник сделок'!$H$2000=D914)*('Дневник сделок'!$AE$10:'Дневник сделок'!$AE$2000&lt;0))))</f>
        <v/>
      </c>
      <c r="H914" s="33" t="str">
        <f>IF(D914="","",SUMPRODUCT(('Дневник сделок'!$H$10:$H$1960=D914)*('Дневник сделок'!$AE$10:$AE$1960)))</f>
        <v/>
      </c>
    </row>
    <row r="915" spans="5:8">
      <c r="E915" s="33" t="str">
        <f>IF(D915="","",COUNTIF('Дневник сделок'!$H$10:$H$1960,D915))</f>
        <v/>
      </c>
      <c r="F915" s="33" t="str">
        <f>IF(D915="","",(SUMPRODUCT(('Дневник сделок'!$H$10:'Дневник сделок'!$H$2000=D915)*('Дневник сделок'!$AE$10:'Дневник сделок'!$AE$2000&gt;0))))</f>
        <v/>
      </c>
      <c r="G915" s="33" t="str">
        <f>IF(D915="","",(SUMPRODUCT(('Дневник сделок'!$H$10:'Дневник сделок'!$H$2000=D915)*('Дневник сделок'!$AE$10:'Дневник сделок'!$AE$2000&lt;0))))</f>
        <v/>
      </c>
      <c r="H915" s="33" t="str">
        <f>IF(D915="","",SUMPRODUCT(('Дневник сделок'!$H$10:$H$1960=D915)*('Дневник сделок'!$AE$10:$AE$1960)))</f>
        <v/>
      </c>
    </row>
    <row r="916" spans="5:8">
      <c r="E916" s="33" t="str">
        <f>IF(D916="","",COUNTIF('Дневник сделок'!$H$10:$H$1960,D916))</f>
        <v/>
      </c>
      <c r="F916" s="33" t="str">
        <f>IF(D916="","",(SUMPRODUCT(('Дневник сделок'!$H$10:'Дневник сделок'!$H$2000=D916)*('Дневник сделок'!$AE$10:'Дневник сделок'!$AE$2000&gt;0))))</f>
        <v/>
      </c>
      <c r="G916" s="33" t="str">
        <f>IF(D916="","",(SUMPRODUCT(('Дневник сделок'!$H$10:'Дневник сделок'!$H$2000=D916)*('Дневник сделок'!$AE$10:'Дневник сделок'!$AE$2000&lt;0))))</f>
        <v/>
      </c>
      <c r="H916" s="33" t="str">
        <f>IF(D916="","",SUMPRODUCT(('Дневник сделок'!$H$10:$H$1960=D916)*('Дневник сделок'!$AE$10:$AE$1960)))</f>
        <v/>
      </c>
    </row>
    <row r="917" spans="5:8">
      <c r="E917" s="33" t="str">
        <f>IF(D917="","",COUNTIF('Дневник сделок'!$H$10:$H$1960,D917))</f>
        <v/>
      </c>
      <c r="F917" s="33" t="str">
        <f>IF(D917="","",(SUMPRODUCT(('Дневник сделок'!$H$10:'Дневник сделок'!$H$2000=D917)*('Дневник сделок'!$AE$10:'Дневник сделок'!$AE$2000&gt;0))))</f>
        <v/>
      </c>
      <c r="G917" s="33" t="str">
        <f>IF(D917="","",(SUMPRODUCT(('Дневник сделок'!$H$10:'Дневник сделок'!$H$2000=D917)*('Дневник сделок'!$AE$10:'Дневник сделок'!$AE$2000&lt;0))))</f>
        <v/>
      </c>
      <c r="H917" s="33" t="str">
        <f>IF(D917="","",SUMPRODUCT(('Дневник сделок'!$H$10:$H$1960=D917)*('Дневник сделок'!$AE$10:$AE$1960)))</f>
        <v/>
      </c>
    </row>
    <row r="918" spans="5:8">
      <c r="E918" s="33" t="str">
        <f>IF(D918="","",COUNTIF('Дневник сделок'!$H$10:$H$1960,D918))</f>
        <v/>
      </c>
      <c r="F918" s="33" t="str">
        <f>IF(D918="","",(SUMPRODUCT(('Дневник сделок'!$H$10:'Дневник сделок'!$H$2000=D918)*('Дневник сделок'!$AE$10:'Дневник сделок'!$AE$2000&gt;0))))</f>
        <v/>
      </c>
      <c r="G918" s="33" t="str">
        <f>IF(D918="","",(SUMPRODUCT(('Дневник сделок'!$H$10:'Дневник сделок'!$H$2000=D918)*('Дневник сделок'!$AE$10:'Дневник сделок'!$AE$2000&lt;0))))</f>
        <v/>
      </c>
      <c r="H918" s="33" t="str">
        <f>IF(D918="","",SUMPRODUCT(('Дневник сделок'!$H$10:$H$1960=D918)*('Дневник сделок'!$AE$10:$AE$1960)))</f>
        <v/>
      </c>
    </row>
    <row r="919" spans="5:8">
      <c r="E919" s="33" t="str">
        <f>IF(D919="","",COUNTIF('Дневник сделок'!$H$10:$H$1960,D919))</f>
        <v/>
      </c>
      <c r="F919" s="33" t="str">
        <f>IF(D919="","",(SUMPRODUCT(('Дневник сделок'!$H$10:'Дневник сделок'!$H$2000=D919)*('Дневник сделок'!$AE$10:'Дневник сделок'!$AE$2000&gt;0))))</f>
        <v/>
      </c>
      <c r="G919" s="33" t="str">
        <f>IF(D919="","",(SUMPRODUCT(('Дневник сделок'!$H$10:'Дневник сделок'!$H$2000=D919)*('Дневник сделок'!$AE$10:'Дневник сделок'!$AE$2000&lt;0))))</f>
        <v/>
      </c>
      <c r="H919" s="33" t="str">
        <f>IF(D919="","",SUMPRODUCT(('Дневник сделок'!$H$10:$H$1960=D919)*('Дневник сделок'!$AE$10:$AE$1960)))</f>
        <v/>
      </c>
    </row>
    <row r="920" spans="5:8">
      <c r="E920" s="33" t="str">
        <f>IF(D920="","",COUNTIF('Дневник сделок'!$H$10:$H$1960,D920))</f>
        <v/>
      </c>
      <c r="F920" s="33" t="str">
        <f>IF(D920="","",(SUMPRODUCT(('Дневник сделок'!$H$10:'Дневник сделок'!$H$2000=D920)*('Дневник сделок'!$AE$10:'Дневник сделок'!$AE$2000&gt;0))))</f>
        <v/>
      </c>
      <c r="G920" s="33" t="str">
        <f>IF(D920="","",(SUMPRODUCT(('Дневник сделок'!$H$10:'Дневник сделок'!$H$2000=D920)*('Дневник сделок'!$AE$10:'Дневник сделок'!$AE$2000&lt;0))))</f>
        <v/>
      </c>
      <c r="H920" s="33" t="str">
        <f>IF(D920="","",SUMPRODUCT(('Дневник сделок'!$H$10:$H$1960=D920)*('Дневник сделок'!$AE$10:$AE$1960)))</f>
        <v/>
      </c>
    </row>
    <row r="921" spans="5:8">
      <c r="E921" s="33" t="str">
        <f>IF(D921="","",COUNTIF('Дневник сделок'!$H$10:$H$1960,D921))</f>
        <v/>
      </c>
      <c r="F921" s="33" t="str">
        <f>IF(D921="","",(SUMPRODUCT(('Дневник сделок'!$H$10:'Дневник сделок'!$H$2000=D921)*('Дневник сделок'!$AE$10:'Дневник сделок'!$AE$2000&gt;0))))</f>
        <v/>
      </c>
      <c r="G921" s="33" t="str">
        <f>IF(D921="","",(SUMPRODUCT(('Дневник сделок'!$H$10:'Дневник сделок'!$H$2000=D921)*('Дневник сделок'!$AE$10:'Дневник сделок'!$AE$2000&lt;0))))</f>
        <v/>
      </c>
      <c r="H921" s="33" t="str">
        <f>IF(D921="","",SUMPRODUCT(('Дневник сделок'!$H$10:$H$1960=D921)*('Дневник сделок'!$AE$10:$AE$1960)))</f>
        <v/>
      </c>
    </row>
    <row r="922" spans="5:8">
      <c r="E922" s="33" t="str">
        <f>IF(D922="","",COUNTIF('Дневник сделок'!$H$10:$H$1960,D922))</f>
        <v/>
      </c>
      <c r="F922" s="33" t="str">
        <f>IF(D922="","",(SUMPRODUCT(('Дневник сделок'!$H$10:'Дневник сделок'!$H$2000=D922)*('Дневник сделок'!$AE$10:'Дневник сделок'!$AE$2000&gt;0))))</f>
        <v/>
      </c>
      <c r="G922" s="33" t="str">
        <f>IF(D922="","",(SUMPRODUCT(('Дневник сделок'!$H$10:'Дневник сделок'!$H$2000=D922)*('Дневник сделок'!$AE$10:'Дневник сделок'!$AE$2000&lt;0))))</f>
        <v/>
      </c>
      <c r="H922" s="33" t="str">
        <f>IF(D922="","",SUMPRODUCT(('Дневник сделок'!$H$10:$H$1960=D922)*('Дневник сделок'!$AE$10:$AE$1960)))</f>
        <v/>
      </c>
    </row>
    <row r="923" spans="5:8">
      <c r="E923" s="33" t="str">
        <f>IF(D923="","",COUNTIF('Дневник сделок'!$H$10:$H$1960,D923))</f>
        <v/>
      </c>
      <c r="F923" s="33" t="str">
        <f>IF(D923="","",(SUMPRODUCT(('Дневник сделок'!$H$10:'Дневник сделок'!$H$2000=D923)*('Дневник сделок'!$AE$10:'Дневник сделок'!$AE$2000&gt;0))))</f>
        <v/>
      </c>
      <c r="G923" s="33" t="str">
        <f>IF(D923="","",(SUMPRODUCT(('Дневник сделок'!$H$10:'Дневник сделок'!$H$2000=D923)*('Дневник сделок'!$AE$10:'Дневник сделок'!$AE$2000&lt;0))))</f>
        <v/>
      </c>
      <c r="H923" s="33" t="str">
        <f>IF(D923="","",SUMPRODUCT(('Дневник сделок'!$H$10:$H$1960=D923)*('Дневник сделок'!$AE$10:$AE$1960)))</f>
        <v/>
      </c>
    </row>
    <row r="924" spans="5:8">
      <c r="E924" s="33" t="str">
        <f>IF(D924="","",COUNTIF('Дневник сделок'!$H$10:$H$1960,D924))</f>
        <v/>
      </c>
      <c r="F924" s="33" t="str">
        <f>IF(D924="","",(SUMPRODUCT(('Дневник сделок'!$H$10:'Дневник сделок'!$H$2000=D924)*('Дневник сделок'!$AE$10:'Дневник сделок'!$AE$2000&gt;0))))</f>
        <v/>
      </c>
      <c r="G924" s="33" t="str">
        <f>IF(D924="","",(SUMPRODUCT(('Дневник сделок'!$H$10:'Дневник сделок'!$H$2000=D924)*('Дневник сделок'!$AE$10:'Дневник сделок'!$AE$2000&lt;0))))</f>
        <v/>
      </c>
      <c r="H924" s="33" t="str">
        <f>IF(D924="","",SUMPRODUCT(('Дневник сделок'!$H$10:$H$1960=D924)*('Дневник сделок'!$AE$10:$AE$1960)))</f>
        <v/>
      </c>
    </row>
    <row r="925" spans="5:8">
      <c r="E925" s="33" t="str">
        <f>IF(D925="","",COUNTIF('Дневник сделок'!$H$10:$H$1960,D925))</f>
        <v/>
      </c>
      <c r="F925" s="33" t="str">
        <f>IF(D925="","",(SUMPRODUCT(('Дневник сделок'!$H$10:'Дневник сделок'!$H$2000=D925)*('Дневник сделок'!$AE$10:'Дневник сделок'!$AE$2000&gt;0))))</f>
        <v/>
      </c>
      <c r="G925" s="33" t="str">
        <f>IF(D925="","",(SUMPRODUCT(('Дневник сделок'!$H$10:'Дневник сделок'!$H$2000=D925)*('Дневник сделок'!$AE$10:'Дневник сделок'!$AE$2000&lt;0))))</f>
        <v/>
      </c>
      <c r="H925" s="33" t="str">
        <f>IF(D925="","",SUMPRODUCT(('Дневник сделок'!$H$10:$H$1960=D925)*('Дневник сделок'!$AE$10:$AE$1960)))</f>
        <v/>
      </c>
    </row>
    <row r="926" spans="5:8">
      <c r="E926" s="33" t="str">
        <f>IF(D926="","",COUNTIF('Дневник сделок'!$H$10:$H$1960,D926))</f>
        <v/>
      </c>
      <c r="F926" s="33" t="str">
        <f>IF(D926="","",(SUMPRODUCT(('Дневник сделок'!$H$10:'Дневник сделок'!$H$2000=D926)*('Дневник сделок'!$AE$10:'Дневник сделок'!$AE$2000&gt;0))))</f>
        <v/>
      </c>
      <c r="G926" s="33" t="str">
        <f>IF(D926="","",(SUMPRODUCT(('Дневник сделок'!$H$10:'Дневник сделок'!$H$2000=D926)*('Дневник сделок'!$AE$10:'Дневник сделок'!$AE$2000&lt;0))))</f>
        <v/>
      </c>
      <c r="H926" s="33" t="str">
        <f>IF(D926="","",SUMPRODUCT(('Дневник сделок'!$H$10:$H$1960=D926)*('Дневник сделок'!$AE$10:$AE$1960)))</f>
        <v/>
      </c>
    </row>
    <row r="927" spans="5:8">
      <c r="E927" s="33" t="str">
        <f>IF(D927="","",COUNTIF('Дневник сделок'!$H$10:$H$1960,D927))</f>
        <v/>
      </c>
      <c r="F927" s="33" t="str">
        <f>IF(D927="","",(SUMPRODUCT(('Дневник сделок'!$H$10:'Дневник сделок'!$H$2000=D927)*('Дневник сделок'!$AE$10:'Дневник сделок'!$AE$2000&gt;0))))</f>
        <v/>
      </c>
      <c r="G927" s="33" t="str">
        <f>IF(D927="","",(SUMPRODUCT(('Дневник сделок'!$H$10:'Дневник сделок'!$H$2000=D927)*('Дневник сделок'!$AE$10:'Дневник сделок'!$AE$2000&lt;0))))</f>
        <v/>
      </c>
      <c r="H927" s="33" t="str">
        <f>IF(D927="","",SUMPRODUCT(('Дневник сделок'!$H$10:$H$1960=D927)*('Дневник сделок'!$AE$10:$AE$1960)))</f>
        <v/>
      </c>
    </row>
    <row r="928" spans="5:8">
      <c r="E928" s="33" t="str">
        <f>IF(D928="","",COUNTIF('Дневник сделок'!$H$10:$H$1960,D928))</f>
        <v/>
      </c>
      <c r="F928" s="33" t="str">
        <f>IF(D928="","",(SUMPRODUCT(('Дневник сделок'!$H$10:'Дневник сделок'!$H$2000=D928)*('Дневник сделок'!$AE$10:'Дневник сделок'!$AE$2000&gt;0))))</f>
        <v/>
      </c>
      <c r="G928" s="33" t="str">
        <f>IF(D928="","",(SUMPRODUCT(('Дневник сделок'!$H$10:'Дневник сделок'!$H$2000=D928)*('Дневник сделок'!$AE$10:'Дневник сделок'!$AE$2000&lt;0))))</f>
        <v/>
      </c>
      <c r="H928" s="33" t="str">
        <f>IF(D928="","",SUMPRODUCT(('Дневник сделок'!$H$10:$H$1960=D928)*('Дневник сделок'!$AE$10:$AE$1960)))</f>
        <v/>
      </c>
    </row>
    <row r="929" spans="5:8">
      <c r="E929" s="33" t="str">
        <f>IF(D929="","",COUNTIF('Дневник сделок'!$H$10:$H$1960,D929))</f>
        <v/>
      </c>
      <c r="F929" s="33" t="str">
        <f>IF(D929="","",(SUMPRODUCT(('Дневник сделок'!$H$10:'Дневник сделок'!$H$2000=D929)*('Дневник сделок'!$AE$10:'Дневник сделок'!$AE$2000&gt;0))))</f>
        <v/>
      </c>
      <c r="G929" s="33" t="str">
        <f>IF(D929="","",(SUMPRODUCT(('Дневник сделок'!$H$10:'Дневник сделок'!$H$2000=D929)*('Дневник сделок'!$AE$10:'Дневник сделок'!$AE$2000&lt;0))))</f>
        <v/>
      </c>
      <c r="H929" s="33" t="str">
        <f>IF(D929="","",SUMPRODUCT(('Дневник сделок'!$H$10:$H$1960=D929)*('Дневник сделок'!$AE$10:$AE$1960)))</f>
        <v/>
      </c>
    </row>
    <row r="930" spans="5:8">
      <c r="E930" s="33" t="str">
        <f>IF(D930="","",COUNTIF('Дневник сделок'!$H$10:$H$1960,D930))</f>
        <v/>
      </c>
      <c r="F930" s="33" t="str">
        <f>IF(D930="","",(SUMPRODUCT(('Дневник сделок'!$H$10:'Дневник сделок'!$H$2000=D930)*('Дневник сделок'!$AE$10:'Дневник сделок'!$AE$2000&gt;0))))</f>
        <v/>
      </c>
      <c r="G930" s="33" t="str">
        <f>IF(D930="","",(SUMPRODUCT(('Дневник сделок'!$H$10:'Дневник сделок'!$H$2000=D930)*('Дневник сделок'!$AE$10:'Дневник сделок'!$AE$2000&lt;0))))</f>
        <v/>
      </c>
      <c r="H930" s="33" t="str">
        <f>IF(D930="","",SUMPRODUCT(('Дневник сделок'!$H$10:$H$1960=D930)*('Дневник сделок'!$AE$10:$AE$1960)))</f>
        <v/>
      </c>
    </row>
    <row r="931" spans="5:8">
      <c r="E931" s="33" t="str">
        <f>IF(D931="","",COUNTIF('Дневник сделок'!$H$10:$H$1960,D931))</f>
        <v/>
      </c>
      <c r="F931" s="33" t="str">
        <f>IF(D931="","",(SUMPRODUCT(('Дневник сделок'!$H$10:'Дневник сделок'!$H$2000=D931)*('Дневник сделок'!$AE$10:'Дневник сделок'!$AE$2000&gt;0))))</f>
        <v/>
      </c>
      <c r="G931" s="33" t="str">
        <f>IF(D931="","",(SUMPRODUCT(('Дневник сделок'!$H$10:'Дневник сделок'!$H$2000=D931)*('Дневник сделок'!$AE$10:'Дневник сделок'!$AE$2000&lt;0))))</f>
        <v/>
      </c>
      <c r="H931" s="33" t="str">
        <f>IF(D931="","",SUMPRODUCT(('Дневник сделок'!$H$10:$H$1960=D931)*('Дневник сделок'!$AE$10:$AE$1960)))</f>
        <v/>
      </c>
    </row>
    <row r="932" spans="5:8">
      <c r="E932" s="33" t="str">
        <f>IF(D932="","",COUNTIF('Дневник сделок'!$H$10:$H$1960,D932))</f>
        <v/>
      </c>
      <c r="F932" s="33" t="str">
        <f>IF(D932="","",(SUMPRODUCT(('Дневник сделок'!$H$10:'Дневник сделок'!$H$2000=D932)*('Дневник сделок'!$AE$10:'Дневник сделок'!$AE$2000&gt;0))))</f>
        <v/>
      </c>
      <c r="G932" s="33" t="str">
        <f>IF(D932="","",(SUMPRODUCT(('Дневник сделок'!$H$10:'Дневник сделок'!$H$2000=D932)*('Дневник сделок'!$AE$10:'Дневник сделок'!$AE$2000&lt;0))))</f>
        <v/>
      </c>
      <c r="H932" s="33" t="str">
        <f>IF(D932="","",SUMPRODUCT(('Дневник сделок'!$H$10:$H$1960=D932)*('Дневник сделок'!$AE$10:$AE$1960)))</f>
        <v/>
      </c>
    </row>
    <row r="933" spans="5:8">
      <c r="E933" s="33" t="str">
        <f>IF(D933="","",COUNTIF('Дневник сделок'!$H$10:$H$1960,D933))</f>
        <v/>
      </c>
      <c r="F933" s="33" t="str">
        <f>IF(D933="","",(SUMPRODUCT(('Дневник сделок'!$H$10:'Дневник сделок'!$H$2000=D933)*('Дневник сделок'!$AE$10:'Дневник сделок'!$AE$2000&gt;0))))</f>
        <v/>
      </c>
      <c r="G933" s="33" t="str">
        <f>IF(D933="","",(SUMPRODUCT(('Дневник сделок'!$H$10:'Дневник сделок'!$H$2000=D933)*('Дневник сделок'!$AE$10:'Дневник сделок'!$AE$2000&lt;0))))</f>
        <v/>
      </c>
      <c r="H933" s="33" t="str">
        <f>IF(D933="","",SUMPRODUCT(('Дневник сделок'!$H$10:$H$1960=D933)*('Дневник сделок'!$AE$10:$AE$1960)))</f>
        <v/>
      </c>
    </row>
    <row r="934" spans="5:8">
      <c r="E934" s="33" t="str">
        <f>IF(D934="","",COUNTIF('Дневник сделок'!$H$10:$H$1960,D934))</f>
        <v/>
      </c>
      <c r="F934" s="33" t="str">
        <f>IF(D934="","",(SUMPRODUCT(('Дневник сделок'!$H$10:'Дневник сделок'!$H$2000=D934)*('Дневник сделок'!$AE$10:'Дневник сделок'!$AE$2000&gt;0))))</f>
        <v/>
      </c>
      <c r="G934" s="33" t="str">
        <f>IF(D934="","",(SUMPRODUCT(('Дневник сделок'!$H$10:'Дневник сделок'!$H$2000=D934)*('Дневник сделок'!$AE$10:'Дневник сделок'!$AE$2000&lt;0))))</f>
        <v/>
      </c>
      <c r="H934" s="33" t="str">
        <f>IF(D934="","",SUMPRODUCT(('Дневник сделок'!$H$10:$H$1960=D934)*('Дневник сделок'!$AE$10:$AE$1960)))</f>
        <v/>
      </c>
    </row>
    <row r="935" spans="5:8">
      <c r="E935" s="33" t="str">
        <f>IF(D935="","",COUNTIF('Дневник сделок'!$H$10:$H$1960,D935))</f>
        <v/>
      </c>
      <c r="F935" s="33" t="str">
        <f>IF(D935="","",(SUMPRODUCT(('Дневник сделок'!$H$10:'Дневник сделок'!$H$2000=D935)*('Дневник сделок'!$AE$10:'Дневник сделок'!$AE$2000&gt;0))))</f>
        <v/>
      </c>
      <c r="G935" s="33" t="str">
        <f>IF(D935="","",(SUMPRODUCT(('Дневник сделок'!$H$10:'Дневник сделок'!$H$2000=D935)*('Дневник сделок'!$AE$10:'Дневник сделок'!$AE$2000&lt;0))))</f>
        <v/>
      </c>
      <c r="H935" s="33" t="str">
        <f>IF(D935="","",SUMPRODUCT(('Дневник сделок'!$H$10:$H$1960=D935)*('Дневник сделок'!$AE$10:$AE$1960)))</f>
        <v/>
      </c>
    </row>
    <row r="936" spans="5:8">
      <c r="E936" s="33" t="str">
        <f>IF(D936="","",COUNTIF('Дневник сделок'!$H$10:$H$1960,D936))</f>
        <v/>
      </c>
      <c r="F936" s="33" t="str">
        <f>IF(D936="","",(SUMPRODUCT(('Дневник сделок'!$H$10:'Дневник сделок'!$H$2000=D936)*('Дневник сделок'!$AE$10:'Дневник сделок'!$AE$2000&gt;0))))</f>
        <v/>
      </c>
      <c r="G936" s="33" t="str">
        <f>IF(D936="","",(SUMPRODUCT(('Дневник сделок'!$H$10:'Дневник сделок'!$H$2000=D936)*('Дневник сделок'!$AE$10:'Дневник сделок'!$AE$2000&lt;0))))</f>
        <v/>
      </c>
      <c r="H936" s="33" t="str">
        <f>IF(D936="","",SUMPRODUCT(('Дневник сделок'!$H$10:$H$1960=D936)*('Дневник сделок'!$AE$10:$AE$1960)))</f>
        <v/>
      </c>
    </row>
    <row r="937" spans="5:8">
      <c r="E937" s="33" t="str">
        <f>IF(D937="","",COUNTIF('Дневник сделок'!$H$10:$H$1960,D937))</f>
        <v/>
      </c>
      <c r="F937" s="33" t="str">
        <f>IF(D937="","",(SUMPRODUCT(('Дневник сделок'!$H$10:'Дневник сделок'!$H$2000=D937)*('Дневник сделок'!$AE$10:'Дневник сделок'!$AE$2000&gt;0))))</f>
        <v/>
      </c>
      <c r="G937" s="33" t="str">
        <f>IF(D937="","",(SUMPRODUCT(('Дневник сделок'!$H$10:'Дневник сделок'!$H$2000=D937)*('Дневник сделок'!$AE$10:'Дневник сделок'!$AE$2000&lt;0))))</f>
        <v/>
      </c>
      <c r="H937" s="33" t="str">
        <f>IF(D937="","",SUMPRODUCT(('Дневник сделок'!$H$10:$H$1960=D937)*('Дневник сделок'!$AE$10:$AE$1960)))</f>
        <v/>
      </c>
    </row>
    <row r="938" spans="5:8">
      <c r="E938" s="33" t="str">
        <f>IF(D938="","",COUNTIF('Дневник сделок'!$H$10:$H$1960,D938))</f>
        <v/>
      </c>
      <c r="F938" s="33" t="str">
        <f>IF(D938="","",(SUMPRODUCT(('Дневник сделок'!$H$10:'Дневник сделок'!$H$2000=D938)*('Дневник сделок'!$AE$10:'Дневник сделок'!$AE$2000&gt;0))))</f>
        <v/>
      </c>
      <c r="G938" s="33" t="str">
        <f>IF(D938="","",(SUMPRODUCT(('Дневник сделок'!$H$10:'Дневник сделок'!$H$2000=D938)*('Дневник сделок'!$AE$10:'Дневник сделок'!$AE$2000&lt;0))))</f>
        <v/>
      </c>
      <c r="H938" s="33" t="str">
        <f>IF(D938="","",SUMPRODUCT(('Дневник сделок'!$H$10:$H$1960=D938)*('Дневник сделок'!$AE$10:$AE$1960)))</f>
        <v/>
      </c>
    </row>
    <row r="939" spans="5:8">
      <c r="E939" s="33" t="str">
        <f>IF(D939="","",COUNTIF('Дневник сделок'!$H$10:$H$1960,D939))</f>
        <v/>
      </c>
      <c r="F939" s="33" t="str">
        <f>IF(D939="","",(SUMPRODUCT(('Дневник сделок'!$H$10:'Дневник сделок'!$H$2000=D939)*('Дневник сделок'!$AE$10:'Дневник сделок'!$AE$2000&gt;0))))</f>
        <v/>
      </c>
      <c r="G939" s="33" t="str">
        <f>IF(D939="","",(SUMPRODUCT(('Дневник сделок'!$H$10:'Дневник сделок'!$H$2000=D939)*('Дневник сделок'!$AE$10:'Дневник сделок'!$AE$2000&lt;0))))</f>
        <v/>
      </c>
      <c r="H939" s="33" t="str">
        <f>IF(D939="","",SUMPRODUCT(('Дневник сделок'!$H$10:$H$1960=D939)*('Дневник сделок'!$AE$10:$AE$1960)))</f>
        <v/>
      </c>
    </row>
    <row r="940" spans="5:8">
      <c r="E940" s="33" t="str">
        <f>IF(D940="","",COUNTIF('Дневник сделок'!$H$10:$H$1960,D940))</f>
        <v/>
      </c>
      <c r="F940" s="33" t="str">
        <f>IF(D940="","",(SUMPRODUCT(('Дневник сделок'!$H$10:'Дневник сделок'!$H$2000=D940)*('Дневник сделок'!$AE$10:'Дневник сделок'!$AE$2000&gt;0))))</f>
        <v/>
      </c>
      <c r="G940" s="33" t="str">
        <f>IF(D940="","",(SUMPRODUCT(('Дневник сделок'!$H$10:'Дневник сделок'!$H$2000=D940)*('Дневник сделок'!$AE$10:'Дневник сделок'!$AE$2000&lt;0))))</f>
        <v/>
      </c>
      <c r="H940" s="33" t="str">
        <f>IF(D940="","",SUMPRODUCT(('Дневник сделок'!$H$10:$H$1960=D940)*('Дневник сделок'!$AE$10:$AE$1960)))</f>
        <v/>
      </c>
    </row>
    <row r="941" spans="5:8">
      <c r="E941" s="33" t="str">
        <f>IF(D941="","",COUNTIF('Дневник сделок'!$H$10:$H$1960,D941))</f>
        <v/>
      </c>
      <c r="F941" s="33" t="str">
        <f>IF(D941="","",(SUMPRODUCT(('Дневник сделок'!$H$10:'Дневник сделок'!$H$2000=D941)*('Дневник сделок'!$AE$10:'Дневник сделок'!$AE$2000&gt;0))))</f>
        <v/>
      </c>
      <c r="G941" s="33" t="str">
        <f>IF(D941="","",(SUMPRODUCT(('Дневник сделок'!$H$10:'Дневник сделок'!$H$2000=D941)*('Дневник сделок'!$AE$10:'Дневник сделок'!$AE$2000&lt;0))))</f>
        <v/>
      </c>
      <c r="H941" s="33" t="str">
        <f>IF(D941="","",SUMPRODUCT(('Дневник сделок'!$H$10:$H$1960=D941)*('Дневник сделок'!$AE$10:$AE$1960)))</f>
        <v/>
      </c>
    </row>
    <row r="942" spans="5:8">
      <c r="E942" s="33" t="str">
        <f>IF(D942="","",COUNTIF('Дневник сделок'!$H$10:$H$1960,D942))</f>
        <v/>
      </c>
      <c r="F942" s="33" t="str">
        <f>IF(D942="","",(SUMPRODUCT(('Дневник сделок'!$H$10:'Дневник сделок'!$H$2000=D942)*('Дневник сделок'!$AE$10:'Дневник сделок'!$AE$2000&gt;0))))</f>
        <v/>
      </c>
      <c r="G942" s="33" t="str">
        <f>IF(D942="","",(SUMPRODUCT(('Дневник сделок'!$H$10:'Дневник сделок'!$H$2000=D942)*('Дневник сделок'!$AE$10:'Дневник сделок'!$AE$2000&lt;0))))</f>
        <v/>
      </c>
      <c r="H942" s="33" t="str">
        <f>IF(D942="","",SUMPRODUCT(('Дневник сделок'!$H$10:$H$1960=D942)*('Дневник сделок'!$AE$10:$AE$1960)))</f>
        <v/>
      </c>
    </row>
    <row r="943" spans="5:8">
      <c r="E943" s="33" t="str">
        <f>IF(D943="","",COUNTIF('Дневник сделок'!$H$10:$H$1960,D943))</f>
        <v/>
      </c>
      <c r="F943" s="33" t="str">
        <f>IF(D943="","",(SUMPRODUCT(('Дневник сделок'!$H$10:'Дневник сделок'!$H$2000=D943)*('Дневник сделок'!$AE$10:'Дневник сделок'!$AE$2000&gt;0))))</f>
        <v/>
      </c>
      <c r="G943" s="33" t="str">
        <f>IF(D943="","",(SUMPRODUCT(('Дневник сделок'!$H$10:'Дневник сделок'!$H$2000=D943)*('Дневник сделок'!$AE$10:'Дневник сделок'!$AE$2000&lt;0))))</f>
        <v/>
      </c>
      <c r="H943" s="33" t="str">
        <f>IF(D943="","",SUMPRODUCT(('Дневник сделок'!$H$10:$H$1960=D943)*('Дневник сделок'!$AE$10:$AE$1960)))</f>
        <v/>
      </c>
    </row>
    <row r="944" spans="5:8">
      <c r="E944" s="33" t="str">
        <f>IF(D944="","",COUNTIF('Дневник сделок'!$H$10:$H$1960,D944))</f>
        <v/>
      </c>
      <c r="F944" s="33" t="str">
        <f>IF(D944="","",(SUMPRODUCT(('Дневник сделок'!$H$10:'Дневник сделок'!$H$2000=D944)*('Дневник сделок'!$AE$10:'Дневник сделок'!$AE$2000&gt;0))))</f>
        <v/>
      </c>
      <c r="G944" s="33" t="str">
        <f>IF(D944="","",(SUMPRODUCT(('Дневник сделок'!$H$10:'Дневник сделок'!$H$2000=D944)*('Дневник сделок'!$AE$10:'Дневник сделок'!$AE$2000&lt;0))))</f>
        <v/>
      </c>
      <c r="H944" s="33" t="str">
        <f>IF(D944="","",SUMPRODUCT(('Дневник сделок'!$H$10:$H$1960=D944)*('Дневник сделок'!$AE$10:$AE$1960)))</f>
        <v/>
      </c>
    </row>
    <row r="945" spans="5:8">
      <c r="E945" s="33" t="str">
        <f>IF(D945="","",COUNTIF('Дневник сделок'!$H$10:$H$1960,D945))</f>
        <v/>
      </c>
      <c r="F945" s="33" t="str">
        <f>IF(D945="","",(SUMPRODUCT(('Дневник сделок'!$H$10:'Дневник сделок'!$H$2000=D945)*('Дневник сделок'!$AE$10:'Дневник сделок'!$AE$2000&gt;0))))</f>
        <v/>
      </c>
      <c r="G945" s="33" t="str">
        <f>IF(D945="","",(SUMPRODUCT(('Дневник сделок'!$H$10:'Дневник сделок'!$H$2000=D945)*('Дневник сделок'!$AE$10:'Дневник сделок'!$AE$2000&lt;0))))</f>
        <v/>
      </c>
      <c r="H945" s="33" t="str">
        <f>IF(D945="","",SUMPRODUCT(('Дневник сделок'!$H$10:$H$1960=D945)*('Дневник сделок'!$AE$10:$AE$1960)))</f>
        <v/>
      </c>
    </row>
    <row r="946" spans="5:8">
      <c r="E946" s="33" t="str">
        <f>IF(D946="","",COUNTIF('Дневник сделок'!$H$10:$H$1960,D946))</f>
        <v/>
      </c>
      <c r="F946" s="33" t="str">
        <f>IF(D946="","",(SUMPRODUCT(('Дневник сделок'!$H$10:'Дневник сделок'!$H$2000=D946)*('Дневник сделок'!$AE$10:'Дневник сделок'!$AE$2000&gt;0))))</f>
        <v/>
      </c>
      <c r="G946" s="33" t="str">
        <f>IF(D946="","",(SUMPRODUCT(('Дневник сделок'!$H$10:'Дневник сделок'!$H$2000=D946)*('Дневник сделок'!$AE$10:'Дневник сделок'!$AE$2000&lt;0))))</f>
        <v/>
      </c>
      <c r="H946" s="33" t="str">
        <f>IF(D946="","",SUMPRODUCT(('Дневник сделок'!$H$10:$H$1960=D946)*('Дневник сделок'!$AE$10:$AE$1960)))</f>
        <v/>
      </c>
    </row>
    <row r="947" spans="5:8">
      <c r="E947" s="33" t="str">
        <f>IF(D947="","",COUNTIF('Дневник сделок'!$H$10:$H$1960,D947))</f>
        <v/>
      </c>
      <c r="F947" s="33" t="str">
        <f>IF(D947="","",(SUMPRODUCT(('Дневник сделок'!$H$10:'Дневник сделок'!$H$2000=D947)*('Дневник сделок'!$AE$10:'Дневник сделок'!$AE$2000&gt;0))))</f>
        <v/>
      </c>
      <c r="G947" s="33" t="str">
        <f>IF(D947="","",(SUMPRODUCT(('Дневник сделок'!$H$10:'Дневник сделок'!$H$2000=D947)*('Дневник сделок'!$AE$10:'Дневник сделок'!$AE$2000&lt;0))))</f>
        <v/>
      </c>
      <c r="H947" s="33" t="str">
        <f>IF(D947="","",SUMPRODUCT(('Дневник сделок'!$H$10:$H$1960=D947)*('Дневник сделок'!$AE$10:$AE$1960)))</f>
        <v/>
      </c>
    </row>
    <row r="948" spans="5:8">
      <c r="E948" s="33" t="str">
        <f>IF(D948="","",COUNTIF('Дневник сделок'!$H$10:$H$1960,D948))</f>
        <v/>
      </c>
      <c r="F948" s="33" t="str">
        <f>IF(D948="","",(SUMPRODUCT(('Дневник сделок'!$H$10:'Дневник сделок'!$H$2000=D948)*('Дневник сделок'!$AE$10:'Дневник сделок'!$AE$2000&gt;0))))</f>
        <v/>
      </c>
      <c r="G948" s="33" t="str">
        <f>IF(D948="","",(SUMPRODUCT(('Дневник сделок'!$H$10:'Дневник сделок'!$H$2000=D948)*('Дневник сделок'!$AE$10:'Дневник сделок'!$AE$2000&lt;0))))</f>
        <v/>
      </c>
      <c r="H948" s="33" t="str">
        <f>IF(D948="","",SUMPRODUCT(('Дневник сделок'!$H$10:$H$1960=D948)*('Дневник сделок'!$AE$10:$AE$1960)))</f>
        <v/>
      </c>
    </row>
    <row r="949" spans="5:8">
      <c r="E949" s="33" t="str">
        <f>IF(D949="","",COUNTIF('Дневник сделок'!$H$10:$H$1960,D949))</f>
        <v/>
      </c>
      <c r="F949" s="33" t="str">
        <f>IF(D949="","",(SUMPRODUCT(('Дневник сделок'!$H$10:'Дневник сделок'!$H$2000=D949)*('Дневник сделок'!$AE$10:'Дневник сделок'!$AE$2000&gt;0))))</f>
        <v/>
      </c>
      <c r="G949" s="33" t="str">
        <f>IF(D949="","",(SUMPRODUCT(('Дневник сделок'!$H$10:'Дневник сделок'!$H$2000=D949)*('Дневник сделок'!$AE$10:'Дневник сделок'!$AE$2000&lt;0))))</f>
        <v/>
      </c>
      <c r="H949" s="33" t="str">
        <f>IF(D949="","",SUMPRODUCT(('Дневник сделок'!$H$10:$H$1960=D949)*('Дневник сделок'!$AE$10:$AE$1960)))</f>
        <v/>
      </c>
    </row>
    <row r="950" spans="5:8">
      <c r="E950" s="33" t="str">
        <f>IF(D950="","",COUNTIF('Дневник сделок'!$H$10:$H$1960,D950))</f>
        <v/>
      </c>
      <c r="F950" s="33" t="str">
        <f>IF(D950="","",(SUMPRODUCT(('Дневник сделок'!$H$10:'Дневник сделок'!$H$2000=D950)*('Дневник сделок'!$AE$10:'Дневник сделок'!$AE$2000&gt;0))))</f>
        <v/>
      </c>
      <c r="G950" s="33" t="str">
        <f>IF(D950="","",(SUMPRODUCT(('Дневник сделок'!$H$10:'Дневник сделок'!$H$2000=D950)*('Дневник сделок'!$AE$10:'Дневник сделок'!$AE$2000&lt;0))))</f>
        <v/>
      </c>
      <c r="H950" s="33" t="str">
        <f>IF(D950="","",SUMPRODUCT(('Дневник сделок'!$H$10:$H$1960=D950)*('Дневник сделок'!$AE$10:$AE$1960)))</f>
        <v/>
      </c>
    </row>
    <row r="951" spans="5:8">
      <c r="E951" s="33" t="str">
        <f>IF(D951="","",COUNTIF('Дневник сделок'!$H$10:$H$1960,D951))</f>
        <v/>
      </c>
      <c r="F951" s="33" t="str">
        <f>IF(D951="","",(SUMPRODUCT(('Дневник сделок'!$H$10:'Дневник сделок'!$H$2000=D951)*('Дневник сделок'!$AE$10:'Дневник сделок'!$AE$2000&gt;0))))</f>
        <v/>
      </c>
      <c r="G951" s="33" t="str">
        <f>IF(D951="","",(SUMPRODUCT(('Дневник сделок'!$H$10:'Дневник сделок'!$H$2000=D951)*('Дневник сделок'!$AE$10:'Дневник сделок'!$AE$2000&lt;0))))</f>
        <v/>
      </c>
      <c r="H951" s="33" t="str">
        <f>IF(D951="","",SUMPRODUCT(('Дневник сделок'!$H$10:$H$1960=D951)*('Дневник сделок'!$AE$10:$AE$1960)))</f>
        <v/>
      </c>
    </row>
    <row r="952" spans="5:8">
      <c r="E952" s="33" t="str">
        <f>IF(D952="","",COUNTIF('Дневник сделок'!$H$10:$H$1960,D952))</f>
        <v/>
      </c>
      <c r="F952" s="33" t="str">
        <f>IF(D952="","",(SUMPRODUCT(('Дневник сделок'!$H$10:'Дневник сделок'!$H$2000=D952)*('Дневник сделок'!$AE$10:'Дневник сделок'!$AE$2000&gt;0))))</f>
        <v/>
      </c>
      <c r="G952" s="33" t="str">
        <f>IF(D952="","",(SUMPRODUCT(('Дневник сделок'!$H$10:'Дневник сделок'!$H$2000=D952)*('Дневник сделок'!$AE$10:'Дневник сделок'!$AE$2000&lt;0))))</f>
        <v/>
      </c>
      <c r="H952" s="33" t="str">
        <f>IF(D952="","",SUMPRODUCT(('Дневник сделок'!$H$10:$H$1960=D952)*('Дневник сделок'!$AE$10:$AE$1960)))</f>
        <v/>
      </c>
    </row>
    <row r="953" spans="5:8">
      <c r="E953" s="33" t="str">
        <f>IF(D953="","",COUNTIF('Дневник сделок'!$H$10:$H$1960,D953))</f>
        <v/>
      </c>
      <c r="F953" s="33" t="str">
        <f>IF(D953="","",(SUMPRODUCT(('Дневник сделок'!$H$10:'Дневник сделок'!$H$2000=D953)*('Дневник сделок'!$AE$10:'Дневник сделок'!$AE$2000&gt;0))))</f>
        <v/>
      </c>
      <c r="G953" s="33" t="str">
        <f>IF(D953="","",(SUMPRODUCT(('Дневник сделок'!$H$10:'Дневник сделок'!$H$2000=D953)*('Дневник сделок'!$AE$10:'Дневник сделок'!$AE$2000&lt;0))))</f>
        <v/>
      </c>
      <c r="H953" s="33" t="str">
        <f>IF(D953="","",SUMPRODUCT(('Дневник сделок'!$H$10:$H$1960=D953)*('Дневник сделок'!$AE$10:$AE$1960)))</f>
        <v/>
      </c>
    </row>
    <row r="954" spans="5:8">
      <c r="E954" s="33" t="str">
        <f>IF(D954="","",COUNTIF('Дневник сделок'!$H$10:$H$1960,D954))</f>
        <v/>
      </c>
      <c r="F954" s="33" t="str">
        <f>IF(D954="","",(SUMPRODUCT(('Дневник сделок'!$H$10:'Дневник сделок'!$H$2000=D954)*('Дневник сделок'!$AE$10:'Дневник сделок'!$AE$2000&gt;0))))</f>
        <v/>
      </c>
      <c r="G954" s="33" t="str">
        <f>IF(D954="","",(SUMPRODUCT(('Дневник сделок'!$H$10:'Дневник сделок'!$H$2000=D954)*('Дневник сделок'!$AE$10:'Дневник сделок'!$AE$2000&lt;0))))</f>
        <v/>
      </c>
      <c r="H954" s="33" t="str">
        <f>IF(D954="","",SUMPRODUCT(('Дневник сделок'!$H$10:$H$1960=D954)*('Дневник сделок'!$AE$10:$AE$1960)))</f>
        <v/>
      </c>
    </row>
    <row r="955" spans="5:8">
      <c r="E955" s="33" t="str">
        <f>IF(D955="","",COUNTIF('Дневник сделок'!$H$10:$H$1960,D955))</f>
        <v/>
      </c>
      <c r="F955" s="33" t="str">
        <f>IF(D955="","",(SUMPRODUCT(('Дневник сделок'!$H$10:'Дневник сделок'!$H$2000=D955)*('Дневник сделок'!$AE$10:'Дневник сделок'!$AE$2000&gt;0))))</f>
        <v/>
      </c>
      <c r="G955" s="33" t="str">
        <f>IF(D955="","",(SUMPRODUCT(('Дневник сделок'!$H$10:'Дневник сделок'!$H$2000=D955)*('Дневник сделок'!$AE$10:'Дневник сделок'!$AE$2000&lt;0))))</f>
        <v/>
      </c>
      <c r="H955" s="33" t="str">
        <f>IF(D955="","",SUMPRODUCT(('Дневник сделок'!$H$10:$H$1960=D955)*('Дневник сделок'!$AE$10:$AE$1960)))</f>
        <v/>
      </c>
    </row>
    <row r="956" spans="5:8">
      <c r="E956" s="33" t="str">
        <f>IF(D956="","",COUNTIF('Дневник сделок'!$H$10:$H$1960,D956))</f>
        <v/>
      </c>
      <c r="F956" s="33" t="str">
        <f>IF(D956="","",(SUMPRODUCT(('Дневник сделок'!$H$10:'Дневник сделок'!$H$2000=D956)*('Дневник сделок'!$AE$10:'Дневник сделок'!$AE$2000&gt;0))))</f>
        <v/>
      </c>
      <c r="G956" s="33" t="str">
        <f>IF(D956="","",(SUMPRODUCT(('Дневник сделок'!$H$10:'Дневник сделок'!$H$2000=D956)*('Дневник сделок'!$AE$10:'Дневник сделок'!$AE$2000&lt;0))))</f>
        <v/>
      </c>
      <c r="H956" s="33" t="str">
        <f>IF(D956="","",SUMPRODUCT(('Дневник сделок'!$H$10:$H$1960=D956)*('Дневник сделок'!$AE$10:$AE$1960)))</f>
        <v/>
      </c>
    </row>
    <row r="957" spans="5:8">
      <c r="E957" s="33" t="str">
        <f>IF(D957="","",COUNTIF('Дневник сделок'!$H$10:$H$1960,D957))</f>
        <v/>
      </c>
      <c r="F957" s="33" t="str">
        <f>IF(D957="","",(SUMPRODUCT(('Дневник сделок'!$H$10:'Дневник сделок'!$H$2000=D957)*('Дневник сделок'!$AE$10:'Дневник сделок'!$AE$2000&gt;0))))</f>
        <v/>
      </c>
      <c r="G957" s="33" t="str">
        <f>IF(D957="","",(SUMPRODUCT(('Дневник сделок'!$H$10:'Дневник сделок'!$H$2000=D957)*('Дневник сделок'!$AE$10:'Дневник сделок'!$AE$2000&lt;0))))</f>
        <v/>
      </c>
      <c r="H957" s="33" t="str">
        <f>IF(D957="","",SUMPRODUCT(('Дневник сделок'!$H$10:$H$1960=D957)*('Дневник сделок'!$AE$10:$AE$1960)))</f>
        <v/>
      </c>
    </row>
    <row r="958" spans="5:8">
      <c r="E958" s="33" t="str">
        <f>IF(D958="","",COUNTIF('Дневник сделок'!$H$10:$H$1960,D958))</f>
        <v/>
      </c>
      <c r="F958" s="33" t="str">
        <f>IF(D958="","",(SUMPRODUCT(('Дневник сделок'!$H$10:'Дневник сделок'!$H$2000=D958)*('Дневник сделок'!$AE$10:'Дневник сделок'!$AE$2000&gt;0))))</f>
        <v/>
      </c>
      <c r="G958" s="33" t="str">
        <f>IF(D958="","",(SUMPRODUCT(('Дневник сделок'!$H$10:'Дневник сделок'!$H$2000=D958)*('Дневник сделок'!$AE$10:'Дневник сделок'!$AE$2000&lt;0))))</f>
        <v/>
      </c>
      <c r="H958" s="33" t="str">
        <f>IF(D958="","",SUMPRODUCT(('Дневник сделок'!$H$10:$H$1960=D958)*('Дневник сделок'!$AE$10:$AE$1960)))</f>
        <v/>
      </c>
    </row>
    <row r="959" spans="5:8">
      <c r="E959" s="33" t="str">
        <f>IF(D959="","",COUNTIF('Дневник сделок'!$H$10:$H$1960,D959))</f>
        <v/>
      </c>
      <c r="F959" s="33" t="str">
        <f>IF(D959="","",(SUMPRODUCT(('Дневник сделок'!$H$10:'Дневник сделок'!$H$2000=D959)*('Дневник сделок'!$AE$10:'Дневник сделок'!$AE$2000&gt;0))))</f>
        <v/>
      </c>
      <c r="G959" s="33" t="str">
        <f>IF(D959="","",(SUMPRODUCT(('Дневник сделок'!$H$10:'Дневник сделок'!$H$2000=D959)*('Дневник сделок'!$AE$10:'Дневник сделок'!$AE$2000&lt;0))))</f>
        <v/>
      </c>
      <c r="H959" s="33" t="str">
        <f>IF(D959="","",SUMPRODUCT(('Дневник сделок'!$H$10:$H$1960=D959)*('Дневник сделок'!$AE$10:$AE$1960)))</f>
        <v/>
      </c>
    </row>
    <row r="960" spans="5:8">
      <c r="E960" s="33" t="str">
        <f>IF(D960="","",COUNTIF('Дневник сделок'!$H$10:$H$1960,D960))</f>
        <v/>
      </c>
      <c r="F960" s="33" t="str">
        <f>IF(D960="","",(SUMPRODUCT(('Дневник сделок'!$H$10:'Дневник сделок'!$H$2000=D960)*('Дневник сделок'!$AE$10:'Дневник сделок'!$AE$2000&gt;0))))</f>
        <v/>
      </c>
      <c r="G960" s="33" t="str">
        <f>IF(D960="","",(SUMPRODUCT(('Дневник сделок'!$H$10:'Дневник сделок'!$H$2000=D960)*('Дневник сделок'!$AE$10:'Дневник сделок'!$AE$2000&lt;0))))</f>
        <v/>
      </c>
      <c r="H960" s="33" t="str">
        <f>IF(D960="","",SUMPRODUCT(('Дневник сделок'!$H$10:$H$1960=D960)*('Дневник сделок'!$AE$10:$AE$1960)))</f>
        <v/>
      </c>
    </row>
    <row r="961" spans="5:8">
      <c r="E961" s="33" t="str">
        <f>IF(D961="","",COUNTIF('Дневник сделок'!$H$10:$H$1960,D961))</f>
        <v/>
      </c>
      <c r="F961" s="33" t="str">
        <f>IF(D961="","",(SUMPRODUCT(('Дневник сделок'!$H$10:'Дневник сделок'!$H$2000=D961)*('Дневник сделок'!$AE$10:'Дневник сделок'!$AE$2000&gt;0))))</f>
        <v/>
      </c>
      <c r="G961" s="33" t="str">
        <f>IF(D961="","",(SUMPRODUCT(('Дневник сделок'!$H$10:'Дневник сделок'!$H$2000=D961)*('Дневник сделок'!$AE$10:'Дневник сделок'!$AE$2000&lt;0))))</f>
        <v/>
      </c>
      <c r="H961" s="33" t="str">
        <f>IF(D961="","",SUMPRODUCT(('Дневник сделок'!$H$10:$H$1960=D961)*('Дневник сделок'!$AE$10:$AE$1960)))</f>
        <v/>
      </c>
    </row>
    <row r="962" spans="5:8">
      <c r="E962" s="33" t="str">
        <f>IF(D962="","",COUNTIF('Дневник сделок'!$H$10:$H$1960,D962))</f>
        <v/>
      </c>
      <c r="F962" s="33" t="str">
        <f>IF(D962="","",(SUMPRODUCT(('Дневник сделок'!$H$10:'Дневник сделок'!$H$2000=D962)*('Дневник сделок'!$AE$10:'Дневник сделок'!$AE$2000&gt;0))))</f>
        <v/>
      </c>
      <c r="G962" s="33" t="str">
        <f>IF(D962="","",(SUMPRODUCT(('Дневник сделок'!$H$10:'Дневник сделок'!$H$2000=D962)*('Дневник сделок'!$AE$10:'Дневник сделок'!$AE$2000&lt;0))))</f>
        <v/>
      </c>
      <c r="H962" s="33" t="str">
        <f>IF(D962="","",SUMPRODUCT(('Дневник сделок'!$H$10:$H$1960=D962)*('Дневник сделок'!$AE$10:$AE$1960)))</f>
        <v/>
      </c>
    </row>
    <row r="963" spans="5:8">
      <c r="E963" s="33" t="str">
        <f>IF(D963="","",COUNTIF('Дневник сделок'!$H$10:$H$1960,D963))</f>
        <v/>
      </c>
      <c r="F963" s="33" t="str">
        <f>IF(D963="","",(SUMPRODUCT(('Дневник сделок'!$H$10:'Дневник сделок'!$H$2000=D963)*('Дневник сделок'!$AE$10:'Дневник сделок'!$AE$2000&gt;0))))</f>
        <v/>
      </c>
      <c r="G963" s="33" t="str">
        <f>IF(D963="","",(SUMPRODUCT(('Дневник сделок'!$H$10:'Дневник сделок'!$H$2000=D963)*('Дневник сделок'!$AE$10:'Дневник сделок'!$AE$2000&lt;0))))</f>
        <v/>
      </c>
      <c r="H963" s="33" t="str">
        <f>IF(D963="","",SUMPRODUCT(('Дневник сделок'!$H$10:$H$1960=D963)*('Дневник сделок'!$AE$10:$AE$1960)))</f>
        <v/>
      </c>
    </row>
    <row r="964" spans="5:8">
      <c r="E964" s="33" t="str">
        <f>IF(D964="","",COUNTIF('Дневник сделок'!$H$10:$H$1960,D964))</f>
        <v/>
      </c>
      <c r="F964" s="33" t="str">
        <f>IF(D964="","",(SUMPRODUCT(('Дневник сделок'!$H$10:'Дневник сделок'!$H$2000=D964)*('Дневник сделок'!$AE$10:'Дневник сделок'!$AE$2000&gt;0))))</f>
        <v/>
      </c>
      <c r="G964" s="33" t="str">
        <f>IF(D964="","",(SUMPRODUCT(('Дневник сделок'!$H$10:'Дневник сделок'!$H$2000=D964)*('Дневник сделок'!$AE$10:'Дневник сделок'!$AE$2000&lt;0))))</f>
        <v/>
      </c>
      <c r="H964" s="33" t="str">
        <f>IF(D964="","",SUMPRODUCT(('Дневник сделок'!$H$10:$H$1960=D964)*('Дневник сделок'!$AE$10:$AE$1960)))</f>
        <v/>
      </c>
    </row>
    <row r="965" spans="5:8">
      <c r="E965" s="33" t="str">
        <f>IF(D965="","",COUNTIF('Дневник сделок'!$H$10:$H$1960,D965))</f>
        <v/>
      </c>
      <c r="F965" s="33" t="str">
        <f>IF(D965="","",(SUMPRODUCT(('Дневник сделок'!$H$10:'Дневник сделок'!$H$2000=D965)*('Дневник сделок'!$AE$10:'Дневник сделок'!$AE$2000&gt;0))))</f>
        <v/>
      </c>
      <c r="G965" s="33" t="str">
        <f>IF(D965="","",(SUMPRODUCT(('Дневник сделок'!$H$10:'Дневник сделок'!$H$2000=D965)*('Дневник сделок'!$AE$10:'Дневник сделок'!$AE$2000&lt;0))))</f>
        <v/>
      </c>
      <c r="H965" s="33" t="str">
        <f>IF(D965="","",SUMPRODUCT(('Дневник сделок'!$H$10:$H$1960=D965)*('Дневник сделок'!$AE$10:$AE$1960)))</f>
        <v/>
      </c>
    </row>
    <row r="966" spans="5:8">
      <c r="E966" s="33" t="str">
        <f>IF(D966="","",COUNTIF('Дневник сделок'!$H$10:$H$1960,D966))</f>
        <v/>
      </c>
      <c r="F966" s="33" t="str">
        <f>IF(D966="","",(SUMPRODUCT(('Дневник сделок'!$H$10:'Дневник сделок'!$H$2000=D966)*('Дневник сделок'!$AE$10:'Дневник сделок'!$AE$2000&gt;0))))</f>
        <v/>
      </c>
      <c r="G966" s="33" t="str">
        <f>IF(D966="","",(SUMPRODUCT(('Дневник сделок'!$H$10:'Дневник сделок'!$H$2000=D966)*('Дневник сделок'!$AE$10:'Дневник сделок'!$AE$2000&lt;0))))</f>
        <v/>
      </c>
      <c r="H966" s="33" t="str">
        <f>IF(D966="","",SUMPRODUCT(('Дневник сделок'!$H$10:$H$1960=D966)*('Дневник сделок'!$AE$10:$AE$1960)))</f>
        <v/>
      </c>
    </row>
    <row r="967" spans="5:8">
      <c r="E967" s="33" t="str">
        <f>IF(D967="","",COUNTIF('Дневник сделок'!$H$10:$H$1960,D967))</f>
        <v/>
      </c>
      <c r="F967" s="33" t="str">
        <f>IF(D967="","",(SUMPRODUCT(('Дневник сделок'!$H$10:'Дневник сделок'!$H$2000=D967)*('Дневник сделок'!$AE$10:'Дневник сделок'!$AE$2000&gt;0))))</f>
        <v/>
      </c>
      <c r="G967" s="33" t="str">
        <f>IF(D967="","",(SUMPRODUCT(('Дневник сделок'!$H$10:'Дневник сделок'!$H$2000=D967)*('Дневник сделок'!$AE$10:'Дневник сделок'!$AE$2000&lt;0))))</f>
        <v/>
      </c>
      <c r="H967" s="33" t="str">
        <f>IF(D967="","",SUMPRODUCT(('Дневник сделок'!$H$10:$H$1960=D967)*('Дневник сделок'!$AE$10:$AE$1960)))</f>
        <v/>
      </c>
    </row>
    <row r="968" spans="5:8">
      <c r="E968" s="33" t="str">
        <f>IF(D968="","",COUNTIF('Дневник сделок'!$H$10:$H$1960,D968))</f>
        <v/>
      </c>
      <c r="F968" s="33" t="str">
        <f>IF(D968="","",(SUMPRODUCT(('Дневник сделок'!$H$10:'Дневник сделок'!$H$2000=D968)*('Дневник сделок'!$AE$10:'Дневник сделок'!$AE$2000&gt;0))))</f>
        <v/>
      </c>
      <c r="G968" s="33" t="str">
        <f>IF(D968="","",(SUMPRODUCT(('Дневник сделок'!$H$10:'Дневник сделок'!$H$2000=D968)*('Дневник сделок'!$AE$10:'Дневник сделок'!$AE$2000&lt;0))))</f>
        <v/>
      </c>
      <c r="H968" s="33" t="str">
        <f>IF(D968="","",SUMPRODUCT(('Дневник сделок'!$H$10:$H$1960=D968)*('Дневник сделок'!$AE$10:$AE$1960)))</f>
        <v/>
      </c>
    </row>
    <row r="969" spans="5:8">
      <c r="E969" s="33" t="str">
        <f>IF(D969="","",COUNTIF('Дневник сделок'!$H$10:$H$1960,D969))</f>
        <v/>
      </c>
      <c r="F969" s="33" t="str">
        <f>IF(D969="","",(SUMPRODUCT(('Дневник сделок'!$H$10:'Дневник сделок'!$H$2000=D969)*('Дневник сделок'!$AE$10:'Дневник сделок'!$AE$2000&gt;0))))</f>
        <v/>
      </c>
      <c r="G969" s="33" t="str">
        <f>IF(D969="","",(SUMPRODUCT(('Дневник сделок'!$H$10:'Дневник сделок'!$H$2000=D969)*('Дневник сделок'!$AE$10:'Дневник сделок'!$AE$2000&lt;0))))</f>
        <v/>
      </c>
      <c r="H969" s="33" t="str">
        <f>IF(D969="","",SUMPRODUCT(('Дневник сделок'!$H$10:$H$1960=D969)*('Дневник сделок'!$AE$10:$AE$1960)))</f>
        <v/>
      </c>
    </row>
    <row r="970" spans="5:8">
      <c r="E970" s="33" t="str">
        <f>IF(D970="","",COUNTIF('Дневник сделок'!$H$10:$H$1960,D970))</f>
        <v/>
      </c>
      <c r="F970" s="33" t="str">
        <f>IF(D970="","",(SUMPRODUCT(('Дневник сделок'!$H$10:'Дневник сделок'!$H$2000=D970)*('Дневник сделок'!$AE$10:'Дневник сделок'!$AE$2000&gt;0))))</f>
        <v/>
      </c>
      <c r="G970" s="33" t="str">
        <f>IF(D970="","",(SUMPRODUCT(('Дневник сделок'!$H$10:'Дневник сделок'!$H$2000=D970)*('Дневник сделок'!$AE$10:'Дневник сделок'!$AE$2000&lt;0))))</f>
        <v/>
      </c>
      <c r="H970" s="33" t="str">
        <f>IF(D970="","",SUMPRODUCT(('Дневник сделок'!$H$10:$H$1960=D970)*('Дневник сделок'!$AE$10:$AE$1960)))</f>
        <v/>
      </c>
    </row>
    <row r="971" spans="5:8">
      <c r="E971" s="33" t="str">
        <f>IF(D971="","",COUNTIF('Дневник сделок'!$H$10:$H$1960,D971))</f>
        <v/>
      </c>
      <c r="F971" s="33" t="str">
        <f>IF(D971="","",(SUMPRODUCT(('Дневник сделок'!$H$10:'Дневник сделок'!$H$2000=D971)*('Дневник сделок'!$AE$10:'Дневник сделок'!$AE$2000&gt;0))))</f>
        <v/>
      </c>
      <c r="G971" s="33" t="str">
        <f>IF(D971="","",(SUMPRODUCT(('Дневник сделок'!$H$10:'Дневник сделок'!$H$2000=D971)*('Дневник сделок'!$AE$10:'Дневник сделок'!$AE$2000&lt;0))))</f>
        <v/>
      </c>
      <c r="H971" s="33" t="str">
        <f>IF(D971="","",SUMPRODUCT(('Дневник сделок'!$H$10:$H$1960=D971)*('Дневник сделок'!$AE$10:$AE$1960)))</f>
        <v/>
      </c>
    </row>
    <row r="972" spans="5:8">
      <c r="E972" s="33" t="str">
        <f>IF(D972="","",COUNTIF('Дневник сделок'!$H$10:$H$1960,D972))</f>
        <v/>
      </c>
      <c r="F972" s="33" t="str">
        <f>IF(D972="","",(SUMPRODUCT(('Дневник сделок'!$H$10:'Дневник сделок'!$H$2000=D972)*('Дневник сделок'!$AE$10:'Дневник сделок'!$AE$2000&gt;0))))</f>
        <v/>
      </c>
      <c r="G972" s="33" t="str">
        <f>IF(D972="","",(SUMPRODUCT(('Дневник сделок'!$H$10:'Дневник сделок'!$H$2000=D972)*('Дневник сделок'!$AE$10:'Дневник сделок'!$AE$2000&lt;0))))</f>
        <v/>
      </c>
      <c r="H972" s="33" t="str">
        <f>IF(D972="","",SUMPRODUCT(('Дневник сделок'!$H$10:$H$1960=D972)*('Дневник сделок'!$AE$10:$AE$1960)))</f>
        <v/>
      </c>
    </row>
    <row r="973" spans="5:8">
      <c r="E973" s="33" t="str">
        <f>IF(D973="","",COUNTIF('Дневник сделок'!$H$10:$H$1960,D973))</f>
        <v/>
      </c>
      <c r="F973" s="33" t="str">
        <f>IF(D973="","",(SUMPRODUCT(('Дневник сделок'!$H$10:'Дневник сделок'!$H$2000=D973)*('Дневник сделок'!$AE$10:'Дневник сделок'!$AE$2000&gt;0))))</f>
        <v/>
      </c>
      <c r="G973" s="33" t="str">
        <f>IF(D973="","",(SUMPRODUCT(('Дневник сделок'!$H$10:'Дневник сделок'!$H$2000=D973)*('Дневник сделок'!$AE$10:'Дневник сделок'!$AE$2000&lt;0))))</f>
        <v/>
      </c>
      <c r="H973" s="33" t="str">
        <f>IF(D973="","",SUMPRODUCT(('Дневник сделок'!$H$10:$H$1960=D973)*('Дневник сделок'!$AE$10:$AE$1960)))</f>
        <v/>
      </c>
    </row>
    <row r="974" spans="5:8">
      <c r="E974" s="33" t="str">
        <f>IF(D974="","",COUNTIF('Дневник сделок'!$H$10:$H$1960,D974))</f>
        <v/>
      </c>
      <c r="F974" s="33" t="str">
        <f>IF(D974="","",(SUMPRODUCT(('Дневник сделок'!$H$10:'Дневник сделок'!$H$2000=D974)*('Дневник сделок'!$AE$10:'Дневник сделок'!$AE$2000&gt;0))))</f>
        <v/>
      </c>
      <c r="G974" s="33" t="str">
        <f>IF(D974="","",(SUMPRODUCT(('Дневник сделок'!$H$10:'Дневник сделок'!$H$2000=D974)*('Дневник сделок'!$AE$10:'Дневник сделок'!$AE$2000&lt;0))))</f>
        <v/>
      </c>
      <c r="H974" s="33" t="str">
        <f>IF(D974="","",SUMPRODUCT(('Дневник сделок'!$H$10:$H$1960=D974)*('Дневник сделок'!$AE$10:$AE$1960)))</f>
        <v/>
      </c>
    </row>
    <row r="975" spans="5:8">
      <c r="E975" s="33" t="str">
        <f>IF(D975="","",COUNTIF('Дневник сделок'!$H$10:$H$1960,D975))</f>
        <v/>
      </c>
      <c r="F975" s="33" t="str">
        <f>IF(D975="","",(SUMPRODUCT(('Дневник сделок'!$H$10:'Дневник сделок'!$H$2000=D975)*('Дневник сделок'!$AE$10:'Дневник сделок'!$AE$2000&gt;0))))</f>
        <v/>
      </c>
      <c r="G975" s="33" t="str">
        <f>IF(D975="","",(SUMPRODUCT(('Дневник сделок'!$H$10:'Дневник сделок'!$H$2000=D975)*('Дневник сделок'!$AE$10:'Дневник сделок'!$AE$2000&lt;0))))</f>
        <v/>
      </c>
      <c r="H975" s="33" t="str">
        <f>IF(D975="","",SUMPRODUCT(('Дневник сделок'!$H$10:$H$1960=D975)*('Дневник сделок'!$AE$10:$AE$1960)))</f>
        <v/>
      </c>
    </row>
    <row r="976" spans="5:8">
      <c r="E976" s="33" t="str">
        <f>IF(D976="","",COUNTIF('Дневник сделок'!$H$10:$H$1960,D976))</f>
        <v/>
      </c>
      <c r="F976" s="33" t="str">
        <f>IF(D976="","",(SUMPRODUCT(('Дневник сделок'!$H$10:'Дневник сделок'!$H$2000=D976)*('Дневник сделок'!$AE$10:'Дневник сделок'!$AE$2000&gt;0))))</f>
        <v/>
      </c>
      <c r="G976" s="33" t="str">
        <f>IF(D976="","",(SUMPRODUCT(('Дневник сделок'!$H$10:'Дневник сделок'!$H$2000=D976)*('Дневник сделок'!$AE$10:'Дневник сделок'!$AE$2000&lt;0))))</f>
        <v/>
      </c>
      <c r="H976" s="33" t="str">
        <f>IF(D976="","",SUMPRODUCT(('Дневник сделок'!$H$10:$H$1960=D976)*('Дневник сделок'!$AE$10:$AE$1960)))</f>
        <v/>
      </c>
    </row>
    <row r="977" spans="5:8">
      <c r="E977" s="33" t="str">
        <f>IF(D977="","",COUNTIF('Дневник сделок'!$H$10:$H$1960,D977))</f>
        <v/>
      </c>
      <c r="F977" s="33" t="str">
        <f>IF(D977="","",(SUMPRODUCT(('Дневник сделок'!$H$10:'Дневник сделок'!$H$2000=D977)*('Дневник сделок'!$AE$10:'Дневник сделок'!$AE$2000&gt;0))))</f>
        <v/>
      </c>
      <c r="G977" s="33" t="str">
        <f>IF(D977="","",(SUMPRODUCT(('Дневник сделок'!$H$10:'Дневник сделок'!$H$2000=D977)*('Дневник сделок'!$AE$10:'Дневник сделок'!$AE$2000&lt;0))))</f>
        <v/>
      </c>
      <c r="H977" s="33" t="str">
        <f>IF(D977="","",SUMPRODUCT(('Дневник сделок'!$H$10:$H$1960=D977)*('Дневник сделок'!$AE$10:$AE$1960)))</f>
        <v/>
      </c>
    </row>
    <row r="978" spans="5:8">
      <c r="E978" s="33" t="str">
        <f>IF(D978="","",COUNTIF('Дневник сделок'!$H$10:$H$1960,D978))</f>
        <v/>
      </c>
      <c r="F978" s="33" t="str">
        <f>IF(D978="","",(SUMPRODUCT(('Дневник сделок'!$H$10:'Дневник сделок'!$H$2000=D978)*('Дневник сделок'!$AE$10:'Дневник сделок'!$AE$2000&gt;0))))</f>
        <v/>
      </c>
      <c r="G978" s="33" t="str">
        <f>IF(D978="","",(SUMPRODUCT(('Дневник сделок'!$H$10:'Дневник сделок'!$H$2000=D978)*('Дневник сделок'!$AE$10:'Дневник сделок'!$AE$2000&lt;0))))</f>
        <v/>
      </c>
      <c r="H978" s="33" t="str">
        <f>IF(D978="","",SUMPRODUCT(('Дневник сделок'!$H$10:$H$1960=D978)*('Дневник сделок'!$AE$10:$AE$1960)))</f>
        <v/>
      </c>
    </row>
    <row r="979" spans="5:8">
      <c r="E979" s="33" t="str">
        <f>IF(D979="","",COUNTIF('Дневник сделок'!$H$10:$H$1960,D979))</f>
        <v/>
      </c>
      <c r="F979" s="33" t="str">
        <f>IF(D979="","",(SUMPRODUCT(('Дневник сделок'!$H$10:'Дневник сделок'!$H$2000=D979)*('Дневник сделок'!$AE$10:'Дневник сделок'!$AE$2000&gt;0))))</f>
        <v/>
      </c>
      <c r="G979" s="33" t="str">
        <f>IF(D979="","",(SUMPRODUCT(('Дневник сделок'!$H$10:'Дневник сделок'!$H$2000=D979)*('Дневник сделок'!$AE$10:'Дневник сделок'!$AE$2000&lt;0))))</f>
        <v/>
      </c>
      <c r="H979" s="33" t="str">
        <f>IF(D979="","",SUMPRODUCT(('Дневник сделок'!$H$10:$H$1960=D979)*('Дневник сделок'!$AE$10:$AE$1960)))</f>
        <v/>
      </c>
    </row>
    <row r="980" spans="5:8">
      <c r="E980" s="33" t="str">
        <f>IF(D980="","",COUNTIF('Дневник сделок'!$H$10:$H$1960,D980))</f>
        <v/>
      </c>
      <c r="F980" s="33" t="str">
        <f>IF(D980="","",(SUMPRODUCT(('Дневник сделок'!$H$10:'Дневник сделок'!$H$2000=D980)*('Дневник сделок'!$AE$10:'Дневник сделок'!$AE$2000&gt;0))))</f>
        <v/>
      </c>
      <c r="G980" s="33" t="str">
        <f>IF(D980="","",(SUMPRODUCT(('Дневник сделок'!$H$10:'Дневник сделок'!$H$2000=D980)*('Дневник сделок'!$AE$10:'Дневник сделок'!$AE$2000&lt;0))))</f>
        <v/>
      </c>
      <c r="H980" s="33" t="str">
        <f>IF(D980="","",SUMPRODUCT(('Дневник сделок'!$H$10:$H$1960=D980)*('Дневник сделок'!$AE$10:$AE$1960)))</f>
        <v/>
      </c>
    </row>
    <row r="981" spans="5:8">
      <c r="E981" s="33" t="str">
        <f>IF(D981="","",COUNTIF('Дневник сделок'!$H$10:$H$1960,D981))</f>
        <v/>
      </c>
      <c r="F981" s="33" t="str">
        <f>IF(D981="","",(SUMPRODUCT(('Дневник сделок'!$H$10:'Дневник сделок'!$H$2000=D981)*('Дневник сделок'!$AE$10:'Дневник сделок'!$AE$2000&gt;0))))</f>
        <v/>
      </c>
      <c r="G981" s="33" t="str">
        <f>IF(D981="","",(SUMPRODUCT(('Дневник сделок'!$H$10:'Дневник сделок'!$H$2000=D981)*('Дневник сделок'!$AE$10:'Дневник сделок'!$AE$2000&lt;0))))</f>
        <v/>
      </c>
      <c r="H981" s="33" t="str">
        <f>IF(D981="","",SUMPRODUCT(('Дневник сделок'!$H$10:$H$1960=D981)*('Дневник сделок'!$AE$10:$AE$1960)))</f>
        <v/>
      </c>
    </row>
    <row r="982" spans="5:8">
      <c r="E982" s="33" t="str">
        <f>IF(D982="","",COUNTIF('Дневник сделок'!$H$10:$H$1960,D982))</f>
        <v/>
      </c>
      <c r="F982" s="33" t="str">
        <f>IF(D982="","",(SUMPRODUCT(('Дневник сделок'!$H$10:'Дневник сделок'!$H$2000=D982)*('Дневник сделок'!$AE$10:'Дневник сделок'!$AE$2000&gt;0))))</f>
        <v/>
      </c>
      <c r="G982" s="33" t="str">
        <f>IF(D982="","",(SUMPRODUCT(('Дневник сделок'!$H$10:'Дневник сделок'!$H$2000=D982)*('Дневник сделок'!$AE$10:'Дневник сделок'!$AE$2000&lt;0))))</f>
        <v/>
      </c>
      <c r="H982" s="33" t="str">
        <f>IF(D982="","",SUMPRODUCT(('Дневник сделок'!$H$10:$H$1960=D982)*('Дневник сделок'!$AE$10:$AE$1960)))</f>
        <v/>
      </c>
    </row>
    <row r="983" spans="5:8">
      <c r="E983" s="33" t="str">
        <f>IF(D983="","",COUNTIF('Дневник сделок'!$H$10:$H$1960,D983))</f>
        <v/>
      </c>
      <c r="F983" s="33" t="str">
        <f>IF(D983="","",(SUMPRODUCT(('Дневник сделок'!$H$10:'Дневник сделок'!$H$2000=D983)*('Дневник сделок'!$AE$10:'Дневник сделок'!$AE$2000&gt;0))))</f>
        <v/>
      </c>
      <c r="G983" s="33" t="str">
        <f>IF(D983="","",(SUMPRODUCT(('Дневник сделок'!$H$10:'Дневник сделок'!$H$2000=D983)*('Дневник сделок'!$AE$10:'Дневник сделок'!$AE$2000&lt;0))))</f>
        <v/>
      </c>
      <c r="H983" s="33" t="str">
        <f>IF(D983="","",SUMPRODUCT(('Дневник сделок'!$H$10:$H$1960=D983)*('Дневник сделок'!$AE$10:$AE$1960)))</f>
        <v/>
      </c>
    </row>
    <row r="984" spans="5:8">
      <c r="E984" s="33" t="str">
        <f>IF(D984="","",COUNTIF('Дневник сделок'!$H$10:$H$1960,D984))</f>
        <v/>
      </c>
      <c r="F984" s="33" t="str">
        <f>IF(D984="","",(SUMPRODUCT(('Дневник сделок'!$H$10:'Дневник сделок'!$H$2000=D984)*('Дневник сделок'!$AE$10:'Дневник сделок'!$AE$2000&gt;0))))</f>
        <v/>
      </c>
      <c r="G984" s="33" t="str">
        <f>IF(D984="","",(SUMPRODUCT(('Дневник сделок'!$H$10:'Дневник сделок'!$H$2000=D984)*('Дневник сделок'!$AE$10:'Дневник сделок'!$AE$2000&lt;0))))</f>
        <v/>
      </c>
      <c r="H984" s="33" t="str">
        <f>IF(D984="","",SUMPRODUCT(('Дневник сделок'!$H$10:$H$1960=D984)*('Дневник сделок'!$AE$10:$AE$1960)))</f>
        <v/>
      </c>
    </row>
    <row r="985" spans="5:8">
      <c r="E985" s="33" t="str">
        <f>IF(D985="","",COUNTIF('Дневник сделок'!$H$10:$H$1960,D985))</f>
        <v/>
      </c>
      <c r="F985" s="33" t="str">
        <f>IF(D985="","",(SUMPRODUCT(('Дневник сделок'!$H$10:'Дневник сделок'!$H$2000=D985)*('Дневник сделок'!$AE$10:'Дневник сделок'!$AE$2000&gt;0))))</f>
        <v/>
      </c>
      <c r="G985" s="33" t="str">
        <f>IF(D985="","",(SUMPRODUCT(('Дневник сделок'!$H$10:'Дневник сделок'!$H$2000=D985)*('Дневник сделок'!$AE$10:'Дневник сделок'!$AE$2000&lt;0))))</f>
        <v/>
      </c>
      <c r="H985" s="33" t="str">
        <f>IF(D985="","",SUMPRODUCT(('Дневник сделок'!$H$10:$H$1960=D985)*('Дневник сделок'!$AE$10:$AE$1960)))</f>
        <v/>
      </c>
    </row>
    <row r="986" spans="5:8">
      <c r="E986" s="33" t="str">
        <f>IF(D986="","",COUNTIF('Дневник сделок'!$H$10:$H$1960,D986))</f>
        <v/>
      </c>
      <c r="F986" s="33" t="str">
        <f>IF(D986="","",(SUMPRODUCT(('Дневник сделок'!$H$10:'Дневник сделок'!$H$2000=D986)*('Дневник сделок'!$AE$10:'Дневник сделок'!$AE$2000&gt;0))))</f>
        <v/>
      </c>
      <c r="G986" s="33" t="str">
        <f>IF(D986="","",(SUMPRODUCT(('Дневник сделок'!$H$10:'Дневник сделок'!$H$2000=D986)*('Дневник сделок'!$AE$10:'Дневник сделок'!$AE$2000&lt;0))))</f>
        <v/>
      </c>
      <c r="H986" s="33" t="str">
        <f>IF(D986="","",SUMPRODUCT(('Дневник сделок'!$H$10:$H$1960=D986)*('Дневник сделок'!$AE$10:$AE$1960)))</f>
        <v/>
      </c>
    </row>
    <row r="987" spans="5:8">
      <c r="E987" s="33" t="str">
        <f>IF(D987="","",COUNTIF('Дневник сделок'!$H$10:$H$1960,D987))</f>
        <v/>
      </c>
      <c r="F987" s="33" t="str">
        <f>IF(D987="","",(SUMPRODUCT(('Дневник сделок'!$H$10:'Дневник сделок'!$H$2000=D987)*('Дневник сделок'!$AE$10:'Дневник сделок'!$AE$2000&gt;0))))</f>
        <v/>
      </c>
      <c r="G987" s="33" t="str">
        <f>IF(D987="","",(SUMPRODUCT(('Дневник сделок'!$H$10:'Дневник сделок'!$H$2000=D987)*('Дневник сделок'!$AE$10:'Дневник сделок'!$AE$2000&lt;0))))</f>
        <v/>
      </c>
      <c r="H987" s="33" t="str">
        <f>IF(D987="","",SUMPRODUCT(('Дневник сделок'!$H$10:$H$1960=D987)*('Дневник сделок'!$AE$10:$AE$1960)))</f>
        <v/>
      </c>
    </row>
    <row r="988" spans="5:8">
      <c r="E988" s="33" t="str">
        <f>IF(D988="","",COUNTIF('Дневник сделок'!$H$10:$H$1960,D988))</f>
        <v/>
      </c>
      <c r="F988" s="33" t="str">
        <f>IF(D988="","",(SUMPRODUCT(('Дневник сделок'!$H$10:'Дневник сделок'!$H$2000=D988)*('Дневник сделок'!$AE$10:'Дневник сделок'!$AE$2000&gt;0))))</f>
        <v/>
      </c>
      <c r="G988" s="33" t="str">
        <f>IF(D988="","",(SUMPRODUCT(('Дневник сделок'!$H$10:'Дневник сделок'!$H$2000=D988)*('Дневник сделок'!$AE$10:'Дневник сделок'!$AE$2000&lt;0))))</f>
        <v/>
      </c>
      <c r="H988" s="33" t="str">
        <f>IF(D988="","",SUMPRODUCT(('Дневник сделок'!$H$10:$H$1960=D988)*('Дневник сделок'!$AE$10:$AE$1960)))</f>
        <v/>
      </c>
    </row>
    <row r="989" spans="5:8">
      <c r="E989" s="33" t="str">
        <f>IF(D989="","",COUNTIF('Дневник сделок'!$H$10:$H$1960,D989))</f>
        <v/>
      </c>
      <c r="F989" s="33" t="str">
        <f>IF(D989="","",(SUMPRODUCT(('Дневник сделок'!$H$10:'Дневник сделок'!$H$2000=D989)*('Дневник сделок'!$AE$10:'Дневник сделок'!$AE$2000&gt;0))))</f>
        <v/>
      </c>
      <c r="G989" s="33" t="str">
        <f>IF(D989="","",(SUMPRODUCT(('Дневник сделок'!$H$10:'Дневник сделок'!$H$2000=D989)*('Дневник сделок'!$AE$10:'Дневник сделок'!$AE$2000&lt;0))))</f>
        <v/>
      </c>
      <c r="H989" s="33" t="str">
        <f>IF(D989="","",SUMPRODUCT(('Дневник сделок'!$H$10:$H$1960=D989)*('Дневник сделок'!$AE$10:$AE$1960)))</f>
        <v/>
      </c>
    </row>
    <row r="990" spans="5:8">
      <c r="E990" s="33" t="str">
        <f>IF(D990="","",COUNTIF('Дневник сделок'!$H$10:$H$1960,D990))</f>
        <v/>
      </c>
      <c r="F990" s="33" t="str">
        <f>IF(D990="","",(SUMPRODUCT(('Дневник сделок'!$H$10:'Дневник сделок'!$H$2000=D990)*('Дневник сделок'!$AE$10:'Дневник сделок'!$AE$2000&gt;0))))</f>
        <v/>
      </c>
      <c r="G990" s="33" t="str">
        <f>IF(D990="","",(SUMPRODUCT(('Дневник сделок'!$H$10:'Дневник сделок'!$H$2000=D990)*('Дневник сделок'!$AE$10:'Дневник сделок'!$AE$2000&lt;0))))</f>
        <v/>
      </c>
      <c r="H990" s="33" t="str">
        <f>IF(D990="","",SUMPRODUCT(('Дневник сделок'!$H$10:$H$1960=D990)*('Дневник сделок'!$AE$10:$AE$1960)))</f>
        <v/>
      </c>
    </row>
    <row r="991" spans="5:8">
      <c r="E991" s="33" t="str">
        <f>IF(D991="","",COUNTIF('Дневник сделок'!$H$10:$H$1960,D991))</f>
        <v/>
      </c>
      <c r="F991" s="33" t="str">
        <f>IF(D991="","",(SUMPRODUCT(('Дневник сделок'!$H$10:'Дневник сделок'!$H$2000=D991)*('Дневник сделок'!$AE$10:'Дневник сделок'!$AE$2000&gt;0))))</f>
        <v/>
      </c>
      <c r="G991" s="33" t="str">
        <f>IF(D991="","",(SUMPRODUCT(('Дневник сделок'!$H$10:'Дневник сделок'!$H$2000=D991)*('Дневник сделок'!$AE$10:'Дневник сделок'!$AE$2000&lt;0))))</f>
        <v/>
      </c>
      <c r="H991" s="33" t="str">
        <f>IF(D991="","",SUMPRODUCT(('Дневник сделок'!$H$10:$H$1960=D991)*('Дневник сделок'!$AE$10:$AE$1960)))</f>
        <v/>
      </c>
    </row>
    <row r="992" spans="5:8">
      <c r="E992" s="33" t="str">
        <f>IF(D992="","",COUNTIF('Дневник сделок'!$H$10:$H$1960,D992))</f>
        <v/>
      </c>
      <c r="F992" s="33" t="str">
        <f>IF(D992="","",(SUMPRODUCT(('Дневник сделок'!$H$10:'Дневник сделок'!$H$2000=D992)*('Дневник сделок'!$AE$10:'Дневник сделок'!$AE$2000&gt;0))))</f>
        <v/>
      </c>
      <c r="G992" s="33" t="str">
        <f>IF(D992="","",(SUMPRODUCT(('Дневник сделок'!$H$10:'Дневник сделок'!$H$2000=D992)*('Дневник сделок'!$AE$10:'Дневник сделок'!$AE$2000&lt;0))))</f>
        <v/>
      </c>
      <c r="H992" s="33" t="str">
        <f>IF(D992="","",SUMPRODUCT(('Дневник сделок'!$H$10:$H$1960=D992)*('Дневник сделок'!$AE$10:$AE$1960)))</f>
        <v/>
      </c>
    </row>
    <row r="993" spans="5:8">
      <c r="E993" s="33" t="str">
        <f>IF(D993="","",COUNTIF('Дневник сделок'!$H$10:$H$1960,D993))</f>
        <v/>
      </c>
      <c r="F993" s="33" t="str">
        <f>IF(D993="","",(SUMPRODUCT(('Дневник сделок'!$H$10:'Дневник сделок'!$H$2000=D993)*('Дневник сделок'!$AE$10:'Дневник сделок'!$AE$2000&gt;0))))</f>
        <v/>
      </c>
      <c r="G993" s="33" t="str">
        <f>IF(D993="","",(SUMPRODUCT(('Дневник сделок'!$H$10:'Дневник сделок'!$H$2000=D993)*('Дневник сделок'!$AE$10:'Дневник сделок'!$AE$2000&lt;0))))</f>
        <v/>
      </c>
      <c r="H993" s="33" t="str">
        <f>IF(D993="","",SUMPRODUCT(('Дневник сделок'!$H$10:$H$1960=D993)*('Дневник сделок'!$AE$10:$AE$1960)))</f>
        <v/>
      </c>
    </row>
    <row r="994" spans="5:8">
      <c r="E994" s="33" t="str">
        <f>IF(D994="","",COUNTIF('Дневник сделок'!$H$10:$H$1960,D994))</f>
        <v/>
      </c>
      <c r="F994" s="33" t="str">
        <f>IF(D994="","",(SUMPRODUCT(('Дневник сделок'!$H$10:'Дневник сделок'!$H$2000=D994)*('Дневник сделок'!$AE$10:'Дневник сделок'!$AE$2000&gt;0))))</f>
        <v/>
      </c>
      <c r="G994" s="33" t="str">
        <f>IF(D994="","",(SUMPRODUCT(('Дневник сделок'!$H$10:'Дневник сделок'!$H$2000=D994)*('Дневник сделок'!$AE$10:'Дневник сделок'!$AE$2000&lt;0))))</f>
        <v/>
      </c>
      <c r="H994" s="33" t="str">
        <f>IF(D994="","",SUMPRODUCT(('Дневник сделок'!$H$10:$H$1960=D994)*('Дневник сделок'!$AE$10:$AE$1960)))</f>
        <v/>
      </c>
    </row>
    <row r="995" spans="5:8">
      <c r="E995" s="33" t="str">
        <f>IF(D995="","",COUNTIF('Дневник сделок'!$H$10:$H$1960,D995))</f>
        <v/>
      </c>
      <c r="F995" s="33" t="str">
        <f>IF(D995="","",(SUMPRODUCT(('Дневник сделок'!$H$10:'Дневник сделок'!$H$2000=D995)*('Дневник сделок'!$AE$10:'Дневник сделок'!$AE$2000&gt;0))))</f>
        <v/>
      </c>
      <c r="G995" s="33" t="str">
        <f>IF(D995="","",(SUMPRODUCT(('Дневник сделок'!$H$10:'Дневник сделок'!$H$2000=D995)*('Дневник сделок'!$AE$10:'Дневник сделок'!$AE$2000&lt;0))))</f>
        <v/>
      </c>
      <c r="H995" s="33" t="str">
        <f>IF(D995="","",SUMPRODUCT(('Дневник сделок'!$H$10:$H$1960=D995)*('Дневник сделок'!$AE$10:$AE$1960)))</f>
        <v/>
      </c>
    </row>
    <row r="996" spans="5:8">
      <c r="E996" s="33" t="str">
        <f>IF(D996="","",COUNTIF('Дневник сделок'!$H$10:$H$1960,D996))</f>
        <v/>
      </c>
      <c r="F996" s="33" t="str">
        <f>IF(D996="","",(SUMPRODUCT(('Дневник сделок'!$H$10:'Дневник сделок'!$H$2000=D996)*('Дневник сделок'!$AE$10:'Дневник сделок'!$AE$2000&gt;0))))</f>
        <v/>
      </c>
      <c r="G996" s="33" t="str">
        <f>IF(D996="","",(SUMPRODUCT(('Дневник сделок'!$H$10:'Дневник сделок'!$H$2000=D996)*('Дневник сделок'!$AE$10:'Дневник сделок'!$AE$2000&lt;0))))</f>
        <v/>
      </c>
      <c r="H996" s="33" t="str">
        <f>IF(D996="","",SUMPRODUCT(('Дневник сделок'!$H$10:$H$1960=D996)*('Дневник сделок'!$AE$10:$AE$1960)))</f>
        <v/>
      </c>
    </row>
    <row r="997" spans="5:8">
      <c r="E997" s="33" t="str">
        <f>IF(D997="","",COUNTIF('Дневник сделок'!$H$10:$H$1960,D997))</f>
        <v/>
      </c>
      <c r="F997" s="33" t="str">
        <f>IF(D997="","",(SUMPRODUCT(('Дневник сделок'!$H$10:'Дневник сделок'!$H$2000=D997)*('Дневник сделок'!$AE$10:'Дневник сделок'!$AE$2000&gt;0))))</f>
        <v/>
      </c>
      <c r="G997" s="33" t="str">
        <f>IF(D997="","",(SUMPRODUCT(('Дневник сделок'!$H$10:'Дневник сделок'!$H$2000=D997)*('Дневник сделок'!$AE$10:'Дневник сделок'!$AE$2000&lt;0))))</f>
        <v/>
      </c>
      <c r="H997" s="33" t="str">
        <f>IF(D997="","",SUMPRODUCT(('Дневник сделок'!$H$10:$H$1960=D997)*('Дневник сделок'!$AE$10:$AE$1960)))</f>
        <v/>
      </c>
    </row>
    <row r="998" spans="5:8">
      <c r="E998" s="33" t="str">
        <f>IF(D998="","",COUNTIF('Дневник сделок'!$H$10:$H$1960,D998))</f>
        <v/>
      </c>
      <c r="F998" s="33" t="str">
        <f>IF(D998="","",(SUMPRODUCT(('Дневник сделок'!$H$10:'Дневник сделок'!$H$2000=D998)*('Дневник сделок'!$AE$10:'Дневник сделок'!$AE$2000&gt;0))))</f>
        <v/>
      </c>
      <c r="G998" s="33" t="str">
        <f>IF(D998="","",(SUMPRODUCT(('Дневник сделок'!$H$10:'Дневник сделок'!$H$2000=D998)*('Дневник сделок'!$AE$10:'Дневник сделок'!$AE$2000&lt;0))))</f>
        <v/>
      </c>
      <c r="H998" s="33" t="str">
        <f>IF(D998="","",SUMPRODUCT(('Дневник сделок'!$H$10:$H$1960=D998)*('Дневник сделок'!$AE$10:$AE$1960)))</f>
        <v/>
      </c>
    </row>
    <row r="999" spans="5:8">
      <c r="E999" s="33" t="str">
        <f>IF(D999="","",COUNTIF('Дневник сделок'!$H$10:$H$1960,D999))</f>
        <v/>
      </c>
      <c r="F999" s="33" t="str">
        <f>IF(D999="","",(SUMPRODUCT(('Дневник сделок'!$H$10:'Дневник сделок'!$H$2000=D999)*('Дневник сделок'!$AE$10:'Дневник сделок'!$AE$2000&gt;0))))</f>
        <v/>
      </c>
      <c r="G999" s="33" t="str">
        <f>IF(D999="","",(SUMPRODUCT(('Дневник сделок'!$H$10:'Дневник сделок'!$H$2000=D999)*('Дневник сделок'!$AE$10:'Дневник сделок'!$AE$2000&lt;0))))</f>
        <v/>
      </c>
      <c r="H999" s="33" t="str">
        <f>IF(D999="","",SUMPRODUCT(('Дневник сделок'!$H$10:$H$1960=D999)*('Дневник сделок'!$AE$10:$AE$1960)))</f>
        <v/>
      </c>
    </row>
    <row r="1000" spans="5:8">
      <c r="E1000" s="33" t="str">
        <f>IF(D1000="","",COUNTIF('Дневник сделок'!$H$10:$H$1960,D1000))</f>
        <v/>
      </c>
      <c r="F1000" s="33" t="str">
        <f>IF(D1000="","",(SUMPRODUCT(('Дневник сделок'!$H$10:'Дневник сделок'!$H$2000=D1000)*('Дневник сделок'!$AE$10:'Дневник сделок'!$AE$2000&gt;0))))</f>
        <v/>
      </c>
      <c r="G1000" s="33" t="str">
        <f>IF(D1000="","",(SUMPRODUCT(('Дневник сделок'!$H$10:'Дневник сделок'!$H$2000=D1000)*('Дневник сделок'!$AE$10:'Дневник сделок'!$AE$2000&lt;0))))</f>
        <v/>
      </c>
      <c r="H1000" s="33" t="str">
        <f>IF(D1000="","",SUMPRODUCT(('Дневник сделок'!$H$10:$H$1960=D1000)*('Дневник сделок'!$AE$10:$AE$1960)))</f>
        <v/>
      </c>
    </row>
    <row r="1001" spans="5:8">
      <c r="E1001" s="33" t="str">
        <f>IF(D1001="","",COUNTIF('Дневник сделок'!$H$10:$H$1960,D1001))</f>
        <v/>
      </c>
      <c r="F1001" s="33" t="str">
        <f>IF(D1001="","",(SUMPRODUCT(('Дневник сделок'!$H$10:'Дневник сделок'!$H$2000=D1001)*('Дневник сделок'!$AE$10:'Дневник сделок'!$AE$2000&gt;0))))</f>
        <v/>
      </c>
      <c r="G1001" s="33" t="str">
        <f>IF(D1001="","",(SUMPRODUCT(('Дневник сделок'!$H$10:'Дневник сделок'!$H$2000=D1001)*('Дневник сделок'!$AE$10:'Дневник сделок'!$AE$2000&lt;0))))</f>
        <v/>
      </c>
      <c r="H1001" s="33" t="str">
        <f>IF(D1001="","",SUMPRODUCT(('Дневник сделок'!$H$10:$H$1960=D1001)*('Дневник сделок'!$AE$10:$AE$1960)))</f>
        <v/>
      </c>
    </row>
    <row r="1002" spans="5:8">
      <c r="E1002" s="33" t="str">
        <f>IF(D1002="","",COUNTIF('Дневник сделок'!$H$10:$H$1960,D1002))</f>
        <v/>
      </c>
      <c r="F1002" s="33" t="str">
        <f>IF(D1002="","",(SUMPRODUCT(('Дневник сделок'!$H$10:'Дневник сделок'!$H$2000=D1002)*('Дневник сделок'!$AE$10:'Дневник сделок'!$AE$2000&gt;0))))</f>
        <v/>
      </c>
      <c r="G1002" s="33" t="str">
        <f>IF(D1002="","",(SUMPRODUCT(('Дневник сделок'!$H$10:'Дневник сделок'!$H$2000=D1002)*('Дневник сделок'!$AE$10:'Дневник сделок'!$AE$2000&lt;0))))</f>
        <v/>
      </c>
      <c r="H1002" s="33" t="str">
        <f>IF(D1002="","",SUMPRODUCT(('Дневник сделок'!$H$10:$H$1960=D1002)*('Дневник сделок'!$AE$10:$AE$1960)))</f>
        <v/>
      </c>
    </row>
    <row r="1003" spans="5:8">
      <c r="E1003" s="33" t="str">
        <f>IF(D1003="","",COUNTIF('Дневник сделок'!$H$10:$H$1960,D1003))</f>
        <v/>
      </c>
      <c r="F1003" s="33" t="str">
        <f>IF(D1003="","",(SUMPRODUCT(('Дневник сделок'!$H$10:'Дневник сделок'!$H$2000=D1003)*('Дневник сделок'!$AE$10:'Дневник сделок'!$AE$2000&gt;0))))</f>
        <v/>
      </c>
      <c r="G1003" s="33" t="str">
        <f>IF(D1003="","",(SUMPRODUCT(('Дневник сделок'!$H$10:'Дневник сделок'!$H$2000=D1003)*('Дневник сделок'!$AE$10:'Дневник сделок'!$AE$2000&lt;0))))</f>
        <v/>
      </c>
      <c r="H1003" s="33" t="str">
        <f>IF(D1003="","",SUMPRODUCT(('Дневник сделок'!$H$10:$H$1960=D1003)*('Дневник сделок'!$AE$10:$AE$1960)))</f>
        <v/>
      </c>
    </row>
    <row r="1004" spans="5:8">
      <c r="E1004" s="33" t="str">
        <f>IF(D1004="","",COUNTIF('Дневник сделок'!$H$10:$H$1960,D1004))</f>
        <v/>
      </c>
      <c r="F1004" s="33" t="str">
        <f>IF(D1004="","",(SUMPRODUCT(('Дневник сделок'!$H$10:'Дневник сделок'!$H$2000=D1004)*('Дневник сделок'!$AE$10:'Дневник сделок'!$AE$2000&gt;0))))</f>
        <v/>
      </c>
      <c r="G1004" s="33" t="str">
        <f>IF(D1004="","",(SUMPRODUCT(('Дневник сделок'!$H$10:'Дневник сделок'!$H$2000=D1004)*('Дневник сделок'!$AE$10:'Дневник сделок'!$AE$2000&lt;0))))</f>
        <v/>
      </c>
      <c r="H1004" s="33" t="str">
        <f>IF(D1004="","",SUMPRODUCT(('Дневник сделок'!$H$10:$H$1960=D1004)*('Дневник сделок'!$AE$10:$AE$1960)))</f>
        <v/>
      </c>
    </row>
    <row r="1005" spans="5:8">
      <c r="E1005" s="33" t="str">
        <f>IF(D1005="","",COUNTIF('Дневник сделок'!$H$10:$H$1960,D1005))</f>
        <v/>
      </c>
      <c r="F1005" s="33" t="str">
        <f>IF(D1005="","",(SUMPRODUCT(('Дневник сделок'!$H$10:'Дневник сделок'!$H$2000=D1005)*('Дневник сделок'!$AE$10:'Дневник сделок'!$AE$2000&gt;0))))</f>
        <v/>
      </c>
      <c r="G1005" s="33" t="str">
        <f>IF(D1005="","",(SUMPRODUCT(('Дневник сделок'!$H$10:'Дневник сделок'!$H$2000=D1005)*('Дневник сделок'!$AE$10:'Дневник сделок'!$AE$2000&lt;0))))</f>
        <v/>
      </c>
      <c r="H1005" s="33" t="str">
        <f>IF(D1005="","",SUMPRODUCT(('Дневник сделок'!$H$10:$H$1960=D1005)*('Дневник сделок'!$AE$10:$AE$1960)))</f>
        <v/>
      </c>
    </row>
    <row r="1006" spans="5:8">
      <c r="E1006" s="33" t="str">
        <f>IF(D1006="","",COUNTIF('Дневник сделок'!$H$10:$H$1960,D1006))</f>
        <v/>
      </c>
      <c r="F1006" s="33" t="str">
        <f>IF(D1006="","",(SUMPRODUCT(('Дневник сделок'!$H$10:'Дневник сделок'!$H$2000=D1006)*('Дневник сделок'!$AE$10:'Дневник сделок'!$AE$2000&gt;0))))</f>
        <v/>
      </c>
      <c r="G1006" s="33" t="str">
        <f>IF(D1006="","",(SUMPRODUCT(('Дневник сделок'!$H$10:'Дневник сделок'!$H$2000=D1006)*('Дневник сделок'!$AE$10:'Дневник сделок'!$AE$2000&lt;0))))</f>
        <v/>
      </c>
      <c r="H1006" s="33" t="str">
        <f>IF(D1006="","",SUMPRODUCT(('Дневник сделок'!$H$10:$H$1960=D1006)*('Дневник сделок'!$AE$10:$AE$1960)))</f>
        <v/>
      </c>
    </row>
    <row r="1007" spans="5:8">
      <c r="E1007" s="33" t="str">
        <f>IF(D1007="","",COUNTIF('Дневник сделок'!$H$10:$H$1960,D1007))</f>
        <v/>
      </c>
      <c r="F1007" s="33" t="str">
        <f>IF(D1007="","",(SUMPRODUCT(('Дневник сделок'!$H$10:'Дневник сделок'!$H$2000=D1007)*('Дневник сделок'!$AE$10:'Дневник сделок'!$AE$2000&gt;0))))</f>
        <v/>
      </c>
      <c r="G1007" s="33" t="str">
        <f>IF(D1007="","",(SUMPRODUCT(('Дневник сделок'!$H$10:'Дневник сделок'!$H$2000=D1007)*('Дневник сделок'!$AE$10:'Дневник сделок'!$AE$2000&lt;0))))</f>
        <v/>
      </c>
      <c r="H1007" s="33" t="str">
        <f>IF(D1007="","",SUMPRODUCT(('Дневник сделок'!$H$10:$H$1960=D1007)*('Дневник сделок'!$AE$10:$AE$1960)))</f>
        <v/>
      </c>
    </row>
    <row r="1008" spans="5:8">
      <c r="E1008" s="33" t="str">
        <f>IF(D1008="","",COUNTIF('Дневник сделок'!$H$10:$H$1960,D1008))</f>
        <v/>
      </c>
      <c r="F1008" s="33" t="str">
        <f>IF(D1008="","",(SUMPRODUCT(('Дневник сделок'!$H$10:'Дневник сделок'!$H$2000=D1008)*('Дневник сделок'!$AE$10:'Дневник сделок'!$AE$2000&gt;0))))</f>
        <v/>
      </c>
      <c r="G1008" s="33" t="str">
        <f>IF(D1008="","",(SUMPRODUCT(('Дневник сделок'!$H$10:'Дневник сделок'!$H$2000=D1008)*('Дневник сделок'!$AE$10:'Дневник сделок'!$AE$2000&lt;0))))</f>
        <v/>
      </c>
      <c r="H1008" s="33" t="str">
        <f>IF(D1008="","",SUMPRODUCT(('Дневник сделок'!$H$10:$H$1960=D1008)*('Дневник сделок'!$AE$10:$AE$1960)))</f>
        <v/>
      </c>
    </row>
    <row r="1009" spans="5:8">
      <c r="E1009" s="33" t="str">
        <f>IF(D1009="","",COUNTIF('Дневник сделок'!$H$10:$H$1960,D1009))</f>
        <v/>
      </c>
      <c r="F1009" s="33" t="str">
        <f>IF(D1009="","",(SUMPRODUCT(('Дневник сделок'!$H$10:'Дневник сделок'!$H$2000=D1009)*('Дневник сделок'!$AE$10:'Дневник сделок'!$AE$2000&gt;0))))</f>
        <v/>
      </c>
      <c r="G1009" s="33" t="str">
        <f>IF(D1009="","",(SUMPRODUCT(('Дневник сделок'!$H$10:'Дневник сделок'!$H$2000=D1009)*('Дневник сделок'!$AE$10:'Дневник сделок'!$AE$2000&lt;0))))</f>
        <v/>
      </c>
      <c r="H1009" s="33" t="str">
        <f>IF(D1009="","",SUMPRODUCT(('Дневник сделок'!$H$10:$H$1960=D1009)*('Дневник сделок'!$AE$10:$AE$1960)))</f>
        <v/>
      </c>
    </row>
    <row r="1010" spans="5:8">
      <c r="E1010" s="33" t="str">
        <f>IF(D1010="","",COUNTIF('Дневник сделок'!$H$10:$H$1960,D1010))</f>
        <v/>
      </c>
      <c r="F1010" s="33" t="str">
        <f>IF(D1010="","",(SUMPRODUCT(('Дневник сделок'!$H$10:'Дневник сделок'!$H$2000=D1010)*('Дневник сделок'!$AE$10:'Дневник сделок'!$AE$2000&gt;0))))</f>
        <v/>
      </c>
      <c r="G1010" s="33" t="str">
        <f>IF(D1010="","",(SUMPRODUCT(('Дневник сделок'!$H$10:'Дневник сделок'!$H$2000=D1010)*('Дневник сделок'!$AE$10:'Дневник сделок'!$AE$2000&lt;0))))</f>
        <v/>
      </c>
      <c r="H1010" s="33" t="str">
        <f>IF(D1010="","",SUMPRODUCT(('Дневник сделок'!$H$10:$H$1960=D1010)*('Дневник сделок'!$AE$10:$AE$1960)))</f>
        <v/>
      </c>
    </row>
    <row r="1011" spans="5:8">
      <c r="E1011" s="33" t="str">
        <f>IF(D1011="","",COUNTIF('Дневник сделок'!$H$10:$H$1960,D1011))</f>
        <v/>
      </c>
      <c r="F1011" s="33" t="str">
        <f>IF(D1011="","",(SUMPRODUCT(('Дневник сделок'!$H$10:'Дневник сделок'!$H$2000=D1011)*('Дневник сделок'!$AE$10:'Дневник сделок'!$AE$2000&gt;0))))</f>
        <v/>
      </c>
      <c r="G1011" s="33" t="str">
        <f>IF(D1011="","",(SUMPRODUCT(('Дневник сделок'!$H$10:'Дневник сделок'!$H$2000=D1011)*('Дневник сделок'!$AE$10:'Дневник сделок'!$AE$2000&lt;0))))</f>
        <v/>
      </c>
      <c r="H1011" s="33" t="str">
        <f>IF(D1011="","",SUMPRODUCT(('Дневник сделок'!$H$10:$H$1960=D1011)*('Дневник сделок'!$AE$10:$AE$1960)))</f>
        <v/>
      </c>
    </row>
    <row r="1012" spans="5:8">
      <c r="E1012" s="33" t="str">
        <f>IF(D1012="","",COUNTIF('Дневник сделок'!$H$10:$H$1960,D1012))</f>
        <v/>
      </c>
      <c r="F1012" s="33" t="str">
        <f>IF(D1012="","",(SUMPRODUCT(('Дневник сделок'!$H$10:'Дневник сделок'!$H$2000=D1012)*('Дневник сделок'!$AE$10:'Дневник сделок'!$AE$2000&gt;0))))</f>
        <v/>
      </c>
      <c r="G1012" s="33" t="str">
        <f>IF(D1012="","",(SUMPRODUCT(('Дневник сделок'!$H$10:'Дневник сделок'!$H$2000=D1012)*('Дневник сделок'!$AE$10:'Дневник сделок'!$AE$2000&lt;0))))</f>
        <v/>
      </c>
      <c r="H1012" s="33" t="str">
        <f>IF(D1012="","",SUMPRODUCT(('Дневник сделок'!$H$10:$H$1960=D1012)*('Дневник сделок'!$AE$10:$AE$1960)))</f>
        <v/>
      </c>
    </row>
    <row r="1013" spans="5:8">
      <c r="E1013" s="33" t="str">
        <f>IF(D1013="","",COUNTIF('Дневник сделок'!$H$10:$H$1960,D1013))</f>
        <v/>
      </c>
      <c r="F1013" s="33" t="str">
        <f>IF(D1013="","",(SUMPRODUCT(('Дневник сделок'!$H$10:'Дневник сделок'!$H$2000=D1013)*('Дневник сделок'!$AE$10:'Дневник сделок'!$AE$2000&gt;0))))</f>
        <v/>
      </c>
      <c r="G1013" s="33" t="str">
        <f>IF(D1013="","",(SUMPRODUCT(('Дневник сделок'!$H$10:'Дневник сделок'!$H$2000=D1013)*('Дневник сделок'!$AE$10:'Дневник сделок'!$AE$2000&lt;0))))</f>
        <v/>
      </c>
      <c r="H1013" s="33" t="str">
        <f>IF(D1013="","",SUMPRODUCT(('Дневник сделок'!$H$10:$H$1960=D1013)*('Дневник сделок'!$AE$10:$AE$1960)))</f>
        <v/>
      </c>
    </row>
    <row r="1014" spans="5:8">
      <c r="E1014" s="33" t="str">
        <f>IF(D1014="","",COUNTIF('Дневник сделок'!$H$10:$H$1960,D1014))</f>
        <v/>
      </c>
      <c r="F1014" s="33" t="str">
        <f>IF(D1014="","",(SUMPRODUCT(('Дневник сделок'!$H$10:'Дневник сделок'!$H$2000=D1014)*('Дневник сделок'!$AE$10:'Дневник сделок'!$AE$2000&gt;0))))</f>
        <v/>
      </c>
      <c r="G1014" s="33" t="str">
        <f>IF(D1014="","",(SUMPRODUCT(('Дневник сделок'!$H$10:'Дневник сделок'!$H$2000=D1014)*('Дневник сделок'!$AE$10:'Дневник сделок'!$AE$2000&lt;0))))</f>
        <v/>
      </c>
      <c r="H1014" s="33" t="str">
        <f>IF(D1014="","",SUMPRODUCT(('Дневник сделок'!$H$10:$H$1960=D1014)*('Дневник сделок'!$AE$10:$AE$1960)))</f>
        <v/>
      </c>
    </row>
    <row r="1015" spans="5:8">
      <c r="E1015" s="33" t="str">
        <f>IF(D1015="","",COUNTIF('Дневник сделок'!$H$10:$H$1960,D1015))</f>
        <v/>
      </c>
      <c r="F1015" s="33" t="str">
        <f>IF(D1015="","",(SUMPRODUCT(('Дневник сделок'!$H$10:'Дневник сделок'!$H$2000=D1015)*('Дневник сделок'!$AE$10:'Дневник сделок'!$AE$2000&gt;0))))</f>
        <v/>
      </c>
      <c r="G1015" s="33" t="str">
        <f>IF(D1015="","",(SUMPRODUCT(('Дневник сделок'!$H$10:'Дневник сделок'!$H$2000=D1015)*('Дневник сделок'!$AE$10:'Дневник сделок'!$AE$2000&lt;0))))</f>
        <v/>
      </c>
      <c r="H1015" s="33" t="str">
        <f>IF(D1015="","",SUMPRODUCT(('Дневник сделок'!$H$10:$H$1960=D1015)*('Дневник сделок'!$AE$10:$AE$1960)))</f>
        <v/>
      </c>
    </row>
    <row r="1016" spans="5:8">
      <c r="E1016" s="33" t="str">
        <f>IF(D1016="","",COUNTIF('Дневник сделок'!$H$10:$H$1960,D1016))</f>
        <v/>
      </c>
      <c r="F1016" s="33" t="str">
        <f>IF(D1016="","",(SUMPRODUCT(('Дневник сделок'!$H$10:'Дневник сделок'!$H$2000=D1016)*('Дневник сделок'!$AE$10:'Дневник сделок'!$AE$2000&gt;0))))</f>
        <v/>
      </c>
      <c r="G1016" s="33" t="str">
        <f>IF(D1016="","",(SUMPRODUCT(('Дневник сделок'!$H$10:'Дневник сделок'!$H$2000=D1016)*('Дневник сделок'!$AE$10:'Дневник сделок'!$AE$2000&lt;0))))</f>
        <v/>
      </c>
      <c r="H1016" s="33" t="str">
        <f>IF(D1016="","",SUMPRODUCT(('Дневник сделок'!$H$10:$H$1960=D1016)*('Дневник сделок'!$AE$10:$AE$1960)))</f>
        <v/>
      </c>
    </row>
    <row r="1017" spans="5:8">
      <c r="E1017" s="33" t="str">
        <f>IF(D1017="","",COUNTIF('Дневник сделок'!$H$10:$H$1960,D1017))</f>
        <v/>
      </c>
      <c r="F1017" s="33" t="str">
        <f>IF(D1017="","",(SUMPRODUCT(('Дневник сделок'!$H$10:'Дневник сделок'!$H$2000=D1017)*('Дневник сделок'!$AE$10:'Дневник сделок'!$AE$2000&gt;0))))</f>
        <v/>
      </c>
      <c r="G1017" s="33" t="str">
        <f>IF(D1017="","",(SUMPRODUCT(('Дневник сделок'!$H$10:'Дневник сделок'!$H$2000=D1017)*('Дневник сделок'!$AE$10:'Дневник сделок'!$AE$2000&lt;0))))</f>
        <v/>
      </c>
      <c r="H1017" s="33" t="str">
        <f>IF(D1017="","",SUMPRODUCT(('Дневник сделок'!$H$10:$H$1960=D1017)*('Дневник сделок'!$AE$10:$AE$1960)))</f>
        <v/>
      </c>
    </row>
    <row r="1018" spans="5:8">
      <c r="E1018" s="33" t="str">
        <f>IF(D1018="","",COUNTIF('Дневник сделок'!$H$10:$H$1960,D1018))</f>
        <v/>
      </c>
      <c r="F1018" s="33" t="str">
        <f>IF(D1018="","",(SUMPRODUCT(('Дневник сделок'!$H$10:'Дневник сделок'!$H$2000=D1018)*('Дневник сделок'!$AE$10:'Дневник сделок'!$AE$2000&gt;0))))</f>
        <v/>
      </c>
      <c r="G1018" s="33" t="str">
        <f>IF(D1018="","",(SUMPRODUCT(('Дневник сделок'!$H$10:'Дневник сделок'!$H$2000=D1018)*('Дневник сделок'!$AE$10:'Дневник сделок'!$AE$2000&lt;0))))</f>
        <v/>
      </c>
      <c r="H1018" s="33" t="str">
        <f>IF(D1018="","",SUMPRODUCT(('Дневник сделок'!$H$10:$H$1960=D1018)*('Дневник сделок'!$AE$10:$AE$1960)))</f>
        <v/>
      </c>
    </row>
    <row r="1019" spans="5:8">
      <c r="E1019" s="33" t="str">
        <f>IF(D1019="","",COUNTIF('Дневник сделок'!$H$10:$H$1960,D1019))</f>
        <v/>
      </c>
      <c r="F1019" s="33" t="str">
        <f>IF(D1019="","",(SUMPRODUCT(('Дневник сделок'!$H$10:'Дневник сделок'!$H$2000=D1019)*('Дневник сделок'!$AE$10:'Дневник сделок'!$AE$2000&gt;0))))</f>
        <v/>
      </c>
      <c r="G1019" s="33" t="str">
        <f>IF(D1019="","",(SUMPRODUCT(('Дневник сделок'!$H$10:'Дневник сделок'!$H$2000=D1019)*('Дневник сделок'!$AE$10:'Дневник сделок'!$AE$2000&lt;0))))</f>
        <v/>
      </c>
      <c r="H1019" s="33" t="str">
        <f>IF(D1019="","",SUMPRODUCT(('Дневник сделок'!$H$10:$H$1960=D1019)*('Дневник сделок'!$AE$10:$AE$1960)))</f>
        <v/>
      </c>
    </row>
    <row r="1020" spans="5:8">
      <c r="E1020" s="33" t="str">
        <f>IF(D1020="","",COUNTIF('Дневник сделок'!$H$10:$H$1960,D1020))</f>
        <v/>
      </c>
      <c r="F1020" s="33" t="str">
        <f>IF(D1020="","",(SUMPRODUCT(('Дневник сделок'!$H$10:'Дневник сделок'!$H$2000=D1020)*('Дневник сделок'!$AE$10:'Дневник сделок'!$AE$2000&gt;0))))</f>
        <v/>
      </c>
      <c r="G1020" s="33" t="str">
        <f>IF(D1020="","",(SUMPRODUCT(('Дневник сделок'!$H$10:'Дневник сделок'!$H$2000=D1020)*('Дневник сделок'!$AE$10:'Дневник сделок'!$AE$2000&lt;0))))</f>
        <v/>
      </c>
      <c r="H1020" s="33" t="str">
        <f>IF(D1020="","",SUMPRODUCT(('Дневник сделок'!$H$10:$H$1960=D1020)*('Дневник сделок'!$AE$10:$AE$1960)))</f>
        <v/>
      </c>
    </row>
    <row r="1021" spans="5:8">
      <c r="E1021" s="33" t="str">
        <f>IF(D1021="","",COUNTIF('Дневник сделок'!$H$10:$H$1960,D1021))</f>
        <v/>
      </c>
      <c r="F1021" s="33" t="str">
        <f>IF(D1021="","",(SUMPRODUCT(('Дневник сделок'!$H$10:'Дневник сделок'!$H$2000=D1021)*('Дневник сделок'!$AE$10:'Дневник сделок'!$AE$2000&gt;0))))</f>
        <v/>
      </c>
      <c r="G1021" s="33" t="str">
        <f>IF(D1021="","",(SUMPRODUCT(('Дневник сделок'!$H$10:'Дневник сделок'!$H$2000=D1021)*('Дневник сделок'!$AE$10:'Дневник сделок'!$AE$2000&lt;0))))</f>
        <v/>
      </c>
      <c r="H1021" s="33" t="str">
        <f>IF(D1021="","",SUMPRODUCT(('Дневник сделок'!$H$10:$H$1960=D1021)*('Дневник сделок'!$AE$10:$AE$1960)))</f>
        <v/>
      </c>
    </row>
    <row r="1022" spans="5:8">
      <c r="E1022" s="33" t="str">
        <f>IF(D1022="","",COUNTIF('Дневник сделок'!$H$10:$H$1960,D1022))</f>
        <v/>
      </c>
      <c r="F1022" s="33" t="str">
        <f>IF(D1022="","",(SUMPRODUCT(('Дневник сделок'!$H$10:'Дневник сделок'!$H$2000=D1022)*('Дневник сделок'!$AE$10:'Дневник сделок'!$AE$2000&gt;0))))</f>
        <v/>
      </c>
      <c r="G1022" s="33" t="str">
        <f>IF(D1022="","",(SUMPRODUCT(('Дневник сделок'!$H$10:'Дневник сделок'!$H$2000=D1022)*('Дневник сделок'!$AE$10:'Дневник сделок'!$AE$2000&lt;0))))</f>
        <v/>
      </c>
      <c r="H1022" s="33" t="str">
        <f>IF(D1022="","",SUMPRODUCT(('Дневник сделок'!$H$10:$H$1960=D1022)*('Дневник сделок'!$AE$10:$AE$1960)))</f>
        <v/>
      </c>
    </row>
    <row r="1023" spans="5:8">
      <c r="E1023" s="33" t="str">
        <f>IF(D1023="","",COUNTIF('Дневник сделок'!$H$10:$H$1960,D1023))</f>
        <v/>
      </c>
      <c r="F1023" s="33" t="str">
        <f>IF(D1023="","",(SUMPRODUCT(('Дневник сделок'!$H$10:'Дневник сделок'!$H$2000=D1023)*('Дневник сделок'!$AE$10:'Дневник сделок'!$AE$2000&gt;0))))</f>
        <v/>
      </c>
      <c r="G1023" s="33" t="str">
        <f>IF(D1023="","",(SUMPRODUCT(('Дневник сделок'!$H$10:'Дневник сделок'!$H$2000=D1023)*('Дневник сделок'!$AE$10:'Дневник сделок'!$AE$2000&lt;0))))</f>
        <v/>
      </c>
      <c r="H1023" s="33" t="str">
        <f>IF(D1023="","",SUMPRODUCT(('Дневник сделок'!$H$10:$H$1960=D1023)*('Дневник сделок'!$AE$10:$AE$1960)))</f>
        <v/>
      </c>
    </row>
    <row r="1024" spans="5:8">
      <c r="E1024" s="33" t="str">
        <f>IF(D1024="","",COUNTIF('Дневник сделок'!$H$10:$H$1960,D1024))</f>
        <v/>
      </c>
      <c r="F1024" s="33" t="str">
        <f>IF(D1024="","",(SUMPRODUCT(('Дневник сделок'!$H$10:'Дневник сделок'!$H$2000=D1024)*('Дневник сделок'!$AE$10:'Дневник сделок'!$AE$2000&gt;0))))</f>
        <v/>
      </c>
      <c r="G1024" s="33" t="str">
        <f>IF(D1024="","",(SUMPRODUCT(('Дневник сделок'!$H$10:'Дневник сделок'!$H$2000=D1024)*('Дневник сделок'!$AE$10:'Дневник сделок'!$AE$2000&lt;0))))</f>
        <v/>
      </c>
      <c r="H1024" s="33" t="str">
        <f>IF(D1024="","",SUMPRODUCT(('Дневник сделок'!$H$10:$H$1960=D1024)*('Дневник сделок'!$AE$10:$AE$1960)))</f>
        <v/>
      </c>
    </row>
    <row r="1025" spans="5:8">
      <c r="E1025" s="33" t="str">
        <f>IF(D1025="","",COUNTIF('Дневник сделок'!$H$10:$H$1960,D1025))</f>
        <v/>
      </c>
      <c r="F1025" s="33" t="str">
        <f>IF(D1025="","",(SUMPRODUCT(('Дневник сделок'!$H$10:'Дневник сделок'!$H$2000=D1025)*('Дневник сделок'!$AE$10:'Дневник сделок'!$AE$2000&gt;0))))</f>
        <v/>
      </c>
      <c r="G1025" s="33" t="str">
        <f>IF(D1025="","",(SUMPRODUCT(('Дневник сделок'!$H$10:'Дневник сделок'!$H$2000=D1025)*('Дневник сделок'!$AE$10:'Дневник сделок'!$AE$2000&lt;0))))</f>
        <v/>
      </c>
      <c r="H1025" s="33" t="str">
        <f>IF(D1025="","",SUMPRODUCT(('Дневник сделок'!$H$10:$H$1960=D1025)*('Дневник сделок'!$AE$10:$AE$1960)))</f>
        <v/>
      </c>
    </row>
    <row r="1026" spans="5:8">
      <c r="E1026" s="33" t="str">
        <f>IF(D1026="","",COUNTIF('Дневник сделок'!$H$10:$H$1960,D1026))</f>
        <v/>
      </c>
      <c r="F1026" s="33" t="str">
        <f>IF(D1026="","",(SUMPRODUCT(('Дневник сделок'!$H$10:'Дневник сделок'!$H$2000=D1026)*('Дневник сделок'!$AE$10:'Дневник сделок'!$AE$2000&gt;0))))</f>
        <v/>
      </c>
      <c r="G1026" s="33" t="str">
        <f>IF(D1026="","",(SUMPRODUCT(('Дневник сделок'!$H$10:'Дневник сделок'!$H$2000=D1026)*('Дневник сделок'!$AE$10:'Дневник сделок'!$AE$2000&lt;0))))</f>
        <v/>
      </c>
      <c r="H1026" s="33" t="str">
        <f>IF(D1026="","",SUMPRODUCT(('Дневник сделок'!$H$10:$H$1960=D1026)*('Дневник сделок'!$AE$10:$AE$1960)))</f>
        <v/>
      </c>
    </row>
    <row r="1027" spans="5:8">
      <c r="E1027" s="33" t="str">
        <f>IF(D1027="","",COUNTIF('Дневник сделок'!$H$10:$H$1960,D1027))</f>
        <v/>
      </c>
      <c r="F1027" s="33" t="str">
        <f>IF(D1027="","",(SUMPRODUCT(('Дневник сделок'!$H$10:'Дневник сделок'!$H$2000=D1027)*('Дневник сделок'!$AE$10:'Дневник сделок'!$AE$2000&gt;0))))</f>
        <v/>
      </c>
      <c r="G1027" s="33" t="str">
        <f>IF(D1027="","",(SUMPRODUCT(('Дневник сделок'!$H$10:'Дневник сделок'!$H$2000=D1027)*('Дневник сделок'!$AE$10:'Дневник сделок'!$AE$2000&lt;0))))</f>
        <v/>
      </c>
      <c r="H1027" s="33" t="str">
        <f>IF(D1027="","",SUMPRODUCT(('Дневник сделок'!$H$10:$H$1960=D1027)*('Дневник сделок'!$AE$10:$AE$1960)))</f>
        <v/>
      </c>
    </row>
    <row r="1028" spans="5:8">
      <c r="E1028" s="33" t="str">
        <f>IF(D1028="","",COUNTIF('Дневник сделок'!$H$10:$H$1960,D1028))</f>
        <v/>
      </c>
      <c r="F1028" s="33" t="str">
        <f>IF(D1028="","",(SUMPRODUCT(('Дневник сделок'!$H$10:'Дневник сделок'!$H$2000=D1028)*('Дневник сделок'!$AE$10:'Дневник сделок'!$AE$2000&gt;0))))</f>
        <v/>
      </c>
      <c r="G1028" s="33" t="str">
        <f>IF(D1028="","",(SUMPRODUCT(('Дневник сделок'!$H$10:'Дневник сделок'!$H$2000=D1028)*('Дневник сделок'!$AE$10:'Дневник сделок'!$AE$2000&lt;0))))</f>
        <v/>
      </c>
      <c r="H1028" s="33" t="str">
        <f>IF(D1028="","",SUMPRODUCT(('Дневник сделок'!$H$10:$H$1960=D1028)*('Дневник сделок'!$AE$10:$AE$1960)))</f>
        <v/>
      </c>
    </row>
    <row r="1029" spans="5:8">
      <c r="E1029" s="33" t="str">
        <f>IF(D1029="","",COUNTIF('Дневник сделок'!$H$10:$H$1960,D1029))</f>
        <v/>
      </c>
      <c r="F1029" s="33" t="str">
        <f>IF(D1029="","",(SUMPRODUCT(('Дневник сделок'!$H$10:'Дневник сделок'!$H$2000=D1029)*('Дневник сделок'!$AE$10:'Дневник сделок'!$AE$2000&gt;0))))</f>
        <v/>
      </c>
      <c r="G1029" s="33" t="str">
        <f>IF(D1029="","",(SUMPRODUCT(('Дневник сделок'!$H$10:'Дневник сделок'!$H$2000=D1029)*('Дневник сделок'!$AE$10:'Дневник сделок'!$AE$2000&lt;0))))</f>
        <v/>
      </c>
      <c r="H1029" s="33" t="str">
        <f>IF(D1029="","",SUMPRODUCT(('Дневник сделок'!$H$10:$H$1960=D1029)*('Дневник сделок'!$AE$10:$AE$1960)))</f>
        <v/>
      </c>
    </row>
    <row r="1030" spans="5:8">
      <c r="E1030" s="33" t="str">
        <f>IF(D1030="","",COUNTIF('Дневник сделок'!$H$10:$H$1960,D1030))</f>
        <v/>
      </c>
      <c r="F1030" s="33" t="str">
        <f>IF(D1030="","",(SUMPRODUCT(('Дневник сделок'!$H$10:'Дневник сделок'!$H$2000=D1030)*('Дневник сделок'!$AE$10:'Дневник сделок'!$AE$2000&gt;0))))</f>
        <v/>
      </c>
      <c r="G1030" s="33" t="str">
        <f>IF(D1030="","",(SUMPRODUCT(('Дневник сделок'!$H$10:'Дневник сделок'!$H$2000=D1030)*('Дневник сделок'!$AE$10:'Дневник сделок'!$AE$2000&lt;0))))</f>
        <v/>
      </c>
      <c r="H1030" s="33" t="str">
        <f>IF(D1030="","",SUMPRODUCT(('Дневник сделок'!$H$10:$H$1960=D1030)*('Дневник сделок'!$AE$10:$AE$1960)))</f>
        <v/>
      </c>
    </row>
    <row r="1031" spans="5:8">
      <c r="E1031" s="33" t="str">
        <f>IF(D1031="","",COUNTIF('Дневник сделок'!$H$10:$H$1960,D1031))</f>
        <v/>
      </c>
      <c r="F1031" s="33" t="str">
        <f>IF(D1031="","",(SUMPRODUCT(('Дневник сделок'!$H$10:'Дневник сделок'!$H$2000=D1031)*('Дневник сделок'!$AE$10:'Дневник сделок'!$AE$2000&gt;0))))</f>
        <v/>
      </c>
      <c r="G1031" s="33" t="str">
        <f>IF(D1031="","",(SUMPRODUCT(('Дневник сделок'!$H$10:'Дневник сделок'!$H$2000=D1031)*('Дневник сделок'!$AE$10:'Дневник сделок'!$AE$2000&lt;0))))</f>
        <v/>
      </c>
      <c r="H1031" s="33" t="str">
        <f>IF(D1031="","",SUMPRODUCT(('Дневник сделок'!$H$10:$H$1960=D1031)*('Дневник сделок'!$AE$10:$AE$1960)))</f>
        <v/>
      </c>
    </row>
    <row r="1032" spans="5:8">
      <c r="E1032" s="33" t="str">
        <f>IF(D1032="","",COUNTIF('Дневник сделок'!$H$10:$H$1960,D1032))</f>
        <v/>
      </c>
      <c r="F1032" s="33" t="str">
        <f>IF(D1032="","",(SUMPRODUCT(('Дневник сделок'!$H$10:'Дневник сделок'!$H$2000=D1032)*('Дневник сделок'!$AE$10:'Дневник сделок'!$AE$2000&gt;0))))</f>
        <v/>
      </c>
      <c r="G1032" s="33" t="str">
        <f>IF(D1032="","",(SUMPRODUCT(('Дневник сделок'!$H$10:'Дневник сделок'!$H$2000=D1032)*('Дневник сделок'!$AE$10:'Дневник сделок'!$AE$2000&lt;0))))</f>
        <v/>
      </c>
      <c r="H1032" s="33" t="str">
        <f>IF(D1032="","",SUMPRODUCT(('Дневник сделок'!$H$10:$H$1960=D1032)*('Дневник сделок'!$AE$10:$AE$1960)))</f>
        <v/>
      </c>
    </row>
    <row r="1033" spans="5:8">
      <c r="E1033" s="33" t="str">
        <f>IF(D1033="","",COUNTIF('Дневник сделок'!$H$10:$H$1960,D1033))</f>
        <v/>
      </c>
      <c r="F1033" s="33" t="str">
        <f>IF(D1033="","",(SUMPRODUCT(('Дневник сделок'!$H$10:'Дневник сделок'!$H$2000=D1033)*('Дневник сделок'!$AE$10:'Дневник сделок'!$AE$2000&gt;0))))</f>
        <v/>
      </c>
      <c r="G1033" s="33" t="str">
        <f>IF(D1033="","",(SUMPRODUCT(('Дневник сделок'!$H$10:'Дневник сделок'!$H$2000=D1033)*('Дневник сделок'!$AE$10:'Дневник сделок'!$AE$2000&lt;0))))</f>
        <v/>
      </c>
      <c r="H1033" s="33" t="str">
        <f>IF(D1033="","",SUMPRODUCT(('Дневник сделок'!$H$10:$H$1960=D1033)*('Дневник сделок'!$AE$10:$AE$1960)))</f>
        <v/>
      </c>
    </row>
    <row r="1034" spans="5:8">
      <c r="E1034" s="33" t="str">
        <f>IF(D1034="","",COUNTIF('Дневник сделок'!$H$10:$H$1960,D1034))</f>
        <v/>
      </c>
      <c r="F1034" s="33" t="str">
        <f>IF(D1034="","",(SUMPRODUCT(('Дневник сделок'!$H$10:'Дневник сделок'!$H$2000=D1034)*('Дневник сделок'!$AE$10:'Дневник сделок'!$AE$2000&gt;0))))</f>
        <v/>
      </c>
      <c r="G1034" s="33" t="str">
        <f>IF(D1034="","",(SUMPRODUCT(('Дневник сделок'!$H$10:'Дневник сделок'!$H$2000=D1034)*('Дневник сделок'!$AE$10:'Дневник сделок'!$AE$2000&lt;0))))</f>
        <v/>
      </c>
      <c r="H1034" s="33" t="str">
        <f>IF(D1034="","",SUMPRODUCT(('Дневник сделок'!$H$10:$H$1960=D1034)*('Дневник сделок'!$AE$10:$AE$1960)))</f>
        <v/>
      </c>
    </row>
    <row r="1035" spans="5:8">
      <c r="E1035" s="33" t="str">
        <f>IF(D1035="","",COUNTIF('Дневник сделок'!$H$10:$H$1960,D1035))</f>
        <v/>
      </c>
      <c r="F1035" s="33" t="str">
        <f>IF(D1035="","",(SUMPRODUCT(('Дневник сделок'!$H$10:'Дневник сделок'!$H$2000=D1035)*('Дневник сделок'!$AE$10:'Дневник сделок'!$AE$2000&gt;0))))</f>
        <v/>
      </c>
      <c r="G1035" s="33" t="str">
        <f>IF(D1035="","",(SUMPRODUCT(('Дневник сделок'!$H$10:'Дневник сделок'!$H$2000=D1035)*('Дневник сделок'!$AE$10:'Дневник сделок'!$AE$2000&lt;0))))</f>
        <v/>
      </c>
      <c r="H1035" s="33" t="str">
        <f>IF(D1035="","",SUMPRODUCT(('Дневник сделок'!$H$10:$H$1960=D1035)*('Дневник сделок'!$AE$10:$AE$1960)))</f>
        <v/>
      </c>
    </row>
    <row r="1036" spans="5:8">
      <c r="E1036" s="33" t="str">
        <f>IF(D1036="","",COUNTIF('Дневник сделок'!$H$10:$H$1960,D1036))</f>
        <v/>
      </c>
      <c r="F1036" s="33" t="str">
        <f>IF(D1036="","",(SUMPRODUCT(('Дневник сделок'!$H$10:'Дневник сделок'!$H$2000=D1036)*('Дневник сделок'!$AE$10:'Дневник сделок'!$AE$2000&gt;0))))</f>
        <v/>
      </c>
      <c r="G1036" s="33" t="str">
        <f>IF(D1036="","",(SUMPRODUCT(('Дневник сделок'!$H$10:'Дневник сделок'!$H$2000=D1036)*('Дневник сделок'!$AE$10:'Дневник сделок'!$AE$2000&lt;0))))</f>
        <v/>
      </c>
      <c r="H1036" s="33" t="str">
        <f>IF(D1036="","",SUMPRODUCT(('Дневник сделок'!$H$10:$H$1960=D1036)*('Дневник сделок'!$AE$10:$AE$1960)))</f>
        <v/>
      </c>
    </row>
    <row r="1037" spans="5:8">
      <c r="E1037" s="33" t="str">
        <f>IF(D1037="","",COUNTIF('Дневник сделок'!$H$10:$H$1960,D1037))</f>
        <v/>
      </c>
      <c r="F1037" s="33" t="str">
        <f>IF(D1037="","",(SUMPRODUCT(('Дневник сделок'!$H$10:'Дневник сделок'!$H$2000=D1037)*('Дневник сделок'!$AE$10:'Дневник сделок'!$AE$2000&gt;0))))</f>
        <v/>
      </c>
      <c r="G1037" s="33" t="str">
        <f>IF(D1037="","",(SUMPRODUCT(('Дневник сделок'!$H$10:'Дневник сделок'!$H$2000=D1037)*('Дневник сделок'!$AE$10:'Дневник сделок'!$AE$2000&lt;0))))</f>
        <v/>
      </c>
      <c r="H1037" s="33" t="str">
        <f>IF(D1037="","",SUMPRODUCT(('Дневник сделок'!$H$10:$H$1960=D1037)*('Дневник сделок'!$AE$10:$AE$1960)))</f>
        <v/>
      </c>
    </row>
    <row r="1038" spans="5:8">
      <c r="E1038" s="33" t="str">
        <f>IF(D1038="","",COUNTIF('Дневник сделок'!$H$10:$H$1960,D1038))</f>
        <v/>
      </c>
      <c r="F1038" s="33" t="str">
        <f>IF(D1038="","",(SUMPRODUCT(('Дневник сделок'!$H$10:'Дневник сделок'!$H$2000=D1038)*('Дневник сделок'!$AE$10:'Дневник сделок'!$AE$2000&gt;0))))</f>
        <v/>
      </c>
      <c r="G1038" s="33" t="str">
        <f>IF(D1038="","",(SUMPRODUCT(('Дневник сделок'!$H$10:'Дневник сделок'!$H$2000=D1038)*('Дневник сделок'!$AE$10:'Дневник сделок'!$AE$2000&lt;0))))</f>
        <v/>
      </c>
      <c r="H1038" s="33" t="str">
        <f>IF(D1038="","",SUMPRODUCT(('Дневник сделок'!$H$10:$H$1960=D1038)*('Дневник сделок'!$AE$10:$AE$1960)))</f>
        <v/>
      </c>
    </row>
    <row r="1039" spans="5:8">
      <c r="E1039" s="33" t="str">
        <f>IF(D1039="","",COUNTIF('Дневник сделок'!$H$10:$H$1960,D1039))</f>
        <v/>
      </c>
      <c r="F1039" s="33" t="str">
        <f>IF(D1039="","",(SUMPRODUCT(('Дневник сделок'!$H$10:'Дневник сделок'!$H$2000=D1039)*('Дневник сделок'!$AE$10:'Дневник сделок'!$AE$2000&gt;0))))</f>
        <v/>
      </c>
      <c r="G1039" s="33" t="str">
        <f>IF(D1039="","",(SUMPRODUCT(('Дневник сделок'!$H$10:'Дневник сделок'!$H$2000=D1039)*('Дневник сделок'!$AE$10:'Дневник сделок'!$AE$2000&lt;0))))</f>
        <v/>
      </c>
      <c r="H1039" s="33" t="str">
        <f>IF(D1039="","",SUMPRODUCT(('Дневник сделок'!$H$10:$H$1960=D1039)*('Дневник сделок'!$AE$10:$AE$1960)))</f>
        <v/>
      </c>
    </row>
    <row r="1040" spans="5:8">
      <c r="E1040" s="33" t="str">
        <f>IF(D1040="","",COUNTIF('Дневник сделок'!$H$10:$H$1960,D1040))</f>
        <v/>
      </c>
      <c r="F1040" s="33" t="str">
        <f>IF(D1040="","",(SUMPRODUCT(('Дневник сделок'!$H$10:'Дневник сделок'!$H$2000=D1040)*('Дневник сделок'!$AE$10:'Дневник сделок'!$AE$2000&gt;0))))</f>
        <v/>
      </c>
      <c r="G1040" s="33" t="str">
        <f>IF(D1040="","",(SUMPRODUCT(('Дневник сделок'!$H$10:'Дневник сделок'!$H$2000=D1040)*('Дневник сделок'!$AE$10:'Дневник сделок'!$AE$2000&lt;0))))</f>
        <v/>
      </c>
      <c r="H1040" s="33" t="str">
        <f>IF(D1040="","",SUMPRODUCT(('Дневник сделок'!$H$10:$H$1960=D1040)*('Дневник сделок'!$AE$10:$AE$1960)))</f>
        <v/>
      </c>
    </row>
    <row r="1041" spans="5:8">
      <c r="E1041" s="33" t="str">
        <f>IF(D1041="","",COUNTIF('Дневник сделок'!$H$10:$H$1960,D1041))</f>
        <v/>
      </c>
      <c r="F1041" s="33" t="str">
        <f>IF(D1041="","",(SUMPRODUCT(('Дневник сделок'!$H$10:'Дневник сделок'!$H$2000=D1041)*('Дневник сделок'!$AE$10:'Дневник сделок'!$AE$2000&gt;0))))</f>
        <v/>
      </c>
      <c r="G1041" s="33" t="str">
        <f>IF(D1041="","",(SUMPRODUCT(('Дневник сделок'!$H$10:'Дневник сделок'!$H$2000=D1041)*('Дневник сделок'!$AE$10:'Дневник сделок'!$AE$2000&lt;0))))</f>
        <v/>
      </c>
      <c r="H1041" s="33" t="str">
        <f>IF(D1041="","",SUMPRODUCT(('Дневник сделок'!$H$10:$H$1960=D1041)*('Дневник сделок'!$AE$10:$AE$1960)))</f>
        <v/>
      </c>
    </row>
    <row r="1042" spans="5:8">
      <c r="E1042" s="33" t="str">
        <f>IF(D1042="","",COUNTIF('Дневник сделок'!$H$10:$H$1960,D1042))</f>
        <v/>
      </c>
      <c r="F1042" s="33" t="str">
        <f>IF(D1042="","",(SUMPRODUCT(('Дневник сделок'!$H$10:'Дневник сделок'!$H$2000=D1042)*('Дневник сделок'!$AE$10:'Дневник сделок'!$AE$2000&gt;0))))</f>
        <v/>
      </c>
      <c r="G1042" s="33" t="str">
        <f>IF(D1042="","",(SUMPRODUCT(('Дневник сделок'!$H$10:'Дневник сделок'!$H$2000=D1042)*('Дневник сделок'!$AE$10:'Дневник сделок'!$AE$2000&lt;0))))</f>
        <v/>
      </c>
      <c r="H1042" s="33" t="str">
        <f>IF(D1042="","",SUMPRODUCT(('Дневник сделок'!$H$10:$H$1960=D1042)*('Дневник сделок'!$AE$10:$AE$1960)))</f>
        <v/>
      </c>
    </row>
    <row r="1043" spans="5:8">
      <c r="E1043" s="33" t="str">
        <f>IF(D1043="","",COUNTIF('Дневник сделок'!$H$10:$H$1960,D1043))</f>
        <v/>
      </c>
      <c r="F1043" s="33" t="str">
        <f>IF(D1043="","",(SUMPRODUCT(('Дневник сделок'!$H$10:'Дневник сделок'!$H$2000=D1043)*('Дневник сделок'!$AE$10:'Дневник сделок'!$AE$2000&gt;0))))</f>
        <v/>
      </c>
      <c r="G1043" s="33" t="str">
        <f>IF(D1043="","",(SUMPRODUCT(('Дневник сделок'!$H$10:'Дневник сделок'!$H$2000=D1043)*('Дневник сделок'!$AE$10:'Дневник сделок'!$AE$2000&lt;0))))</f>
        <v/>
      </c>
      <c r="H1043" s="33" t="str">
        <f>IF(D1043="","",SUMPRODUCT(('Дневник сделок'!$H$10:$H$1960=D1043)*('Дневник сделок'!$AE$10:$AE$1960)))</f>
        <v/>
      </c>
    </row>
    <row r="1044" spans="5:8">
      <c r="E1044" s="33" t="str">
        <f>IF(D1044="","",COUNTIF('Дневник сделок'!$H$10:$H$1960,D1044))</f>
        <v/>
      </c>
      <c r="F1044" s="33" t="str">
        <f>IF(D1044="","",(SUMPRODUCT(('Дневник сделок'!$H$10:'Дневник сделок'!$H$2000=D1044)*('Дневник сделок'!$AE$10:'Дневник сделок'!$AE$2000&gt;0))))</f>
        <v/>
      </c>
      <c r="G1044" s="33" t="str">
        <f>IF(D1044="","",(SUMPRODUCT(('Дневник сделок'!$H$10:'Дневник сделок'!$H$2000=D1044)*('Дневник сделок'!$AE$10:'Дневник сделок'!$AE$2000&lt;0))))</f>
        <v/>
      </c>
      <c r="H1044" s="33" t="str">
        <f>IF(D1044="","",SUMPRODUCT(('Дневник сделок'!$H$10:$H$1960=D1044)*('Дневник сделок'!$AE$10:$AE$1960)))</f>
        <v/>
      </c>
    </row>
    <row r="1045" spans="5:8">
      <c r="E1045" s="33" t="str">
        <f>IF(D1045="","",COUNTIF('Дневник сделок'!$H$10:$H$1960,D1045))</f>
        <v/>
      </c>
      <c r="F1045" s="33" t="str">
        <f>IF(D1045="","",(SUMPRODUCT(('Дневник сделок'!$H$10:'Дневник сделок'!$H$2000=D1045)*('Дневник сделок'!$AE$10:'Дневник сделок'!$AE$2000&gt;0))))</f>
        <v/>
      </c>
      <c r="G1045" s="33" t="str">
        <f>IF(D1045="","",(SUMPRODUCT(('Дневник сделок'!$H$10:'Дневник сделок'!$H$2000=D1045)*('Дневник сделок'!$AE$10:'Дневник сделок'!$AE$2000&lt;0))))</f>
        <v/>
      </c>
      <c r="H1045" s="33" t="str">
        <f>IF(D1045="","",SUMPRODUCT(('Дневник сделок'!$H$10:$H$1960=D1045)*('Дневник сделок'!$AE$10:$AE$1960)))</f>
        <v/>
      </c>
    </row>
    <row r="1046" spans="5:8">
      <c r="E1046" s="33" t="str">
        <f>IF(D1046="","",COUNTIF('Дневник сделок'!$H$10:$H$1960,D1046))</f>
        <v/>
      </c>
      <c r="F1046" s="33" t="str">
        <f>IF(D1046="","",(SUMPRODUCT(('Дневник сделок'!$H$10:'Дневник сделок'!$H$2000=D1046)*('Дневник сделок'!$AE$10:'Дневник сделок'!$AE$2000&gt;0))))</f>
        <v/>
      </c>
      <c r="G1046" s="33" t="str">
        <f>IF(D1046="","",(SUMPRODUCT(('Дневник сделок'!$H$10:'Дневник сделок'!$H$2000=D1046)*('Дневник сделок'!$AE$10:'Дневник сделок'!$AE$2000&lt;0))))</f>
        <v/>
      </c>
      <c r="H1046" s="33" t="str">
        <f>IF(D1046="","",SUMPRODUCT(('Дневник сделок'!$H$10:$H$1960=D1046)*('Дневник сделок'!$AE$10:$AE$1960)))</f>
        <v/>
      </c>
    </row>
    <row r="1047" spans="5:8">
      <c r="E1047" s="33" t="str">
        <f>IF(D1047="","",COUNTIF('Дневник сделок'!$H$10:$H$1960,D1047))</f>
        <v/>
      </c>
      <c r="F1047" s="33" t="str">
        <f>IF(D1047="","",(SUMPRODUCT(('Дневник сделок'!$H$10:'Дневник сделок'!$H$2000=D1047)*('Дневник сделок'!$AE$10:'Дневник сделок'!$AE$2000&gt;0))))</f>
        <v/>
      </c>
      <c r="G1047" s="33" t="str">
        <f>IF(D1047="","",(SUMPRODUCT(('Дневник сделок'!$H$10:'Дневник сделок'!$H$2000=D1047)*('Дневник сделок'!$AE$10:'Дневник сделок'!$AE$2000&lt;0))))</f>
        <v/>
      </c>
      <c r="H1047" s="33" t="str">
        <f>IF(D1047="","",SUMPRODUCT(('Дневник сделок'!$H$10:$H$1960=D1047)*('Дневник сделок'!$AE$10:$AE$1960)))</f>
        <v/>
      </c>
    </row>
    <row r="1048" spans="5:8">
      <c r="E1048" s="33" t="str">
        <f>IF(D1048="","",COUNTIF('Дневник сделок'!$H$10:$H$1960,D1048))</f>
        <v/>
      </c>
      <c r="F1048" s="33" t="str">
        <f>IF(D1048="","",(SUMPRODUCT(('Дневник сделок'!$H$10:'Дневник сделок'!$H$2000=D1048)*('Дневник сделок'!$AE$10:'Дневник сделок'!$AE$2000&gt;0))))</f>
        <v/>
      </c>
      <c r="G1048" s="33" t="str">
        <f>IF(D1048="","",(SUMPRODUCT(('Дневник сделок'!$H$10:'Дневник сделок'!$H$2000=D1048)*('Дневник сделок'!$AE$10:'Дневник сделок'!$AE$2000&lt;0))))</f>
        <v/>
      </c>
      <c r="H1048" s="33" t="str">
        <f>IF(D1048="","",SUMPRODUCT(('Дневник сделок'!$H$10:$H$1960=D1048)*('Дневник сделок'!$AE$10:$AE$1960)))</f>
        <v/>
      </c>
    </row>
    <row r="1049" spans="5:8">
      <c r="E1049" s="33" t="str">
        <f>IF(D1049="","",COUNTIF('Дневник сделок'!$H$10:$H$1960,D1049))</f>
        <v/>
      </c>
      <c r="F1049" s="33" t="str">
        <f>IF(D1049="","",(SUMPRODUCT(('Дневник сделок'!$H$10:'Дневник сделок'!$H$2000=D1049)*('Дневник сделок'!$AE$10:'Дневник сделок'!$AE$2000&gt;0))))</f>
        <v/>
      </c>
      <c r="G1049" s="33" t="str">
        <f>IF(D1049="","",(SUMPRODUCT(('Дневник сделок'!$H$10:'Дневник сделок'!$H$2000=D1049)*('Дневник сделок'!$AE$10:'Дневник сделок'!$AE$2000&lt;0))))</f>
        <v/>
      </c>
      <c r="H1049" s="33" t="str">
        <f>IF(D1049="","",SUMPRODUCT(('Дневник сделок'!$H$10:$H$1960=D1049)*('Дневник сделок'!$AE$10:$AE$1960)))</f>
        <v/>
      </c>
    </row>
    <row r="1050" spans="5:8">
      <c r="E1050" s="33" t="str">
        <f>IF(D1050="","",COUNTIF('Дневник сделок'!$H$10:$H$1960,D1050))</f>
        <v/>
      </c>
      <c r="F1050" s="33" t="str">
        <f>IF(D1050="","",(SUMPRODUCT(('Дневник сделок'!$H$10:'Дневник сделок'!$H$2000=D1050)*('Дневник сделок'!$AE$10:'Дневник сделок'!$AE$2000&gt;0))))</f>
        <v/>
      </c>
      <c r="G1050" s="33" t="str">
        <f>IF(D1050="","",(SUMPRODUCT(('Дневник сделок'!$H$10:'Дневник сделок'!$H$2000=D1050)*('Дневник сделок'!$AE$10:'Дневник сделок'!$AE$2000&lt;0))))</f>
        <v/>
      </c>
      <c r="H1050" s="33" t="str">
        <f>IF(D1050="","",SUMPRODUCT(('Дневник сделок'!$H$10:$H$1960=D1050)*('Дневник сделок'!$AE$10:$AE$1960)))</f>
        <v/>
      </c>
    </row>
    <row r="1051" spans="5:8">
      <c r="E1051" s="33" t="str">
        <f>IF(D1051="","",COUNTIF('Дневник сделок'!$H$10:$H$1960,D1051))</f>
        <v/>
      </c>
      <c r="F1051" s="33" t="str">
        <f>IF(D1051="","",(SUMPRODUCT(('Дневник сделок'!$H$10:'Дневник сделок'!$H$2000=D1051)*('Дневник сделок'!$AE$10:'Дневник сделок'!$AE$2000&gt;0))))</f>
        <v/>
      </c>
      <c r="G1051" s="33" t="str">
        <f>IF(D1051="","",(SUMPRODUCT(('Дневник сделок'!$H$10:'Дневник сделок'!$H$2000=D1051)*('Дневник сделок'!$AE$10:'Дневник сделок'!$AE$2000&lt;0))))</f>
        <v/>
      </c>
      <c r="H1051" s="33" t="str">
        <f>IF(D1051="","",SUMPRODUCT(('Дневник сделок'!$H$10:$H$1960=D1051)*('Дневник сделок'!$AE$10:$AE$1960)))</f>
        <v/>
      </c>
    </row>
    <row r="1052" spans="5:8">
      <c r="E1052" s="33" t="str">
        <f>IF(D1052="","",COUNTIF('Дневник сделок'!$H$10:$H$1960,D1052))</f>
        <v/>
      </c>
      <c r="F1052" s="33" t="str">
        <f>IF(D1052="","",(SUMPRODUCT(('Дневник сделок'!$H$10:'Дневник сделок'!$H$2000=D1052)*('Дневник сделок'!$AE$10:'Дневник сделок'!$AE$2000&gt;0))))</f>
        <v/>
      </c>
      <c r="G1052" s="33" t="str">
        <f>IF(D1052="","",(SUMPRODUCT(('Дневник сделок'!$H$10:'Дневник сделок'!$H$2000=D1052)*('Дневник сделок'!$AE$10:'Дневник сделок'!$AE$2000&lt;0))))</f>
        <v/>
      </c>
      <c r="H1052" s="33" t="str">
        <f>IF(D1052="","",SUMPRODUCT(('Дневник сделок'!$H$10:$H$1960=D1052)*('Дневник сделок'!$AE$10:$AE$1960)))</f>
        <v/>
      </c>
    </row>
    <row r="1053" spans="5:8">
      <c r="E1053" s="33" t="str">
        <f>IF(D1053="","",COUNTIF('Дневник сделок'!$H$10:$H$1960,D1053))</f>
        <v/>
      </c>
      <c r="F1053" s="33" t="str">
        <f>IF(D1053="","",(SUMPRODUCT(('Дневник сделок'!$H$10:'Дневник сделок'!$H$2000=D1053)*('Дневник сделок'!$AE$10:'Дневник сделок'!$AE$2000&gt;0))))</f>
        <v/>
      </c>
      <c r="G1053" s="33" t="str">
        <f>IF(D1053="","",(SUMPRODUCT(('Дневник сделок'!$H$10:'Дневник сделок'!$H$2000=D1053)*('Дневник сделок'!$AE$10:'Дневник сделок'!$AE$2000&lt;0))))</f>
        <v/>
      </c>
      <c r="H1053" s="33" t="str">
        <f>IF(D1053="","",SUMPRODUCT(('Дневник сделок'!$H$10:$H$1960=D1053)*('Дневник сделок'!$AE$10:$AE$1960)))</f>
        <v/>
      </c>
    </row>
    <row r="1054" spans="5:8">
      <c r="E1054" s="33" t="str">
        <f>IF(D1054="","",COUNTIF('Дневник сделок'!$H$10:$H$1960,D1054))</f>
        <v/>
      </c>
      <c r="F1054" s="33" t="str">
        <f>IF(D1054="","",(SUMPRODUCT(('Дневник сделок'!$H$10:'Дневник сделок'!$H$2000=D1054)*('Дневник сделок'!$AE$10:'Дневник сделок'!$AE$2000&gt;0))))</f>
        <v/>
      </c>
      <c r="G1054" s="33" t="str">
        <f>IF(D1054="","",(SUMPRODUCT(('Дневник сделок'!$H$10:'Дневник сделок'!$H$2000=D1054)*('Дневник сделок'!$AE$10:'Дневник сделок'!$AE$2000&lt;0))))</f>
        <v/>
      </c>
      <c r="H1054" s="33" t="str">
        <f>IF(D1054="","",SUMPRODUCT(('Дневник сделок'!$H$10:$H$1960=D1054)*('Дневник сделок'!$AE$10:$AE$1960)))</f>
        <v/>
      </c>
    </row>
    <row r="1055" spans="5:8">
      <c r="E1055" s="33" t="str">
        <f>IF(D1055="","",COUNTIF('Дневник сделок'!$H$10:$H$1960,D1055))</f>
        <v/>
      </c>
      <c r="F1055" s="33" t="str">
        <f>IF(D1055="","",(SUMPRODUCT(('Дневник сделок'!$H$10:'Дневник сделок'!$H$2000=D1055)*('Дневник сделок'!$AE$10:'Дневник сделок'!$AE$2000&gt;0))))</f>
        <v/>
      </c>
      <c r="G1055" s="33" t="str">
        <f>IF(D1055="","",(SUMPRODUCT(('Дневник сделок'!$H$10:'Дневник сделок'!$H$2000=D1055)*('Дневник сделок'!$AE$10:'Дневник сделок'!$AE$2000&lt;0))))</f>
        <v/>
      </c>
      <c r="H1055" s="33" t="str">
        <f>IF(D1055="","",SUMPRODUCT(('Дневник сделок'!$H$10:$H$1960=D1055)*('Дневник сделок'!$AE$10:$AE$1960)))</f>
        <v/>
      </c>
    </row>
    <row r="1056" spans="5:8">
      <c r="E1056" s="33" t="str">
        <f>IF(D1056="","",COUNTIF('Дневник сделок'!$H$10:$H$1960,D1056))</f>
        <v/>
      </c>
      <c r="F1056" s="33" t="str">
        <f>IF(D1056="","",(SUMPRODUCT(('Дневник сделок'!$H$10:'Дневник сделок'!$H$2000=D1056)*('Дневник сделок'!$AE$10:'Дневник сделок'!$AE$2000&gt;0))))</f>
        <v/>
      </c>
      <c r="G1056" s="33" t="str">
        <f>IF(D1056="","",(SUMPRODUCT(('Дневник сделок'!$H$10:'Дневник сделок'!$H$2000=D1056)*('Дневник сделок'!$AE$10:'Дневник сделок'!$AE$2000&lt;0))))</f>
        <v/>
      </c>
      <c r="H1056" s="33" t="str">
        <f>IF(D1056="","",SUMPRODUCT(('Дневник сделок'!$H$10:$H$1960=D1056)*('Дневник сделок'!$AE$10:$AE$1960)))</f>
        <v/>
      </c>
    </row>
    <row r="1057" spans="5:8">
      <c r="E1057" s="33" t="str">
        <f>IF(D1057="","",COUNTIF('Дневник сделок'!$H$10:$H$1960,D1057))</f>
        <v/>
      </c>
      <c r="F1057" s="33" t="str">
        <f>IF(D1057="","",(SUMPRODUCT(('Дневник сделок'!$H$10:'Дневник сделок'!$H$2000=D1057)*('Дневник сделок'!$AE$10:'Дневник сделок'!$AE$2000&gt;0))))</f>
        <v/>
      </c>
      <c r="G1057" s="33" t="str">
        <f>IF(D1057="","",(SUMPRODUCT(('Дневник сделок'!$H$10:'Дневник сделок'!$H$2000=D1057)*('Дневник сделок'!$AE$10:'Дневник сделок'!$AE$2000&lt;0))))</f>
        <v/>
      </c>
      <c r="H1057" s="33" t="str">
        <f>IF(D1057="","",SUMPRODUCT(('Дневник сделок'!$H$10:$H$1960=D1057)*('Дневник сделок'!$AE$10:$AE$1960)))</f>
        <v/>
      </c>
    </row>
    <row r="1058" spans="5:8">
      <c r="E1058" s="33" t="str">
        <f>IF(D1058="","",COUNTIF('Дневник сделок'!$H$10:$H$1960,D1058))</f>
        <v/>
      </c>
      <c r="F1058" s="33" t="str">
        <f>IF(D1058="","",(SUMPRODUCT(('Дневник сделок'!$H$10:'Дневник сделок'!$H$2000=D1058)*('Дневник сделок'!$AE$10:'Дневник сделок'!$AE$2000&gt;0))))</f>
        <v/>
      </c>
      <c r="G1058" s="33" t="str">
        <f>IF(D1058="","",(SUMPRODUCT(('Дневник сделок'!$H$10:'Дневник сделок'!$H$2000=D1058)*('Дневник сделок'!$AE$10:'Дневник сделок'!$AE$2000&lt;0))))</f>
        <v/>
      </c>
      <c r="H1058" s="33" t="str">
        <f>IF(D1058="","",SUMPRODUCT(('Дневник сделок'!$H$10:$H$1960=D1058)*('Дневник сделок'!$AE$10:$AE$1960)))</f>
        <v/>
      </c>
    </row>
    <row r="1059" spans="5:8">
      <c r="E1059" s="33" t="str">
        <f>IF(D1059="","",COUNTIF('Дневник сделок'!$H$10:$H$1960,D1059))</f>
        <v/>
      </c>
      <c r="F1059" s="33" t="str">
        <f>IF(D1059="","",(SUMPRODUCT(('Дневник сделок'!$H$10:'Дневник сделок'!$H$2000=D1059)*('Дневник сделок'!$AE$10:'Дневник сделок'!$AE$2000&gt;0))))</f>
        <v/>
      </c>
      <c r="G1059" s="33" t="str">
        <f>IF(D1059="","",(SUMPRODUCT(('Дневник сделок'!$H$10:'Дневник сделок'!$H$2000=D1059)*('Дневник сделок'!$AE$10:'Дневник сделок'!$AE$2000&lt;0))))</f>
        <v/>
      </c>
      <c r="H1059" s="33" t="str">
        <f>IF(D1059="","",SUMPRODUCT(('Дневник сделок'!$H$10:$H$1960=D1059)*('Дневник сделок'!$AE$10:$AE$1960)))</f>
        <v/>
      </c>
    </row>
    <row r="1060" spans="5:8">
      <c r="E1060" s="33" t="str">
        <f>IF(D1060="","",COUNTIF('Дневник сделок'!$H$10:$H$1960,D1060))</f>
        <v/>
      </c>
      <c r="F1060" s="33" t="str">
        <f>IF(D1060="","",(SUMPRODUCT(('Дневник сделок'!$H$10:'Дневник сделок'!$H$2000=D1060)*('Дневник сделок'!$AE$10:'Дневник сделок'!$AE$2000&gt;0))))</f>
        <v/>
      </c>
      <c r="G1060" s="33" t="str">
        <f>IF(D1060="","",(SUMPRODUCT(('Дневник сделок'!$H$10:'Дневник сделок'!$H$2000=D1060)*('Дневник сделок'!$AE$10:'Дневник сделок'!$AE$2000&lt;0))))</f>
        <v/>
      </c>
      <c r="H1060" s="33" t="str">
        <f>IF(D1060="","",SUMPRODUCT(('Дневник сделок'!$H$10:$H$1960=D1060)*('Дневник сделок'!$AE$10:$AE$1960)))</f>
        <v/>
      </c>
    </row>
    <row r="1061" spans="5:8">
      <c r="E1061" s="33" t="str">
        <f>IF(D1061="","",COUNTIF('Дневник сделок'!$H$10:$H$1960,D1061))</f>
        <v/>
      </c>
      <c r="F1061" s="33" t="str">
        <f>IF(D1061="","",(SUMPRODUCT(('Дневник сделок'!$H$10:'Дневник сделок'!$H$2000=D1061)*('Дневник сделок'!$AE$10:'Дневник сделок'!$AE$2000&gt;0))))</f>
        <v/>
      </c>
      <c r="G1061" s="33" t="str">
        <f>IF(D1061="","",(SUMPRODUCT(('Дневник сделок'!$H$10:'Дневник сделок'!$H$2000=D1061)*('Дневник сделок'!$AE$10:'Дневник сделок'!$AE$2000&lt;0))))</f>
        <v/>
      </c>
      <c r="H1061" s="33" t="str">
        <f>IF(D1061="","",SUMPRODUCT(('Дневник сделок'!$H$10:$H$1960=D1061)*('Дневник сделок'!$AE$10:$AE$1960)))</f>
        <v/>
      </c>
    </row>
    <row r="1062" spans="5:8">
      <c r="E1062" s="33" t="str">
        <f>IF(D1062="","",COUNTIF('Дневник сделок'!$H$10:$H$1960,D1062))</f>
        <v/>
      </c>
      <c r="F1062" s="33" t="str">
        <f>IF(D1062="","",(SUMPRODUCT(('Дневник сделок'!$H$10:'Дневник сделок'!$H$2000=D1062)*('Дневник сделок'!$AE$10:'Дневник сделок'!$AE$2000&gt;0))))</f>
        <v/>
      </c>
      <c r="G1062" s="33" t="str">
        <f>IF(D1062="","",(SUMPRODUCT(('Дневник сделок'!$H$10:'Дневник сделок'!$H$2000=D1062)*('Дневник сделок'!$AE$10:'Дневник сделок'!$AE$2000&lt;0))))</f>
        <v/>
      </c>
      <c r="H1062" s="33" t="str">
        <f>IF(D1062="","",SUMPRODUCT(('Дневник сделок'!$H$10:$H$1960=D1062)*('Дневник сделок'!$AE$10:$AE$1960)))</f>
        <v/>
      </c>
    </row>
    <row r="1063" spans="5:8">
      <c r="E1063" s="33" t="str">
        <f>IF(D1063="","",COUNTIF('Дневник сделок'!$H$10:$H$1960,D1063))</f>
        <v/>
      </c>
      <c r="F1063" s="33" t="str">
        <f>IF(D1063="","",(SUMPRODUCT(('Дневник сделок'!$H$10:'Дневник сделок'!$H$2000=D1063)*('Дневник сделок'!$AE$10:'Дневник сделок'!$AE$2000&gt;0))))</f>
        <v/>
      </c>
      <c r="G1063" s="33" t="str">
        <f>IF(D1063="","",(SUMPRODUCT(('Дневник сделок'!$H$10:'Дневник сделок'!$H$2000=D1063)*('Дневник сделок'!$AE$10:'Дневник сделок'!$AE$2000&lt;0))))</f>
        <v/>
      </c>
      <c r="H1063" s="33" t="str">
        <f>IF(D1063="","",SUMPRODUCT(('Дневник сделок'!$H$10:$H$1960=D1063)*('Дневник сделок'!$AE$10:$AE$1960)))</f>
        <v/>
      </c>
    </row>
    <row r="1064" spans="5:8">
      <c r="E1064" s="33" t="str">
        <f>IF(D1064="","",COUNTIF('Дневник сделок'!$H$10:$H$1960,D1064))</f>
        <v/>
      </c>
      <c r="F1064" s="33" t="str">
        <f>IF(D1064="","",(SUMPRODUCT(('Дневник сделок'!$H$10:'Дневник сделок'!$H$2000=D1064)*('Дневник сделок'!$AE$10:'Дневник сделок'!$AE$2000&gt;0))))</f>
        <v/>
      </c>
      <c r="G1064" s="33" t="str">
        <f>IF(D1064="","",(SUMPRODUCT(('Дневник сделок'!$H$10:'Дневник сделок'!$H$2000=D1064)*('Дневник сделок'!$AE$10:'Дневник сделок'!$AE$2000&lt;0))))</f>
        <v/>
      </c>
      <c r="H1064" s="33" t="str">
        <f>IF(D1064="","",SUMPRODUCT(('Дневник сделок'!$H$10:$H$1960=D1064)*('Дневник сделок'!$AE$10:$AE$1960)))</f>
        <v/>
      </c>
    </row>
    <row r="1065" spans="5:8">
      <c r="E1065" s="33" t="str">
        <f>IF(D1065="","",COUNTIF('Дневник сделок'!$H$10:$H$1960,D1065))</f>
        <v/>
      </c>
      <c r="F1065" s="33" t="str">
        <f>IF(D1065="","",(SUMPRODUCT(('Дневник сделок'!$H$10:'Дневник сделок'!$H$2000=D1065)*('Дневник сделок'!$AE$10:'Дневник сделок'!$AE$2000&gt;0))))</f>
        <v/>
      </c>
      <c r="G1065" s="33" t="str">
        <f>IF(D1065="","",(SUMPRODUCT(('Дневник сделок'!$H$10:'Дневник сделок'!$H$2000=D1065)*('Дневник сделок'!$AE$10:'Дневник сделок'!$AE$2000&lt;0))))</f>
        <v/>
      </c>
      <c r="H1065" s="33" t="str">
        <f>IF(D1065="","",SUMPRODUCT(('Дневник сделок'!$H$10:$H$1960=D1065)*('Дневник сделок'!$AE$10:$AE$1960)))</f>
        <v/>
      </c>
    </row>
    <row r="1066" spans="5:8">
      <c r="E1066" s="33" t="str">
        <f>IF(D1066="","",COUNTIF('Дневник сделок'!$H$10:$H$1960,D1066))</f>
        <v/>
      </c>
      <c r="F1066" s="33" t="str">
        <f>IF(D1066="","",(SUMPRODUCT(('Дневник сделок'!$H$10:'Дневник сделок'!$H$2000=D1066)*('Дневник сделок'!$AE$10:'Дневник сделок'!$AE$2000&gt;0))))</f>
        <v/>
      </c>
      <c r="G1066" s="33" t="str">
        <f>IF(D1066="","",(SUMPRODUCT(('Дневник сделок'!$H$10:'Дневник сделок'!$H$2000=D1066)*('Дневник сделок'!$AE$10:'Дневник сделок'!$AE$2000&lt;0))))</f>
        <v/>
      </c>
      <c r="H1066" s="33" t="str">
        <f>IF(D1066="","",SUMPRODUCT(('Дневник сделок'!$H$10:$H$1960=D1066)*('Дневник сделок'!$AE$10:$AE$1960)))</f>
        <v/>
      </c>
    </row>
    <row r="1067" spans="5:8">
      <c r="E1067" s="33" t="str">
        <f>IF(D1067="","",COUNTIF('Дневник сделок'!$H$10:$H$1960,D1067))</f>
        <v/>
      </c>
      <c r="F1067" s="33" t="str">
        <f>IF(D1067="","",(SUMPRODUCT(('Дневник сделок'!$H$10:'Дневник сделок'!$H$2000=D1067)*('Дневник сделок'!$AE$10:'Дневник сделок'!$AE$2000&gt;0))))</f>
        <v/>
      </c>
      <c r="G1067" s="33" t="str">
        <f>IF(D1067="","",(SUMPRODUCT(('Дневник сделок'!$H$10:'Дневник сделок'!$H$2000=D1067)*('Дневник сделок'!$AE$10:'Дневник сделок'!$AE$2000&lt;0))))</f>
        <v/>
      </c>
      <c r="H1067" s="33" t="str">
        <f>IF(D1067="","",SUMPRODUCT(('Дневник сделок'!$H$10:$H$1960=D1067)*('Дневник сделок'!$AE$10:$AE$1960)))</f>
        <v/>
      </c>
    </row>
    <row r="1068" spans="5:8">
      <c r="E1068" s="33" t="str">
        <f>IF(D1068="","",COUNTIF('Дневник сделок'!$H$10:$H$1960,D1068))</f>
        <v/>
      </c>
      <c r="F1068" s="33" t="str">
        <f>IF(D1068="","",(SUMPRODUCT(('Дневник сделок'!$H$10:'Дневник сделок'!$H$2000=D1068)*('Дневник сделок'!$AE$10:'Дневник сделок'!$AE$2000&gt;0))))</f>
        <v/>
      </c>
      <c r="G1068" s="33" t="str">
        <f>IF(D1068="","",(SUMPRODUCT(('Дневник сделок'!$H$10:'Дневник сделок'!$H$2000=D1068)*('Дневник сделок'!$AE$10:'Дневник сделок'!$AE$2000&lt;0))))</f>
        <v/>
      </c>
      <c r="H1068" s="33" t="str">
        <f>IF(D1068="","",SUMPRODUCT(('Дневник сделок'!$H$10:$H$1960=D1068)*('Дневник сделок'!$AE$10:$AE$1960)))</f>
        <v/>
      </c>
    </row>
    <row r="1069" spans="5:8">
      <c r="E1069" s="33" t="str">
        <f>IF(D1069="","",COUNTIF('Дневник сделок'!$H$10:$H$1960,D1069))</f>
        <v/>
      </c>
      <c r="F1069" s="33" t="str">
        <f>IF(D1069="","",(SUMPRODUCT(('Дневник сделок'!$H$10:'Дневник сделок'!$H$2000=D1069)*('Дневник сделок'!$AE$10:'Дневник сделок'!$AE$2000&gt;0))))</f>
        <v/>
      </c>
      <c r="G1069" s="33" t="str">
        <f>IF(D1069="","",(SUMPRODUCT(('Дневник сделок'!$H$10:'Дневник сделок'!$H$2000=D1069)*('Дневник сделок'!$AE$10:'Дневник сделок'!$AE$2000&lt;0))))</f>
        <v/>
      </c>
      <c r="H1069" s="33" t="str">
        <f>IF(D1069="","",SUMPRODUCT(('Дневник сделок'!$H$10:$H$1960=D1069)*('Дневник сделок'!$AE$10:$AE$1960)))</f>
        <v/>
      </c>
    </row>
    <row r="1070" spans="5:8">
      <c r="E1070" s="33" t="str">
        <f>IF(D1070="","",COUNTIF('Дневник сделок'!$H$10:$H$1960,D1070))</f>
        <v/>
      </c>
      <c r="F1070" s="33" t="str">
        <f>IF(D1070="","",(SUMPRODUCT(('Дневник сделок'!$H$10:'Дневник сделок'!$H$2000=D1070)*('Дневник сделок'!$AE$10:'Дневник сделок'!$AE$2000&gt;0))))</f>
        <v/>
      </c>
      <c r="G1070" s="33" t="str">
        <f>IF(D1070="","",(SUMPRODUCT(('Дневник сделок'!$H$10:'Дневник сделок'!$H$2000=D1070)*('Дневник сделок'!$AE$10:'Дневник сделок'!$AE$2000&lt;0))))</f>
        <v/>
      </c>
      <c r="H1070" s="33" t="str">
        <f>IF(D1070="","",SUMPRODUCT(('Дневник сделок'!$H$10:$H$1960=D1070)*('Дневник сделок'!$AE$10:$AE$1960)))</f>
        <v/>
      </c>
    </row>
    <row r="1071" spans="5:8">
      <c r="E1071" s="33" t="str">
        <f>IF(D1071="","",COUNTIF('Дневник сделок'!$H$10:$H$1960,D1071))</f>
        <v/>
      </c>
      <c r="F1071" s="33" t="str">
        <f>IF(D1071="","",(SUMPRODUCT(('Дневник сделок'!$H$10:'Дневник сделок'!$H$2000=D1071)*('Дневник сделок'!$AE$10:'Дневник сделок'!$AE$2000&gt;0))))</f>
        <v/>
      </c>
      <c r="G1071" s="33" t="str">
        <f>IF(D1071="","",(SUMPRODUCT(('Дневник сделок'!$H$10:'Дневник сделок'!$H$2000=D1071)*('Дневник сделок'!$AE$10:'Дневник сделок'!$AE$2000&lt;0))))</f>
        <v/>
      </c>
      <c r="H1071" s="33" t="str">
        <f>IF(D1071="","",SUMPRODUCT(('Дневник сделок'!$H$10:$H$1960=D1071)*('Дневник сделок'!$AE$10:$AE$1960)))</f>
        <v/>
      </c>
    </row>
    <row r="1072" spans="5:8">
      <c r="E1072" s="33" t="str">
        <f>IF(D1072="","",COUNTIF('Дневник сделок'!$H$10:$H$1960,D1072))</f>
        <v/>
      </c>
      <c r="F1072" s="33" t="str">
        <f>IF(D1072="","",(SUMPRODUCT(('Дневник сделок'!$H$10:'Дневник сделок'!$H$2000=D1072)*('Дневник сделок'!$AE$10:'Дневник сделок'!$AE$2000&gt;0))))</f>
        <v/>
      </c>
      <c r="G1072" s="33" t="str">
        <f>IF(D1072="","",(SUMPRODUCT(('Дневник сделок'!$H$10:'Дневник сделок'!$H$2000=D1072)*('Дневник сделок'!$AE$10:'Дневник сделок'!$AE$2000&lt;0))))</f>
        <v/>
      </c>
      <c r="H1072" s="33" t="str">
        <f>IF(D1072="","",SUMPRODUCT(('Дневник сделок'!$H$10:$H$1960=D1072)*('Дневник сделок'!$AE$10:$AE$1960)))</f>
        <v/>
      </c>
    </row>
    <row r="1073" spans="5:8">
      <c r="E1073" s="33" t="str">
        <f>IF(D1073="","",COUNTIF('Дневник сделок'!$H$10:$H$1960,D1073))</f>
        <v/>
      </c>
      <c r="F1073" s="33" t="str">
        <f>IF(D1073="","",(SUMPRODUCT(('Дневник сделок'!$H$10:'Дневник сделок'!$H$2000=D1073)*('Дневник сделок'!$AE$10:'Дневник сделок'!$AE$2000&gt;0))))</f>
        <v/>
      </c>
      <c r="G1073" s="33" t="str">
        <f>IF(D1073="","",(SUMPRODUCT(('Дневник сделок'!$H$10:'Дневник сделок'!$H$2000=D1073)*('Дневник сделок'!$AE$10:'Дневник сделок'!$AE$2000&lt;0))))</f>
        <v/>
      </c>
      <c r="H1073" s="33" t="str">
        <f>IF(D1073="","",SUMPRODUCT(('Дневник сделок'!$H$10:$H$1960=D1073)*('Дневник сделок'!$AE$10:$AE$1960)))</f>
        <v/>
      </c>
    </row>
    <row r="1074" spans="5:8">
      <c r="E1074" s="33" t="str">
        <f>IF(D1074="","",COUNTIF('Дневник сделок'!$H$10:$H$1960,D1074))</f>
        <v/>
      </c>
      <c r="F1074" s="33" t="str">
        <f>IF(D1074="","",(SUMPRODUCT(('Дневник сделок'!$H$10:'Дневник сделок'!$H$2000=D1074)*('Дневник сделок'!$AE$10:'Дневник сделок'!$AE$2000&gt;0))))</f>
        <v/>
      </c>
      <c r="G1074" s="33" t="str">
        <f>IF(D1074="","",(SUMPRODUCT(('Дневник сделок'!$H$10:'Дневник сделок'!$H$2000=D1074)*('Дневник сделок'!$AE$10:'Дневник сделок'!$AE$2000&lt;0))))</f>
        <v/>
      </c>
      <c r="H1074" s="33" t="str">
        <f>IF(D1074="","",SUMPRODUCT(('Дневник сделок'!$H$10:$H$1960=D1074)*('Дневник сделок'!$AE$10:$AE$1960)))</f>
        <v/>
      </c>
    </row>
    <row r="1075" spans="5:8">
      <c r="E1075" s="33" t="str">
        <f>IF(D1075="","",COUNTIF('Дневник сделок'!$H$10:$H$1960,D1075))</f>
        <v/>
      </c>
      <c r="F1075" s="33" t="str">
        <f>IF(D1075="","",(SUMPRODUCT(('Дневник сделок'!$H$10:'Дневник сделок'!$H$2000=D1075)*('Дневник сделок'!$AE$10:'Дневник сделок'!$AE$2000&gt;0))))</f>
        <v/>
      </c>
      <c r="G1075" s="33" t="str">
        <f>IF(D1075="","",(SUMPRODUCT(('Дневник сделок'!$H$10:'Дневник сделок'!$H$2000=D1075)*('Дневник сделок'!$AE$10:'Дневник сделок'!$AE$2000&lt;0))))</f>
        <v/>
      </c>
      <c r="H1075" s="33" t="str">
        <f>IF(D1075="","",SUMPRODUCT(('Дневник сделок'!$H$10:$H$1960=D1075)*('Дневник сделок'!$AE$10:$AE$1960)))</f>
        <v/>
      </c>
    </row>
    <row r="1076" spans="5:8">
      <c r="E1076" s="33" t="str">
        <f>IF(D1076="","",COUNTIF('Дневник сделок'!$H$10:$H$1960,D1076))</f>
        <v/>
      </c>
      <c r="F1076" s="33" t="str">
        <f>IF(D1076="","",(SUMPRODUCT(('Дневник сделок'!$H$10:'Дневник сделок'!$H$2000=D1076)*('Дневник сделок'!$AE$10:'Дневник сделок'!$AE$2000&gt;0))))</f>
        <v/>
      </c>
      <c r="G1076" s="33" t="str">
        <f>IF(D1076="","",(SUMPRODUCT(('Дневник сделок'!$H$10:'Дневник сделок'!$H$2000=D1076)*('Дневник сделок'!$AE$10:'Дневник сделок'!$AE$2000&lt;0))))</f>
        <v/>
      </c>
      <c r="H1076" s="33" t="str">
        <f>IF(D1076="","",SUMPRODUCT(('Дневник сделок'!$H$10:$H$1960=D1076)*('Дневник сделок'!$AE$10:$AE$1960)))</f>
        <v/>
      </c>
    </row>
    <row r="1077" spans="5:8">
      <c r="E1077" s="33" t="str">
        <f>IF(D1077="","",COUNTIF('Дневник сделок'!$H$10:$H$1960,D1077))</f>
        <v/>
      </c>
      <c r="F1077" s="33" t="str">
        <f>IF(D1077="","",(SUMPRODUCT(('Дневник сделок'!$H$10:'Дневник сделок'!$H$2000=D1077)*('Дневник сделок'!$AE$10:'Дневник сделок'!$AE$2000&gt;0))))</f>
        <v/>
      </c>
      <c r="G1077" s="33" t="str">
        <f>IF(D1077="","",(SUMPRODUCT(('Дневник сделок'!$H$10:'Дневник сделок'!$H$2000=D1077)*('Дневник сделок'!$AE$10:'Дневник сделок'!$AE$2000&lt;0))))</f>
        <v/>
      </c>
      <c r="H1077" s="33" t="str">
        <f>IF(D1077="","",SUMPRODUCT(('Дневник сделок'!$H$10:$H$1960=D1077)*('Дневник сделок'!$AE$10:$AE$1960)))</f>
        <v/>
      </c>
    </row>
    <row r="1078" spans="5:8">
      <c r="E1078" s="33" t="str">
        <f>IF(D1078="","",COUNTIF('Дневник сделок'!$H$10:$H$1960,D1078))</f>
        <v/>
      </c>
      <c r="F1078" s="33" t="str">
        <f>IF(D1078="","",(SUMPRODUCT(('Дневник сделок'!$H$10:'Дневник сделок'!$H$2000=D1078)*('Дневник сделок'!$AE$10:'Дневник сделок'!$AE$2000&gt;0))))</f>
        <v/>
      </c>
      <c r="G1078" s="33" t="str">
        <f>IF(D1078="","",(SUMPRODUCT(('Дневник сделок'!$H$10:'Дневник сделок'!$H$2000=D1078)*('Дневник сделок'!$AE$10:'Дневник сделок'!$AE$2000&lt;0))))</f>
        <v/>
      </c>
      <c r="H1078" s="33" t="str">
        <f>IF(D1078="","",SUMPRODUCT(('Дневник сделок'!$H$10:$H$1960=D1078)*('Дневник сделок'!$AE$10:$AE$1960)))</f>
        <v/>
      </c>
    </row>
    <row r="1079" spans="5:8">
      <c r="E1079" s="33" t="str">
        <f>IF(D1079="","",COUNTIF('Дневник сделок'!$H$10:$H$1960,D1079))</f>
        <v/>
      </c>
      <c r="F1079" s="33" t="str">
        <f>IF(D1079="","",(SUMPRODUCT(('Дневник сделок'!$H$10:'Дневник сделок'!$H$2000=D1079)*('Дневник сделок'!$AE$10:'Дневник сделок'!$AE$2000&gt;0))))</f>
        <v/>
      </c>
      <c r="G1079" s="33" t="str">
        <f>IF(D1079="","",(SUMPRODUCT(('Дневник сделок'!$H$10:'Дневник сделок'!$H$2000=D1079)*('Дневник сделок'!$AE$10:'Дневник сделок'!$AE$2000&lt;0))))</f>
        <v/>
      </c>
      <c r="H1079" s="33" t="str">
        <f>IF(D1079="","",SUMPRODUCT(('Дневник сделок'!$H$10:$H$1960=D1079)*('Дневник сделок'!$AE$10:$AE$1960)))</f>
        <v/>
      </c>
    </row>
    <row r="1080" spans="5:8">
      <c r="E1080" s="33" t="str">
        <f>IF(D1080="","",COUNTIF('Дневник сделок'!$H$10:$H$1960,D1080))</f>
        <v/>
      </c>
      <c r="F1080" s="33" t="str">
        <f>IF(D1080="","",(SUMPRODUCT(('Дневник сделок'!$H$10:'Дневник сделок'!$H$2000=D1080)*('Дневник сделок'!$AE$10:'Дневник сделок'!$AE$2000&gt;0))))</f>
        <v/>
      </c>
      <c r="G1080" s="33" t="str">
        <f>IF(D1080="","",(SUMPRODUCT(('Дневник сделок'!$H$10:'Дневник сделок'!$H$2000=D1080)*('Дневник сделок'!$AE$10:'Дневник сделок'!$AE$2000&lt;0))))</f>
        <v/>
      </c>
      <c r="H1080" s="33" t="str">
        <f>IF(D1080="","",SUMPRODUCT(('Дневник сделок'!$H$10:$H$1960=D1080)*('Дневник сделок'!$AE$10:$AE$1960)))</f>
        <v/>
      </c>
    </row>
    <row r="1081" spans="5:8">
      <c r="E1081" s="33" t="str">
        <f>IF(D1081="","",COUNTIF('Дневник сделок'!$H$10:$H$1960,D1081))</f>
        <v/>
      </c>
      <c r="F1081" s="33" t="str">
        <f>IF(D1081="","",(SUMPRODUCT(('Дневник сделок'!$H$10:'Дневник сделок'!$H$2000=D1081)*('Дневник сделок'!$AE$10:'Дневник сделок'!$AE$2000&gt;0))))</f>
        <v/>
      </c>
      <c r="G1081" s="33" t="str">
        <f>IF(D1081="","",(SUMPRODUCT(('Дневник сделок'!$H$10:'Дневник сделок'!$H$2000=D1081)*('Дневник сделок'!$AE$10:'Дневник сделок'!$AE$2000&lt;0))))</f>
        <v/>
      </c>
      <c r="H1081" s="33" t="str">
        <f>IF(D1081="","",SUMPRODUCT(('Дневник сделок'!$H$10:$H$1960=D1081)*('Дневник сделок'!$AE$10:$AE$1960)))</f>
        <v/>
      </c>
    </row>
    <row r="1082" spans="5:8">
      <c r="E1082" s="33" t="str">
        <f>IF(D1082="","",COUNTIF('Дневник сделок'!$H$10:$H$1960,D1082))</f>
        <v/>
      </c>
      <c r="F1082" s="33" t="str">
        <f>IF(D1082="","",(SUMPRODUCT(('Дневник сделок'!$H$10:'Дневник сделок'!$H$2000=D1082)*('Дневник сделок'!$AE$10:'Дневник сделок'!$AE$2000&gt;0))))</f>
        <v/>
      </c>
      <c r="G1082" s="33" t="str">
        <f>IF(D1082="","",(SUMPRODUCT(('Дневник сделок'!$H$10:'Дневник сделок'!$H$2000=D1082)*('Дневник сделок'!$AE$10:'Дневник сделок'!$AE$2000&lt;0))))</f>
        <v/>
      </c>
      <c r="H1082" s="33" t="str">
        <f>IF(D1082="","",SUMPRODUCT(('Дневник сделок'!$H$10:$H$1960=D1082)*('Дневник сделок'!$AE$10:$AE$1960)))</f>
        <v/>
      </c>
    </row>
    <row r="1083" spans="5:8">
      <c r="E1083" s="33" t="str">
        <f>IF(D1083="","",COUNTIF('Дневник сделок'!$H$10:$H$1960,D1083))</f>
        <v/>
      </c>
      <c r="F1083" s="33" t="str">
        <f>IF(D1083="","",(SUMPRODUCT(('Дневник сделок'!$H$10:'Дневник сделок'!$H$2000=D1083)*('Дневник сделок'!$AE$10:'Дневник сделок'!$AE$2000&gt;0))))</f>
        <v/>
      </c>
      <c r="G1083" s="33" t="str">
        <f>IF(D1083="","",(SUMPRODUCT(('Дневник сделок'!$H$10:'Дневник сделок'!$H$2000=D1083)*('Дневник сделок'!$AE$10:'Дневник сделок'!$AE$2000&lt;0))))</f>
        <v/>
      </c>
      <c r="H1083" s="33" t="str">
        <f>IF(D1083="","",SUMPRODUCT(('Дневник сделок'!$H$10:$H$1960=D1083)*('Дневник сделок'!$AE$10:$AE$1960)))</f>
        <v/>
      </c>
    </row>
    <row r="1084" spans="5:8">
      <c r="E1084" s="33" t="str">
        <f>IF(D1084="","",COUNTIF('Дневник сделок'!$H$10:$H$1960,D1084))</f>
        <v/>
      </c>
      <c r="F1084" s="33" t="str">
        <f>IF(D1084="","",(SUMPRODUCT(('Дневник сделок'!$H$10:'Дневник сделок'!$H$2000=D1084)*('Дневник сделок'!$AE$10:'Дневник сделок'!$AE$2000&gt;0))))</f>
        <v/>
      </c>
      <c r="G1084" s="33" t="str">
        <f>IF(D1084="","",(SUMPRODUCT(('Дневник сделок'!$H$10:'Дневник сделок'!$H$2000=D1084)*('Дневник сделок'!$AE$10:'Дневник сделок'!$AE$2000&lt;0))))</f>
        <v/>
      </c>
      <c r="H1084" s="33" t="str">
        <f>IF(D1084="","",SUMPRODUCT(('Дневник сделок'!$H$10:$H$1960=D1084)*('Дневник сделок'!$AE$10:$AE$1960)))</f>
        <v/>
      </c>
    </row>
    <row r="1085" spans="5:8">
      <c r="E1085" s="33" t="str">
        <f>IF(D1085="","",COUNTIF('Дневник сделок'!$H$10:$H$1960,D1085))</f>
        <v/>
      </c>
      <c r="F1085" s="33" t="str">
        <f>IF(D1085="","",(SUMPRODUCT(('Дневник сделок'!$H$10:'Дневник сделок'!$H$2000=D1085)*('Дневник сделок'!$AE$10:'Дневник сделок'!$AE$2000&gt;0))))</f>
        <v/>
      </c>
      <c r="G1085" s="33" t="str">
        <f>IF(D1085="","",(SUMPRODUCT(('Дневник сделок'!$H$10:'Дневник сделок'!$H$2000=D1085)*('Дневник сделок'!$AE$10:'Дневник сделок'!$AE$2000&lt;0))))</f>
        <v/>
      </c>
      <c r="H1085" s="33" t="str">
        <f>IF(D1085="","",SUMPRODUCT(('Дневник сделок'!$H$10:$H$1960=D1085)*('Дневник сделок'!$AE$10:$AE$1960)))</f>
        <v/>
      </c>
    </row>
    <row r="1086" spans="5:8">
      <c r="E1086" s="33" t="str">
        <f>IF(D1086="","",COUNTIF('Дневник сделок'!$H$10:$H$1960,D1086))</f>
        <v/>
      </c>
      <c r="F1086" s="33" t="str">
        <f>IF(D1086="","",(SUMPRODUCT(('Дневник сделок'!$H$10:'Дневник сделок'!$H$2000=D1086)*('Дневник сделок'!$AE$10:'Дневник сделок'!$AE$2000&gt;0))))</f>
        <v/>
      </c>
      <c r="G1086" s="33" t="str">
        <f>IF(D1086="","",(SUMPRODUCT(('Дневник сделок'!$H$10:'Дневник сделок'!$H$2000=D1086)*('Дневник сделок'!$AE$10:'Дневник сделок'!$AE$2000&lt;0))))</f>
        <v/>
      </c>
      <c r="H1086" s="33" t="str">
        <f>IF(D1086="","",SUMPRODUCT(('Дневник сделок'!$H$10:$H$1960=D1086)*('Дневник сделок'!$AE$10:$AE$1960)))</f>
        <v/>
      </c>
    </row>
    <row r="1087" spans="5:8">
      <c r="E1087" s="33" t="str">
        <f>IF(D1087="","",COUNTIF('Дневник сделок'!$H$10:$H$1960,D1087))</f>
        <v/>
      </c>
      <c r="F1087" s="33" t="str">
        <f>IF(D1087="","",(SUMPRODUCT(('Дневник сделок'!$H$10:'Дневник сделок'!$H$2000=D1087)*('Дневник сделок'!$AE$10:'Дневник сделок'!$AE$2000&gt;0))))</f>
        <v/>
      </c>
      <c r="G1087" s="33" t="str">
        <f>IF(D1087="","",(SUMPRODUCT(('Дневник сделок'!$H$10:'Дневник сделок'!$H$2000=D1087)*('Дневник сделок'!$AE$10:'Дневник сделок'!$AE$2000&lt;0))))</f>
        <v/>
      </c>
      <c r="H1087" s="33" t="str">
        <f>IF(D1087="","",SUMPRODUCT(('Дневник сделок'!$H$10:$H$1960=D1087)*('Дневник сделок'!$AE$10:$AE$1960)))</f>
        <v/>
      </c>
    </row>
    <row r="1088" spans="5:8">
      <c r="E1088" s="33" t="str">
        <f>IF(D1088="","",COUNTIF('Дневник сделок'!$H$10:$H$1960,D1088))</f>
        <v/>
      </c>
      <c r="F1088" s="33" t="str">
        <f>IF(D1088="","",(SUMPRODUCT(('Дневник сделок'!$H$10:'Дневник сделок'!$H$2000=D1088)*('Дневник сделок'!$AE$10:'Дневник сделок'!$AE$2000&gt;0))))</f>
        <v/>
      </c>
      <c r="G1088" s="33" t="str">
        <f>IF(D1088="","",(SUMPRODUCT(('Дневник сделок'!$H$10:'Дневник сделок'!$H$2000=D1088)*('Дневник сделок'!$AE$10:'Дневник сделок'!$AE$2000&lt;0))))</f>
        <v/>
      </c>
      <c r="H1088" s="33" t="str">
        <f>IF(D1088="","",SUMPRODUCT(('Дневник сделок'!$H$10:$H$1960=D1088)*('Дневник сделок'!$AE$10:$AE$1960)))</f>
        <v/>
      </c>
    </row>
    <row r="1089" spans="5:8">
      <c r="E1089" s="33" t="str">
        <f>IF(D1089="","",COUNTIF('Дневник сделок'!$H$10:$H$1960,D1089))</f>
        <v/>
      </c>
      <c r="F1089" s="33" t="str">
        <f>IF(D1089="","",(SUMPRODUCT(('Дневник сделок'!$H$10:'Дневник сделок'!$H$2000=D1089)*('Дневник сделок'!$AE$10:'Дневник сделок'!$AE$2000&gt;0))))</f>
        <v/>
      </c>
      <c r="G1089" s="33" t="str">
        <f>IF(D1089="","",(SUMPRODUCT(('Дневник сделок'!$H$10:'Дневник сделок'!$H$2000=D1089)*('Дневник сделок'!$AE$10:'Дневник сделок'!$AE$2000&lt;0))))</f>
        <v/>
      </c>
      <c r="H1089" s="33" t="str">
        <f>IF(D1089="","",SUMPRODUCT(('Дневник сделок'!$H$10:$H$1960=D1089)*('Дневник сделок'!$AE$10:$AE$1960)))</f>
        <v/>
      </c>
    </row>
    <row r="1090" spans="5:8">
      <c r="E1090" s="33" t="str">
        <f>IF(D1090="","",COUNTIF('Дневник сделок'!$H$10:$H$1960,D1090))</f>
        <v/>
      </c>
      <c r="F1090" s="33" t="str">
        <f>IF(D1090="","",(SUMPRODUCT(('Дневник сделок'!$H$10:'Дневник сделок'!$H$2000=D1090)*('Дневник сделок'!$AE$10:'Дневник сделок'!$AE$2000&gt;0))))</f>
        <v/>
      </c>
      <c r="G1090" s="33" t="str">
        <f>IF(D1090="","",(SUMPRODUCT(('Дневник сделок'!$H$10:'Дневник сделок'!$H$2000=D1090)*('Дневник сделок'!$AE$10:'Дневник сделок'!$AE$2000&lt;0))))</f>
        <v/>
      </c>
      <c r="H1090" s="33" t="str">
        <f>IF(D1090="","",SUMPRODUCT(('Дневник сделок'!$H$10:$H$1960=D1090)*('Дневник сделок'!$AE$10:$AE$1960)))</f>
        <v/>
      </c>
    </row>
    <row r="1091" spans="5:8">
      <c r="E1091" s="33" t="str">
        <f>IF(D1091="","",COUNTIF('Дневник сделок'!$H$10:$H$1960,D1091))</f>
        <v/>
      </c>
      <c r="F1091" s="33" t="str">
        <f>IF(D1091="","",(SUMPRODUCT(('Дневник сделок'!$H$10:'Дневник сделок'!$H$2000=D1091)*('Дневник сделок'!$AE$10:'Дневник сделок'!$AE$2000&gt;0))))</f>
        <v/>
      </c>
      <c r="G1091" s="33" t="str">
        <f>IF(D1091="","",(SUMPRODUCT(('Дневник сделок'!$H$10:'Дневник сделок'!$H$2000=D1091)*('Дневник сделок'!$AE$10:'Дневник сделок'!$AE$2000&lt;0))))</f>
        <v/>
      </c>
      <c r="H1091" s="33" t="str">
        <f>IF(D1091="","",SUMPRODUCT(('Дневник сделок'!$H$10:$H$1960=D1091)*('Дневник сделок'!$AE$10:$AE$1960)))</f>
        <v/>
      </c>
    </row>
    <row r="1092" spans="5:8">
      <c r="E1092" s="33" t="str">
        <f>IF(D1092="","",COUNTIF('Дневник сделок'!$H$10:$H$1960,D1092))</f>
        <v/>
      </c>
      <c r="F1092" s="33" t="str">
        <f>IF(D1092="","",(SUMPRODUCT(('Дневник сделок'!$H$10:'Дневник сделок'!$H$2000=D1092)*('Дневник сделок'!$AE$10:'Дневник сделок'!$AE$2000&gt;0))))</f>
        <v/>
      </c>
      <c r="G1092" s="33" t="str">
        <f>IF(D1092="","",(SUMPRODUCT(('Дневник сделок'!$H$10:'Дневник сделок'!$H$2000=D1092)*('Дневник сделок'!$AE$10:'Дневник сделок'!$AE$2000&lt;0))))</f>
        <v/>
      </c>
      <c r="H1092" s="33" t="str">
        <f>IF(D1092="","",SUMPRODUCT(('Дневник сделок'!$H$10:$H$1960=D1092)*('Дневник сделок'!$AE$10:$AE$1960)))</f>
        <v/>
      </c>
    </row>
    <row r="1093" spans="5:8">
      <c r="E1093" s="33" t="str">
        <f>IF(D1093="","",COUNTIF('Дневник сделок'!$H$10:$H$1960,D1093))</f>
        <v/>
      </c>
      <c r="F1093" s="33" t="str">
        <f>IF(D1093="","",(SUMPRODUCT(('Дневник сделок'!$H$10:'Дневник сделок'!$H$2000=D1093)*('Дневник сделок'!$AE$10:'Дневник сделок'!$AE$2000&gt;0))))</f>
        <v/>
      </c>
      <c r="G1093" s="33" t="str">
        <f>IF(D1093="","",(SUMPRODUCT(('Дневник сделок'!$H$10:'Дневник сделок'!$H$2000=D1093)*('Дневник сделок'!$AE$10:'Дневник сделок'!$AE$2000&lt;0))))</f>
        <v/>
      </c>
      <c r="H1093" s="33" t="str">
        <f>IF(D1093="","",SUMPRODUCT(('Дневник сделок'!$H$10:$H$1960=D1093)*('Дневник сделок'!$AE$10:$AE$1960)))</f>
        <v/>
      </c>
    </row>
    <row r="1094" spans="5:8">
      <c r="E1094" s="33" t="str">
        <f>IF(D1094="","",COUNTIF('Дневник сделок'!$H$10:$H$1960,D1094))</f>
        <v/>
      </c>
      <c r="F1094" s="33" t="str">
        <f>IF(D1094="","",(SUMPRODUCT(('Дневник сделок'!$H$10:'Дневник сделок'!$H$2000=D1094)*('Дневник сделок'!$AE$10:'Дневник сделок'!$AE$2000&gt;0))))</f>
        <v/>
      </c>
      <c r="G1094" s="33" t="str">
        <f>IF(D1094="","",(SUMPRODUCT(('Дневник сделок'!$H$10:'Дневник сделок'!$H$2000=D1094)*('Дневник сделок'!$AE$10:'Дневник сделок'!$AE$2000&lt;0))))</f>
        <v/>
      </c>
      <c r="H1094" s="33" t="str">
        <f>IF(D1094="","",SUMPRODUCT(('Дневник сделок'!$H$10:$H$1960=D1094)*('Дневник сделок'!$AE$10:$AE$1960)))</f>
        <v/>
      </c>
    </row>
    <row r="1095" spans="5:8">
      <c r="E1095" s="33" t="str">
        <f>IF(D1095="","",COUNTIF('Дневник сделок'!$H$10:$H$1960,D1095))</f>
        <v/>
      </c>
      <c r="F1095" s="33" t="str">
        <f>IF(D1095="","",(SUMPRODUCT(('Дневник сделок'!$H$10:'Дневник сделок'!$H$2000=D1095)*('Дневник сделок'!$AE$10:'Дневник сделок'!$AE$2000&gt;0))))</f>
        <v/>
      </c>
      <c r="G1095" s="33" t="str">
        <f>IF(D1095="","",(SUMPRODUCT(('Дневник сделок'!$H$10:'Дневник сделок'!$H$2000=D1095)*('Дневник сделок'!$AE$10:'Дневник сделок'!$AE$2000&lt;0))))</f>
        <v/>
      </c>
      <c r="H1095" s="33" t="str">
        <f>IF(D1095="","",SUMPRODUCT(('Дневник сделок'!$H$10:$H$1960=D1095)*('Дневник сделок'!$AE$10:$AE$1960)))</f>
        <v/>
      </c>
    </row>
    <row r="1096" spans="5:8">
      <c r="E1096" s="33" t="str">
        <f>IF(D1096="","",COUNTIF('Дневник сделок'!$H$10:$H$1960,D1096))</f>
        <v/>
      </c>
      <c r="F1096" s="33" t="str">
        <f>IF(D1096="","",(SUMPRODUCT(('Дневник сделок'!$H$10:'Дневник сделок'!$H$2000=D1096)*('Дневник сделок'!$AE$10:'Дневник сделок'!$AE$2000&gt;0))))</f>
        <v/>
      </c>
      <c r="G1096" s="33" t="str">
        <f>IF(D1096="","",(SUMPRODUCT(('Дневник сделок'!$H$10:'Дневник сделок'!$H$2000=D1096)*('Дневник сделок'!$AE$10:'Дневник сделок'!$AE$2000&lt;0))))</f>
        <v/>
      </c>
      <c r="H1096" s="33" t="str">
        <f>IF(D1096="","",SUMPRODUCT(('Дневник сделок'!$H$10:$H$1960=D1096)*('Дневник сделок'!$AE$10:$AE$1960)))</f>
        <v/>
      </c>
    </row>
    <row r="1097" spans="5:8">
      <c r="E1097" s="33" t="str">
        <f>IF(D1097="","",COUNTIF('Дневник сделок'!$H$10:$H$1960,D1097))</f>
        <v/>
      </c>
      <c r="F1097" s="33" t="str">
        <f>IF(D1097="","",(SUMPRODUCT(('Дневник сделок'!$H$10:'Дневник сделок'!$H$2000=D1097)*('Дневник сделок'!$AE$10:'Дневник сделок'!$AE$2000&gt;0))))</f>
        <v/>
      </c>
      <c r="G1097" s="33" t="str">
        <f>IF(D1097="","",(SUMPRODUCT(('Дневник сделок'!$H$10:'Дневник сделок'!$H$2000=D1097)*('Дневник сделок'!$AE$10:'Дневник сделок'!$AE$2000&lt;0))))</f>
        <v/>
      </c>
      <c r="H1097" s="33" t="str">
        <f>IF(D1097="","",SUMPRODUCT(('Дневник сделок'!$H$10:$H$1960=D1097)*('Дневник сделок'!$AE$10:$AE$1960)))</f>
        <v/>
      </c>
    </row>
    <row r="1098" spans="5:8">
      <c r="E1098" s="33" t="str">
        <f>IF(D1098="","",COUNTIF('Дневник сделок'!$H$10:$H$1960,D1098))</f>
        <v/>
      </c>
      <c r="F1098" s="33" t="str">
        <f>IF(D1098="","",(SUMPRODUCT(('Дневник сделок'!$H$10:'Дневник сделок'!$H$2000=D1098)*('Дневник сделок'!$AE$10:'Дневник сделок'!$AE$2000&gt;0))))</f>
        <v/>
      </c>
      <c r="G1098" s="33" t="str">
        <f>IF(D1098="","",(SUMPRODUCT(('Дневник сделок'!$H$10:'Дневник сделок'!$H$2000=D1098)*('Дневник сделок'!$AE$10:'Дневник сделок'!$AE$2000&lt;0))))</f>
        <v/>
      </c>
      <c r="H1098" s="33" t="str">
        <f>IF(D1098="","",SUMPRODUCT(('Дневник сделок'!$H$10:$H$1960=D1098)*('Дневник сделок'!$AE$10:$AE$1960)))</f>
        <v/>
      </c>
    </row>
    <row r="1099" spans="5:8">
      <c r="E1099" s="33" t="str">
        <f>IF(D1099="","",COUNTIF('Дневник сделок'!$H$10:$H$1960,D1099))</f>
        <v/>
      </c>
      <c r="F1099" s="33" t="str">
        <f>IF(D1099="","",(SUMPRODUCT(('Дневник сделок'!$H$10:'Дневник сделок'!$H$2000=D1099)*('Дневник сделок'!$AE$10:'Дневник сделок'!$AE$2000&gt;0))))</f>
        <v/>
      </c>
      <c r="G1099" s="33" t="str">
        <f>IF(D1099="","",(SUMPRODUCT(('Дневник сделок'!$H$10:'Дневник сделок'!$H$2000=D1099)*('Дневник сделок'!$AE$10:'Дневник сделок'!$AE$2000&lt;0))))</f>
        <v/>
      </c>
      <c r="H1099" s="33" t="str">
        <f>IF(D1099="","",SUMPRODUCT(('Дневник сделок'!$H$10:$H$1960=D1099)*('Дневник сделок'!$AE$10:$AE$1960)))</f>
        <v/>
      </c>
    </row>
    <row r="1100" spans="5:8">
      <c r="E1100" s="33" t="str">
        <f>IF(D1100="","",COUNTIF('Дневник сделок'!$H$10:$H$1960,D1100))</f>
        <v/>
      </c>
      <c r="F1100" s="33" t="str">
        <f>IF(D1100="","",(SUMPRODUCT(('Дневник сделок'!$H$10:'Дневник сделок'!$H$2000=D1100)*('Дневник сделок'!$AE$10:'Дневник сделок'!$AE$2000&gt;0))))</f>
        <v/>
      </c>
      <c r="G1100" s="33" t="str">
        <f>IF(D1100="","",(SUMPRODUCT(('Дневник сделок'!$H$10:'Дневник сделок'!$H$2000=D1100)*('Дневник сделок'!$AE$10:'Дневник сделок'!$AE$2000&lt;0))))</f>
        <v/>
      </c>
      <c r="H1100" s="33" t="str">
        <f>IF(D1100="","",SUMPRODUCT(('Дневник сделок'!$H$10:$H$1960=D1100)*('Дневник сделок'!$AE$10:$AE$1960)))</f>
        <v/>
      </c>
    </row>
    <row r="1101" spans="5:8">
      <c r="E1101" s="33" t="str">
        <f>IF(D1101="","",COUNTIF('Дневник сделок'!$H$10:$H$1960,D1101))</f>
        <v/>
      </c>
      <c r="F1101" s="33" t="str">
        <f>IF(D1101="","",(SUMPRODUCT(('Дневник сделок'!$H$10:'Дневник сделок'!$H$2000=D1101)*('Дневник сделок'!$AE$10:'Дневник сделок'!$AE$2000&gt;0))))</f>
        <v/>
      </c>
      <c r="G1101" s="33" t="str">
        <f>IF(D1101="","",(SUMPRODUCT(('Дневник сделок'!$H$10:'Дневник сделок'!$H$2000=D1101)*('Дневник сделок'!$AE$10:'Дневник сделок'!$AE$2000&lt;0))))</f>
        <v/>
      </c>
      <c r="H1101" s="33" t="str">
        <f>IF(D1101="","",SUMPRODUCT(('Дневник сделок'!$H$10:$H$1960=D1101)*('Дневник сделок'!$AE$10:$AE$1960)))</f>
        <v/>
      </c>
    </row>
    <row r="1102" spans="5:8">
      <c r="E1102" s="33" t="str">
        <f>IF(D1102="","",COUNTIF('Дневник сделок'!$H$10:$H$1960,D1102))</f>
        <v/>
      </c>
      <c r="F1102" s="33" t="str">
        <f>IF(D1102="","",(SUMPRODUCT(('Дневник сделок'!$H$10:'Дневник сделок'!$H$2000=D1102)*('Дневник сделок'!$AE$10:'Дневник сделок'!$AE$2000&gt;0))))</f>
        <v/>
      </c>
      <c r="G1102" s="33" t="str">
        <f>IF(D1102="","",(SUMPRODUCT(('Дневник сделок'!$H$10:'Дневник сделок'!$H$2000=D1102)*('Дневник сделок'!$AE$10:'Дневник сделок'!$AE$2000&lt;0))))</f>
        <v/>
      </c>
      <c r="H1102" s="33" t="str">
        <f>IF(D1102="","",SUMPRODUCT(('Дневник сделок'!$H$10:$H$1960=D1102)*('Дневник сделок'!$AE$10:$AE$1960)))</f>
        <v/>
      </c>
    </row>
    <row r="1103" spans="5:8">
      <c r="E1103" s="33" t="str">
        <f>IF(D1103="","",COUNTIF('Дневник сделок'!$H$10:$H$1960,D1103))</f>
        <v/>
      </c>
      <c r="F1103" s="33" t="str">
        <f>IF(D1103="","",(SUMPRODUCT(('Дневник сделок'!$H$10:'Дневник сделок'!$H$2000=D1103)*('Дневник сделок'!$AE$10:'Дневник сделок'!$AE$2000&gt;0))))</f>
        <v/>
      </c>
      <c r="G1103" s="33" t="str">
        <f>IF(D1103="","",(SUMPRODUCT(('Дневник сделок'!$H$10:'Дневник сделок'!$H$2000=D1103)*('Дневник сделок'!$AE$10:'Дневник сделок'!$AE$2000&lt;0))))</f>
        <v/>
      </c>
      <c r="H1103" s="33" t="str">
        <f>IF(D1103="","",SUMPRODUCT(('Дневник сделок'!$H$10:$H$1960=D1103)*('Дневник сделок'!$AE$10:$AE$1960)))</f>
        <v/>
      </c>
    </row>
    <row r="1104" spans="5:8">
      <c r="E1104" s="33" t="str">
        <f>IF(D1104="","",COUNTIF('Дневник сделок'!$H$10:$H$1960,D1104))</f>
        <v/>
      </c>
      <c r="F1104" s="33" t="str">
        <f>IF(D1104="","",(SUMPRODUCT(('Дневник сделок'!$H$10:'Дневник сделок'!$H$2000=D1104)*('Дневник сделок'!$AE$10:'Дневник сделок'!$AE$2000&gt;0))))</f>
        <v/>
      </c>
      <c r="G1104" s="33" t="str">
        <f>IF(D1104="","",(SUMPRODUCT(('Дневник сделок'!$H$10:'Дневник сделок'!$H$2000=D1104)*('Дневник сделок'!$AE$10:'Дневник сделок'!$AE$2000&lt;0))))</f>
        <v/>
      </c>
      <c r="H1104" s="33" t="str">
        <f>IF(D1104="","",SUMPRODUCT(('Дневник сделок'!$H$10:$H$1960=D1104)*('Дневник сделок'!$AE$10:$AE$1960)))</f>
        <v/>
      </c>
    </row>
    <row r="1105" spans="5:8">
      <c r="E1105" s="33" t="str">
        <f>IF(D1105="","",COUNTIF('Дневник сделок'!$H$10:$H$1960,D1105))</f>
        <v/>
      </c>
      <c r="F1105" s="33" t="str">
        <f>IF(D1105="","",(SUMPRODUCT(('Дневник сделок'!$H$10:'Дневник сделок'!$H$2000=D1105)*('Дневник сделок'!$AE$10:'Дневник сделок'!$AE$2000&gt;0))))</f>
        <v/>
      </c>
      <c r="G1105" s="33" t="str">
        <f>IF(D1105="","",(SUMPRODUCT(('Дневник сделок'!$H$10:'Дневник сделок'!$H$2000=D1105)*('Дневник сделок'!$AE$10:'Дневник сделок'!$AE$2000&lt;0))))</f>
        <v/>
      </c>
      <c r="H1105" s="33" t="str">
        <f>IF(D1105="","",SUMPRODUCT(('Дневник сделок'!$H$10:$H$1960=D1105)*('Дневник сделок'!$AE$10:$AE$1960)))</f>
        <v/>
      </c>
    </row>
    <row r="1106" spans="5:8">
      <c r="E1106" s="33" t="str">
        <f>IF(D1106="","",COUNTIF('Дневник сделок'!$H$10:$H$1960,D1106))</f>
        <v/>
      </c>
      <c r="F1106" s="33" t="str">
        <f>IF(D1106="","",(SUMPRODUCT(('Дневник сделок'!$H$10:'Дневник сделок'!$H$2000=D1106)*('Дневник сделок'!$AE$10:'Дневник сделок'!$AE$2000&gt;0))))</f>
        <v/>
      </c>
      <c r="G1106" s="33" t="str">
        <f>IF(D1106="","",(SUMPRODUCT(('Дневник сделок'!$H$10:'Дневник сделок'!$H$2000=D1106)*('Дневник сделок'!$AE$10:'Дневник сделок'!$AE$2000&lt;0))))</f>
        <v/>
      </c>
      <c r="H1106" s="33" t="str">
        <f>IF(D1106="","",SUMPRODUCT(('Дневник сделок'!$H$10:$H$1960=D1106)*('Дневник сделок'!$AE$10:$AE$1960)))</f>
        <v/>
      </c>
    </row>
    <row r="1107" spans="5:8">
      <c r="E1107" s="33" t="str">
        <f>IF(D1107="","",COUNTIF('Дневник сделок'!$H$10:$H$1960,D1107))</f>
        <v/>
      </c>
      <c r="F1107" s="33" t="str">
        <f>IF(D1107="","",(SUMPRODUCT(('Дневник сделок'!$H$10:'Дневник сделок'!$H$2000=D1107)*('Дневник сделок'!$AE$10:'Дневник сделок'!$AE$2000&gt;0))))</f>
        <v/>
      </c>
      <c r="G1107" s="33" t="str">
        <f>IF(D1107="","",(SUMPRODUCT(('Дневник сделок'!$H$10:'Дневник сделок'!$H$2000=D1107)*('Дневник сделок'!$AE$10:'Дневник сделок'!$AE$2000&lt;0))))</f>
        <v/>
      </c>
      <c r="H1107" s="33" t="str">
        <f>IF(D1107="","",SUMPRODUCT(('Дневник сделок'!$H$10:$H$1960=D1107)*('Дневник сделок'!$AE$10:$AE$1960)))</f>
        <v/>
      </c>
    </row>
    <row r="1108" spans="5:8">
      <c r="E1108" s="33" t="str">
        <f>IF(D1108="","",COUNTIF('Дневник сделок'!$H$10:$H$1960,D1108))</f>
        <v/>
      </c>
      <c r="F1108" s="33" t="str">
        <f>IF(D1108="","",(SUMPRODUCT(('Дневник сделок'!$H$10:'Дневник сделок'!$H$2000=D1108)*('Дневник сделок'!$AE$10:'Дневник сделок'!$AE$2000&gt;0))))</f>
        <v/>
      </c>
      <c r="G1108" s="33" t="str">
        <f>IF(D1108="","",(SUMPRODUCT(('Дневник сделок'!$H$10:'Дневник сделок'!$H$2000=D1108)*('Дневник сделок'!$AE$10:'Дневник сделок'!$AE$2000&lt;0))))</f>
        <v/>
      </c>
      <c r="H1108" s="33" t="str">
        <f>IF(D1108="","",SUMPRODUCT(('Дневник сделок'!$H$10:$H$1960=D1108)*('Дневник сделок'!$AE$10:$AE$1960)))</f>
        <v/>
      </c>
    </row>
    <row r="1109" spans="5:8">
      <c r="E1109" s="33" t="str">
        <f>IF(D1109="","",COUNTIF('Дневник сделок'!$H$10:$H$1960,D1109))</f>
        <v/>
      </c>
      <c r="F1109" s="33" t="str">
        <f>IF(D1109="","",(SUMPRODUCT(('Дневник сделок'!$H$10:'Дневник сделок'!$H$2000=D1109)*('Дневник сделок'!$AE$10:'Дневник сделок'!$AE$2000&gt;0))))</f>
        <v/>
      </c>
      <c r="G1109" s="33" t="str">
        <f>IF(D1109="","",(SUMPRODUCT(('Дневник сделок'!$H$10:'Дневник сделок'!$H$2000=D1109)*('Дневник сделок'!$AE$10:'Дневник сделок'!$AE$2000&lt;0))))</f>
        <v/>
      </c>
      <c r="H1109" s="33" t="str">
        <f>IF(D1109="","",SUMPRODUCT(('Дневник сделок'!$H$10:$H$1960=D1109)*('Дневник сделок'!$AE$10:$AE$1960)))</f>
        <v/>
      </c>
    </row>
    <row r="1110" spans="5:8">
      <c r="E1110" s="33" t="str">
        <f>IF(D1110="","",COUNTIF('Дневник сделок'!$H$10:$H$1960,D1110))</f>
        <v/>
      </c>
      <c r="F1110" s="33" t="str">
        <f>IF(D1110="","",(SUMPRODUCT(('Дневник сделок'!$H$10:'Дневник сделок'!$H$2000=D1110)*('Дневник сделок'!$AE$10:'Дневник сделок'!$AE$2000&gt;0))))</f>
        <v/>
      </c>
      <c r="G1110" s="33" t="str">
        <f>IF(D1110="","",(SUMPRODUCT(('Дневник сделок'!$H$10:'Дневник сделок'!$H$2000=D1110)*('Дневник сделок'!$AE$10:'Дневник сделок'!$AE$2000&lt;0))))</f>
        <v/>
      </c>
      <c r="H1110" s="33" t="str">
        <f>IF(D1110="","",SUMPRODUCT(('Дневник сделок'!$H$10:$H$1960=D1110)*('Дневник сделок'!$AE$10:$AE$1960)))</f>
        <v/>
      </c>
    </row>
    <row r="1111" spans="5:8">
      <c r="E1111" s="33" t="str">
        <f>IF(D1111="","",COUNTIF('Дневник сделок'!$H$10:$H$1960,D1111))</f>
        <v/>
      </c>
      <c r="F1111" s="33" t="str">
        <f>IF(D1111="","",(SUMPRODUCT(('Дневник сделок'!$H$10:'Дневник сделок'!$H$2000=D1111)*('Дневник сделок'!$AE$10:'Дневник сделок'!$AE$2000&gt;0))))</f>
        <v/>
      </c>
      <c r="G1111" s="33" t="str">
        <f>IF(D1111="","",(SUMPRODUCT(('Дневник сделок'!$H$10:'Дневник сделок'!$H$2000=D1111)*('Дневник сделок'!$AE$10:'Дневник сделок'!$AE$2000&lt;0))))</f>
        <v/>
      </c>
      <c r="H1111" s="33" t="str">
        <f>IF(D1111="","",SUMPRODUCT(('Дневник сделок'!$H$10:$H$1960=D1111)*('Дневник сделок'!$AE$10:$AE$1960)))</f>
        <v/>
      </c>
    </row>
    <row r="1112" spans="5:8">
      <c r="E1112" s="33" t="str">
        <f>IF(D1112="","",COUNTIF('Дневник сделок'!$H$10:$H$1960,D1112))</f>
        <v/>
      </c>
      <c r="F1112" s="33" t="str">
        <f>IF(D1112="","",(SUMPRODUCT(('Дневник сделок'!$H$10:'Дневник сделок'!$H$2000=D1112)*('Дневник сделок'!$AE$10:'Дневник сделок'!$AE$2000&gt;0))))</f>
        <v/>
      </c>
      <c r="G1112" s="33" t="str">
        <f>IF(D1112="","",(SUMPRODUCT(('Дневник сделок'!$H$10:'Дневник сделок'!$H$2000=D1112)*('Дневник сделок'!$AE$10:'Дневник сделок'!$AE$2000&lt;0))))</f>
        <v/>
      </c>
      <c r="H1112" s="33" t="str">
        <f>IF(D1112="","",SUMPRODUCT(('Дневник сделок'!$H$10:$H$1960=D1112)*('Дневник сделок'!$AE$10:$AE$1960)))</f>
        <v/>
      </c>
    </row>
    <row r="1113" spans="5:8">
      <c r="E1113" s="33" t="str">
        <f>IF(D1113="","",COUNTIF('Дневник сделок'!$H$10:$H$1960,D1113))</f>
        <v/>
      </c>
      <c r="F1113" s="33" t="str">
        <f>IF(D1113="","",(SUMPRODUCT(('Дневник сделок'!$H$10:'Дневник сделок'!$H$2000=D1113)*('Дневник сделок'!$AE$10:'Дневник сделок'!$AE$2000&gt;0))))</f>
        <v/>
      </c>
      <c r="G1113" s="33" t="str">
        <f>IF(D1113="","",(SUMPRODUCT(('Дневник сделок'!$H$10:'Дневник сделок'!$H$2000=D1113)*('Дневник сделок'!$AE$10:'Дневник сделок'!$AE$2000&lt;0))))</f>
        <v/>
      </c>
      <c r="H1113" s="33" t="str">
        <f>IF(D1113="","",SUMPRODUCT(('Дневник сделок'!$H$10:$H$1960=D1113)*('Дневник сделок'!$AE$10:$AE$1960)))</f>
        <v/>
      </c>
    </row>
    <row r="1114" spans="5:8">
      <c r="E1114" s="33" t="str">
        <f>IF(D1114="","",COUNTIF('Дневник сделок'!$H$10:$H$1960,D1114))</f>
        <v/>
      </c>
      <c r="F1114" s="33" t="str">
        <f>IF(D1114="","",(SUMPRODUCT(('Дневник сделок'!$H$10:'Дневник сделок'!$H$2000=D1114)*('Дневник сделок'!$AE$10:'Дневник сделок'!$AE$2000&gt;0))))</f>
        <v/>
      </c>
      <c r="G1114" s="33" t="str">
        <f>IF(D1114="","",(SUMPRODUCT(('Дневник сделок'!$H$10:'Дневник сделок'!$H$2000=D1114)*('Дневник сделок'!$AE$10:'Дневник сделок'!$AE$2000&lt;0))))</f>
        <v/>
      </c>
      <c r="H1114" s="33" t="str">
        <f>IF(D1114="","",SUMPRODUCT(('Дневник сделок'!$H$10:$H$1960=D1114)*('Дневник сделок'!$AE$10:$AE$1960)))</f>
        <v/>
      </c>
    </row>
    <row r="1115" spans="5:8">
      <c r="E1115" s="33" t="str">
        <f>IF(D1115="","",COUNTIF('Дневник сделок'!$H$10:$H$1960,D1115))</f>
        <v/>
      </c>
      <c r="F1115" s="33" t="str">
        <f>IF(D1115="","",(SUMPRODUCT(('Дневник сделок'!$H$10:'Дневник сделок'!$H$2000=D1115)*('Дневник сделок'!$AE$10:'Дневник сделок'!$AE$2000&gt;0))))</f>
        <v/>
      </c>
      <c r="G1115" s="33" t="str">
        <f>IF(D1115="","",(SUMPRODUCT(('Дневник сделок'!$H$10:'Дневник сделок'!$H$2000=D1115)*('Дневник сделок'!$AE$10:'Дневник сделок'!$AE$2000&lt;0))))</f>
        <v/>
      </c>
      <c r="H1115" s="33" t="str">
        <f>IF(D1115="","",SUMPRODUCT(('Дневник сделок'!$H$10:$H$1960=D1115)*('Дневник сделок'!$AE$10:$AE$1960)))</f>
        <v/>
      </c>
    </row>
    <row r="1116" spans="5:8">
      <c r="E1116" s="33" t="str">
        <f>IF(D1116="","",COUNTIF('Дневник сделок'!$H$10:$H$1960,D1116))</f>
        <v/>
      </c>
      <c r="F1116" s="33" t="str">
        <f>IF(D1116="","",(SUMPRODUCT(('Дневник сделок'!$H$10:'Дневник сделок'!$H$2000=D1116)*('Дневник сделок'!$AE$10:'Дневник сделок'!$AE$2000&gt;0))))</f>
        <v/>
      </c>
      <c r="G1116" s="33" t="str">
        <f>IF(D1116="","",(SUMPRODUCT(('Дневник сделок'!$H$10:'Дневник сделок'!$H$2000=D1116)*('Дневник сделок'!$AE$10:'Дневник сделок'!$AE$2000&lt;0))))</f>
        <v/>
      </c>
      <c r="H1116" s="33" t="str">
        <f>IF(D1116="","",SUMPRODUCT(('Дневник сделок'!$H$10:$H$1960=D1116)*('Дневник сделок'!$AE$10:$AE$1960)))</f>
        <v/>
      </c>
    </row>
    <row r="1117" spans="5:8">
      <c r="E1117" s="33" t="str">
        <f>IF(D1117="","",COUNTIF('Дневник сделок'!$H$10:$H$1960,D1117))</f>
        <v/>
      </c>
      <c r="F1117" s="33" t="str">
        <f>IF(D1117="","",(SUMPRODUCT(('Дневник сделок'!$H$10:'Дневник сделок'!$H$2000=D1117)*('Дневник сделок'!$AE$10:'Дневник сделок'!$AE$2000&gt;0))))</f>
        <v/>
      </c>
      <c r="G1117" s="33" t="str">
        <f>IF(D1117="","",(SUMPRODUCT(('Дневник сделок'!$H$10:'Дневник сделок'!$H$2000=D1117)*('Дневник сделок'!$AE$10:'Дневник сделок'!$AE$2000&lt;0))))</f>
        <v/>
      </c>
      <c r="H1117" s="33" t="str">
        <f>IF(D1117="","",SUMPRODUCT(('Дневник сделок'!$H$10:$H$1960=D1117)*('Дневник сделок'!$AE$10:$AE$1960)))</f>
        <v/>
      </c>
    </row>
    <row r="1118" spans="5:8">
      <c r="E1118" s="33" t="str">
        <f>IF(D1118="","",COUNTIF('Дневник сделок'!$H$10:$H$1960,D1118))</f>
        <v/>
      </c>
      <c r="F1118" s="33" t="str">
        <f>IF(D1118="","",(SUMPRODUCT(('Дневник сделок'!$H$10:'Дневник сделок'!$H$2000=D1118)*('Дневник сделок'!$AE$10:'Дневник сделок'!$AE$2000&gt;0))))</f>
        <v/>
      </c>
      <c r="G1118" s="33" t="str">
        <f>IF(D1118="","",(SUMPRODUCT(('Дневник сделок'!$H$10:'Дневник сделок'!$H$2000=D1118)*('Дневник сделок'!$AE$10:'Дневник сделок'!$AE$2000&lt;0))))</f>
        <v/>
      </c>
      <c r="H1118" s="33" t="str">
        <f>IF(D1118="","",SUMPRODUCT(('Дневник сделок'!$H$10:$H$1960=D1118)*('Дневник сделок'!$AE$10:$AE$1960)))</f>
        <v/>
      </c>
    </row>
    <row r="1119" spans="5:8">
      <c r="E1119" s="33" t="str">
        <f>IF(D1119="","",COUNTIF('Дневник сделок'!$H$10:$H$1960,D1119))</f>
        <v/>
      </c>
      <c r="F1119" s="33" t="str">
        <f>IF(D1119="","",(SUMPRODUCT(('Дневник сделок'!$H$10:'Дневник сделок'!$H$2000=D1119)*('Дневник сделок'!$AE$10:'Дневник сделок'!$AE$2000&gt;0))))</f>
        <v/>
      </c>
      <c r="G1119" s="33" t="str">
        <f>IF(D1119="","",(SUMPRODUCT(('Дневник сделок'!$H$10:'Дневник сделок'!$H$2000=D1119)*('Дневник сделок'!$AE$10:'Дневник сделок'!$AE$2000&lt;0))))</f>
        <v/>
      </c>
      <c r="H1119" s="33" t="str">
        <f>IF(D1119="","",SUMPRODUCT(('Дневник сделок'!$H$10:$H$1960=D1119)*('Дневник сделок'!$AE$10:$AE$1960)))</f>
        <v/>
      </c>
    </row>
    <row r="1120" spans="5:8">
      <c r="E1120" s="33" t="str">
        <f>IF(D1120="","",COUNTIF('Дневник сделок'!$H$10:$H$1960,D1120))</f>
        <v/>
      </c>
      <c r="F1120" s="33" t="str">
        <f>IF(D1120="","",(SUMPRODUCT(('Дневник сделок'!$H$10:'Дневник сделок'!$H$2000=D1120)*('Дневник сделок'!$AE$10:'Дневник сделок'!$AE$2000&gt;0))))</f>
        <v/>
      </c>
      <c r="G1120" s="33" t="str">
        <f>IF(D1120="","",(SUMPRODUCT(('Дневник сделок'!$H$10:'Дневник сделок'!$H$2000=D1120)*('Дневник сделок'!$AE$10:'Дневник сделок'!$AE$2000&lt;0))))</f>
        <v/>
      </c>
      <c r="H1120" s="33" t="str">
        <f>IF(D1120="","",SUMPRODUCT(('Дневник сделок'!$H$10:$H$1960=D1120)*('Дневник сделок'!$AE$10:$AE$1960)))</f>
        <v/>
      </c>
    </row>
    <row r="1121" spans="5:8">
      <c r="E1121" s="33" t="str">
        <f>IF(D1121="","",COUNTIF('Дневник сделок'!$H$10:$H$1960,D1121))</f>
        <v/>
      </c>
      <c r="F1121" s="33" t="str">
        <f>IF(D1121="","",(SUMPRODUCT(('Дневник сделок'!$H$10:'Дневник сделок'!$H$2000=D1121)*('Дневник сделок'!$AE$10:'Дневник сделок'!$AE$2000&gt;0))))</f>
        <v/>
      </c>
      <c r="G1121" s="33" t="str">
        <f>IF(D1121="","",(SUMPRODUCT(('Дневник сделок'!$H$10:'Дневник сделок'!$H$2000=D1121)*('Дневник сделок'!$AE$10:'Дневник сделок'!$AE$2000&lt;0))))</f>
        <v/>
      </c>
      <c r="H1121" s="33" t="str">
        <f>IF(D1121="","",SUMPRODUCT(('Дневник сделок'!$H$10:$H$1960=D1121)*('Дневник сделок'!$AE$10:$AE$1960)))</f>
        <v/>
      </c>
    </row>
    <row r="1122" spans="5:8">
      <c r="E1122" s="33" t="str">
        <f>IF(D1122="","",COUNTIF('Дневник сделок'!$H$10:$H$1960,D1122))</f>
        <v/>
      </c>
      <c r="F1122" s="33" t="str">
        <f>IF(D1122="","",(SUMPRODUCT(('Дневник сделок'!$H$10:'Дневник сделок'!$H$2000=D1122)*('Дневник сделок'!$AE$10:'Дневник сделок'!$AE$2000&gt;0))))</f>
        <v/>
      </c>
      <c r="G1122" s="33" t="str">
        <f>IF(D1122="","",(SUMPRODUCT(('Дневник сделок'!$H$10:'Дневник сделок'!$H$2000=D1122)*('Дневник сделок'!$AE$10:'Дневник сделок'!$AE$2000&lt;0))))</f>
        <v/>
      </c>
      <c r="H1122" s="33" t="str">
        <f>IF(D1122="","",SUMPRODUCT(('Дневник сделок'!$H$10:$H$1960=D1122)*('Дневник сделок'!$AE$10:$AE$1960)))</f>
        <v/>
      </c>
    </row>
    <row r="1123" spans="5:8">
      <c r="E1123" s="33" t="str">
        <f>IF(D1123="","",COUNTIF('Дневник сделок'!$H$10:$H$1960,D1123))</f>
        <v/>
      </c>
      <c r="F1123" s="33" t="str">
        <f>IF(D1123="","",(SUMPRODUCT(('Дневник сделок'!$H$10:'Дневник сделок'!$H$2000=D1123)*('Дневник сделок'!$AE$10:'Дневник сделок'!$AE$2000&gt;0))))</f>
        <v/>
      </c>
      <c r="G1123" s="33" t="str">
        <f>IF(D1123="","",(SUMPRODUCT(('Дневник сделок'!$H$10:'Дневник сделок'!$H$2000=D1123)*('Дневник сделок'!$AE$10:'Дневник сделок'!$AE$2000&lt;0))))</f>
        <v/>
      </c>
      <c r="H1123" s="33" t="str">
        <f>IF(D1123="","",SUMPRODUCT(('Дневник сделок'!$H$10:$H$1960=D1123)*('Дневник сделок'!$AE$10:$AE$1960)))</f>
        <v/>
      </c>
    </row>
    <row r="1124" spans="5:8">
      <c r="E1124" s="33" t="str">
        <f>IF(D1124="","",COUNTIF('Дневник сделок'!$H$10:$H$1960,D1124))</f>
        <v/>
      </c>
      <c r="F1124" s="33" t="str">
        <f>IF(D1124="","",(SUMPRODUCT(('Дневник сделок'!$H$10:'Дневник сделок'!$H$2000=D1124)*('Дневник сделок'!$AE$10:'Дневник сделок'!$AE$2000&gt;0))))</f>
        <v/>
      </c>
      <c r="G1124" s="33" t="str">
        <f>IF(D1124="","",(SUMPRODUCT(('Дневник сделок'!$H$10:'Дневник сделок'!$H$2000=D1124)*('Дневник сделок'!$AE$10:'Дневник сделок'!$AE$2000&lt;0))))</f>
        <v/>
      </c>
      <c r="H1124" s="33" t="str">
        <f>IF(D1124="","",SUMPRODUCT(('Дневник сделок'!$H$10:$H$1960=D1124)*('Дневник сделок'!$AE$10:$AE$1960)))</f>
        <v/>
      </c>
    </row>
    <row r="1125" spans="5:8">
      <c r="E1125" s="33" t="str">
        <f>IF(D1125="","",COUNTIF('Дневник сделок'!$H$10:$H$1960,D1125))</f>
        <v/>
      </c>
      <c r="F1125" s="33" t="str">
        <f>IF(D1125="","",(SUMPRODUCT(('Дневник сделок'!$H$10:'Дневник сделок'!$H$2000=D1125)*('Дневник сделок'!$AE$10:'Дневник сделок'!$AE$2000&gt;0))))</f>
        <v/>
      </c>
      <c r="G1125" s="33" t="str">
        <f>IF(D1125="","",(SUMPRODUCT(('Дневник сделок'!$H$10:'Дневник сделок'!$H$2000=D1125)*('Дневник сделок'!$AE$10:'Дневник сделок'!$AE$2000&lt;0))))</f>
        <v/>
      </c>
      <c r="H1125" s="33" t="str">
        <f>IF(D1125="","",SUMPRODUCT(('Дневник сделок'!$H$10:$H$1960=D1125)*('Дневник сделок'!$AE$10:$AE$1960)))</f>
        <v/>
      </c>
    </row>
    <row r="1126" spans="5:8">
      <c r="E1126" s="33" t="str">
        <f>IF(D1126="","",COUNTIF('Дневник сделок'!$H$10:$H$1960,D1126))</f>
        <v/>
      </c>
      <c r="F1126" s="33" t="str">
        <f>IF(D1126="","",(SUMPRODUCT(('Дневник сделок'!$H$10:'Дневник сделок'!$H$2000=D1126)*('Дневник сделок'!$AE$10:'Дневник сделок'!$AE$2000&gt;0))))</f>
        <v/>
      </c>
      <c r="G1126" s="33" t="str">
        <f>IF(D1126="","",(SUMPRODUCT(('Дневник сделок'!$H$10:'Дневник сделок'!$H$2000=D1126)*('Дневник сделок'!$AE$10:'Дневник сделок'!$AE$2000&lt;0))))</f>
        <v/>
      </c>
      <c r="H1126" s="33" t="str">
        <f>IF(D1126="","",SUMPRODUCT(('Дневник сделок'!$H$10:$H$1960=D1126)*('Дневник сделок'!$AE$10:$AE$1960)))</f>
        <v/>
      </c>
    </row>
    <row r="1127" spans="5:8">
      <c r="E1127" s="33" t="str">
        <f>IF(D1127="","",COUNTIF('Дневник сделок'!$H$10:$H$1960,D1127))</f>
        <v/>
      </c>
      <c r="F1127" s="33" t="str">
        <f>IF(D1127="","",(SUMPRODUCT(('Дневник сделок'!$H$10:'Дневник сделок'!$H$2000=D1127)*('Дневник сделок'!$AE$10:'Дневник сделок'!$AE$2000&gt;0))))</f>
        <v/>
      </c>
      <c r="G1127" s="33" t="str">
        <f>IF(D1127="","",(SUMPRODUCT(('Дневник сделок'!$H$10:'Дневник сделок'!$H$2000=D1127)*('Дневник сделок'!$AE$10:'Дневник сделок'!$AE$2000&lt;0))))</f>
        <v/>
      </c>
      <c r="H1127" s="33" t="str">
        <f>IF(D1127="","",SUMPRODUCT(('Дневник сделок'!$H$10:$H$1960=D1127)*('Дневник сделок'!$AE$10:$AE$1960)))</f>
        <v/>
      </c>
    </row>
    <row r="1128" spans="5:8">
      <c r="E1128" s="33" t="str">
        <f>IF(D1128="","",COUNTIF('Дневник сделок'!$H$10:$H$1960,D1128))</f>
        <v/>
      </c>
      <c r="F1128" s="33" t="str">
        <f>IF(D1128="","",(SUMPRODUCT(('Дневник сделок'!$H$10:'Дневник сделок'!$H$2000=D1128)*('Дневник сделок'!$AE$10:'Дневник сделок'!$AE$2000&gt;0))))</f>
        <v/>
      </c>
      <c r="G1128" s="33" t="str">
        <f>IF(D1128="","",(SUMPRODUCT(('Дневник сделок'!$H$10:'Дневник сделок'!$H$2000=D1128)*('Дневник сделок'!$AE$10:'Дневник сделок'!$AE$2000&lt;0))))</f>
        <v/>
      </c>
      <c r="H1128" s="33" t="str">
        <f>IF(D1128="","",SUMPRODUCT(('Дневник сделок'!$H$10:$H$1960=D1128)*('Дневник сделок'!$AE$10:$AE$1960)))</f>
        <v/>
      </c>
    </row>
    <row r="1129" spans="5:8">
      <c r="E1129" s="33" t="str">
        <f>IF(D1129="","",COUNTIF('Дневник сделок'!$H$10:$H$1960,D1129))</f>
        <v/>
      </c>
      <c r="F1129" s="33" t="str">
        <f>IF(D1129="","",(SUMPRODUCT(('Дневник сделок'!$H$10:'Дневник сделок'!$H$2000=D1129)*('Дневник сделок'!$AE$10:'Дневник сделок'!$AE$2000&gt;0))))</f>
        <v/>
      </c>
      <c r="G1129" s="33" t="str">
        <f>IF(D1129="","",(SUMPRODUCT(('Дневник сделок'!$H$10:'Дневник сделок'!$H$2000=D1129)*('Дневник сделок'!$AE$10:'Дневник сделок'!$AE$2000&lt;0))))</f>
        <v/>
      </c>
      <c r="H1129" s="33" t="str">
        <f>IF(D1129="","",SUMPRODUCT(('Дневник сделок'!$H$10:$H$1960=D1129)*('Дневник сделок'!$AE$10:$AE$1960)))</f>
        <v/>
      </c>
    </row>
    <row r="1130" spans="5:8">
      <c r="E1130" s="33" t="str">
        <f>IF(D1130="","",COUNTIF('Дневник сделок'!$H$10:$H$1960,D1130))</f>
        <v/>
      </c>
      <c r="F1130" s="33" t="str">
        <f>IF(D1130="","",(SUMPRODUCT(('Дневник сделок'!$H$10:'Дневник сделок'!$H$2000=D1130)*('Дневник сделок'!$AE$10:'Дневник сделок'!$AE$2000&gt;0))))</f>
        <v/>
      </c>
      <c r="G1130" s="33" t="str">
        <f>IF(D1130="","",(SUMPRODUCT(('Дневник сделок'!$H$10:'Дневник сделок'!$H$2000=D1130)*('Дневник сделок'!$AE$10:'Дневник сделок'!$AE$2000&lt;0))))</f>
        <v/>
      </c>
      <c r="H1130" s="33" t="str">
        <f>IF(D1130="","",SUMPRODUCT(('Дневник сделок'!$H$10:$H$1960=D1130)*('Дневник сделок'!$AE$10:$AE$1960)))</f>
        <v/>
      </c>
    </row>
    <row r="1131" spans="5:8">
      <c r="E1131" s="33" t="str">
        <f>IF(D1131="","",COUNTIF('Дневник сделок'!$H$10:$H$1960,D1131))</f>
        <v/>
      </c>
      <c r="F1131" s="33" t="str">
        <f>IF(D1131="","",(SUMPRODUCT(('Дневник сделок'!$H$10:'Дневник сделок'!$H$2000=D1131)*('Дневник сделок'!$AE$10:'Дневник сделок'!$AE$2000&gt;0))))</f>
        <v/>
      </c>
      <c r="G1131" s="33" t="str">
        <f>IF(D1131="","",(SUMPRODUCT(('Дневник сделок'!$H$10:'Дневник сделок'!$H$2000=D1131)*('Дневник сделок'!$AE$10:'Дневник сделок'!$AE$2000&lt;0))))</f>
        <v/>
      </c>
      <c r="H1131" s="33" t="str">
        <f>IF(D1131="","",SUMPRODUCT(('Дневник сделок'!$H$10:$H$1960=D1131)*('Дневник сделок'!$AE$10:$AE$1960)))</f>
        <v/>
      </c>
    </row>
    <row r="1132" spans="5:8">
      <c r="E1132" s="33" t="str">
        <f>IF(D1132="","",COUNTIF('Дневник сделок'!$H$10:$H$1960,D1132))</f>
        <v/>
      </c>
      <c r="F1132" s="33" t="str">
        <f>IF(D1132="","",(SUMPRODUCT(('Дневник сделок'!$H$10:'Дневник сделок'!$H$2000=D1132)*('Дневник сделок'!$AE$10:'Дневник сделок'!$AE$2000&gt;0))))</f>
        <v/>
      </c>
      <c r="G1132" s="33" t="str">
        <f>IF(D1132="","",(SUMPRODUCT(('Дневник сделок'!$H$10:'Дневник сделок'!$H$2000=D1132)*('Дневник сделок'!$AE$10:'Дневник сделок'!$AE$2000&lt;0))))</f>
        <v/>
      </c>
      <c r="H1132" s="33" t="str">
        <f>IF(D1132="","",SUMPRODUCT(('Дневник сделок'!$H$10:$H$1960=D1132)*('Дневник сделок'!$AE$10:$AE$1960)))</f>
        <v/>
      </c>
    </row>
    <row r="1133" spans="5:8">
      <c r="E1133" s="33" t="str">
        <f>IF(D1133="","",COUNTIF('Дневник сделок'!$H$10:$H$1960,D1133))</f>
        <v/>
      </c>
      <c r="F1133" s="33" t="str">
        <f>IF(D1133="","",(SUMPRODUCT(('Дневник сделок'!$H$10:'Дневник сделок'!$H$2000=D1133)*('Дневник сделок'!$AE$10:'Дневник сделок'!$AE$2000&gt;0))))</f>
        <v/>
      </c>
      <c r="G1133" s="33" t="str">
        <f>IF(D1133="","",(SUMPRODUCT(('Дневник сделок'!$H$10:'Дневник сделок'!$H$2000=D1133)*('Дневник сделок'!$AE$10:'Дневник сделок'!$AE$2000&lt;0))))</f>
        <v/>
      </c>
      <c r="H1133" s="33" t="str">
        <f>IF(D1133="","",SUMPRODUCT(('Дневник сделок'!$H$10:$H$1960=D1133)*('Дневник сделок'!$AE$10:$AE$1960)))</f>
        <v/>
      </c>
    </row>
    <row r="1134" spans="5:8">
      <c r="E1134" s="33" t="str">
        <f>IF(D1134="","",COUNTIF('Дневник сделок'!$H$10:$H$1960,D1134))</f>
        <v/>
      </c>
      <c r="F1134" s="33" t="str">
        <f>IF(D1134="","",(SUMPRODUCT(('Дневник сделок'!$H$10:'Дневник сделок'!$H$2000=D1134)*('Дневник сделок'!$AE$10:'Дневник сделок'!$AE$2000&gt;0))))</f>
        <v/>
      </c>
      <c r="G1134" s="33" t="str">
        <f>IF(D1134="","",(SUMPRODUCT(('Дневник сделок'!$H$10:'Дневник сделок'!$H$2000=D1134)*('Дневник сделок'!$AE$10:'Дневник сделок'!$AE$2000&lt;0))))</f>
        <v/>
      </c>
      <c r="H1134" s="33" t="str">
        <f>IF(D1134="","",SUMPRODUCT(('Дневник сделок'!$H$10:$H$1960=D1134)*('Дневник сделок'!$AE$10:$AE$1960)))</f>
        <v/>
      </c>
    </row>
    <row r="1135" spans="5:8">
      <c r="E1135" s="33" t="str">
        <f>IF(D1135="","",COUNTIF('Дневник сделок'!$H$10:$H$1960,D1135))</f>
        <v/>
      </c>
      <c r="F1135" s="33" t="str">
        <f>IF(D1135="","",(SUMPRODUCT(('Дневник сделок'!$H$10:'Дневник сделок'!$H$2000=D1135)*('Дневник сделок'!$AE$10:'Дневник сделок'!$AE$2000&gt;0))))</f>
        <v/>
      </c>
      <c r="G1135" s="33" t="str">
        <f>IF(D1135="","",(SUMPRODUCT(('Дневник сделок'!$H$10:'Дневник сделок'!$H$2000=D1135)*('Дневник сделок'!$AE$10:'Дневник сделок'!$AE$2000&lt;0))))</f>
        <v/>
      </c>
      <c r="H1135" s="33" t="str">
        <f>IF(D1135="","",SUMPRODUCT(('Дневник сделок'!$H$10:$H$1960=D1135)*('Дневник сделок'!$AE$10:$AE$1960)))</f>
        <v/>
      </c>
    </row>
    <row r="1136" spans="5:8">
      <c r="E1136" s="33" t="str">
        <f>IF(D1136="","",COUNTIF('Дневник сделок'!$H$10:$H$1960,D1136))</f>
        <v/>
      </c>
      <c r="F1136" s="33" t="str">
        <f>IF(D1136="","",(SUMPRODUCT(('Дневник сделок'!$H$10:'Дневник сделок'!$H$2000=D1136)*('Дневник сделок'!$AE$10:'Дневник сделок'!$AE$2000&gt;0))))</f>
        <v/>
      </c>
      <c r="G1136" s="33" t="str">
        <f>IF(D1136="","",(SUMPRODUCT(('Дневник сделок'!$H$10:'Дневник сделок'!$H$2000=D1136)*('Дневник сделок'!$AE$10:'Дневник сделок'!$AE$2000&lt;0))))</f>
        <v/>
      </c>
      <c r="H1136" s="33" t="str">
        <f>IF(D1136="","",SUMPRODUCT(('Дневник сделок'!$H$10:$H$1960=D1136)*('Дневник сделок'!$AE$10:$AE$1960)))</f>
        <v/>
      </c>
    </row>
    <row r="1137" spans="5:8">
      <c r="E1137" s="33" t="str">
        <f>IF(D1137="","",COUNTIF('Дневник сделок'!$H$10:$H$1960,D1137))</f>
        <v/>
      </c>
      <c r="F1137" s="33" t="str">
        <f>IF(D1137="","",(SUMPRODUCT(('Дневник сделок'!$H$10:'Дневник сделок'!$H$2000=D1137)*('Дневник сделок'!$AE$10:'Дневник сделок'!$AE$2000&gt;0))))</f>
        <v/>
      </c>
      <c r="G1137" s="33" t="str">
        <f>IF(D1137="","",(SUMPRODUCT(('Дневник сделок'!$H$10:'Дневник сделок'!$H$2000=D1137)*('Дневник сделок'!$AE$10:'Дневник сделок'!$AE$2000&lt;0))))</f>
        <v/>
      </c>
      <c r="H1137" s="33" t="str">
        <f>IF(D1137="","",SUMPRODUCT(('Дневник сделок'!$H$10:$H$1960=D1137)*('Дневник сделок'!$AE$10:$AE$1960)))</f>
        <v/>
      </c>
    </row>
    <row r="1138" spans="5:8">
      <c r="E1138" s="33" t="str">
        <f>IF(D1138="","",COUNTIF('Дневник сделок'!$H$10:$H$1960,D1138))</f>
        <v/>
      </c>
      <c r="F1138" s="33" t="str">
        <f>IF(D1138="","",(SUMPRODUCT(('Дневник сделок'!$H$10:'Дневник сделок'!$H$2000=D1138)*('Дневник сделок'!$AE$10:'Дневник сделок'!$AE$2000&gt;0))))</f>
        <v/>
      </c>
      <c r="G1138" s="33" t="str">
        <f>IF(D1138="","",(SUMPRODUCT(('Дневник сделок'!$H$10:'Дневник сделок'!$H$2000=D1138)*('Дневник сделок'!$AE$10:'Дневник сделок'!$AE$2000&lt;0))))</f>
        <v/>
      </c>
      <c r="H1138" s="33" t="str">
        <f>IF(D1138="","",SUMPRODUCT(('Дневник сделок'!$H$10:$H$1960=D1138)*('Дневник сделок'!$AE$10:$AE$1960)))</f>
        <v/>
      </c>
    </row>
    <row r="1139" spans="5:8">
      <c r="E1139" s="33" t="str">
        <f>IF(D1139="","",COUNTIF('Дневник сделок'!$H$10:$H$1960,D1139))</f>
        <v/>
      </c>
      <c r="F1139" s="33" t="str">
        <f>IF(D1139="","",(SUMPRODUCT(('Дневник сделок'!$H$10:'Дневник сделок'!$H$2000=D1139)*('Дневник сделок'!$AE$10:'Дневник сделок'!$AE$2000&gt;0))))</f>
        <v/>
      </c>
      <c r="G1139" s="33" t="str">
        <f>IF(D1139="","",(SUMPRODUCT(('Дневник сделок'!$H$10:'Дневник сделок'!$H$2000=D1139)*('Дневник сделок'!$AE$10:'Дневник сделок'!$AE$2000&lt;0))))</f>
        <v/>
      </c>
      <c r="H1139" s="33" t="str">
        <f>IF(D1139="","",SUMPRODUCT(('Дневник сделок'!$H$10:$H$1960=D1139)*('Дневник сделок'!$AE$10:$AE$1960)))</f>
        <v/>
      </c>
    </row>
    <row r="1140" spans="5:8">
      <c r="E1140" s="33" t="str">
        <f>IF(D1140="","",COUNTIF('Дневник сделок'!$H$10:$H$1960,D1140))</f>
        <v/>
      </c>
      <c r="F1140" s="33" t="str">
        <f>IF(D1140="","",(SUMPRODUCT(('Дневник сделок'!$H$10:'Дневник сделок'!$H$2000=D1140)*('Дневник сделок'!$AE$10:'Дневник сделок'!$AE$2000&gt;0))))</f>
        <v/>
      </c>
      <c r="G1140" s="33" t="str">
        <f>IF(D1140="","",(SUMPRODUCT(('Дневник сделок'!$H$10:'Дневник сделок'!$H$2000=D1140)*('Дневник сделок'!$AE$10:'Дневник сделок'!$AE$2000&lt;0))))</f>
        <v/>
      </c>
      <c r="H1140" s="33" t="str">
        <f>IF(D1140="","",SUMPRODUCT(('Дневник сделок'!$H$10:$H$1960=D1140)*('Дневник сделок'!$AE$10:$AE$1960)))</f>
        <v/>
      </c>
    </row>
    <row r="1141" spans="5:8">
      <c r="E1141" s="33" t="str">
        <f>IF(D1141="","",COUNTIF('Дневник сделок'!$H$10:$H$1960,D1141))</f>
        <v/>
      </c>
      <c r="F1141" s="33" t="str">
        <f>IF(D1141="","",(SUMPRODUCT(('Дневник сделок'!$H$10:'Дневник сделок'!$H$2000=D1141)*('Дневник сделок'!$AE$10:'Дневник сделок'!$AE$2000&gt;0))))</f>
        <v/>
      </c>
      <c r="G1141" s="33" t="str">
        <f>IF(D1141="","",(SUMPRODUCT(('Дневник сделок'!$H$10:'Дневник сделок'!$H$2000=D1141)*('Дневник сделок'!$AE$10:'Дневник сделок'!$AE$2000&lt;0))))</f>
        <v/>
      </c>
      <c r="H1141" s="33" t="str">
        <f>IF(D1141="","",SUMPRODUCT(('Дневник сделок'!$H$10:$H$1960=D1141)*('Дневник сделок'!$AE$10:$AE$1960)))</f>
        <v/>
      </c>
    </row>
    <row r="1142" spans="5:8">
      <c r="E1142" s="33" t="str">
        <f>IF(D1142="","",COUNTIF('Дневник сделок'!$H$10:$H$1960,D1142))</f>
        <v/>
      </c>
      <c r="F1142" s="33" t="str">
        <f>IF(D1142="","",(SUMPRODUCT(('Дневник сделок'!$H$10:'Дневник сделок'!$H$2000=D1142)*('Дневник сделок'!$AE$10:'Дневник сделок'!$AE$2000&gt;0))))</f>
        <v/>
      </c>
      <c r="G1142" s="33" t="str">
        <f>IF(D1142="","",(SUMPRODUCT(('Дневник сделок'!$H$10:'Дневник сделок'!$H$2000=D1142)*('Дневник сделок'!$AE$10:'Дневник сделок'!$AE$2000&lt;0))))</f>
        <v/>
      </c>
      <c r="H1142" s="33" t="str">
        <f>IF(D1142="","",SUMPRODUCT(('Дневник сделок'!$H$10:$H$1960=D1142)*('Дневник сделок'!$AE$10:$AE$1960)))</f>
        <v/>
      </c>
    </row>
    <row r="1143" spans="5:8">
      <c r="E1143" s="33" t="str">
        <f>IF(D1143="","",COUNTIF('Дневник сделок'!$H$10:$H$1960,D1143))</f>
        <v/>
      </c>
      <c r="F1143" s="33" t="str">
        <f>IF(D1143="","",(SUMPRODUCT(('Дневник сделок'!$H$10:'Дневник сделок'!$H$2000=D1143)*('Дневник сделок'!$AE$10:'Дневник сделок'!$AE$2000&gt;0))))</f>
        <v/>
      </c>
      <c r="G1143" s="33" t="str">
        <f>IF(D1143="","",(SUMPRODUCT(('Дневник сделок'!$H$10:'Дневник сделок'!$H$2000=D1143)*('Дневник сделок'!$AE$10:'Дневник сделок'!$AE$2000&lt;0))))</f>
        <v/>
      </c>
      <c r="H1143" s="33" t="str">
        <f>IF(D1143="","",SUMPRODUCT(('Дневник сделок'!$H$10:$H$1960=D1143)*('Дневник сделок'!$AE$10:$AE$1960)))</f>
        <v/>
      </c>
    </row>
    <row r="1144" spans="5:8">
      <c r="E1144" s="33" t="str">
        <f>IF(D1144="","",COUNTIF('Дневник сделок'!$H$10:$H$1960,D1144))</f>
        <v/>
      </c>
      <c r="F1144" s="33" t="str">
        <f>IF(D1144="","",(SUMPRODUCT(('Дневник сделок'!$H$10:'Дневник сделок'!$H$2000=D1144)*('Дневник сделок'!$AE$10:'Дневник сделок'!$AE$2000&gt;0))))</f>
        <v/>
      </c>
      <c r="G1144" s="33" t="str">
        <f>IF(D1144="","",(SUMPRODUCT(('Дневник сделок'!$H$10:'Дневник сделок'!$H$2000=D1144)*('Дневник сделок'!$AE$10:'Дневник сделок'!$AE$2000&lt;0))))</f>
        <v/>
      </c>
      <c r="H1144" s="33" t="str">
        <f>IF(D1144="","",SUMPRODUCT(('Дневник сделок'!$H$10:$H$1960=D1144)*('Дневник сделок'!$AE$10:$AE$1960)))</f>
        <v/>
      </c>
    </row>
    <row r="1145" spans="5:8">
      <c r="E1145" s="33" t="str">
        <f>IF(D1145="","",COUNTIF('Дневник сделок'!$H$10:$H$1960,D1145))</f>
        <v/>
      </c>
      <c r="F1145" s="33" t="str">
        <f>IF(D1145="","",(SUMPRODUCT(('Дневник сделок'!$H$10:'Дневник сделок'!$H$2000=D1145)*('Дневник сделок'!$AE$10:'Дневник сделок'!$AE$2000&gt;0))))</f>
        <v/>
      </c>
      <c r="G1145" s="33" t="str">
        <f>IF(D1145="","",(SUMPRODUCT(('Дневник сделок'!$H$10:'Дневник сделок'!$H$2000=D1145)*('Дневник сделок'!$AE$10:'Дневник сделок'!$AE$2000&lt;0))))</f>
        <v/>
      </c>
      <c r="H1145" s="33" t="str">
        <f>IF(D1145="","",SUMPRODUCT(('Дневник сделок'!$H$10:$H$1960=D1145)*('Дневник сделок'!$AE$10:$AE$1960)))</f>
        <v/>
      </c>
    </row>
    <row r="1146" spans="5:8">
      <c r="E1146" s="33" t="str">
        <f>IF(D1146="","",COUNTIF('Дневник сделок'!$H$10:$H$1960,D1146))</f>
        <v/>
      </c>
      <c r="F1146" s="33" t="str">
        <f>IF(D1146="","",(SUMPRODUCT(('Дневник сделок'!$H$10:'Дневник сделок'!$H$2000=D1146)*('Дневник сделок'!$AE$10:'Дневник сделок'!$AE$2000&gt;0))))</f>
        <v/>
      </c>
      <c r="G1146" s="33" t="str">
        <f>IF(D1146="","",(SUMPRODUCT(('Дневник сделок'!$H$10:'Дневник сделок'!$H$2000=D1146)*('Дневник сделок'!$AE$10:'Дневник сделок'!$AE$2000&lt;0))))</f>
        <v/>
      </c>
      <c r="H1146" s="33" t="str">
        <f>IF(D1146="","",SUMPRODUCT(('Дневник сделок'!$H$10:$H$1960=D1146)*('Дневник сделок'!$AE$10:$AE$1960)))</f>
        <v/>
      </c>
    </row>
    <row r="1147" spans="5:8">
      <c r="E1147" s="33" t="str">
        <f>IF(D1147="","",COUNTIF('Дневник сделок'!$H$10:$H$1960,D1147))</f>
        <v/>
      </c>
      <c r="F1147" s="33" t="str">
        <f>IF(D1147="","",(SUMPRODUCT(('Дневник сделок'!$H$10:'Дневник сделок'!$H$2000=D1147)*('Дневник сделок'!$AE$10:'Дневник сделок'!$AE$2000&gt;0))))</f>
        <v/>
      </c>
      <c r="G1147" s="33" t="str">
        <f>IF(D1147="","",(SUMPRODUCT(('Дневник сделок'!$H$10:'Дневник сделок'!$H$2000=D1147)*('Дневник сделок'!$AE$10:'Дневник сделок'!$AE$2000&lt;0))))</f>
        <v/>
      </c>
      <c r="H1147" s="33" t="str">
        <f>IF(D1147="","",SUMPRODUCT(('Дневник сделок'!$H$10:$H$1960=D1147)*('Дневник сделок'!$AE$10:$AE$1960)))</f>
        <v/>
      </c>
    </row>
    <row r="1148" spans="5:8">
      <c r="E1148" s="33" t="str">
        <f>IF(D1148="","",COUNTIF('Дневник сделок'!$H$10:$H$1960,D1148))</f>
        <v/>
      </c>
      <c r="F1148" s="33" t="str">
        <f>IF(D1148="","",(SUMPRODUCT(('Дневник сделок'!$H$10:'Дневник сделок'!$H$2000=D1148)*('Дневник сделок'!$AE$10:'Дневник сделок'!$AE$2000&gt;0))))</f>
        <v/>
      </c>
      <c r="G1148" s="33" t="str">
        <f>IF(D1148="","",(SUMPRODUCT(('Дневник сделок'!$H$10:'Дневник сделок'!$H$2000=D1148)*('Дневник сделок'!$AE$10:'Дневник сделок'!$AE$2000&lt;0))))</f>
        <v/>
      </c>
      <c r="H1148" s="33" t="str">
        <f>IF(D1148="","",SUMPRODUCT(('Дневник сделок'!$H$10:$H$1960=D1148)*('Дневник сделок'!$AE$10:$AE$1960)))</f>
        <v/>
      </c>
    </row>
    <row r="1149" spans="5:8">
      <c r="E1149" s="33" t="str">
        <f>IF(D1149="","",COUNTIF('Дневник сделок'!$H$10:$H$1960,D1149))</f>
        <v/>
      </c>
      <c r="F1149" s="33" t="str">
        <f>IF(D1149="","",(SUMPRODUCT(('Дневник сделок'!$H$10:'Дневник сделок'!$H$2000=D1149)*('Дневник сделок'!$AE$10:'Дневник сделок'!$AE$2000&gt;0))))</f>
        <v/>
      </c>
      <c r="G1149" s="33" t="str">
        <f>IF(D1149="","",(SUMPRODUCT(('Дневник сделок'!$H$10:'Дневник сделок'!$H$2000=D1149)*('Дневник сделок'!$AE$10:'Дневник сделок'!$AE$2000&lt;0))))</f>
        <v/>
      </c>
      <c r="H1149" s="33" t="str">
        <f>IF(D1149="","",SUMPRODUCT(('Дневник сделок'!$H$10:$H$1960=D1149)*('Дневник сделок'!$AE$10:$AE$1960)))</f>
        <v/>
      </c>
    </row>
    <row r="1150" spans="5:8">
      <c r="E1150" s="33" t="str">
        <f>IF(D1150="","",COUNTIF('Дневник сделок'!$H$10:$H$1960,D1150))</f>
        <v/>
      </c>
      <c r="F1150" s="33" t="str">
        <f>IF(D1150="","",(SUMPRODUCT(('Дневник сделок'!$H$10:'Дневник сделок'!$H$2000=D1150)*('Дневник сделок'!$AE$10:'Дневник сделок'!$AE$2000&gt;0))))</f>
        <v/>
      </c>
      <c r="G1150" s="33" t="str">
        <f>IF(D1150="","",(SUMPRODUCT(('Дневник сделок'!$H$10:'Дневник сделок'!$H$2000=D1150)*('Дневник сделок'!$AE$10:'Дневник сделок'!$AE$2000&lt;0))))</f>
        <v/>
      </c>
      <c r="H1150" s="33" t="str">
        <f>IF(D1150="","",SUMPRODUCT(('Дневник сделок'!$H$10:$H$1960=D1150)*('Дневник сделок'!$AE$10:$AE$1960)))</f>
        <v/>
      </c>
    </row>
    <row r="1151" spans="5:8">
      <c r="E1151" s="33" t="str">
        <f>IF(D1151="","",COUNTIF('Дневник сделок'!$H$10:$H$1960,D1151))</f>
        <v/>
      </c>
      <c r="F1151" s="33" t="str">
        <f>IF(D1151="","",(SUMPRODUCT(('Дневник сделок'!$H$10:'Дневник сделок'!$H$2000=D1151)*('Дневник сделок'!$AE$10:'Дневник сделок'!$AE$2000&gt;0))))</f>
        <v/>
      </c>
      <c r="G1151" s="33" t="str">
        <f>IF(D1151="","",(SUMPRODUCT(('Дневник сделок'!$H$10:'Дневник сделок'!$H$2000=D1151)*('Дневник сделок'!$AE$10:'Дневник сделок'!$AE$2000&lt;0))))</f>
        <v/>
      </c>
      <c r="H1151" s="33" t="str">
        <f>IF(D1151="","",SUMPRODUCT(('Дневник сделок'!$H$10:$H$1960=D1151)*('Дневник сделок'!$AE$10:$AE$1960)))</f>
        <v/>
      </c>
    </row>
    <row r="1152" spans="5:8">
      <c r="E1152" s="33" t="str">
        <f>IF(D1152="","",COUNTIF('Дневник сделок'!$H$10:$H$1960,D1152))</f>
        <v/>
      </c>
      <c r="F1152" s="33" t="str">
        <f>IF(D1152="","",(SUMPRODUCT(('Дневник сделок'!$H$10:'Дневник сделок'!$H$2000=D1152)*('Дневник сделок'!$AE$10:'Дневник сделок'!$AE$2000&gt;0))))</f>
        <v/>
      </c>
      <c r="G1152" s="33" t="str">
        <f>IF(D1152="","",(SUMPRODUCT(('Дневник сделок'!$H$10:'Дневник сделок'!$H$2000=D1152)*('Дневник сделок'!$AE$10:'Дневник сделок'!$AE$2000&lt;0))))</f>
        <v/>
      </c>
      <c r="H1152" s="33" t="str">
        <f>IF(D1152="","",SUMPRODUCT(('Дневник сделок'!$H$10:$H$1960=D1152)*('Дневник сделок'!$AE$10:$AE$1960)))</f>
        <v/>
      </c>
    </row>
    <row r="1153" spans="5:8">
      <c r="E1153" s="33" t="str">
        <f>IF(D1153="","",COUNTIF('Дневник сделок'!$H$10:$H$1960,D1153))</f>
        <v/>
      </c>
      <c r="F1153" s="33" t="str">
        <f>IF(D1153="","",(SUMPRODUCT(('Дневник сделок'!$H$10:'Дневник сделок'!$H$2000=D1153)*('Дневник сделок'!$AE$10:'Дневник сделок'!$AE$2000&gt;0))))</f>
        <v/>
      </c>
      <c r="G1153" s="33" t="str">
        <f>IF(D1153="","",(SUMPRODUCT(('Дневник сделок'!$H$10:'Дневник сделок'!$H$2000=D1153)*('Дневник сделок'!$AE$10:'Дневник сделок'!$AE$2000&lt;0))))</f>
        <v/>
      </c>
      <c r="H1153" s="33" t="str">
        <f>IF(D1153="","",SUMPRODUCT(('Дневник сделок'!$H$10:$H$1960=D1153)*('Дневник сделок'!$AE$10:$AE$1960)))</f>
        <v/>
      </c>
    </row>
    <row r="1154" spans="5:8">
      <c r="E1154" s="33" t="str">
        <f>IF(D1154="","",COUNTIF('Дневник сделок'!$H$10:$H$1960,D1154))</f>
        <v/>
      </c>
      <c r="F1154" s="33" t="str">
        <f>IF(D1154="","",(SUMPRODUCT(('Дневник сделок'!$H$10:'Дневник сделок'!$H$2000=D1154)*('Дневник сделок'!$AE$10:'Дневник сделок'!$AE$2000&gt;0))))</f>
        <v/>
      </c>
      <c r="G1154" s="33" t="str">
        <f>IF(D1154="","",(SUMPRODUCT(('Дневник сделок'!$H$10:'Дневник сделок'!$H$2000=D1154)*('Дневник сделок'!$AE$10:'Дневник сделок'!$AE$2000&lt;0))))</f>
        <v/>
      </c>
      <c r="H1154" s="33" t="str">
        <f>IF(D1154="","",SUMPRODUCT(('Дневник сделок'!$H$10:$H$1960=D1154)*('Дневник сделок'!$AE$10:$AE$1960)))</f>
        <v/>
      </c>
    </row>
    <row r="1155" spans="5:8">
      <c r="E1155" s="33" t="str">
        <f>IF(D1155="","",COUNTIF('Дневник сделок'!$H$10:$H$1960,D1155))</f>
        <v/>
      </c>
      <c r="F1155" s="33" t="str">
        <f>IF(D1155="","",(SUMPRODUCT(('Дневник сделок'!$H$10:'Дневник сделок'!$H$2000=D1155)*('Дневник сделок'!$AE$10:'Дневник сделок'!$AE$2000&gt;0))))</f>
        <v/>
      </c>
      <c r="G1155" s="33" t="str">
        <f>IF(D1155="","",(SUMPRODUCT(('Дневник сделок'!$H$10:'Дневник сделок'!$H$2000=D1155)*('Дневник сделок'!$AE$10:'Дневник сделок'!$AE$2000&lt;0))))</f>
        <v/>
      </c>
      <c r="H1155" s="33" t="str">
        <f>IF(D1155="","",SUMPRODUCT(('Дневник сделок'!$H$10:$H$1960=D1155)*('Дневник сделок'!$AE$10:$AE$1960)))</f>
        <v/>
      </c>
    </row>
    <row r="1156" spans="5:8">
      <c r="E1156" s="33" t="str">
        <f>IF(D1156="","",COUNTIF('Дневник сделок'!$H$10:$H$1960,D1156))</f>
        <v/>
      </c>
      <c r="F1156" s="33" t="str">
        <f>IF(D1156="","",(SUMPRODUCT(('Дневник сделок'!$H$10:'Дневник сделок'!$H$2000=D1156)*('Дневник сделок'!$AE$10:'Дневник сделок'!$AE$2000&gt;0))))</f>
        <v/>
      </c>
      <c r="G1156" s="33" t="str">
        <f>IF(D1156="","",(SUMPRODUCT(('Дневник сделок'!$H$10:'Дневник сделок'!$H$2000=D1156)*('Дневник сделок'!$AE$10:'Дневник сделок'!$AE$2000&lt;0))))</f>
        <v/>
      </c>
      <c r="H1156" s="33" t="str">
        <f>IF(D1156="","",SUMPRODUCT(('Дневник сделок'!$H$10:$H$1960=D1156)*('Дневник сделок'!$AE$10:$AE$1960)))</f>
        <v/>
      </c>
    </row>
    <row r="1157" spans="5:8">
      <c r="E1157" s="33" t="str">
        <f>IF(D1157="","",COUNTIF('Дневник сделок'!$H$10:$H$1960,D1157))</f>
        <v/>
      </c>
      <c r="F1157" s="33" t="str">
        <f>IF(D1157="","",(SUMPRODUCT(('Дневник сделок'!$H$10:'Дневник сделок'!$H$2000=D1157)*('Дневник сделок'!$AE$10:'Дневник сделок'!$AE$2000&gt;0))))</f>
        <v/>
      </c>
      <c r="G1157" s="33" t="str">
        <f>IF(D1157="","",(SUMPRODUCT(('Дневник сделок'!$H$10:'Дневник сделок'!$H$2000=D1157)*('Дневник сделок'!$AE$10:'Дневник сделок'!$AE$2000&lt;0))))</f>
        <v/>
      </c>
      <c r="H1157" s="33" t="str">
        <f>IF(D1157="","",SUMPRODUCT(('Дневник сделок'!$H$10:$H$1960=D1157)*('Дневник сделок'!$AE$10:$AE$1960)))</f>
        <v/>
      </c>
    </row>
    <row r="1158" spans="5:8">
      <c r="E1158" s="33" t="str">
        <f>IF(D1158="","",COUNTIF('Дневник сделок'!$H$10:$H$1960,D1158))</f>
        <v/>
      </c>
      <c r="F1158" s="33" t="str">
        <f>IF(D1158="","",(SUMPRODUCT(('Дневник сделок'!$H$10:'Дневник сделок'!$H$2000=D1158)*('Дневник сделок'!$AE$10:'Дневник сделок'!$AE$2000&gt;0))))</f>
        <v/>
      </c>
      <c r="G1158" s="33" t="str">
        <f>IF(D1158="","",(SUMPRODUCT(('Дневник сделок'!$H$10:'Дневник сделок'!$H$2000=D1158)*('Дневник сделок'!$AE$10:'Дневник сделок'!$AE$2000&lt;0))))</f>
        <v/>
      </c>
      <c r="H1158" s="33" t="str">
        <f>IF(D1158="","",SUMPRODUCT(('Дневник сделок'!$H$10:$H$1960=D1158)*('Дневник сделок'!$AE$10:$AE$1960)))</f>
        <v/>
      </c>
    </row>
    <row r="1159" spans="5:8">
      <c r="E1159" s="33" t="str">
        <f>IF(D1159="","",COUNTIF('Дневник сделок'!$H$10:$H$1960,D1159))</f>
        <v/>
      </c>
      <c r="F1159" s="33" t="str">
        <f>IF(D1159="","",(SUMPRODUCT(('Дневник сделок'!$H$10:'Дневник сделок'!$H$2000=D1159)*('Дневник сделок'!$AE$10:'Дневник сделок'!$AE$2000&gt;0))))</f>
        <v/>
      </c>
      <c r="G1159" s="33" t="str">
        <f>IF(D1159="","",(SUMPRODUCT(('Дневник сделок'!$H$10:'Дневник сделок'!$H$2000=D1159)*('Дневник сделок'!$AE$10:'Дневник сделок'!$AE$2000&lt;0))))</f>
        <v/>
      </c>
      <c r="H1159" s="33" t="str">
        <f>IF(D1159="","",SUMPRODUCT(('Дневник сделок'!$H$10:$H$1960=D1159)*('Дневник сделок'!$AE$10:$AE$1960)))</f>
        <v/>
      </c>
    </row>
    <row r="1160" spans="5:8">
      <c r="E1160" s="33" t="str">
        <f>IF(D1160="","",COUNTIF('Дневник сделок'!$H$10:$H$1960,D1160))</f>
        <v/>
      </c>
      <c r="F1160" s="33" t="str">
        <f>IF(D1160="","",(SUMPRODUCT(('Дневник сделок'!$H$10:'Дневник сделок'!$H$2000=D1160)*('Дневник сделок'!$AE$10:'Дневник сделок'!$AE$2000&gt;0))))</f>
        <v/>
      </c>
      <c r="G1160" s="33" t="str">
        <f>IF(D1160="","",(SUMPRODUCT(('Дневник сделок'!$H$10:'Дневник сделок'!$H$2000=D1160)*('Дневник сделок'!$AE$10:'Дневник сделок'!$AE$2000&lt;0))))</f>
        <v/>
      </c>
      <c r="H1160" s="33" t="str">
        <f>IF(D1160="","",SUMPRODUCT(('Дневник сделок'!$H$10:$H$1960=D1160)*('Дневник сделок'!$AE$10:$AE$1960)))</f>
        <v/>
      </c>
    </row>
    <row r="1161" spans="5:8">
      <c r="E1161" s="33" t="str">
        <f>IF(D1161="","",COUNTIF('Дневник сделок'!$H$10:$H$1960,D1161))</f>
        <v/>
      </c>
      <c r="F1161" s="33" t="str">
        <f>IF(D1161="","",(SUMPRODUCT(('Дневник сделок'!$H$10:'Дневник сделок'!$H$2000=D1161)*('Дневник сделок'!$AE$10:'Дневник сделок'!$AE$2000&gt;0))))</f>
        <v/>
      </c>
      <c r="G1161" s="33" t="str">
        <f>IF(D1161="","",(SUMPRODUCT(('Дневник сделок'!$H$10:'Дневник сделок'!$H$2000=D1161)*('Дневник сделок'!$AE$10:'Дневник сделок'!$AE$2000&lt;0))))</f>
        <v/>
      </c>
      <c r="H1161" s="33" t="str">
        <f>IF(D1161="","",SUMPRODUCT(('Дневник сделок'!$H$10:$H$1960=D1161)*('Дневник сделок'!$AE$10:$AE$1960)))</f>
        <v/>
      </c>
    </row>
    <row r="1162" spans="5:8">
      <c r="E1162" s="33" t="str">
        <f>IF(D1162="","",COUNTIF('Дневник сделок'!$H$10:$H$1960,D1162))</f>
        <v/>
      </c>
      <c r="F1162" s="33" t="str">
        <f>IF(D1162="","",(SUMPRODUCT(('Дневник сделок'!$H$10:'Дневник сделок'!$H$2000=D1162)*('Дневник сделок'!$AE$10:'Дневник сделок'!$AE$2000&gt;0))))</f>
        <v/>
      </c>
      <c r="G1162" s="33" t="str">
        <f>IF(D1162="","",(SUMPRODUCT(('Дневник сделок'!$H$10:'Дневник сделок'!$H$2000=D1162)*('Дневник сделок'!$AE$10:'Дневник сделок'!$AE$2000&lt;0))))</f>
        <v/>
      </c>
      <c r="H1162" s="33" t="str">
        <f>IF(D1162="","",SUMPRODUCT(('Дневник сделок'!$H$10:$H$1960=D1162)*('Дневник сделок'!$AE$10:$AE$1960)))</f>
        <v/>
      </c>
    </row>
    <row r="1163" spans="5:8">
      <c r="E1163" s="33" t="str">
        <f>IF(D1163="","",COUNTIF('Дневник сделок'!$H$10:$H$1960,D1163))</f>
        <v/>
      </c>
      <c r="F1163" s="33" t="str">
        <f>IF(D1163="","",(SUMPRODUCT(('Дневник сделок'!$H$10:'Дневник сделок'!$H$2000=D1163)*('Дневник сделок'!$AE$10:'Дневник сделок'!$AE$2000&gt;0))))</f>
        <v/>
      </c>
      <c r="G1163" s="33" t="str">
        <f>IF(D1163="","",(SUMPRODUCT(('Дневник сделок'!$H$10:'Дневник сделок'!$H$2000=D1163)*('Дневник сделок'!$AE$10:'Дневник сделок'!$AE$2000&lt;0))))</f>
        <v/>
      </c>
      <c r="H1163" s="33" t="str">
        <f>IF(D1163="","",SUMPRODUCT(('Дневник сделок'!$H$10:$H$1960=D1163)*('Дневник сделок'!$AE$10:$AE$1960)))</f>
        <v/>
      </c>
    </row>
    <row r="1164" spans="5:8">
      <c r="E1164" s="33" t="str">
        <f>IF(D1164="","",COUNTIF('Дневник сделок'!$H$10:$H$1960,D1164))</f>
        <v/>
      </c>
      <c r="F1164" s="33" t="str">
        <f>IF(D1164="","",(SUMPRODUCT(('Дневник сделок'!$H$10:'Дневник сделок'!$H$2000=D1164)*('Дневник сделок'!$AE$10:'Дневник сделок'!$AE$2000&gt;0))))</f>
        <v/>
      </c>
      <c r="G1164" s="33" t="str">
        <f>IF(D1164="","",(SUMPRODUCT(('Дневник сделок'!$H$10:'Дневник сделок'!$H$2000=D1164)*('Дневник сделок'!$AE$10:'Дневник сделок'!$AE$2000&lt;0))))</f>
        <v/>
      </c>
      <c r="H1164" s="33" t="str">
        <f>IF(D1164="","",SUMPRODUCT(('Дневник сделок'!$H$10:$H$1960=D1164)*('Дневник сделок'!$AE$10:$AE$1960)))</f>
        <v/>
      </c>
    </row>
    <row r="1165" spans="5:8">
      <c r="E1165" s="33" t="str">
        <f>IF(D1165="","",COUNTIF('Дневник сделок'!$H$10:$H$1960,D1165))</f>
        <v/>
      </c>
      <c r="F1165" s="33" t="str">
        <f>IF(D1165="","",(SUMPRODUCT(('Дневник сделок'!$H$10:'Дневник сделок'!$H$2000=D1165)*('Дневник сделок'!$AE$10:'Дневник сделок'!$AE$2000&gt;0))))</f>
        <v/>
      </c>
      <c r="G1165" s="33" t="str">
        <f>IF(D1165="","",(SUMPRODUCT(('Дневник сделок'!$H$10:'Дневник сделок'!$H$2000=D1165)*('Дневник сделок'!$AE$10:'Дневник сделок'!$AE$2000&lt;0))))</f>
        <v/>
      </c>
      <c r="H1165" s="33" t="str">
        <f>IF(D1165="","",SUMPRODUCT(('Дневник сделок'!$H$10:$H$1960=D1165)*('Дневник сделок'!$AE$10:$AE$1960)))</f>
        <v/>
      </c>
    </row>
    <row r="1166" spans="5:8">
      <c r="E1166" s="33" t="str">
        <f>IF(D1166="","",COUNTIF('Дневник сделок'!$H$10:$H$1960,D1166))</f>
        <v/>
      </c>
      <c r="F1166" s="33" t="str">
        <f>IF(D1166="","",(SUMPRODUCT(('Дневник сделок'!$H$10:'Дневник сделок'!$H$2000=D1166)*('Дневник сделок'!$AE$10:'Дневник сделок'!$AE$2000&gt;0))))</f>
        <v/>
      </c>
      <c r="G1166" s="33" t="str">
        <f>IF(D1166="","",(SUMPRODUCT(('Дневник сделок'!$H$10:'Дневник сделок'!$H$2000=D1166)*('Дневник сделок'!$AE$10:'Дневник сделок'!$AE$2000&lt;0))))</f>
        <v/>
      </c>
      <c r="H1166" s="33" t="str">
        <f>IF(D1166="","",SUMPRODUCT(('Дневник сделок'!$H$10:$H$1960=D1166)*('Дневник сделок'!$AE$10:$AE$1960)))</f>
        <v/>
      </c>
    </row>
    <row r="1167" spans="5:8">
      <c r="E1167" s="33" t="str">
        <f>IF(D1167="","",COUNTIF('Дневник сделок'!$H$10:$H$1960,D1167))</f>
        <v/>
      </c>
      <c r="F1167" s="33" t="str">
        <f>IF(D1167="","",(SUMPRODUCT(('Дневник сделок'!$H$10:'Дневник сделок'!$H$2000=D1167)*('Дневник сделок'!$AE$10:'Дневник сделок'!$AE$2000&gt;0))))</f>
        <v/>
      </c>
      <c r="G1167" s="33" t="str">
        <f>IF(D1167="","",(SUMPRODUCT(('Дневник сделок'!$H$10:'Дневник сделок'!$H$2000=D1167)*('Дневник сделок'!$AE$10:'Дневник сделок'!$AE$2000&lt;0))))</f>
        <v/>
      </c>
      <c r="H1167" s="33" t="str">
        <f>IF(D1167="","",SUMPRODUCT(('Дневник сделок'!$H$10:$H$1960=D1167)*('Дневник сделок'!$AE$10:$AE$1960)))</f>
        <v/>
      </c>
    </row>
    <row r="1168" spans="5:8">
      <c r="E1168" s="33" t="str">
        <f>IF(D1168="","",COUNTIF('Дневник сделок'!$H$10:$H$1960,D1168))</f>
        <v/>
      </c>
      <c r="F1168" s="33" t="str">
        <f>IF(D1168="","",(SUMPRODUCT(('Дневник сделок'!$H$10:'Дневник сделок'!$H$2000=D1168)*('Дневник сделок'!$AE$10:'Дневник сделок'!$AE$2000&gt;0))))</f>
        <v/>
      </c>
      <c r="G1168" s="33" t="str">
        <f>IF(D1168="","",(SUMPRODUCT(('Дневник сделок'!$H$10:'Дневник сделок'!$H$2000=D1168)*('Дневник сделок'!$AE$10:'Дневник сделок'!$AE$2000&lt;0))))</f>
        <v/>
      </c>
      <c r="H1168" s="33" t="str">
        <f>IF(D1168="","",SUMPRODUCT(('Дневник сделок'!$H$10:$H$1960=D1168)*('Дневник сделок'!$AE$10:$AE$1960)))</f>
        <v/>
      </c>
    </row>
    <row r="1169" spans="5:8">
      <c r="E1169" s="33" t="str">
        <f>IF(D1169="","",COUNTIF('Дневник сделок'!$H$10:$H$1960,D1169))</f>
        <v/>
      </c>
      <c r="F1169" s="33" t="str">
        <f>IF(D1169="","",(SUMPRODUCT(('Дневник сделок'!$H$10:'Дневник сделок'!$H$2000=D1169)*('Дневник сделок'!$AE$10:'Дневник сделок'!$AE$2000&gt;0))))</f>
        <v/>
      </c>
      <c r="G1169" s="33" t="str">
        <f>IF(D1169="","",(SUMPRODUCT(('Дневник сделок'!$H$10:'Дневник сделок'!$H$2000=D1169)*('Дневник сделок'!$AE$10:'Дневник сделок'!$AE$2000&lt;0))))</f>
        <v/>
      </c>
      <c r="H1169" s="33" t="str">
        <f>IF(D1169="","",SUMPRODUCT(('Дневник сделок'!$H$10:$H$1960=D1169)*('Дневник сделок'!$AE$10:$AE$1960)))</f>
        <v/>
      </c>
    </row>
    <row r="1170" spans="5:8">
      <c r="E1170" s="33" t="str">
        <f>IF(D1170="","",COUNTIF('Дневник сделок'!$H$10:$H$1960,D1170))</f>
        <v/>
      </c>
      <c r="F1170" s="33" t="str">
        <f>IF(D1170="","",(SUMPRODUCT(('Дневник сделок'!$H$10:'Дневник сделок'!$H$2000=D1170)*('Дневник сделок'!$AE$10:'Дневник сделок'!$AE$2000&gt;0))))</f>
        <v/>
      </c>
      <c r="G1170" s="33" t="str">
        <f>IF(D1170="","",(SUMPRODUCT(('Дневник сделок'!$H$10:'Дневник сделок'!$H$2000=D1170)*('Дневник сделок'!$AE$10:'Дневник сделок'!$AE$2000&lt;0))))</f>
        <v/>
      </c>
      <c r="H1170" s="33" t="str">
        <f>IF(D1170="","",SUMPRODUCT(('Дневник сделок'!$H$10:$H$1960=D1170)*('Дневник сделок'!$AE$10:$AE$1960)))</f>
        <v/>
      </c>
    </row>
    <row r="1171" spans="5:8">
      <c r="E1171" s="33" t="str">
        <f>IF(D1171="","",COUNTIF('Дневник сделок'!$H$10:$H$1960,D1171))</f>
        <v/>
      </c>
      <c r="F1171" s="33" t="str">
        <f>IF(D1171="","",(SUMPRODUCT(('Дневник сделок'!$H$10:'Дневник сделок'!$H$2000=D1171)*('Дневник сделок'!$AE$10:'Дневник сделок'!$AE$2000&gt;0))))</f>
        <v/>
      </c>
      <c r="G1171" s="33" t="str">
        <f>IF(D1171="","",(SUMPRODUCT(('Дневник сделок'!$H$10:'Дневник сделок'!$H$2000=D1171)*('Дневник сделок'!$AE$10:'Дневник сделок'!$AE$2000&lt;0))))</f>
        <v/>
      </c>
      <c r="H1171" s="33" t="str">
        <f>IF(D1171="","",SUMPRODUCT(('Дневник сделок'!$H$10:$H$1960=D1171)*('Дневник сделок'!$AE$10:$AE$1960)))</f>
        <v/>
      </c>
    </row>
    <row r="1172" spans="5:8">
      <c r="E1172" s="33" t="str">
        <f>IF(D1172="","",COUNTIF('Дневник сделок'!$H$10:$H$1960,D1172))</f>
        <v/>
      </c>
      <c r="F1172" s="33" t="str">
        <f>IF(D1172="","",(SUMPRODUCT(('Дневник сделок'!$H$10:'Дневник сделок'!$H$2000=D1172)*('Дневник сделок'!$AE$10:'Дневник сделок'!$AE$2000&gt;0))))</f>
        <v/>
      </c>
      <c r="G1172" s="33" t="str">
        <f>IF(D1172="","",(SUMPRODUCT(('Дневник сделок'!$H$10:'Дневник сделок'!$H$2000=D1172)*('Дневник сделок'!$AE$10:'Дневник сделок'!$AE$2000&lt;0))))</f>
        <v/>
      </c>
      <c r="H1172" s="33" t="str">
        <f>IF(D1172="","",SUMPRODUCT(('Дневник сделок'!$H$10:$H$1960=D1172)*('Дневник сделок'!$AE$10:$AE$1960)))</f>
        <v/>
      </c>
    </row>
    <row r="1173" spans="5:8">
      <c r="E1173" s="33" t="str">
        <f>IF(D1173="","",COUNTIF('Дневник сделок'!$H$10:$H$1960,D1173))</f>
        <v/>
      </c>
      <c r="F1173" s="33" t="str">
        <f>IF(D1173="","",(SUMPRODUCT(('Дневник сделок'!$H$10:'Дневник сделок'!$H$2000=D1173)*('Дневник сделок'!$AE$10:'Дневник сделок'!$AE$2000&gt;0))))</f>
        <v/>
      </c>
      <c r="G1173" s="33" t="str">
        <f>IF(D1173="","",(SUMPRODUCT(('Дневник сделок'!$H$10:'Дневник сделок'!$H$2000=D1173)*('Дневник сделок'!$AE$10:'Дневник сделок'!$AE$2000&lt;0))))</f>
        <v/>
      </c>
      <c r="H1173" s="33" t="str">
        <f>IF(D1173="","",SUMPRODUCT(('Дневник сделок'!$H$10:$H$1960=D1173)*('Дневник сделок'!$AE$10:$AE$1960)))</f>
        <v/>
      </c>
    </row>
    <row r="1174" spans="5:8">
      <c r="E1174" s="33" t="str">
        <f>IF(D1174="","",COUNTIF('Дневник сделок'!$H$10:$H$1960,D1174))</f>
        <v/>
      </c>
      <c r="F1174" s="33" t="str">
        <f>IF(D1174="","",(SUMPRODUCT(('Дневник сделок'!$H$10:'Дневник сделок'!$H$2000=D1174)*('Дневник сделок'!$AE$10:'Дневник сделок'!$AE$2000&gt;0))))</f>
        <v/>
      </c>
      <c r="G1174" s="33" t="str">
        <f>IF(D1174="","",(SUMPRODUCT(('Дневник сделок'!$H$10:'Дневник сделок'!$H$2000=D1174)*('Дневник сделок'!$AE$10:'Дневник сделок'!$AE$2000&lt;0))))</f>
        <v/>
      </c>
      <c r="H1174" s="33" t="str">
        <f>IF(D1174="","",SUMPRODUCT(('Дневник сделок'!$H$10:$H$1960=D1174)*('Дневник сделок'!$AE$10:$AE$1960)))</f>
        <v/>
      </c>
    </row>
    <row r="1175" spans="5:8">
      <c r="E1175" s="33" t="str">
        <f>IF(D1175="","",COUNTIF('Дневник сделок'!$H$10:$H$1960,D1175))</f>
        <v/>
      </c>
      <c r="F1175" s="33" t="str">
        <f>IF(D1175="","",(SUMPRODUCT(('Дневник сделок'!$H$10:'Дневник сделок'!$H$2000=D1175)*('Дневник сделок'!$AE$10:'Дневник сделок'!$AE$2000&gt;0))))</f>
        <v/>
      </c>
      <c r="G1175" s="33" t="str">
        <f>IF(D1175="","",(SUMPRODUCT(('Дневник сделок'!$H$10:'Дневник сделок'!$H$2000=D1175)*('Дневник сделок'!$AE$10:'Дневник сделок'!$AE$2000&lt;0))))</f>
        <v/>
      </c>
      <c r="H1175" s="33" t="str">
        <f>IF(D1175="","",SUMPRODUCT(('Дневник сделок'!$H$10:$H$1960=D1175)*('Дневник сделок'!$AE$10:$AE$1960)))</f>
        <v/>
      </c>
    </row>
    <row r="1176" spans="5:8">
      <c r="E1176" s="33" t="str">
        <f>IF(D1176="","",COUNTIF('Дневник сделок'!$H$10:$H$1960,D1176))</f>
        <v/>
      </c>
      <c r="F1176" s="33" t="str">
        <f>IF(D1176="","",(SUMPRODUCT(('Дневник сделок'!$H$10:'Дневник сделок'!$H$2000=D1176)*('Дневник сделок'!$AE$10:'Дневник сделок'!$AE$2000&gt;0))))</f>
        <v/>
      </c>
      <c r="G1176" s="33" t="str">
        <f>IF(D1176="","",(SUMPRODUCT(('Дневник сделок'!$H$10:'Дневник сделок'!$H$2000=D1176)*('Дневник сделок'!$AE$10:'Дневник сделок'!$AE$2000&lt;0))))</f>
        <v/>
      </c>
      <c r="H1176" s="33" t="str">
        <f>IF(D1176="","",SUMPRODUCT(('Дневник сделок'!$H$10:$H$1960=D1176)*('Дневник сделок'!$AE$10:$AE$1960)))</f>
        <v/>
      </c>
    </row>
    <row r="1177" spans="5:8">
      <c r="E1177" s="33" t="str">
        <f>IF(D1177="","",COUNTIF('Дневник сделок'!$H$10:$H$1960,D1177))</f>
        <v/>
      </c>
      <c r="F1177" s="33" t="str">
        <f>IF(D1177="","",(SUMPRODUCT(('Дневник сделок'!$H$10:'Дневник сделок'!$H$2000=D1177)*('Дневник сделок'!$AE$10:'Дневник сделок'!$AE$2000&gt;0))))</f>
        <v/>
      </c>
      <c r="G1177" s="33" t="str">
        <f>IF(D1177="","",(SUMPRODUCT(('Дневник сделок'!$H$10:'Дневник сделок'!$H$2000=D1177)*('Дневник сделок'!$AE$10:'Дневник сделок'!$AE$2000&lt;0))))</f>
        <v/>
      </c>
      <c r="H1177" s="33" t="str">
        <f>IF(D1177="","",SUMPRODUCT(('Дневник сделок'!$H$10:$H$1960=D1177)*('Дневник сделок'!$AE$10:$AE$1960)))</f>
        <v/>
      </c>
    </row>
    <row r="1178" spans="5:8">
      <c r="E1178" s="33" t="str">
        <f>IF(D1178="","",COUNTIF('Дневник сделок'!$H$10:$H$1960,D1178))</f>
        <v/>
      </c>
      <c r="F1178" s="33" t="str">
        <f>IF(D1178="","",(SUMPRODUCT(('Дневник сделок'!$H$10:'Дневник сделок'!$H$2000=D1178)*('Дневник сделок'!$AE$10:'Дневник сделок'!$AE$2000&gt;0))))</f>
        <v/>
      </c>
      <c r="G1178" s="33" t="str">
        <f>IF(D1178="","",(SUMPRODUCT(('Дневник сделок'!$H$10:'Дневник сделок'!$H$2000=D1178)*('Дневник сделок'!$AE$10:'Дневник сделок'!$AE$2000&lt;0))))</f>
        <v/>
      </c>
      <c r="H1178" s="33" t="str">
        <f>IF(D1178="","",SUMPRODUCT(('Дневник сделок'!$H$10:$H$1960=D1178)*('Дневник сделок'!$AE$10:$AE$1960)))</f>
        <v/>
      </c>
    </row>
    <row r="1179" spans="5:8">
      <c r="E1179" s="33" t="str">
        <f>IF(D1179="","",COUNTIF('Дневник сделок'!$H$10:$H$1960,D1179))</f>
        <v/>
      </c>
      <c r="F1179" s="33" t="str">
        <f>IF(D1179="","",(SUMPRODUCT(('Дневник сделок'!$H$10:'Дневник сделок'!$H$2000=D1179)*('Дневник сделок'!$AE$10:'Дневник сделок'!$AE$2000&gt;0))))</f>
        <v/>
      </c>
      <c r="G1179" s="33" t="str">
        <f>IF(D1179="","",(SUMPRODUCT(('Дневник сделок'!$H$10:'Дневник сделок'!$H$2000=D1179)*('Дневник сделок'!$AE$10:'Дневник сделок'!$AE$2000&lt;0))))</f>
        <v/>
      </c>
      <c r="H1179" s="33" t="str">
        <f>IF(D1179="","",SUMPRODUCT(('Дневник сделок'!$H$10:$H$1960=D1179)*('Дневник сделок'!$AE$10:$AE$1960)))</f>
        <v/>
      </c>
    </row>
    <row r="1180" spans="5:8">
      <c r="E1180" s="33" t="str">
        <f>IF(D1180="","",COUNTIF('Дневник сделок'!$H$10:$H$1960,D1180))</f>
        <v/>
      </c>
      <c r="F1180" s="33" t="str">
        <f>IF(D1180="","",(SUMPRODUCT(('Дневник сделок'!$H$10:'Дневник сделок'!$H$2000=D1180)*('Дневник сделок'!$AE$10:'Дневник сделок'!$AE$2000&gt;0))))</f>
        <v/>
      </c>
      <c r="G1180" s="33" t="str">
        <f>IF(D1180="","",(SUMPRODUCT(('Дневник сделок'!$H$10:'Дневник сделок'!$H$2000=D1180)*('Дневник сделок'!$AE$10:'Дневник сделок'!$AE$2000&lt;0))))</f>
        <v/>
      </c>
      <c r="H1180" s="33" t="str">
        <f>IF(D1180="","",SUMPRODUCT(('Дневник сделок'!$H$10:$H$1960=D1180)*('Дневник сделок'!$AE$10:$AE$1960)))</f>
        <v/>
      </c>
    </row>
    <row r="1181" spans="5:8">
      <c r="E1181" s="33" t="str">
        <f>IF(D1181="","",COUNTIF('Дневник сделок'!$H$10:$H$1960,D1181))</f>
        <v/>
      </c>
      <c r="F1181" s="33" t="str">
        <f>IF(D1181="","",(SUMPRODUCT(('Дневник сделок'!$H$10:'Дневник сделок'!$H$2000=D1181)*('Дневник сделок'!$AE$10:'Дневник сделок'!$AE$2000&gt;0))))</f>
        <v/>
      </c>
      <c r="G1181" s="33" t="str">
        <f>IF(D1181="","",(SUMPRODUCT(('Дневник сделок'!$H$10:'Дневник сделок'!$H$2000=D1181)*('Дневник сделок'!$AE$10:'Дневник сделок'!$AE$2000&lt;0))))</f>
        <v/>
      </c>
      <c r="H1181" s="33" t="str">
        <f>IF(D1181="","",SUMPRODUCT(('Дневник сделок'!$H$10:$H$1960=D1181)*('Дневник сделок'!$AE$10:$AE$1960)))</f>
        <v/>
      </c>
    </row>
    <row r="1182" spans="5:8">
      <c r="E1182" s="33" t="str">
        <f>IF(D1182="","",COUNTIF('Дневник сделок'!$H$10:$H$1960,D1182))</f>
        <v/>
      </c>
      <c r="F1182" s="33" t="str">
        <f>IF(D1182="","",(SUMPRODUCT(('Дневник сделок'!$H$10:'Дневник сделок'!$H$2000=D1182)*('Дневник сделок'!$AE$10:'Дневник сделок'!$AE$2000&gt;0))))</f>
        <v/>
      </c>
      <c r="G1182" s="33" t="str">
        <f>IF(D1182="","",(SUMPRODUCT(('Дневник сделок'!$H$10:'Дневник сделок'!$H$2000=D1182)*('Дневник сделок'!$AE$10:'Дневник сделок'!$AE$2000&lt;0))))</f>
        <v/>
      </c>
      <c r="H1182" s="33" t="str">
        <f>IF(D1182="","",SUMPRODUCT(('Дневник сделок'!$H$10:$H$1960=D1182)*('Дневник сделок'!$AE$10:$AE$1960)))</f>
        <v/>
      </c>
    </row>
    <row r="1183" spans="5:8">
      <c r="E1183" s="33" t="str">
        <f>IF(D1183="","",COUNTIF('Дневник сделок'!$H$10:$H$1960,D1183))</f>
        <v/>
      </c>
      <c r="F1183" s="33" t="str">
        <f>IF(D1183="","",(SUMPRODUCT(('Дневник сделок'!$H$10:'Дневник сделок'!$H$2000=D1183)*('Дневник сделок'!$AE$10:'Дневник сделок'!$AE$2000&gt;0))))</f>
        <v/>
      </c>
      <c r="G1183" s="33" t="str">
        <f>IF(D1183="","",(SUMPRODUCT(('Дневник сделок'!$H$10:'Дневник сделок'!$H$2000=D1183)*('Дневник сделок'!$AE$10:'Дневник сделок'!$AE$2000&lt;0))))</f>
        <v/>
      </c>
      <c r="H1183" s="33" t="str">
        <f>IF(D1183="","",SUMPRODUCT(('Дневник сделок'!$H$10:$H$1960=D1183)*('Дневник сделок'!$AE$10:$AE$1960)))</f>
        <v/>
      </c>
    </row>
    <row r="1184" spans="5:8">
      <c r="E1184" s="33" t="str">
        <f>IF(D1184="","",COUNTIF('Дневник сделок'!$H$10:$H$1960,D1184))</f>
        <v/>
      </c>
      <c r="F1184" s="33" t="str">
        <f>IF(D1184="","",(SUMPRODUCT(('Дневник сделок'!$H$10:'Дневник сделок'!$H$2000=D1184)*('Дневник сделок'!$AE$10:'Дневник сделок'!$AE$2000&gt;0))))</f>
        <v/>
      </c>
      <c r="G1184" s="33" t="str">
        <f>IF(D1184="","",(SUMPRODUCT(('Дневник сделок'!$H$10:'Дневник сделок'!$H$2000=D1184)*('Дневник сделок'!$AE$10:'Дневник сделок'!$AE$2000&lt;0))))</f>
        <v/>
      </c>
      <c r="H1184" s="33" t="str">
        <f>IF(D1184="","",SUMPRODUCT(('Дневник сделок'!$H$10:$H$1960=D1184)*('Дневник сделок'!$AE$10:$AE$1960)))</f>
        <v/>
      </c>
    </row>
    <row r="1185" spans="5:8">
      <c r="E1185" s="33" t="str">
        <f>IF(D1185="","",COUNTIF('Дневник сделок'!$H$10:$H$1960,D1185))</f>
        <v/>
      </c>
      <c r="F1185" s="33" t="str">
        <f>IF(D1185="","",(SUMPRODUCT(('Дневник сделок'!$H$10:'Дневник сделок'!$H$2000=D1185)*('Дневник сделок'!$AE$10:'Дневник сделок'!$AE$2000&gt;0))))</f>
        <v/>
      </c>
      <c r="G1185" s="33" t="str">
        <f>IF(D1185="","",(SUMPRODUCT(('Дневник сделок'!$H$10:'Дневник сделок'!$H$2000=D1185)*('Дневник сделок'!$AE$10:'Дневник сделок'!$AE$2000&lt;0))))</f>
        <v/>
      </c>
      <c r="H1185" s="33" t="str">
        <f>IF(D1185="","",SUMPRODUCT(('Дневник сделок'!$H$10:$H$1960=D1185)*('Дневник сделок'!$AE$10:$AE$1960)))</f>
        <v/>
      </c>
    </row>
    <row r="1186" spans="5:8">
      <c r="E1186" s="33" t="str">
        <f>IF(D1186="","",COUNTIF('Дневник сделок'!$H$10:$H$1960,D1186))</f>
        <v/>
      </c>
      <c r="F1186" s="33" t="str">
        <f>IF(D1186="","",(SUMPRODUCT(('Дневник сделок'!$H$10:'Дневник сделок'!$H$2000=D1186)*('Дневник сделок'!$AE$10:'Дневник сделок'!$AE$2000&gt;0))))</f>
        <v/>
      </c>
      <c r="G1186" s="33" t="str">
        <f>IF(D1186="","",(SUMPRODUCT(('Дневник сделок'!$H$10:'Дневник сделок'!$H$2000=D1186)*('Дневник сделок'!$AE$10:'Дневник сделок'!$AE$2000&lt;0))))</f>
        <v/>
      </c>
      <c r="H1186" s="33" t="str">
        <f>IF(D1186="","",SUMPRODUCT(('Дневник сделок'!$H$10:$H$1960=D1186)*('Дневник сделок'!$AE$10:$AE$1960)))</f>
        <v/>
      </c>
    </row>
    <row r="1187" spans="5:8">
      <c r="E1187" s="33" t="str">
        <f>IF(D1187="","",COUNTIF('Дневник сделок'!$H$10:$H$1960,D1187))</f>
        <v/>
      </c>
      <c r="F1187" s="33" t="str">
        <f>IF(D1187="","",(SUMPRODUCT(('Дневник сделок'!$H$10:'Дневник сделок'!$H$2000=D1187)*('Дневник сделок'!$AE$10:'Дневник сделок'!$AE$2000&gt;0))))</f>
        <v/>
      </c>
      <c r="G1187" s="33" t="str">
        <f>IF(D1187="","",(SUMPRODUCT(('Дневник сделок'!$H$10:'Дневник сделок'!$H$2000=D1187)*('Дневник сделок'!$AE$10:'Дневник сделок'!$AE$2000&lt;0))))</f>
        <v/>
      </c>
      <c r="H1187" s="33" t="str">
        <f>IF(D1187="","",SUMPRODUCT(('Дневник сделок'!$H$10:$H$1960=D1187)*('Дневник сделок'!$AE$10:$AE$1960)))</f>
        <v/>
      </c>
    </row>
    <row r="1188" spans="5:8">
      <c r="E1188" s="33" t="str">
        <f>IF(D1188="","",COUNTIF('Дневник сделок'!$H$10:$H$1960,D1188))</f>
        <v/>
      </c>
      <c r="F1188" s="33" t="str">
        <f>IF(D1188="","",(SUMPRODUCT(('Дневник сделок'!$H$10:'Дневник сделок'!$H$2000=D1188)*('Дневник сделок'!$AE$10:'Дневник сделок'!$AE$2000&gt;0))))</f>
        <v/>
      </c>
      <c r="G1188" s="33" t="str">
        <f>IF(D1188="","",(SUMPRODUCT(('Дневник сделок'!$H$10:'Дневник сделок'!$H$2000=D1188)*('Дневник сделок'!$AE$10:'Дневник сделок'!$AE$2000&lt;0))))</f>
        <v/>
      </c>
      <c r="H1188" s="33" t="str">
        <f>IF(D1188="","",SUMPRODUCT(('Дневник сделок'!$H$10:$H$1960=D1188)*('Дневник сделок'!$AE$10:$AE$1960)))</f>
        <v/>
      </c>
    </row>
    <row r="1189" spans="5:8">
      <c r="E1189" s="33" t="str">
        <f>IF(D1189="","",COUNTIF('Дневник сделок'!$H$10:$H$1960,D1189))</f>
        <v/>
      </c>
      <c r="F1189" s="33" t="str">
        <f>IF(D1189="","",(SUMPRODUCT(('Дневник сделок'!$H$10:'Дневник сделок'!$H$2000=D1189)*('Дневник сделок'!$AE$10:'Дневник сделок'!$AE$2000&gt;0))))</f>
        <v/>
      </c>
      <c r="G1189" s="33" t="str">
        <f>IF(D1189="","",(SUMPRODUCT(('Дневник сделок'!$H$10:'Дневник сделок'!$H$2000=D1189)*('Дневник сделок'!$AE$10:'Дневник сделок'!$AE$2000&lt;0))))</f>
        <v/>
      </c>
      <c r="H1189" s="33" t="str">
        <f>IF(D1189="","",SUMPRODUCT(('Дневник сделок'!$H$10:$H$1960=D1189)*('Дневник сделок'!$AE$10:$AE$1960)))</f>
        <v/>
      </c>
    </row>
    <row r="1190" spans="5:8">
      <c r="E1190" s="33" t="str">
        <f>IF(D1190="","",COUNTIF('Дневник сделок'!$H$10:$H$1960,D1190))</f>
        <v/>
      </c>
      <c r="F1190" s="33" t="str">
        <f>IF(D1190="","",(SUMPRODUCT(('Дневник сделок'!$H$10:'Дневник сделок'!$H$2000=D1190)*('Дневник сделок'!$AE$10:'Дневник сделок'!$AE$2000&gt;0))))</f>
        <v/>
      </c>
      <c r="G1190" s="33" t="str">
        <f>IF(D1190="","",(SUMPRODUCT(('Дневник сделок'!$H$10:'Дневник сделок'!$H$2000=D1190)*('Дневник сделок'!$AE$10:'Дневник сделок'!$AE$2000&lt;0))))</f>
        <v/>
      </c>
      <c r="H1190" s="33" t="str">
        <f>IF(D1190="","",SUMPRODUCT(('Дневник сделок'!$H$10:$H$1960=D1190)*('Дневник сделок'!$AE$10:$AE$1960)))</f>
        <v/>
      </c>
    </row>
    <row r="1191" spans="5:8">
      <c r="E1191" s="33" t="str">
        <f>IF(D1191="","",COUNTIF('Дневник сделок'!$H$10:$H$1960,D1191))</f>
        <v/>
      </c>
      <c r="F1191" s="33" t="str">
        <f>IF(D1191="","",(SUMPRODUCT(('Дневник сделок'!$H$10:'Дневник сделок'!$H$2000=D1191)*('Дневник сделок'!$AE$10:'Дневник сделок'!$AE$2000&gt;0))))</f>
        <v/>
      </c>
      <c r="G1191" s="33" t="str">
        <f>IF(D1191="","",(SUMPRODUCT(('Дневник сделок'!$H$10:'Дневник сделок'!$H$2000=D1191)*('Дневник сделок'!$AE$10:'Дневник сделок'!$AE$2000&lt;0))))</f>
        <v/>
      </c>
      <c r="H1191" s="33" t="str">
        <f>IF(D1191="","",SUMPRODUCT(('Дневник сделок'!$H$10:$H$1960=D1191)*('Дневник сделок'!$AE$10:$AE$1960)))</f>
        <v/>
      </c>
    </row>
    <row r="1192" spans="5:8">
      <c r="E1192" s="33" t="str">
        <f>IF(D1192="","",COUNTIF('Дневник сделок'!$H$10:$H$1960,D1192))</f>
        <v/>
      </c>
      <c r="F1192" s="33" t="str">
        <f>IF(D1192="","",(SUMPRODUCT(('Дневник сделок'!$H$10:'Дневник сделок'!$H$2000=D1192)*('Дневник сделок'!$AE$10:'Дневник сделок'!$AE$2000&gt;0))))</f>
        <v/>
      </c>
      <c r="G1192" s="33" t="str">
        <f>IF(D1192="","",(SUMPRODUCT(('Дневник сделок'!$H$10:'Дневник сделок'!$H$2000=D1192)*('Дневник сделок'!$AE$10:'Дневник сделок'!$AE$2000&lt;0))))</f>
        <v/>
      </c>
      <c r="H1192" s="33" t="str">
        <f>IF(D1192="","",SUMPRODUCT(('Дневник сделок'!$H$10:$H$1960=D1192)*('Дневник сделок'!$AE$10:$AE$1960)))</f>
        <v/>
      </c>
    </row>
    <row r="1193" spans="5:8">
      <c r="E1193" s="33" t="str">
        <f>IF(D1193="","",COUNTIF('Дневник сделок'!$H$10:$H$1960,D1193))</f>
        <v/>
      </c>
      <c r="F1193" s="33" t="str">
        <f>IF(D1193="","",(SUMPRODUCT(('Дневник сделок'!$H$10:'Дневник сделок'!$H$2000=D1193)*('Дневник сделок'!$AE$10:'Дневник сделок'!$AE$2000&gt;0))))</f>
        <v/>
      </c>
      <c r="G1193" s="33" t="str">
        <f>IF(D1193="","",(SUMPRODUCT(('Дневник сделок'!$H$10:'Дневник сделок'!$H$2000=D1193)*('Дневник сделок'!$AE$10:'Дневник сделок'!$AE$2000&lt;0))))</f>
        <v/>
      </c>
      <c r="H1193" s="33" t="str">
        <f>IF(D1193="","",SUMPRODUCT(('Дневник сделок'!$H$10:$H$1960=D1193)*('Дневник сделок'!$AE$10:$AE$1960)))</f>
        <v/>
      </c>
    </row>
    <row r="1194" spans="5:8">
      <c r="E1194" s="33" t="str">
        <f>IF(D1194="","",COUNTIF('Дневник сделок'!$H$10:$H$1960,D1194))</f>
        <v/>
      </c>
      <c r="F1194" s="33" t="str">
        <f>IF(D1194="","",(SUMPRODUCT(('Дневник сделок'!$H$10:'Дневник сделок'!$H$2000=D1194)*('Дневник сделок'!$AE$10:'Дневник сделок'!$AE$2000&gt;0))))</f>
        <v/>
      </c>
      <c r="G1194" s="33" t="str">
        <f>IF(D1194="","",(SUMPRODUCT(('Дневник сделок'!$H$10:'Дневник сделок'!$H$2000=D1194)*('Дневник сделок'!$AE$10:'Дневник сделок'!$AE$2000&lt;0))))</f>
        <v/>
      </c>
      <c r="H1194" s="33" t="str">
        <f>IF(D1194="","",SUMPRODUCT(('Дневник сделок'!$H$10:$H$1960=D1194)*('Дневник сделок'!$AE$10:$AE$1960)))</f>
        <v/>
      </c>
    </row>
    <row r="1195" spans="5:8">
      <c r="E1195" s="33" t="str">
        <f>IF(D1195="","",COUNTIF('Дневник сделок'!$H$10:$H$1960,D1195))</f>
        <v/>
      </c>
      <c r="F1195" s="33" t="str">
        <f>IF(D1195="","",(SUMPRODUCT(('Дневник сделок'!$H$10:'Дневник сделок'!$H$2000=D1195)*('Дневник сделок'!$AE$10:'Дневник сделок'!$AE$2000&gt;0))))</f>
        <v/>
      </c>
      <c r="G1195" s="33" t="str">
        <f>IF(D1195="","",(SUMPRODUCT(('Дневник сделок'!$H$10:'Дневник сделок'!$H$2000=D1195)*('Дневник сделок'!$AE$10:'Дневник сделок'!$AE$2000&lt;0))))</f>
        <v/>
      </c>
      <c r="H1195" s="33" t="str">
        <f>IF(D1195="","",SUMPRODUCT(('Дневник сделок'!$H$10:$H$1960=D1195)*('Дневник сделок'!$AE$10:$AE$1960)))</f>
        <v/>
      </c>
    </row>
    <row r="1196" spans="5:8">
      <c r="E1196" s="33" t="str">
        <f>IF(D1196="","",COUNTIF('Дневник сделок'!$H$10:$H$1960,D1196))</f>
        <v/>
      </c>
      <c r="F1196" s="33" t="str">
        <f>IF(D1196="","",(SUMPRODUCT(('Дневник сделок'!$H$10:'Дневник сделок'!$H$2000=D1196)*('Дневник сделок'!$AE$10:'Дневник сделок'!$AE$2000&gt;0))))</f>
        <v/>
      </c>
      <c r="G1196" s="33" t="str">
        <f>IF(D1196="","",(SUMPRODUCT(('Дневник сделок'!$H$10:'Дневник сделок'!$H$2000=D1196)*('Дневник сделок'!$AE$10:'Дневник сделок'!$AE$2000&lt;0))))</f>
        <v/>
      </c>
      <c r="H1196" s="33" t="str">
        <f>IF(D1196="","",SUMPRODUCT(('Дневник сделок'!$H$10:$H$1960=D1196)*('Дневник сделок'!$AE$10:$AE$1960)))</f>
        <v/>
      </c>
    </row>
    <row r="1197" spans="5:8">
      <c r="E1197" s="33" t="str">
        <f>IF(D1197="","",COUNTIF('Дневник сделок'!$H$10:$H$1960,D1197))</f>
        <v/>
      </c>
      <c r="F1197" s="33" t="str">
        <f>IF(D1197="","",(SUMPRODUCT(('Дневник сделок'!$H$10:'Дневник сделок'!$H$2000=D1197)*('Дневник сделок'!$AE$10:'Дневник сделок'!$AE$2000&gt;0))))</f>
        <v/>
      </c>
      <c r="G1197" s="33" t="str">
        <f>IF(D1197="","",(SUMPRODUCT(('Дневник сделок'!$H$10:'Дневник сделок'!$H$2000=D1197)*('Дневник сделок'!$AE$10:'Дневник сделок'!$AE$2000&lt;0))))</f>
        <v/>
      </c>
      <c r="H1197" s="33" t="str">
        <f>IF(D1197="","",SUMPRODUCT(('Дневник сделок'!$H$10:$H$1960=D1197)*('Дневник сделок'!$AE$10:$AE$1960)))</f>
        <v/>
      </c>
    </row>
    <row r="1198" spans="5:8">
      <c r="E1198" s="33" t="str">
        <f>IF(D1198="","",COUNTIF('Дневник сделок'!$H$10:$H$1960,D1198))</f>
        <v/>
      </c>
      <c r="F1198" s="33" t="str">
        <f>IF(D1198="","",(SUMPRODUCT(('Дневник сделок'!$H$10:'Дневник сделок'!$H$2000=D1198)*('Дневник сделок'!$AE$10:'Дневник сделок'!$AE$2000&gt;0))))</f>
        <v/>
      </c>
      <c r="G1198" s="33" t="str">
        <f>IF(D1198="","",(SUMPRODUCT(('Дневник сделок'!$H$10:'Дневник сделок'!$H$2000=D1198)*('Дневник сделок'!$AE$10:'Дневник сделок'!$AE$2000&lt;0))))</f>
        <v/>
      </c>
      <c r="H1198" s="33" t="str">
        <f>IF(D1198="","",SUMPRODUCT(('Дневник сделок'!$H$10:$H$1960=D1198)*('Дневник сделок'!$AE$10:$AE$1960)))</f>
        <v/>
      </c>
    </row>
    <row r="1199" spans="5:8">
      <c r="E1199" s="33" t="str">
        <f>IF(D1199="","",COUNTIF('Дневник сделок'!$H$10:$H$1960,D1199))</f>
        <v/>
      </c>
      <c r="F1199" s="33" t="str">
        <f>IF(D1199="","",(SUMPRODUCT(('Дневник сделок'!$H$10:'Дневник сделок'!$H$2000=D1199)*('Дневник сделок'!$AE$10:'Дневник сделок'!$AE$2000&gt;0))))</f>
        <v/>
      </c>
      <c r="G1199" s="33" t="str">
        <f>IF(D1199="","",(SUMPRODUCT(('Дневник сделок'!$H$10:'Дневник сделок'!$H$2000=D1199)*('Дневник сделок'!$AE$10:'Дневник сделок'!$AE$2000&lt;0))))</f>
        <v/>
      </c>
      <c r="H1199" s="33" t="str">
        <f>IF(D1199="","",SUMPRODUCT(('Дневник сделок'!$H$10:$H$1960=D1199)*('Дневник сделок'!$AE$10:$AE$1960)))</f>
        <v/>
      </c>
    </row>
    <row r="1200" spans="5:8">
      <c r="E1200" s="33" t="str">
        <f>IF(D1200="","",COUNTIF('Дневник сделок'!$H$10:$H$1960,D1200))</f>
        <v/>
      </c>
      <c r="F1200" s="33" t="str">
        <f>IF(D1200="","",(SUMPRODUCT(('Дневник сделок'!$H$10:'Дневник сделок'!$H$2000=D1200)*('Дневник сделок'!$AE$10:'Дневник сделок'!$AE$2000&gt;0))))</f>
        <v/>
      </c>
      <c r="G1200" s="33" t="str">
        <f>IF(D1200="","",(SUMPRODUCT(('Дневник сделок'!$H$10:'Дневник сделок'!$H$2000=D1200)*('Дневник сделок'!$AE$10:'Дневник сделок'!$AE$2000&lt;0))))</f>
        <v/>
      </c>
      <c r="H1200" s="33" t="str">
        <f>IF(D1200="","",SUMPRODUCT(('Дневник сделок'!$H$10:$H$1960=D1200)*('Дневник сделок'!$AE$10:$AE$1960)))</f>
        <v/>
      </c>
    </row>
    <row r="1201" spans="5:8">
      <c r="E1201" s="33" t="str">
        <f>IF(D1201="","",COUNTIF('Дневник сделок'!$H$10:$H$1960,D1201))</f>
        <v/>
      </c>
      <c r="F1201" s="33" t="str">
        <f>IF(D1201="","",(SUMPRODUCT(('Дневник сделок'!$H$10:'Дневник сделок'!$H$2000=D1201)*('Дневник сделок'!$AE$10:'Дневник сделок'!$AE$2000&gt;0))))</f>
        <v/>
      </c>
      <c r="G1201" s="33" t="str">
        <f>IF(D1201="","",(SUMPRODUCT(('Дневник сделок'!$H$10:'Дневник сделок'!$H$2000=D1201)*('Дневник сделок'!$AE$10:'Дневник сделок'!$AE$2000&lt;0))))</f>
        <v/>
      </c>
      <c r="H1201" s="33" t="str">
        <f>IF(D1201="","",SUMPRODUCT(('Дневник сделок'!$H$10:$H$1960=D1201)*('Дневник сделок'!$AE$10:$AE$1960)))</f>
        <v/>
      </c>
    </row>
    <row r="1202" spans="5:8">
      <c r="E1202" s="33" t="str">
        <f>IF(D1202="","",COUNTIF('Дневник сделок'!$H$10:$H$1960,D1202))</f>
        <v/>
      </c>
      <c r="F1202" s="33" t="str">
        <f>IF(D1202="","",(SUMPRODUCT(('Дневник сделок'!$H$10:'Дневник сделок'!$H$2000=D1202)*('Дневник сделок'!$AE$10:'Дневник сделок'!$AE$2000&gt;0))))</f>
        <v/>
      </c>
      <c r="G1202" s="33" t="str">
        <f>IF(D1202="","",(SUMPRODUCT(('Дневник сделок'!$H$10:'Дневник сделок'!$H$2000=D1202)*('Дневник сделок'!$AE$10:'Дневник сделок'!$AE$2000&lt;0))))</f>
        <v/>
      </c>
      <c r="H1202" s="33" t="str">
        <f>IF(D1202="","",SUMPRODUCT(('Дневник сделок'!$H$10:$H$1960=D1202)*('Дневник сделок'!$AE$10:$AE$1960)))</f>
        <v/>
      </c>
    </row>
    <row r="1203" spans="5:8">
      <c r="E1203" s="33" t="str">
        <f>IF(D1203="","",COUNTIF('Дневник сделок'!$H$10:$H$1960,D1203))</f>
        <v/>
      </c>
      <c r="F1203" s="33" t="str">
        <f>IF(D1203="","",(SUMPRODUCT(('Дневник сделок'!$H$10:'Дневник сделок'!$H$2000=D1203)*('Дневник сделок'!$AE$10:'Дневник сделок'!$AE$2000&gt;0))))</f>
        <v/>
      </c>
      <c r="G1203" s="33" t="str">
        <f>IF(D1203="","",(SUMPRODUCT(('Дневник сделок'!$H$10:'Дневник сделок'!$H$2000=D1203)*('Дневник сделок'!$AE$10:'Дневник сделок'!$AE$2000&lt;0))))</f>
        <v/>
      </c>
      <c r="H1203" s="33" t="str">
        <f>IF(D1203="","",SUMPRODUCT(('Дневник сделок'!$H$10:$H$1960=D1203)*('Дневник сделок'!$AE$10:$AE$1960)))</f>
        <v/>
      </c>
    </row>
    <row r="1204" spans="5:8">
      <c r="E1204" s="33" t="str">
        <f>IF(D1204="","",COUNTIF('Дневник сделок'!$H$10:$H$1960,D1204))</f>
        <v/>
      </c>
      <c r="F1204" s="33" t="str">
        <f>IF(D1204="","",(SUMPRODUCT(('Дневник сделок'!$H$10:'Дневник сделок'!$H$2000=D1204)*('Дневник сделок'!$AE$10:'Дневник сделок'!$AE$2000&gt;0))))</f>
        <v/>
      </c>
      <c r="G1204" s="33" t="str">
        <f>IF(D1204="","",(SUMPRODUCT(('Дневник сделок'!$H$10:'Дневник сделок'!$H$2000=D1204)*('Дневник сделок'!$AE$10:'Дневник сделок'!$AE$2000&lt;0))))</f>
        <v/>
      </c>
      <c r="H1204" s="33" t="str">
        <f>IF(D1204="","",SUMPRODUCT(('Дневник сделок'!$H$10:$H$1960=D1204)*('Дневник сделок'!$AE$10:$AE$1960)))</f>
        <v/>
      </c>
    </row>
    <row r="1205" spans="5:8">
      <c r="E1205" s="33" t="str">
        <f>IF(D1205="","",COUNTIF('Дневник сделок'!$H$10:$H$1960,D1205))</f>
        <v/>
      </c>
      <c r="F1205" s="33" t="str">
        <f>IF(D1205="","",(SUMPRODUCT(('Дневник сделок'!$H$10:'Дневник сделок'!$H$2000=D1205)*('Дневник сделок'!$AE$10:'Дневник сделок'!$AE$2000&gt;0))))</f>
        <v/>
      </c>
      <c r="G1205" s="33" t="str">
        <f>IF(D1205="","",(SUMPRODUCT(('Дневник сделок'!$H$10:'Дневник сделок'!$H$2000=D1205)*('Дневник сделок'!$AE$10:'Дневник сделок'!$AE$2000&lt;0))))</f>
        <v/>
      </c>
      <c r="H1205" s="33" t="str">
        <f>IF(D1205="","",SUMPRODUCT(('Дневник сделок'!$H$10:$H$1960=D1205)*('Дневник сделок'!$AE$10:$AE$1960)))</f>
        <v/>
      </c>
    </row>
    <row r="1206" spans="5:8">
      <c r="E1206" s="33" t="str">
        <f>IF(D1206="","",COUNTIF('Дневник сделок'!$H$10:$H$1960,D1206))</f>
        <v/>
      </c>
      <c r="F1206" s="33" t="str">
        <f>IF(D1206="","",(SUMPRODUCT(('Дневник сделок'!$H$10:'Дневник сделок'!$H$2000=D1206)*('Дневник сделок'!$AE$10:'Дневник сделок'!$AE$2000&gt;0))))</f>
        <v/>
      </c>
      <c r="G1206" s="33" t="str">
        <f>IF(D1206="","",(SUMPRODUCT(('Дневник сделок'!$H$10:'Дневник сделок'!$H$2000=D1206)*('Дневник сделок'!$AE$10:'Дневник сделок'!$AE$2000&lt;0))))</f>
        <v/>
      </c>
      <c r="H1206" s="33" t="str">
        <f>IF(D1206="","",SUMPRODUCT(('Дневник сделок'!$H$10:$H$1960=D1206)*('Дневник сделок'!$AE$10:$AE$1960)))</f>
        <v/>
      </c>
    </row>
    <row r="1207" spans="5:8">
      <c r="E1207" s="33" t="str">
        <f>IF(D1207="","",COUNTIF('Дневник сделок'!$H$10:$H$1960,D1207))</f>
        <v/>
      </c>
      <c r="F1207" s="33" t="str">
        <f>IF(D1207="","",(SUMPRODUCT(('Дневник сделок'!$H$10:'Дневник сделок'!$H$2000=D1207)*('Дневник сделок'!$AE$10:'Дневник сделок'!$AE$2000&gt;0))))</f>
        <v/>
      </c>
      <c r="G1207" s="33" t="str">
        <f>IF(D1207="","",(SUMPRODUCT(('Дневник сделок'!$H$10:'Дневник сделок'!$H$2000=D1207)*('Дневник сделок'!$AE$10:'Дневник сделок'!$AE$2000&lt;0))))</f>
        <v/>
      </c>
      <c r="H1207" s="33" t="str">
        <f>IF(D1207="","",SUMPRODUCT(('Дневник сделок'!$H$10:$H$1960=D1207)*('Дневник сделок'!$AE$10:$AE$1960)))</f>
        <v/>
      </c>
    </row>
    <row r="1208" spans="5:8">
      <c r="E1208" s="33" t="str">
        <f>IF(D1208="","",COUNTIF('Дневник сделок'!$H$10:$H$1960,D1208))</f>
        <v/>
      </c>
      <c r="F1208" s="33" t="str">
        <f>IF(D1208="","",(SUMPRODUCT(('Дневник сделок'!$H$10:'Дневник сделок'!$H$2000=D1208)*('Дневник сделок'!$AE$10:'Дневник сделок'!$AE$2000&gt;0))))</f>
        <v/>
      </c>
      <c r="G1208" s="33" t="str">
        <f>IF(D1208="","",(SUMPRODUCT(('Дневник сделок'!$H$10:'Дневник сделок'!$H$2000=D1208)*('Дневник сделок'!$AE$10:'Дневник сделок'!$AE$2000&lt;0))))</f>
        <v/>
      </c>
      <c r="H1208" s="33" t="str">
        <f>IF(D1208="","",SUMPRODUCT(('Дневник сделок'!$H$10:$H$1960=D1208)*('Дневник сделок'!$AE$10:$AE$1960)))</f>
        <v/>
      </c>
    </row>
    <row r="1209" spans="5:8">
      <c r="E1209" s="33" t="str">
        <f>IF(D1209="","",COUNTIF('Дневник сделок'!$H$10:$H$1960,D1209))</f>
        <v/>
      </c>
      <c r="F1209" s="33" t="str">
        <f>IF(D1209="","",(SUMPRODUCT(('Дневник сделок'!$H$10:'Дневник сделок'!$H$2000=D1209)*('Дневник сделок'!$AE$10:'Дневник сделок'!$AE$2000&gt;0))))</f>
        <v/>
      </c>
      <c r="G1209" s="33" t="str">
        <f>IF(D1209="","",(SUMPRODUCT(('Дневник сделок'!$H$10:'Дневник сделок'!$H$2000=D1209)*('Дневник сделок'!$AE$10:'Дневник сделок'!$AE$2000&lt;0))))</f>
        <v/>
      </c>
      <c r="H1209" s="33" t="str">
        <f>IF(D1209="","",SUMPRODUCT(('Дневник сделок'!$H$10:$H$1960=D1209)*('Дневник сделок'!$AE$10:$AE$1960)))</f>
        <v/>
      </c>
    </row>
    <row r="1210" spans="5:8">
      <c r="E1210" s="33" t="str">
        <f>IF(D1210="","",COUNTIF('Дневник сделок'!$H$10:$H$1960,D1210))</f>
        <v/>
      </c>
      <c r="F1210" s="33" t="str">
        <f>IF(D1210="","",(SUMPRODUCT(('Дневник сделок'!$H$10:'Дневник сделок'!$H$2000=D1210)*('Дневник сделок'!$AE$10:'Дневник сделок'!$AE$2000&gt;0))))</f>
        <v/>
      </c>
      <c r="G1210" s="33" t="str">
        <f>IF(D1210="","",(SUMPRODUCT(('Дневник сделок'!$H$10:'Дневник сделок'!$H$2000=D1210)*('Дневник сделок'!$AE$10:'Дневник сделок'!$AE$2000&lt;0))))</f>
        <v/>
      </c>
      <c r="H1210" s="33" t="str">
        <f>IF(D1210="","",SUMPRODUCT(('Дневник сделок'!$H$10:$H$1960=D1210)*('Дневник сделок'!$AE$10:$AE$1960)))</f>
        <v/>
      </c>
    </row>
    <row r="1211" spans="5:8">
      <c r="E1211" s="33" t="str">
        <f>IF(D1211="","",COUNTIF('Дневник сделок'!$H$10:$H$1960,D1211))</f>
        <v/>
      </c>
      <c r="F1211" s="33" t="str">
        <f>IF(D1211="","",(SUMPRODUCT(('Дневник сделок'!$H$10:'Дневник сделок'!$H$2000=D1211)*('Дневник сделок'!$AE$10:'Дневник сделок'!$AE$2000&gt;0))))</f>
        <v/>
      </c>
      <c r="G1211" s="33" t="str">
        <f>IF(D1211="","",(SUMPRODUCT(('Дневник сделок'!$H$10:'Дневник сделок'!$H$2000=D1211)*('Дневник сделок'!$AE$10:'Дневник сделок'!$AE$2000&lt;0))))</f>
        <v/>
      </c>
      <c r="H1211" s="33" t="str">
        <f>IF(D1211="","",SUMPRODUCT(('Дневник сделок'!$H$10:$H$1960=D1211)*('Дневник сделок'!$AE$10:$AE$1960)))</f>
        <v/>
      </c>
    </row>
    <row r="1212" spans="5:8">
      <c r="E1212" s="33" t="str">
        <f>IF(D1212="","",COUNTIF('Дневник сделок'!$H$10:$H$1960,D1212))</f>
        <v/>
      </c>
      <c r="F1212" s="33" t="str">
        <f>IF(D1212="","",(SUMPRODUCT(('Дневник сделок'!$H$10:'Дневник сделок'!$H$2000=D1212)*('Дневник сделок'!$AE$10:'Дневник сделок'!$AE$2000&gt;0))))</f>
        <v/>
      </c>
      <c r="G1212" s="33" t="str">
        <f>IF(D1212="","",(SUMPRODUCT(('Дневник сделок'!$H$10:'Дневник сделок'!$H$2000=D1212)*('Дневник сделок'!$AE$10:'Дневник сделок'!$AE$2000&lt;0))))</f>
        <v/>
      </c>
      <c r="H1212" s="33" t="str">
        <f>IF(D1212="","",SUMPRODUCT(('Дневник сделок'!$H$10:$H$1960=D1212)*('Дневник сделок'!$AE$10:$AE$1960)))</f>
        <v/>
      </c>
    </row>
    <row r="1213" spans="5:8">
      <c r="E1213" s="33" t="str">
        <f>IF(D1213="","",COUNTIF('Дневник сделок'!$H$10:$H$1960,D1213))</f>
        <v/>
      </c>
      <c r="F1213" s="33" t="str">
        <f>IF(D1213="","",(SUMPRODUCT(('Дневник сделок'!$H$10:'Дневник сделок'!$H$2000=D1213)*('Дневник сделок'!$AE$10:'Дневник сделок'!$AE$2000&gt;0))))</f>
        <v/>
      </c>
      <c r="G1213" s="33" t="str">
        <f>IF(D1213="","",(SUMPRODUCT(('Дневник сделок'!$H$10:'Дневник сделок'!$H$2000=D1213)*('Дневник сделок'!$AE$10:'Дневник сделок'!$AE$2000&lt;0))))</f>
        <v/>
      </c>
      <c r="H1213" s="33" t="str">
        <f>IF(D1213="","",SUMPRODUCT(('Дневник сделок'!$H$10:$H$1960=D1213)*('Дневник сделок'!$AE$10:$AE$1960)))</f>
        <v/>
      </c>
    </row>
    <row r="1214" spans="5:8">
      <c r="E1214" s="33" t="str">
        <f>IF(D1214="","",COUNTIF('Дневник сделок'!$H$10:$H$1960,D1214))</f>
        <v/>
      </c>
      <c r="F1214" s="33" t="str">
        <f>IF(D1214="","",(SUMPRODUCT(('Дневник сделок'!$H$10:'Дневник сделок'!$H$2000=D1214)*('Дневник сделок'!$AE$10:'Дневник сделок'!$AE$2000&gt;0))))</f>
        <v/>
      </c>
      <c r="G1214" s="33" t="str">
        <f>IF(D1214="","",(SUMPRODUCT(('Дневник сделок'!$H$10:'Дневник сделок'!$H$2000=D1214)*('Дневник сделок'!$AE$10:'Дневник сделок'!$AE$2000&lt;0))))</f>
        <v/>
      </c>
      <c r="H1214" s="33" t="str">
        <f>IF(D1214="","",SUMPRODUCT(('Дневник сделок'!$H$10:$H$1960=D1214)*('Дневник сделок'!$AE$10:$AE$1960)))</f>
        <v/>
      </c>
    </row>
    <row r="1215" spans="5:8">
      <c r="E1215" s="33" t="str">
        <f>IF(D1215="","",COUNTIF('Дневник сделок'!$H$10:$H$1960,D1215))</f>
        <v/>
      </c>
      <c r="F1215" s="33" t="str">
        <f>IF(D1215="","",(SUMPRODUCT(('Дневник сделок'!$H$10:'Дневник сделок'!$H$2000=D1215)*('Дневник сделок'!$AE$10:'Дневник сделок'!$AE$2000&gt;0))))</f>
        <v/>
      </c>
      <c r="G1215" s="33" t="str">
        <f>IF(D1215="","",(SUMPRODUCT(('Дневник сделок'!$H$10:'Дневник сделок'!$H$2000=D1215)*('Дневник сделок'!$AE$10:'Дневник сделок'!$AE$2000&lt;0))))</f>
        <v/>
      </c>
      <c r="H1215" s="33" t="str">
        <f>IF(D1215="","",SUMPRODUCT(('Дневник сделок'!$H$10:$H$1960=D1215)*('Дневник сделок'!$AE$10:$AE$1960)))</f>
        <v/>
      </c>
    </row>
    <row r="1216" spans="5:8">
      <c r="E1216" s="33" t="str">
        <f>IF(D1216="","",COUNTIF('Дневник сделок'!$H$10:$H$1960,D1216))</f>
        <v/>
      </c>
      <c r="F1216" s="33" t="str">
        <f>IF(D1216="","",(SUMPRODUCT(('Дневник сделок'!$H$10:'Дневник сделок'!$H$2000=D1216)*('Дневник сделок'!$AE$10:'Дневник сделок'!$AE$2000&gt;0))))</f>
        <v/>
      </c>
      <c r="G1216" s="33" t="str">
        <f>IF(D1216="","",(SUMPRODUCT(('Дневник сделок'!$H$10:'Дневник сделок'!$H$2000=D1216)*('Дневник сделок'!$AE$10:'Дневник сделок'!$AE$2000&lt;0))))</f>
        <v/>
      </c>
      <c r="H1216" s="33" t="str">
        <f>IF(D1216="","",SUMPRODUCT(('Дневник сделок'!$H$10:$H$1960=D1216)*('Дневник сделок'!$AE$10:$AE$1960)))</f>
        <v/>
      </c>
    </row>
    <row r="1217" spans="5:8">
      <c r="E1217" s="33" t="str">
        <f>IF(D1217="","",COUNTIF('Дневник сделок'!$H$10:$H$1960,D1217))</f>
        <v/>
      </c>
      <c r="F1217" s="33" t="str">
        <f>IF(D1217="","",(SUMPRODUCT(('Дневник сделок'!$H$10:'Дневник сделок'!$H$2000=D1217)*('Дневник сделок'!$AE$10:'Дневник сделок'!$AE$2000&gt;0))))</f>
        <v/>
      </c>
      <c r="G1217" s="33" t="str">
        <f>IF(D1217="","",(SUMPRODUCT(('Дневник сделок'!$H$10:'Дневник сделок'!$H$2000=D1217)*('Дневник сделок'!$AE$10:'Дневник сделок'!$AE$2000&lt;0))))</f>
        <v/>
      </c>
      <c r="H1217" s="33" t="str">
        <f>IF(D1217="","",SUMPRODUCT(('Дневник сделок'!$H$10:$H$1960=D1217)*('Дневник сделок'!$AE$10:$AE$1960)))</f>
        <v/>
      </c>
    </row>
    <row r="1218" spans="5:8">
      <c r="E1218" s="33" t="str">
        <f>IF(D1218="","",COUNTIF('Дневник сделок'!$H$10:$H$1960,D1218))</f>
        <v/>
      </c>
      <c r="F1218" s="33" t="str">
        <f>IF(D1218="","",(SUMPRODUCT(('Дневник сделок'!$H$10:'Дневник сделок'!$H$2000=D1218)*('Дневник сделок'!$AE$10:'Дневник сделок'!$AE$2000&gt;0))))</f>
        <v/>
      </c>
      <c r="G1218" s="33" t="str">
        <f>IF(D1218="","",(SUMPRODUCT(('Дневник сделок'!$H$10:'Дневник сделок'!$H$2000=D1218)*('Дневник сделок'!$AE$10:'Дневник сделок'!$AE$2000&lt;0))))</f>
        <v/>
      </c>
      <c r="H1218" s="33" t="str">
        <f>IF(D1218="","",SUMPRODUCT(('Дневник сделок'!$H$10:$H$1960=D1218)*('Дневник сделок'!$AE$10:$AE$1960)))</f>
        <v/>
      </c>
    </row>
    <row r="1219" spans="5:8">
      <c r="E1219" s="33" t="str">
        <f>IF(D1219="","",COUNTIF('Дневник сделок'!$H$10:$H$1960,D1219))</f>
        <v/>
      </c>
      <c r="F1219" s="33" t="str">
        <f>IF(D1219="","",(SUMPRODUCT(('Дневник сделок'!$H$10:'Дневник сделок'!$H$2000=D1219)*('Дневник сделок'!$AE$10:'Дневник сделок'!$AE$2000&gt;0))))</f>
        <v/>
      </c>
      <c r="G1219" s="33" t="str">
        <f>IF(D1219="","",(SUMPRODUCT(('Дневник сделок'!$H$10:'Дневник сделок'!$H$2000=D1219)*('Дневник сделок'!$AE$10:'Дневник сделок'!$AE$2000&lt;0))))</f>
        <v/>
      </c>
      <c r="H1219" s="33" t="str">
        <f>IF(D1219="","",SUMPRODUCT(('Дневник сделок'!$H$10:$H$1960=D1219)*('Дневник сделок'!$AE$10:$AE$1960)))</f>
        <v/>
      </c>
    </row>
    <row r="1220" spans="5:8">
      <c r="E1220" s="33" t="str">
        <f>IF(D1220="","",COUNTIF('Дневник сделок'!$H$10:$H$1960,D1220))</f>
        <v/>
      </c>
      <c r="F1220" s="33" t="str">
        <f>IF(D1220="","",(SUMPRODUCT(('Дневник сделок'!$H$10:'Дневник сделок'!$H$2000=D1220)*('Дневник сделок'!$AE$10:'Дневник сделок'!$AE$2000&gt;0))))</f>
        <v/>
      </c>
      <c r="G1220" s="33" t="str">
        <f>IF(D1220="","",(SUMPRODUCT(('Дневник сделок'!$H$10:'Дневник сделок'!$H$2000=D1220)*('Дневник сделок'!$AE$10:'Дневник сделок'!$AE$2000&lt;0))))</f>
        <v/>
      </c>
      <c r="H1220" s="33" t="str">
        <f>IF(D1220="","",SUMPRODUCT(('Дневник сделок'!$H$10:$H$1960=D1220)*('Дневник сделок'!$AE$10:$AE$1960)))</f>
        <v/>
      </c>
    </row>
    <row r="1221" spans="5:8">
      <c r="E1221" s="33" t="str">
        <f>IF(D1221="","",COUNTIF('Дневник сделок'!$H$10:$H$1960,D1221))</f>
        <v/>
      </c>
      <c r="F1221" s="33" t="str">
        <f>IF(D1221="","",(SUMPRODUCT(('Дневник сделок'!$H$10:'Дневник сделок'!$H$2000=D1221)*('Дневник сделок'!$AE$10:'Дневник сделок'!$AE$2000&gt;0))))</f>
        <v/>
      </c>
      <c r="G1221" s="33" t="str">
        <f>IF(D1221="","",(SUMPRODUCT(('Дневник сделок'!$H$10:'Дневник сделок'!$H$2000=D1221)*('Дневник сделок'!$AE$10:'Дневник сделок'!$AE$2000&lt;0))))</f>
        <v/>
      </c>
      <c r="H1221" s="33" t="str">
        <f>IF(D1221="","",SUMPRODUCT(('Дневник сделок'!$H$10:$H$1960=D1221)*('Дневник сделок'!$AE$10:$AE$1960)))</f>
        <v/>
      </c>
    </row>
    <row r="1222" spans="5:8">
      <c r="E1222" s="33" t="str">
        <f>IF(D1222="","",COUNTIF('Дневник сделок'!$H$10:$H$1960,D1222))</f>
        <v/>
      </c>
      <c r="F1222" s="33" t="str">
        <f>IF(D1222="","",(SUMPRODUCT(('Дневник сделок'!$H$10:'Дневник сделок'!$H$2000=D1222)*('Дневник сделок'!$AE$10:'Дневник сделок'!$AE$2000&gt;0))))</f>
        <v/>
      </c>
      <c r="G1222" s="33" t="str">
        <f>IF(D1222="","",(SUMPRODUCT(('Дневник сделок'!$H$10:'Дневник сделок'!$H$2000=D1222)*('Дневник сделок'!$AE$10:'Дневник сделок'!$AE$2000&lt;0))))</f>
        <v/>
      </c>
      <c r="H1222" s="33" t="str">
        <f>IF(D1222="","",SUMPRODUCT(('Дневник сделок'!$H$10:$H$1960=D1222)*('Дневник сделок'!$AE$10:$AE$1960)))</f>
        <v/>
      </c>
    </row>
    <row r="1223" spans="5:8">
      <c r="E1223" s="33" t="str">
        <f>IF(D1223="","",COUNTIF('Дневник сделок'!$H$10:$H$1960,D1223))</f>
        <v/>
      </c>
      <c r="F1223" s="33" t="str">
        <f>IF(D1223="","",(SUMPRODUCT(('Дневник сделок'!$H$10:'Дневник сделок'!$H$2000=D1223)*('Дневник сделок'!$AE$10:'Дневник сделок'!$AE$2000&gt;0))))</f>
        <v/>
      </c>
      <c r="G1223" s="33" t="str">
        <f>IF(D1223="","",(SUMPRODUCT(('Дневник сделок'!$H$10:'Дневник сделок'!$H$2000=D1223)*('Дневник сделок'!$AE$10:'Дневник сделок'!$AE$2000&lt;0))))</f>
        <v/>
      </c>
      <c r="H1223" s="33" t="str">
        <f>IF(D1223="","",SUMPRODUCT(('Дневник сделок'!$H$10:$H$1960=D1223)*('Дневник сделок'!$AE$10:$AE$1960)))</f>
        <v/>
      </c>
    </row>
    <row r="1224" spans="5:8">
      <c r="E1224" s="33" t="str">
        <f>IF(D1224="","",COUNTIF('Дневник сделок'!$H$10:$H$1960,D1224))</f>
        <v/>
      </c>
      <c r="F1224" s="33" t="str">
        <f>IF(D1224="","",(SUMPRODUCT(('Дневник сделок'!$H$10:'Дневник сделок'!$H$2000=D1224)*('Дневник сделок'!$AE$10:'Дневник сделок'!$AE$2000&gt;0))))</f>
        <v/>
      </c>
      <c r="G1224" s="33" t="str">
        <f>IF(D1224="","",(SUMPRODUCT(('Дневник сделок'!$H$10:'Дневник сделок'!$H$2000=D1224)*('Дневник сделок'!$AE$10:'Дневник сделок'!$AE$2000&lt;0))))</f>
        <v/>
      </c>
      <c r="H1224" s="33" t="str">
        <f>IF(D1224="","",SUMPRODUCT(('Дневник сделок'!$H$10:$H$1960=D1224)*('Дневник сделок'!$AE$10:$AE$1960)))</f>
        <v/>
      </c>
    </row>
    <row r="1225" spans="5:8">
      <c r="E1225" s="33" t="str">
        <f>IF(D1225="","",COUNTIF('Дневник сделок'!$H$10:$H$1960,D1225))</f>
        <v/>
      </c>
      <c r="F1225" s="33" t="str">
        <f>IF(D1225="","",(SUMPRODUCT(('Дневник сделок'!$H$10:'Дневник сделок'!$H$2000=D1225)*('Дневник сделок'!$AE$10:'Дневник сделок'!$AE$2000&gt;0))))</f>
        <v/>
      </c>
      <c r="G1225" s="33" t="str">
        <f>IF(D1225="","",(SUMPRODUCT(('Дневник сделок'!$H$10:'Дневник сделок'!$H$2000=D1225)*('Дневник сделок'!$AE$10:'Дневник сделок'!$AE$2000&lt;0))))</f>
        <v/>
      </c>
      <c r="H1225" s="33" t="str">
        <f>IF(D1225="","",SUMPRODUCT(('Дневник сделок'!$H$10:$H$1960=D1225)*('Дневник сделок'!$AE$10:$AE$1960)))</f>
        <v/>
      </c>
    </row>
    <row r="1226" spans="5:8">
      <c r="E1226" s="33" t="str">
        <f>IF(D1226="","",COUNTIF('Дневник сделок'!$H$10:$H$1960,D1226))</f>
        <v/>
      </c>
      <c r="F1226" s="33" t="str">
        <f>IF(D1226="","",(SUMPRODUCT(('Дневник сделок'!$H$10:'Дневник сделок'!$H$2000=D1226)*('Дневник сделок'!$AE$10:'Дневник сделок'!$AE$2000&gt;0))))</f>
        <v/>
      </c>
      <c r="G1226" s="33" t="str">
        <f>IF(D1226="","",(SUMPRODUCT(('Дневник сделок'!$H$10:'Дневник сделок'!$H$2000=D1226)*('Дневник сделок'!$AE$10:'Дневник сделок'!$AE$2000&lt;0))))</f>
        <v/>
      </c>
      <c r="H1226" s="33" t="str">
        <f>IF(D1226="","",SUMPRODUCT(('Дневник сделок'!$H$10:$H$1960=D1226)*('Дневник сделок'!$AE$10:$AE$1960)))</f>
        <v/>
      </c>
    </row>
    <row r="1227" spans="5:8">
      <c r="E1227" s="33" t="str">
        <f>IF(D1227="","",COUNTIF('Дневник сделок'!$H$10:$H$1960,D1227))</f>
        <v/>
      </c>
      <c r="F1227" s="33" t="str">
        <f>IF(D1227="","",(SUMPRODUCT(('Дневник сделок'!$H$10:'Дневник сделок'!$H$2000=D1227)*('Дневник сделок'!$AE$10:'Дневник сделок'!$AE$2000&gt;0))))</f>
        <v/>
      </c>
      <c r="G1227" s="33" t="str">
        <f>IF(D1227="","",(SUMPRODUCT(('Дневник сделок'!$H$10:'Дневник сделок'!$H$2000=D1227)*('Дневник сделок'!$AE$10:'Дневник сделок'!$AE$2000&lt;0))))</f>
        <v/>
      </c>
      <c r="H1227" s="33" t="str">
        <f>IF(D1227="","",SUMPRODUCT(('Дневник сделок'!$H$10:$H$1960=D1227)*('Дневник сделок'!$AE$10:$AE$1960)))</f>
        <v/>
      </c>
    </row>
    <row r="1228" spans="5:8">
      <c r="E1228" s="33" t="str">
        <f>IF(D1228="","",COUNTIF('Дневник сделок'!$H$10:$H$1960,D1228))</f>
        <v/>
      </c>
      <c r="F1228" s="33" t="str">
        <f>IF(D1228="","",(SUMPRODUCT(('Дневник сделок'!$H$10:'Дневник сделок'!$H$2000=D1228)*('Дневник сделок'!$AE$10:'Дневник сделок'!$AE$2000&gt;0))))</f>
        <v/>
      </c>
      <c r="G1228" s="33" t="str">
        <f>IF(D1228="","",(SUMPRODUCT(('Дневник сделок'!$H$10:'Дневник сделок'!$H$2000=D1228)*('Дневник сделок'!$AE$10:'Дневник сделок'!$AE$2000&lt;0))))</f>
        <v/>
      </c>
      <c r="H1228" s="33" t="str">
        <f>IF(D1228="","",SUMPRODUCT(('Дневник сделок'!$H$10:$H$1960=D1228)*('Дневник сделок'!$AE$10:$AE$1960)))</f>
        <v/>
      </c>
    </row>
    <row r="1229" spans="5:8">
      <c r="E1229" s="33" t="str">
        <f>IF(D1229="","",COUNTIF('Дневник сделок'!$H$10:$H$1960,D1229))</f>
        <v/>
      </c>
      <c r="F1229" s="33" t="str">
        <f>IF(D1229="","",(SUMPRODUCT(('Дневник сделок'!$H$10:'Дневник сделок'!$H$2000=D1229)*('Дневник сделок'!$AE$10:'Дневник сделок'!$AE$2000&gt;0))))</f>
        <v/>
      </c>
      <c r="G1229" s="33" t="str">
        <f>IF(D1229="","",(SUMPRODUCT(('Дневник сделок'!$H$10:'Дневник сделок'!$H$2000=D1229)*('Дневник сделок'!$AE$10:'Дневник сделок'!$AE$2000&lt;0))))</f>
        <v/>
      </c>
      <c r="H1229" s="33" t="str">
        <f>IF(D1229="","",SUMPRODUCT(('Дневник сделок'!$H$10:$H$1960=D1229)*('Дневник сделок'!$AE$10:$AE$1960)))</f>
        <v/>
      </c>
    </row>
    <row r="1230" spans="5:8">
      <c r="E1230" s="33" t="str">
        <f>IF(D1230="","",COUNTIF('Дневник сделок'!$H$10:$H$1960,D1230))</f>
        <v/>
      </c>
      <c r="F1230" s="33" t="str">
        <f>IF(D1230="","",(SUMPRODUCT(('Дневник сделок'!$H$10:'Дневник сделок'!$H$2000=D1230)*('Дневник сделок'!$AE$10:'Дневник сделок'!$AE$2000&gt;0))))</f>
        <v/>
      </c>
      <c r="G1230" s="33" t="str">
        <f>IF(D1230="","",(SUMPRODUCT(('Дневник сделок'!$H$10:'Дневник сделок'!$H$2000=D1230)*('Дневник сделок'!$AE$10:'Дневник сделок'!$AE$2000&lt;0))))</f>
        <v/>
      </c>
      <c r="H1230" s="33" t="str">
        <f>IF(D1230="","",SUMPRODUCT(('Дневник сделок'!$H$10:$H$1960=D1230)*('Дневник сделок'!$AE$10:$AE$1960)))</f>
        <v/>
      </c>
    </row>
    <row r="1231" spans="5:8">
      <c r="E1231" s="33" t="str">
        <f>IF(D1231="","",COUNTIF('Дневник сделок'!$H$10:$H$1960,D1231))</f>
        <v/>
      </c>
      <c r="F1231" s="33" t="str">
        <f>IF(D1231="","",(SUMPRODUCT(('Дневник сделок'!$H$10:'Дневник сделок'!$H$2000=D1231)*('Дневник сделок'!$AE$10:'Дневник сделок'!$AE$2000&gt;0))))</f>
        <v/>
      </c>
      <c r="G1231" s="33" t="str">
        <f>IF(D1231="","",(SUMPRODUCT(('Дневник сделок'!$H$10:'Дневник сделок'!$H$2000=D1231)*('Дневник сделок'!$AE$10:'Дневник сделок'!$AE$2000&lt;0))))</f>
        <v/>
      </c>
      <c r="H1231" s="33" t="str">
        <f>IF(D1231="","",SUMPRODUCT(('Дневник сделок'!$H$10:$H$1960=D1231)*('Дневник сделок'!$AE$10:$AE$1960)))</f>
        <v/>
      </c>
    </row>
    <row r="1232" spans="5:8">
      <c r="E1232" s="33" t="str">
        <f>IF(D1232="","",COUNTIF('Дневник сделок'!$H$10:$H$1960,D1232))</f>
        <v/>
      </c>
      <c r="F1232" s="33" t="str">
        <f>IF(D1232="","",(SUMPRODUCT(('Дневник сделок'!$H$10:'Дневник сделок'!$H$2000=D1232)*('Дневник сделок'!$AE$10:'Дневник сделок'!$AE$2000&gt;0))))</f>
        <v/>
      </c>
      <c r="G1232" s="33" t="str">
        <f>IF(D1232="","",(SUMPRODUCT(('Дневник сделок'!$H$10:'Дневник сделок'!$H$2000=D1232)*('Дневник сделок'!$AE$10:'Дневник сделок'!$AE$2000&lt;0))))</f>
        <v/>
      </c>
      <c r="H1232" s="33" t="str">
        <f>IF(D1232="","",SUMPRODUCT(('Дневник сделок'!$H$10:$H$1960=D1232)*('Дневник сделок'!$AE$10:$AE$1960)))</f>
        <v/>
      </c>
    </row>
    <row r="1233" spans="5:8">
      <c r="E1233" s="33" t="str">
        <f>IF(D1233="","",COUNTIF('Дневник сделок'!$H$10:$H$1960,D1233))</f>
        <v/>
      </c>
      <c r="F1233" s="33" t="str">
        <f>IF(D1233="","",(SUMPRODUCT(('Дневник сделок'!$H$10:'Дневник сделок'!$H$2000=D1233)*('Дневник сделок'!$AE$10:'Дневник сделок'!$AE$2000&gt;0))))</f>
        <v/>
      </c>
      <c r="G1233" s="33" t="str">
        <f>IF(D1233="","",(SUMPRODUCT(('Дневник сделок'!$H$10:'Дневник сделок'!$H$2000=D1233)*('Дневник сделок'!$AE$10:'Дневник сделок'!$AE$2000&lt;0))))</f>
        <v/>
      </c>
      <c r="H1233" s="33" t="str">
        <f>IF(D1233="","",SUMPRODUCT(('Дневник сделок'!$H$10:$H$1960=D1233)*('Дневник сделок'!$AE$10:$AE$1960)))</f>
        <v/>
      </c>
    </row>
    <row r="1234" spans="5:8">
      <c r="E1234" s="33" t="str">
        <f>IF(D1234="","",COUNTIF('Дневник сделок'!$H$10:$H$1960,D1234))</f>
        <v/>
      </c>
      <c r="F1234" s="33" t="str">
        <f>IF(D1234="","",(SUMPRODUCT(('Дневник сделок'!$H$10:'Дневник сделок'!$H$2000=D1234)*('Дневник сделок'!$AE$10:'Дневник сделок'!$AE$2000&gt;0))))</f>
        <v/>
      </c>
      <c r="G1234" s="33" t="str">
        <f>IF(D1234="","",(SUMPRODUCT(('Дневник сделок'!$H$10:'Дневник сделок'!$H$2000=D1234)*('Дневник сделок'!$AE$10:'Дневник сделок'!$AE$2000&lt;0))))</f>
        <v/>
      </c>
      <c r="H1234" s="33" t="str">
        <f>IF(D1234="","",SUMPRODUCT(('Дневник сделок'!$H$10:$H$1960=D1234)*('Дневник сделок'!$AE$10:$AE$1960)))</f>
        <v/>
      </c>
    </row>
    <row r="1235" spans="5:8">
      <c r="E1235" s="33" t="str">
        <f>IF(D1235="","",COUNTIF('Дневник сделок'!$H$10:$H$1960,D1235))</f>
        <v/>
      </c>
      <c r="F1235" s="33" t="str">
        <f>IF(D1235="","",(SUMPRODUCT(('Дневник сделок'!$H$10:'Дневник сделок'!$H$2000=D1235)*('Дневник сделок'!$AE$10:'Дневник сделок'!$AE$2000&gt;0))))</f>
        <v/>
      </c>
      <c r="G1235" s="33" t="str">
        <f>IF(D1235="","",(SUMPRODUCT(('Дневник сделок'!$H$10:'Дневник сделок'!$H$2000=D1235)*('Дневник сделок'!$AE$10:'Дневник сделок'!$AE$2000&lt;0))))</f>
        <v/>
      </c>
      <c r="H1235" s="33" t="str">
        <f>IF(D1235="","",SUMPRODUCT(('Дневник сделок'!$H$10:$H$1960=D1235)*('Дневник сделок'!$AE$10:$AE$1960)))</f>
        <v/>
      </c>
    </row>
    <row r="1236" spans="5:8">
      <c r="E1236" s="33" t="str">
        <f>IF(D1236="","",COUNTIF('Дневник сделок'!$H$10:$H$1960,D1236))</f>
        <v/>
      </c>
      <c r="F1236" s="33" t="str">
        <f>IF(D1236="","",(SUMPRODUCT(('Дневник сделок'!$H$10:'Дневник сделок'!$H$2000=D1236)*('Дневник сделок'!$AE$10:'Дневник сделок'!$AE$2000&gt;0))))</f>
        <v/>
      </c>
      <c r="G1236" s="33" t="str">
        <f>IF(D1236="","",(SUMPRODUCT(('Дневник сделок'!$H$10:'Дневник сделок'!$H$2000=D1236)*('Дневник сделок'!$AE$10:'Дневник сделок'!$AE$2000&lt;0))))</f>
        <v/>
      </c>
      <c r="H1236" s="33" t="str">
        <f>IF(D1236="","",SUMPRODUCT(('Дневник сделок'!$H$10:$H$1960=D1236)*('Дневник сделок'!$AE$10:$AE$1960)))</f>
        <v/>
      </c>
    </row>
    <row r="1237" spans="5:8">
      <c r="E1237" s="33" t="str">
        <f>IF(D1237="","",COUNTIF('Дневник сделок'!$H$10:$H$1960,D1237))</f>
        <v/>
      </c>
      <c r="F1237" s="33" t="str">
        <f>IF(D1237="","",(SUMPRODUCT(('Дневник сделок'!$H$10:'Дневник сделок'!$H$2000=D1237)*('Дневник сделок'!$AE$10:'Дневник сделок'!$AE$2000&gt;0))))</f>
        <v/>
      </c>
      <c r="G1237" s="33" t="str">
        <f>IF(D1237="","",(SUMPRODUCT(('Дневник сделок'!$H$10:'Дневник сделок'!$H$2000=D1237)*('Дневник сделок'!$AE$10:'Дневник сделок'!$AE$2000&lt;0))))</f>
        <v/>
      </c>
      <c r="H1237" s="33" t="str">
        <f>IF(D1237="","",SUMPRODUCT(('Дневник сделок'!$H$10:$H$1960=D1237)*('Дневник сделок'!$AE$10:$AE$1960)))</f>
        <v/>
      </c>
    </row>
    <row r="1238" spans="5:8">
      <c r="E1238" s="33" t="str">
        <f>IF(D1238="","",COUNTIF('Дневник сделок'!$H$10:$H$1960,D1238))</f>
        <v/>
      </c>
      <c r="F1238" s="33" t="str">
        <f>IF(D1238="","",(SUMPRODUCT(('Дневник сделок'!$H$10:'Дневник сделок'!$H$2000=D1238)*('Дневник сделок'!$AE$10:'Дневник сделок'!$AE$2000&gt;0))))</f>
        <v/>
      </c>
      <c r="G1238" s="33" t="str">
        <f>IF(D1238="","",(SUMPRODUCT(('Дневник сделок'!$H$10:'Дневник сделок'!$H$2000=D1238)*('Дневник сделок'!$AE$10:'Дневник сделок'!$AE$2000&lt;0))))</f>
        <v/>
      </c>
      <c r="H1238" s="33" t="str">
        <f>IF(D1238="","",SUMPRODUCT(('Дневник сделок'!$H$10:$H$1960=D1238)*('Дневник сделок'!$AE$10:$AE$1960)))</f>
        <v/>
      </c>
    </row>
    <row r="1239" spans="5:8">
      <c r="E1239" s="33" t="str">
        <f>IF(D1239="","",COUNTIF('Дневник сделок'!$H$10:$H$1960,D1239))</f>
        <v/>
      </c>
      <c r="F1239" s="33" t="str">
        <f>IF(D1239="","",(SUMPRODUCT(('Дневник сделок'!$H$10:'Дневник сделок'!$H$2000=D1239)*('Дневник сделок'!$AE$10:'Дневник сделок'!$AE$2000&gt;0))))</f>
        <v/>
      </c>
      <c r="G1239" s="33" t="str">
        <f>IF(D1239="","",(SUMPRODUCT(('Дневник сделок'!$H$10:'Дневник сделок'!$H$2000=D1239)*('Дневник сделок'!$AE$10:'Дневник сделок'!$AE$2000&lt;0))))</f>
        <v/>
      </c>
      <c r="H1239" s="33" t="str">
        <f>IF(D1239="","",SUMPRODUCT(('Дневник сделок'!$H$10:$H$1960=D1239)*('Дневник сделок'!$AE$10:$AE$1960)))</f>
        <v/>
      </c>
    </row>
    <row r="1240" spans="5:8">
      <c r="E1240" s="33" t="str">
        <f>IF(D1240="","",COUNTIF('Дневник сделок'!$H$10:$H$1960,D1240))</f>
        <v/>
      </c>
      <c r="F1240" s="33" t="str">
        <f>IF(D1240="","",(SUMPRODUCT(('Дневник сделок'!$H$10:'Дневник сделок'!$H$2000=D1240)*('Дневник сделок'!$AE$10:'Дневник сделок'!$AE$2000&gt;0))))</f>
        <v/>
      </c>
      <c r="G1240" s="33" t="str">
        <f>IF(D1240="","",(SUMPRODUCT(('Дневник сделок'!$H$10:'Дневник сделок'!$H$2000=D1240)*('Дневник сделок'!$AE$10:'Дневник сделок'!$AE$2000&lt;0))))</f>
        <v/>
      </c>
      <c r="H1240" s="33" t="str">
        <f>IF(D1240="","",SUMPRODUCT(('Дневник сделок'!$H$10:$H$1960=D1240)*('Дневник сделок'!$AE$10:$AE$1960)))</f>
        <v/>
      </c>
    </row>
    <row r="1241" spans="5:8">
      <c r="E1241" s="33" t="str">
        <f>IF(D1241="","",COUNTIF('Дневник сделок'!$H$10:$H$1960,D1241))</f>
        <v/>
      </c>
      <c r="F1241" s="33" t="str">
        <f>IF(D1241="","",(SUMPRODUCT(('Дневник сделок'!$H$10:'Дневник сделок'!$H$2000=D1241)*('Дневник сделок'!$AE$10:'Дневник сделок'!$AE$2000&gt;0))))</f>
        <v/>
      </c>
      <c r="G1241" s="33" t="str">
        <f>IF(D1241="","",(SUMPRODUCT(('Дневник сделок'!$H$10:'Дневник сделок'!$H$2000=D1241)*('Дневник сделок'!$AE$10:'Дневник сделок'!$AE$2000&lt;0))))</f>
        <v/>
      </c>
      <c r="H1241" s="33" t="str">
        <f>IF(D1241="","",SUMPRODUCT(('Дневник сделок'!$H$10:$H$1960=D1241)*('Дневник сделок'!$AE$10:$AE$1960)))</f>
        <v/>
      </c>
    </row>
    <row r="1242" spans="5:8">
      <c r="E1242" s="33" t="str">
        <f>IF(D1242="","",COUNTIF('Дневник сделок'!$H$10:$H$1960,D1242))</f>
        <v/>
      </c>
      <c r="F1242" s="33" t="str">
        <f>IF(D1242="","",(SUMPRODUCT(('Дневник сделок'!$H$10:'Дневник сделок'!$H$2000=D1242)*('Дневник сделок'!$AE$10:'Дневник сделок'!$AE$2000&gt;0))))</f>
        <v/>
      </c>
      <c r="G1242" s="33" t="str">
        <f>IF(D1242="","",(SUMPRODUCT(('Дневник сделок'!$H$10:'Дневник сделок'!$H$2000=D1242)*('Дневник сделок'!$AE$10:'Дневник сделок'!$AE$2000&lt;0))))</f>
        <v/>
      </c>
      <c r="H1242" s="33" t="str">
        <f>IF(D1242="","",SUMPRODUCT(('Дневник сделок'!$H$10:$H$1960=D1242)*('Дневник сделок'!$AE$10:$AE$1960)))</f>
        <v/>
      </c>
    </row>
    <row r="1243" spans="5:8">
      <c r="E1243" s="33" t="str">
        <f>IF(D1243="","",COUNTIF('Дневник сделок'!$H$10:$H$1960,D1243))</f>
        <v/>
      </c>
      <c r="F1243" s="33" t="str">
        <f>IF(D1243="","",(SUMPRODUCT(('Дневник сделок'!$H$10:'Дневник сделок'!$H$2000=D1243)*('Дневник сделок'!$AE$10:'Дневник сделок'!$AE$2000&gt;0))))</f>
        <v/>
      </c>
      <c r="G1243" s="33" t="str">
        <f>IF(D1243="","",(SUMPRODUCT(('Дневник сделок'!$H$10:'Дневник сделок'!$H$2000=D1243)*('Дневник сделок'!$AE$10:'Дневник сделок'!$AE$2000&lt;0))))</f>
        <v/>
      </c>
      <c r="H1243" s="33" t="str">
        <f>IF(D1243="","",SUMPRODUCT(('Дневник сделок'!$H$10:$H$1960=D1243)*('Дневник сделок'!$AE$10:$AE$1960)))</f>
        <v/>
      </c>
    </row>
    <row r="1244" spans="5:8">
      <c r="E1244" s="33" t="str">
        <f>IF(D1244="","",COUNTIF('Дневник сделок'!$H$10:$H$1960,D1244))</f>
        <v/>
      </c>
      <c r="F1244" s="33" t="str">
        <f>IF(D1244="","",(SUMPRODUCT(('Дневник сделок'!$H$10:'Дневник сделок'!$H$2000=D1244)*('Дневник сделок'!$AE$10:'Дневник сделок'!$AE$2000&gt;0))))</f>
        <v/>
      </c>
      <c r="G1244" s="33" t="str">
        <f>IF(D1244="","",(SUMPRODUCT(('Дневник сделок'!$H$10:'Дневник сделок'!$H$2000=D1244)*('Дневник сделок'!$AE$10:'Дневник сделок'!$AE$2000&lt;0))))</f>
        <v/>
      </c>
      <c r="H1244" s="33" t="str">
        <f>IF(D1244="","",SUMPRODUCT(('Дневник сделок'!$H$10:$H$1960=D1244)*('Дневник сделок'!$AE$10:$AE$1960)))</f>
        <v/>
      </c>
    </row>
    <row r="1245" spans="5:8">
      <c r="E1245" s="33" t="str">
        <f>IF(D1245="","",COUNTIF('Дневник сделок'!$H$10:$H$1960,D1245))</f>
        <v/>
      </c>
      <c r="F1245" s="33" t="str">
        <f>IF(D1245="","",(SUMPRODUCT(('Дневник сделок'!$H$10:'Дневник сделок'!$H$2000=D1245)*('Дневник сделок'!$AE$10:'Дневник сделок'!$AE$2000&gt;0))))</f>
        <v/>
      </c>
      <c r="G1245" s="33" t="str">
        <f>IF(D1245="","",(SUMPRODUCT(('Дневник сделок'!$H$10:'Дневник сделок'!$H$2000=D1245)*('Дневник сделок'!$AE$10:'Дневник сделок'!$AE$2000&lt;0))))</f>
        <v/>
      </c>
      <c r="H1245" s="33" t="str">
        <f>IF(D1245="","",SUMPRODUCT(('Дневник сделок'!$H$10:$H$1960=D1245)*('Дневник сделок'!$AE$10:$AE$1960)))</f>
        <v/>
      </c>
    </row>
    <row r="1246" spans="5:8">
      <c r="E1246" s="33" t="str">
        <f>IF(D1246="","",COUNTIF('Дневник сделок'!$H$10:$H$1960,D1246))</f>
        <v/>
      </c>
      <c r="F1246" s="33" t="str">
        <f>IF(D1246="","",(SUMPRODUCT(('Дневник сделок'!$H$10:'Дневник сделок'!$H$2000=D1246)*('Дневник сделок'!$AE$10:'Дневник сделок'!$AE$2000&gt;0))))</f>
        <v/>
      </c>
      <c r="G1246" s="33" t="str">
        <f>IF(D1246="","",(SUMPRODUCT(('Дневник сделок'!$H$10:'Дневник сделок'!$H$2000=D1246)*('Дневник сделок'!$AE$10:'Дневник сделок'!$AE$2000&lt;0))))</f>
        <v/>
      </c>
      <c r="H1246" s="33" t="str">
        <f>IF(D1246="","",SUMPRODUCT(('Дневник сделок'!$H$10:$H$1960=D1246)*('Дневник сделок'!$AE$10:$AE$1960)))</f>
        <v/>
      </c>
    </row>
    <row r="1247" spans="5:8">
      <c r="E1247" s="33" t="str">
        <f>IF(D1247="","",COUNTIF('Дневник сделок'!$H$10:$H$1960,D1247))</f>
        <v/>
      </c>
      <c r="F1247" s="33" t="str">
        <f>IF(D1247="","",(SUMPRODUCT(('Дневник сделок'!$H$10:'Дневник сделок'!$H$2000=D1247)*('Дневник сделок'!$AE$10:'Дневник сделок'!$AE$2000&gt;0))))</f>
        <v/>
      </c>
      <c r="G1247" s="33" t="str">
        <f>IF(D1247="","",(SUMPRODUCT(('Дневник сделок'!$H$10:'Дневник сделок'!$H$2000=D1247)*('Дневник сделок'!$AE$10:'Дневник сделок'!$AE$2000&lt;0))))</f>
        <v/>
      </c>
      <c r="H1247" s="33" t="str">
        <f>IF(D1247="","",SUMPRODUCT(('Дневник сделок'!$H$10:$H$1960=D1247)*('Дневник сделок'!$AE$10:$AE$1960)))</f>
        <v/>
      </c>
    </row>
    <row r="1248" spans="5:8">
      <c r="E1248" s="33" t="str">
        <f>IF(D1248="","",COUNTIF('Дневник сделок'!$H$10:$H$1960,D1248))</f>
        <v/>
      </c>
      <c r="F1248" s="33" t="str">
        <f>IF(D1248="","",(SUMPRODUCT(('Дневник сделок'!$H$10:'Дневник сделок'!$H$2000=D1248)*('Дневник сделок'!$AE$10:'Дневник сделок'!$AE$2000&gt;0))))</f>
        <v/>
      </c>
      <c r="G1248" s="33" t="str">
        <f>IF(D1248="","",(SUMPRODUCT(('Дневник сделок'!$H$10:'Дневник сделок'!$H$2000=D1248)*('Дневник сделок'!$AE$10:'Дневник сделок'!$AE$2000&lt;0))))</f>
        <v/>
      </c>
      <c r="H1248" s="33" t="str">
        <f>IF(D1248="","",SUMPRODUCT(('Дневник сделок'!$H$10:$H$1960=D1248)*('Дневник сделок'!$AE$10:$AE$1960)))</f>
        <v/>
      </c>
    </row>
    <row r="1249" spans="5:8">
      <c r="E1249" s="33" t="str">
        <f>IF(D1249="","",COUNTIF('Дневник сделок'!$H$10:$H$1960,D1249))</f>
        <v/>
      </c>
      <c r="F1249" s="33" t="str">
        <f>IF(D1249="","",(SUMPRODUCT(('Дневник сделок'!$H$10:'Дневник сделок'!$H$2000=D1249)*('Дневник сделок'!$AE$10:'Дневник сделок'!$AE$2000&gt;0))))</f>
        <v/>
      </c>
      <c r="G1249" s="33" t="str">
        <f>IF(D1249="","",(SUMPRODUCT(('Дневник сделок'!$H$10:'Дневник сделок'!$H$2000=D1249)*('Дневник сделок'!$AE$10:'Дневник сделок'!$AE$2000&lt;0))))</f>
        <v/>
      </c>
      <c r="H1249" s="33" t="str">
        <f>IF(D1249="","",SUMPRODUCT(('Дневник сделок'!$H$10:$H$1960=D1249)*('Дневник сделок'!$AE$10:$AE$1960)))</f>
        <v/>
      </c>
    </row>
    <row r="1250" spans="5:8">
      <c r="E1250" s="33" t="str">
        <f>IF(D1250="","",COUNTIF('Дневник сделок'!$H$10:$H$1960,D1250))</f>
        <v/>
      </c>
      <c r="F1250" s="33" t="str">
        <f>IF(D1250="","",(SUMPRODUCT(('Дневник сделок'!$H$10:'Дневник сделок'!$H$2000=D1250)*('Дневник сделок'!$AE$10:'Дневник сделок'!$AE$2000&gt;0))))</f>
        <v/>
      </c>
      <c r="G1250" s="33" t="str">
        <f>IF(D1250="","",(SUMPRODUCT(('Дневник сделок'!$H$10:'Дневник сделок'!$H$2000=D1250)*('Дневник сделок'!$AE$10:'Дневник сделок'!$AE$2000&lt;0))))</f>
        <v/>
      </c>
      <c r="H1250" s="33" t="str">
        <f>IF(D1250="","",SUMPRODUCT(('Дневник сделок'!$H$10:$H$1960=D1250)*('Дневник сделок'!$AE$10:$AE$1960)))</f>
        <v/>
      </c>
    </row>
    <row r="1251" spans="5:8">
      <c r="E1251" s="33" t="str">
        <f>IF(D1251="","",COUNTIF('Дневник сделок'!$H$10:$H$1960,D1251))</f>
        <v/>
      </c>
      <c r="F1251" s="33" t="str">
        <f>IF(D1251="","",(SUMPRODUCT(('Дневник сделок'!$H$10:'Дневник сделок'!$H$2000=D1251)*('Дневник сделок'!$AE$10:'Дневник сделок'!$AE$2000&gt;0))))</f>
        <v/>
      </c>
      <c r="G1251" s="33" t="str">
        <f>IF(D1251="","",(SUMPRODUCT(('Дневник сделок'!$H$10:'Дневник сделок'!$H$2000=D1251)*('Дневник сделок'!$AE$10:'Дневник сделок'!$AE$2000&lt;0))))</f>
        <v/>
      </c>
      <c r="H1251" s="33" t="str">
        <f>IF(D1251="","",SUMPRODUCT(('Дневник сделок'!$H$10:$H$1960=D1251)*('Дневник сделок'!$AE$10:$AE$1960)))</f>
        <v/>
      </c>
    </row>
    <row r="1252" spans="5:8">
      <c r="E1252" s="33" t="str">
        <f>IF(D1252="","",COUNTIF('Дневник сделок'!$H$10:$H$1960,D1252))</f>
        <v/>
      </c>
      <c r="F1252" s="33" t="str">
        <f>IF(D1252="","",(SUMPRODUCT(('Дневник сделок'!$H$10:'Дневник сделок'!$H$2000=D1252)*('Дневник сделок'!$AE$10:'Дневник сделок'!$AE$2000&gt;0))))</f>
        <v/>
      </c>
      <c r="G1252" s="33" t="str">
        <f>IF(D1252="","",(SUMPRODUCT(('Дневник сделок'!$H$10:'Дневник сделок'!$H$2000=D1252)*('Дневник сделок'!$AE$10:'Дневник сделок'!$AE$2000&lt;0))))</f>
        <v/>
      </c>
      <c r="H1252" s="33" t="str">
        <f>IF(D1252="","",SUMPRODUCT(('Дневник сделок'!$H$10:$H$1960=D1252)*('Дневник сделок'!$AE$10:$AE$1960)))</f>
        <v/>
      </c>
    </row>
    <row r="1253" spans="5:8">
      <c r="E1253" s="33" t="str">
        <f>IF(D1253="","",COUNTIF('Дневник сделок'!$H$10:$H$1960,D1253))</f>
        <v/>
      </c>
      <c r="F1253" s="33" t="str">
        <f>IF(D1253="","",(SUMPRODUCT(('Дневник сделок'!$H$10:'Дневник сделок'!$H$2000=D1253)*('Дневник сделок'!$AE$10:'Дневник сделок'!$AE$2000&gt;0))))</f>
        <v/>
      </c>
      <c r="G1253" s="33" t="str">
        <f>IF(D1253="","",(SUMPRODUCT(('Дневник сделок'!$H$10:'Дневник сделок'!$H$2000=D1253)*('Дневник сделок'!$AE$10:'Дневник сделок'!$AE$2000&lt;0))))</f>
        <v/>
      </c>
      <c r="H1253" s="33" t="str">
        <f>IF(D1253="","",SUMPRODUCT(('Дневник сделок'!$H$10:$H$1960=D1253)*('Дневник сделок'!$AE$10:$AE$1960)))</f>
        <v/>
      </c>
    </row>
    <row r="1254" spans="5:8">
      <c r="E1254" s="33" t="str">
        <f>IF(D1254="","",COUNTIF('Дневник сделок'!$H$10:$H$1960,D1254))</f>
        <v/>
      </c>
      <c r="F1254" s="33" t="str">
        <f>IF(D1254="","",(SUMPRODUCT(('Дневник сделок'!$H$10:'Дневник сделок'!$H$2000=D1254)*('Дневник сделок'!$AE$10:'Дневник сделок'!$AE$2000&gt;0))))</f>
        <v/>
      </c>
      <c r="G1254" s="33" t="str">
        <f>IF(D1254="","",(SUMPRODUCT(('Дневник сделок'!$H$10:'Дневник сделок'!$H$2000=D1254)*('Дневник сделок'!$AE$10:'Дневник сделок'!$AE$2000&lt;0))))</f>
        <v/>
      </c>
      <c r="H1254" s="33" t="str">
        <f>IF(D1254="","",SUMPRODUCT(('Дневник сделок'!$H$10:$H$1960=D1254)*('Дневник сделок'!$AE$10:$AE$1960)))</f>
        <v/>
      </c>
    </row>
    <row r="1255" spans="5:8">
      <c r="E1255" s="33" t="str">
        <f>IF(D1255="","",COUNTIF('Дневник сделок'!$H$10:$H$1960,D1255))</f>
        <v/>
      </c>
      <c r="F1255" s="33" t="str">
        <f>IF(D1255="","",(SUMPRODUCT(('Дневник сделок'!$H$10:'Дневник сделок'!$H$2000=D1255)*('Дневник сделок'!$AE$10:'Дневник сделок'!$AE$2000&gt;0))))</f>
        <v/>
      </c>
      <c r="G1255" s="33" t="str">
        <f>IF(D1255="","",(SUMPRODUCT(('Дневник сделок'!$H$10:'Дневник сделок'!$H$2000=D1255)*('Дневник сделок'!$AE$10:'Дневник сделок'!$AE$2000&lt;0))))</f>
        <v/>
      </c>
      <c r="H1255" s="33" t="str">
        <f>IF(D1255="","",SUMPRODUCT(('Дневник сделок'!$H$10:$H$1960=D1255)*('Дневник сделок'!$AE$10:$AE$1960)))</f>
        <v/>
      </c>
    </row>
    <row r="1256" spans="5:8">
      <c r="E1256" s="33" t="str">
        <f>IF(D1256="","",COUNTIF('Дневник сделок'!$H$10:$H$1960,D1256))</f>
        <v/>
      </c>
      <c r="F1256" s="33" t="str">
        <f>IF(D1256="","",(SUMPRODUCT(('Дневник сделок'!$H$10:'Дневник сделок'!$H$2000=D1256)*('Дневник сделок'!$AE$10:'Дневник сделок'!$AE$2000&gt;0))))</f>
        <v/>
      </c>
      <c r="G1256" s="33" t="str">
        <f>IF(D1256="","",(SUMPRODUCT(('Дневник сделок'!$H$10:'Дневник сделок'!$H$2000=D1256)*('Дневник сделок'!$AE$10:'Дневник сделок'!$AE$2000&lt;0))))</f>
        <v/>
      </c>
      <c r="H1256" s="33" t="str">
        <f>IF(D1256="","",SUMPRODUCT(('Дневник сделок'!$H$10:$H$1960=D1256)*('Дневник сделок'!$AE$10:$AE$1960)))</f>
        <v/>
      </c>
    </row>
    <row r="1257" spans="5:8">
      <c r="E1257" s="33" t="str">
        <f>IF(D1257="","",COUNTIF('Дневник сделок'!$H$10:$H$1960,D1257))</f>
        <v/>
      </c>
      <c r="F1257" s="33" t="str">
        <f>IF(D1257="","",(SUMPRODUCT(('Дневник сделок'!$H$10:'Дневник сделок'!$H$2000=D1257)*('Дневник сделок'!$AE$10:'Дневник сделок'!$AE$2000&gt;0))))</f>
        <v/>
      </c>
      <c r="G1257" s="33" t="str">
        <f>IF(D1257="","",(SUMPRODUCT(('Дневник сделок'!$H$10:'Дневник сделок'!$H$2000=D1257)*('Дневник сделок'!$AE$10:'Дневник сделок'!$AE$2000&lt;0))))</f>
        <v/>
      </c>
      <c r="H1257" s="33" t="str">
        <f>IF(D1257="","",SUMPRODUCT(('Дневник сделок'!$H$10:$H$1960=D1257)*('Дневник сделок'!$AE$10:$AE$1960)))</f>
        <v/>
      </c>
    </row>
    <row r="1258" spans="5:8">
      <c r="E1258" s="33" t="str">
        <f>IF(D1258="","",COUNTIF('Дневник сделок'!$H$10:$H$1960,D1258))</f>
        <v/>
      </c>
      <c r="F1258" s="33" t="str">
        <f>IF(D1258="","",(SUMPRODUCT(('Дневник сделок'!$H$10:'Дневник сделок'!$H$2000=D1258)*('Дневник сделок'!$AE$10:'Дневник сделок'!$AE$2000&gt;0))))</f>
        <v/>
      </c>
      <c r="G1258" s="33" t="str">
        <f>IF(D1258="","",(SUMPRODUCT(('Дневник сделок'!$H$10:'Дневник сделок'!$H$2000=D1258)*('Дневник сделок'!$AE$10:'Дневник сделок'!$AE$2000&lt;0))))</f>
        <v/>
      </c>
      <c r="H1258" s="33" t="str">
        <f>IF(D1258="","",SUMPRODUCT(('Дневник сделок'!$H$10:$H$1960=D1258)*('Дневник сделок'!$AE$10:$AE$1960)))</f>
        <v/>
      </c>
    </row>
    <row r="1259" spans="5:8">
      <c r="E1259" s="33" t="str">
        <f>IF(D1259="","",COUNTIF('Дневник сделок'!$H$10:$H$1960,D1259))</f>
        <v/>
      </c>
      <c r="F1259" s="33" t="str">
        <f>IF(D1259="","",(SUMPRODUCT(('Дневник сделок'!$H$10:'Дневник сделок'!$H$2000=D1259)*('Дневник сделок'!$AE$10:'Дневник сделок'!$AE$2000&gt;0))))</f>
        <v/>
      </c>
      <c r="G1259" s="33" t="str">
        <f>IF(D1259="","",(SUMPRODUCT(('Дневник сделок'!$H$10:'Дневник сделок'!$H$2000=D1259)*('Дневник сделок'!$AE$10:'Дневник сделок'!$AE$2000&lt;0))))</f>
        <v/>
      </c>
      <c r="H1259" s="33" t="str">
        <f>IF(D1259="","",SUMPRODUCT(('Дневник сделок'!$H$10:$H$1960=D1259)*('Дневник сделок'!$AE$10:$AE$1960)))</f>
        <v/>
      </c>
    </row>
    <row r="1260" spans="5:8">
      <c r="E1260" s="33" t="str">
        <f>IF(D1260="","",COUNTIF('Дневник сделок'!$H$10:$H$1960,D1260))</f>
        <v/>
      </c>
      <c r="F1260" s="33" t="str">
        <f>IF(D1260="","",(SUMPRODUCT(('Дневник сделок'!$H$10:'Дневник сделок'!$H$2000=D1260)*('Дневник сделок'!$AE$10:'Дневник сделок'!$AE$2000&gt;0))))</f>
        <v/>
      </c>
      <c r="G1260" s="33" t="str">
        <f>IF(D1260="","",(SUMPRODUCT(('Дневник сделок'!$H$10:'Дневник сделок'!$H$2000=D1260)*('Дневник сделок'!$AE$10:'Дневник сделок'!$AE$2000&lt;0))))</f>
        <v/>
      </c>
      <c r="H1260" s="33" t="str">
        <f>IF(D1260="","",SUMPRODUCT(('Дневник сделок'!$H$10:$H$1960=D1260)*('Дневник сделок'!$AE$10:$AE$1960)))</f>
        <v/>
      </c>
    </row>
    <row r="1261" spans="5:8">
      <c r="E1261" s="33" t="str">
        <f>IF(D1261="","",COUNTIF('Дневник сделок'!$H$10:$H$1960,D1261))</f>
        <v/>
      </c>
      <c r="F1261" s="33" t="str">
        <f>IF(D1261="","",(SUMPRODUCT(('Дневник сделок'!$H$10:'Дневник сделок'!$H$2000=D1261)*('Дневник сделок'!$AE$10:'Дневник сделок'!$AE$2000&gt;0))))</f>
        <v/>
      </c>
      <c r="G1261" s="33" t="str">
        <f>IF(D1261="","",(SUMPRODUCT(('Дневник сделок'!$H$10:'Дневник сделок'!$H$2000=D1261)*('Дневник сделок'!$AE$10:'Дневник сделок'!$AE$2000&lt;0))))</f>
        <v/>
      </c>
      <c r="H1261" s="33" t="str">
        <f>IF(D1261="","",SUMPRODUCT(('Дневник сделок'!$H$10:$H$1960=D1261)*('Дневник сделок'!$AE$10:$AE$1960)))</f>
        <v/>
      </c>
    </row>
    <row r="1262" spans="5:8">
      <c r="E1262" s="33" t="str">
        <f>IF(D1262="","",COUNTIF('Дневник сделок'!$H$10:$H$1960,D1262))</f>
        <v/>
      </c>
      <c r="F1262" s="33" t="str">
        <f>IF(D1262="","",(SUMPRODUCT(('Дневник сделок'!$H$10:'Дневник сделок'!$H$2000=D1262)*('Дневник сделок'!$AE$10:'Дневник сделок'!$AE$2000&gt;0))))</f>
        <v/>
      </c>
      <c r="G1262" s="33" t="str">
        <f>IF(D1262="","",(SUMPRODUCT(('Дневник сделок'!$H$10:'Дневник сделок'!$H$2000=D1262)*('Дневник сделок'!$AE$10:'Дневник сделок'!$AE$2000&lt;0))))</f>
        <v/>
      </c>
      <c r="H1262" s="33" t="str">
        <f>IF(D1262="","",SUMPRODUCT(('Дневник сделок'!$H$10:$H$1960=D1262)*('Дневник сделок'!$AE$10:$AE$1960)))</f>
        <v/>
      </c>
    </row>
    <row r="1263" spans="5:8">
      <c r="E1263" s="33" t="str">
        <f>IF(D1263="","",COUNTIF('Дневник сделок'!$H$10:$H$1960,D1263))</f>
        <v/>
      </c>
      <c r="F1263" s="33" t="str">
        <f>IF(D1263="","",(SUMPRODUCT(('Дневник сделок'!$H$10:'Дневник сделок'!$H$2000=D1263)*('Дневник сделок'!$AE$10:'Дневник сделок'!$AE$2000&gt;0))))</f>
        <v/>
      </c>
      <c r="G1263" s="33" t="str">
        <f>IF(D1263="","",(SUMPRODUCT(('Дневник сделок'!$H$10:'Дневник сделок'!$H$2000=D1263)*('Дневник сделок'!$AE$10:'Дневник сделок'!$AE$2000&lt;0))))</f>
        <v/>
      </c>
      <c r="H1263" s="33" t="str">
        <f>IF(D1263="","",SUMPRODUCT(('Дневник сделок'!$H$10:$H$1960=D1263)*('Дневник сделок'!$AE$10:$AE$1960)))</f>
        <v/>
      </c>
    </row>
    <row r="1264" spans="5:8">
      <c r="E1264" s="33" t="str">
        <f>IF(D1264="","",COUNTIF('Дневник сделок'!$H$10:$H$1960,D1264))</f>
        <v/>
      </c>
      <c r="F1264" s="33" t="str">
        <f>IF(D1264="","",(SUMPRODUCT(('Дневник сделок'!$H$10:'Дневник сделок'!$H$2000=D1264)*('Дневник сделок'!$AE$10:'Дневник сделок'!$AE$2000&gt;0))))</f>
        <v/>
      </c>
      <c r="G1264" s="33" t="str">
        <f>IF(D1264="","",(SUMPRODUCT(('Дневник сделок'!$H$10:'Дневник сделок'!$H$2000=D1264)*('Дневник сделок'!$AE$10:'Дневник сделок'!$AE$2000&lt;0))))</f>
        <v/>
      </c>
      <c r="H1264" s="33" t="str">
        <f>IF(D1264="","",SUMPRODUCT(('Дневник сделок'!$H$10:$H$1960=D1264)*('Дневник сделок'!$AE$10:$AE$1960)))</f>
        <v/>
      </c>
    </row>
    <row r="1265" spans="5:8">
      <c r="E1265" s="33" t="str">
        <f>IF(D1265="","",COUNTIF('Дневник сделок'!$H$10:$H$1960,D1265))</f>
        <v/>
      </c>
      <c r="F1265" s="33" t="str">
        <f>IF(D1265="","",(SUMPRODUCT(('Дневник сделок'!$H$10:'Дневник сделок'!$H$2000=D1265)*('Дневник сделок'!$AE$10:'Дневник сделок'!$AE$2000&gt;0))))</f>
        <v/>
      </c>
      <c r="G1265" s="33" t="str">
        <f>IF(D1265="","",(SUMPRODUCT(('Дневник сделок'!$H$10:'Дневник сделок'!$H$2000=D1265)*('Дневник сделок'!$AE$10:'Дневник сделок'!$AE$2000&lt;0))))</f>
        <v/>
      </c>
      <c r="H1265" s="33" t="str">
        <f>IF(D1265="","",SUMPRODUCT(('Дневник сделок'!$H$10:$H$1960=D1265)*('Дневник сделок'!$AE$10:$AE$1960)))</f>
        <v/>
      </c>
    </row>
    <row r="1266" spans="5:8">
      <c r="E1266" s="33" t="str">
        <f>IF(D1266="","",COUNTIF('Дневник сделок'!$H$10:$H$1960,D1266))</f>
        <v/>
      </c>
      <c r="F1266" s="33" t="str">
        <f>IF(D1266="","",(SUMPRODUCT(('Дневник сделок'!$H$10:'Дневник сделок'!$H$2000=D1266)*('Дневник сделок'!$AE$10:'Дневник сделок'!$AE$2000&gt;0))))</f>
        <v/>
      </c>
      <c r="G1266" s="33" t="str">
        <f>IF(D1266="","",(SUMPRODUCT(('Дневник сделок'!$H$10:'Дневник сделок'!$H$2000=D1266)*('Дневник сделок'!$AE$10:'Дневник сделок'!$AE$2000&lt;0))))</f>
        <v/>
      </c>
      <c r="H1266" s="33" t="str">
        <f>IF(D1266="","",SUMPRODUCT(('Дневник сделок'!$H$10:$H$1960=D1266)*('Дневник сделок'!$AE$10:$AE$1960)))</f>
        <v/>
      </c>
    </row>
    <row r="1267" spans="5:8">
      <c r="E1267" s="33" t="str">
        <f>IF(D1267="","",COUNTIF('Дневник сделок'!$H$10:$H$1960,D1267))</f>
        <v/>
      </c>
      <c r="F1267" s="33" t="str">
        <f>IF(D1267="","",(SUMPRODUCT(('Дневник сделок'!$H$10:'Дневник сделок'!$H$2000=D1267)*('Дневник сделок'!$AE$10:'Дневник сделок'!$AE$2000&gt;0))))</f>
        <v/>
      </c>
      <c r="G1267" s="33" t="str">
        <f>IF(D1267="","",(SUMPRODUCT(('Дневник сделок'!$H$10:'Дневник сделок'!$H$2000=D1267)*('Дневник сделок'!$AE$10:'Дневник сделок'!$AE$2000&lt;0))))</f>
        <v/>
      </c>
      <c r="H1267" s="33" t="str">
        <f>IF(D1267="","",SUMPRODUCT(('Дневник сделок'!$H$10:$H$1960=D1267)*('Дневник сделок'!$AE$10:$AE$1960)))</f>
        <v/>
      </c>
    </row>
    <row r="1268" spans="5:8">
      <c r="E1268" s="33" t="str">
        <f>IF(D1268="","",COUNTIF('Дневник сделок'!$H$10:$H$1960,D1268))</f>
        <v/>
      </c>
      <c r="F1268" s="33" t="str">
        <f>IF(D1268="","",(SUMPRODUCT(('Дневник сделок'!$H$10:'Дневник сделок'!$H$2000=D1268)*('Дневник сделок'!$AE$10:'Дневник сделок'!$AE$2000&gt;0))))</f>
        <v/>
      </c>
      <c r="G1268" s="33" t="str">
        <f>IF(D1268="","",(SUMPRODUCT(('Дневник сделок'!$H$10:'Дневник сделок'!$H$2000=D1268)*('Дневник сделок'!$AE$10:'Дневник сделок'!$AE$2000&lt;0))))</f>
        <v/>
      </c>
      <c r="H1268" s="33" t="str">
        <f>IF(D1268="","",SUMPRODUCT(('Дневник сделок'!$H$10:$H$1960=D1268)*('Дневник сделок'!$AE$10:$AE$1960)))</f>
        <v/>
      </c>
    </row>
    <row r="1269" spans="5:8">
      <c r="E1269" s="33" t="str">
        <f>IF(D1269="","",COUNTIF('Дневник сделок'!$H$10:$H$1960,D1269))</f>
        <v/>
      </c>
      <c r="F1269" s="33" t="str">
        <f>IF(D1269="","",(SUMPRODUCT(('Дневник сделок'!$H$10:'Дневник сделок'!$H$2000=D1269)*('Дневник сделок'!$AE$10:'Дневник сделок'!$AE$2000&gt;0))))</f>
        <v/>
      </c>
      <c r="G1269" s="33" t="str">
        <f>IF(D1269="","",(SUMPRODUCT(('Дневник сделок'!$H$10:'Дневник сделок'!$H$2000=D1269)*('Дневник сделок'!$AE$10:'Дневник сделок'!$AE$2000&lt;0))))</f>
        <v/>
      </c>
      <c r="H1269" s="33" t="str">
        <f>IF(D1269="","",SUMPRODUCT(('Дневник сделок'!$H$10:$H$1960=D1269)*('Дневник сделок'!$AE$10:$AE$1960)))</f>
        <v/>
      </c>
    </row>
    <row r="1270" spans="5:8">
      <c r="E1270" s="33" t="str">
        <f>IF(D1270="","",COUNTIF('Дневник сделок'!$H$10:$H$1960,D1270))</f>
        <v/>
      </c>
      <c r="F1270" s="33" t="str">
        <f>IF(D1270="","",(SUMPRODUCT(('Дневник сделок'!$H$10:'Дневник сделок'!$H$2000=D1270)*('Дневник сделок'!$AE$10:'Дневник сделок'!$AE$2000&gt;0))))</f>
        <v/>
      </c>
      <c r="G1270" s="33" t="str">
        <f>IF(D1270="","",(SUMPRODUCT(('Дневник сделок'!$H$10:'Дневник сделок'!$H$2000=D1270)*('Дневник сделок'!$AE$10:'Дневник сделок'!$AE$2000&lt;0))))</f>
        <v/>
      </c>
      <c r="H1270" s="33" t="str">
        <f>IF(D1270="","",SUMPRODUCT(('Дневник сделок'!$H$10:$H$1960=D1270)*('Дневник сделок'!$AE$10:$AE$1960)))</f>
        <v/>
      </c>
    </row>
    <row r="1271" spans="5:8">
      <c r="E1271" s="33" t="str">
        <f>IF(D1271="","",COUNTIF('Дневник сделок'!$H$10:$H$1960,D1271))</f>
        <v/>
      </c>
      <c r="F1271" s="33" t="str">
        <f>IF(D1271="","",(SUMPRODUCT(('Дневник сделок'!$H$10:'Дневник сделок'!$H$2000=D1271)*('Дневник сделок'!$AE$10:'Дневник сделок'!$AE$2000&gt;0))))</f>
        <v/>
      </c>
      <c r="G1271" s="33" t="str">
        <f>IF(D1271="","",(SUMPRODUCT(('Дневник сделок'!$H$10:'Дневник сделок'!$H$2000=D1271)*('Дневник сделок'!$AE$10:'Дневник сделок'!$AE$2000&lt;0))))</f>
        <v/>
      </c>
      <c r="H1271" s="33" t="str">
        <f>IF(D1271="","",SUMPRODUCT(('Дневник сделок'!$H$10:$H$1960=D1271)*('Дневник сделок'!$AE$10:$AE$1960)))</f>
        <v/>
      </c>
    </row>
    <row r="1272" spans="5:8">
      <c r="E1272" s="33" t="str">
        <f>IF(D1272="","",COUNTIF('Дневник сделок'!$H$10:$H$1960,D1272))</f>
        <v/>
      </c>
      <c r="F1272" s="33" t="str">
        <f>IF(D1272="","",(SUMPRODUCT(('Дневник сделок'!$H$10:'Дневник сделок'!$H$2000=D1272)*('Дневник сделок'!$AE$10:'Дневник сделок'!$AE$2000&gt;0))))</f>
        <v/>
      </c>
      <c r="G1272" s="33" t="str">
        <f>IF(D1272="","",(SUMPRODUCT(('Дневник сделок'!$H$10:'Дневник сделок'!$H$2000=D1272)*('Дневник сделок'!$AE$10:'Дневник сделок'!$AE$2000&lt;0))))</f>
        <v/>
      </c>
      <c r="H1272" s="33" t="str">
        <f>IF(D1272="","",SUMPRODUCT(('Дневник сделок'!$H$10:$H$1960=D1272)*('Дневник сделок'!$AE$10:$AE$1960)))</f>
        <v/>
      </c>
    </row>
    <row r="1273" spans="5:8">
      <c r="E1273" s="33" t="str">
        <f>IF(D1273="","",COUNTIF('Дневник сделок'!$H$10:$H$1960,D1273))</f>
        <v/>
      </c>
      <c r="F1273" s="33" t="str">
        <f>IF(D1273="","",(SUMPRODUCT(('Дневник сделок'!$H$10:'Дневник сделок'!$H$2000=D1273)*('Дневник сделок'!$AE$10:'Дневник сделок'!$AE$2000&gt;0))))</f>
        <v/>
      </c>
      <c r="G1273" s="33" t="str">
        <f>IF(D1273="","",(SUMPRODUCT(('Дневник сделок'!$H$10:'Дневник сделок'!$H$2000=D1273)*('Дневник сделок'!$AE$10:'Дневник сделок'!$AE$2000&lt;0))))</f>
        <v/>
      </c>
      <c r="H1273" s="33" t="str">
        <f>IF(D1273="","",SUMPRODUCT(('Дневник сделок'!$H$10:$H$1960=D1273)*('Дневник сделок'!$AE$10:$AE$1960)))</f>
        <v/>
      </c>
    </row>
    <row r="1274" spans="5:8">
      <c r="E1274" s="33" t="str">
        <f>IF(D1274="","",COUNTIF('Дневник сделок'!$H$10:$H$1960,D1274))</f>
        <v/>
      </c>
      <c r="F1274" s="33" t="str">
        <f>IF(D1274="","",(SUMPRODUCT(('Дневник сделок'!$H$10:'Дневник сделок'!$H$2000=D1274)*('Дневник сделок'!$AE$10:'Дневник сделок'!$AE$2000&gt;0))))</f>
        <v/>
      </c>
      <c r="G1274" s="33" t="str">
        <f>IF(D1274="","",(SUMPRODUCT(('Дневник сделок'!$H$10:'Дневник сделок'!$H$2000=D1274)*('Дневник сделок'!$AE$10:'Дневник сделок'!$AE$2000&lt;0))))</f>
        <v/>
      </c>
      <c r="H1274" s="33" t="str">
        <f>IF(D1274="","",SUMPRODUCT(('Дневник сделок'!$H$10:$H$1960=D1274)*('Дневник сделок'!$AE$10:$AE$1960)))</f>
        <v/>
      </c>
    </row>
    <row r="1275" spans="5:8">
      <c r="E1275" s="33" t="str">
        <f>IF(D1275="","",COUNTIF('Дневник сделок'!$H$10:$H$1960,D1275))</f>
        <v/>
      </c>
      <c r="F1275" s="33" t="str">
        <f>IF(D1275="","",(SUMPRODUCT(('Дневник сделок'!$H$10:'Дневник сделок'!$H$2000=D1275)*('Дневник сделок'!$AE$10:'Дневник сделок'!$AE$2000&gt;0))))</f>
        <v/>
      </c>
      <c r="G1275" s="33" t="str">
        <f>IF(D1275="","",(SUMPRODUCT(('Дневник сделок'!$H$10:'Дневник сделок'!$H$2000=D1275)*('Дневник сделок'!$AE$10:'Дневник сделок'!$AE$2000&lt;0))))</f>
        <v/>
      </c>
      <c r="H1275" s="33" t="str">
        <f>IF(D1275="","",SUMPRODUCT(('Дневник сделок'!$H$10:$H$1960=D1275)*('Дневник сделок'!$AE$10:$AE$1960)))</f>
        <v/>
      </c>
    </row>
    <row r="1276" spans="5:8">
      <c r="E1276" s="33" t="str">
        <f>IF(D1276="","",COUNTIF('Дневник сделок'!$H$10:$H$1960,D1276))</f>
        <v/>
      </c>
      <c r="F1276" s="33" t="str">
        <f>IF(D1276="","",(SUMPRODUCT(('Дневник сделок'!$H$10:'Дневник сделок'!$H$2000=D1276)*('Дневник сделок'!$AE$10:'Дневник сделок'!$AE$2000&gt;0))))</f>
        <v/>
      </c>
      <c r="G1276" s="33" t="str">
        <f>IF(D1276="","",(SUMPRODUCT(('Дневник сделок'!$H$10:'Дневник сделок'!$H$2000=D1276)*('Дневник сделок'!$AE$10:'Дневник сделок'!$AE$2000&lt;0))))</f>
        <v/>
      </c>
      <c r="H1276" s="33" t="str">
        <f>IF(D1276="","",SUMPRODUCT(('Дневник сделок'!$H$10:$H$1960=D1276)*('Дневник сделок'!$AE$10:$AE$1960)))</f>
        <v/>
      </c>
    </row>
    <row r="1277" spans="5:8">
      <c r="E1277" s="33" t="str">
        <f>IF(D1277="","",COUNTIF('Дневник сделок'!$H$10:$H$1960,D1277))</f>
        <v/>
      </c>
      <c r="F1277" s="33" t="str">
        <f>IF(D1277="","",(SUMPRODUCT(('Дневник сделок'!$H$10:'Дневник сделок'!$H$2000=D1277)*('Дневник сделок'!$AE$10:'Дневник сделок'!$AE$2000&gt;0))))</f>
        <v/>
      </c>
      <c r="G1277" s="33" t="str">
        <f>IF(D1277="","",(SUMPRODUCT(('Дневник сделок'!$H$10:'Дневник сделок'!$H$2000=D1277)*('Дневник сделок'!$AE$10:'Дневник сделок'!$AE$2000&lt;0))))</f>
        <v/>
      </c>
      <c r="H1277" s="33" t="str">
        <f>IF(D1277="","",SUMPRODUCT(('Дневник сделок'!$H$10:$H$1960=D1277)*('Дневник сделок'!$AE$10:$AE$1960)))</f>
        <v/>
      </c>
    </row>
    <row r="1278" spans="5:8">
      <c r="E1278" s="33" t="str">
        <f>IF(D1278="","",COUNTIF('Дневник сделок'!$H$10:$H$1960,D1278))</f>
        <v/>
      </c>
      <c r="F1278" s="33" t="str">
        <f>IF(D1278="","",(SUMPRODUCT(('Дневник сделок'!$H$10:'Дневник сделок'!$H$2000=D1278)*('Дневник сделок'!$AE$10:'Дневник сделок'!$AE$2000&gt;0))))</f>
        <v/>
      </c>
      <c r="G1278" s="33" t="str">
        <f>IF(D1278="","",(SUMPRODUCT(('Дневник сделок'!$H$10:'Дневник сделок'!$H$2000=D1278)*('Дневник сделок'!$AE$10:'Дневник сделок'!$AE$2000&lt;0))))</f>
        <v/>
      </c>
      <c r="H1278" s="33" t="str">
        <f>IF(D1278="","",SUMPRODUCT(('Дневник сделок'!$H$10:$H$1960=D1278)*('Дневник сделок'!$AE$10:$AE$1960)))</f>
        <v/>
      </c>
    </row>
    <row r="1279" spans="5:8">
      <c r="E1279" s="33" t="str">
        <f>IF(D1279="","",COUNTIF('Дневник сделок'!$H$10:$H$1960,D1279))</f>
        <v/>
      </c>
      <c r="F1279" s="33" t="str">
        <f>IF(D1279="","",(SUMPRODUCT(('Дневник сделок'!$H$10:'Дневник сделок'!$H$2000=D1279)*('Дневник сделок'!$AE$10:'Дневник сделок'!$AE$2000&gt;0))))</f>
        <v/>
      </c>
      <c r="G1279" s="33" t="str">
        <f>IF(D1279="","",(SUMPRODUCT(('Дневник сделок'!$H$10:'Дневник сделок'!$H$2000=D1279)*('Дневник сделок'!$AE$10:'Дневник сделок'!$AE$2000&lt;0))))</f>
        <v/>
      </c>
      <c r="H1279" s="33" t="str">
        <f>IF(D1279="","",SUMPRODUCT(('Дневник сделок'!$H$10:$H$1960=D1279)*('Дневник сделок'!$AE$10:$AE$1960)))</f>
        <v/>
      </c>
    </row>
    <row r="1280" spans="5:8">
      <c r="E1280" s="33" t="str">
        <f>IF(D1280="","",COUNTIF('Дневник сделок'!$H$10:$H$1960,D1280))</f>
        <v/>
      </c>
      <c r="F1280" s="33" t="str">
        <f>IF(D1280="","",(SUMPRODUCT(('Дневник сделок'!$H$10:'Дневник сделок'!$H$2000=D1280)*('Дневник сделок'!$AE$10:'Дневник сделок'!$AE$2000&gt;0))))</f>
        <v/>
      </c>
      <c r="G1280" s="33" t="str">
        <f>IF(D1280="","",(SUMPRODUCT(('Дневник сделок'!$H$10:'Дневник сделок'!$H$2000=D1280)*('Дневник сделок'!$AE$10:'Дневник сделок'!$AE$2000&lt;0))))</f>
        <v/>
      </c>
      <c r="H1280" s="33" t="str">
        <f>IF(D1280="","",SUMPRODUCT(('Дневник сделок'!$H$10:$H$1960=D1280)*('Дневник сделок'!$AE$10:$AE$1960)))</f>
        <v/>
      </c>
    </row>
    <row r="1281" spans="5:8">
      <c r="E1281" s="33" t="str">
        <f>IF(D1281="","",COUNTIF('Дневник сделок'!$H$10:$H$1960,D1281))</f>
        <v/>
      </c>
      <c r="F1281" s="33" t="str">
        <f>IF(D1281="","",(SUMPRODUCT(('Дневник сделок'!$H$10:'Дневник сделок'!$H$2000=D1281)*('Дневник сделок'!$AE$10:'Дневник сделок'!$AE$2000&gt;0))))</f>
        <v/>
      </c>
      <c r="G1281" s="33" t="str">
        <f>IF(D1281="","",(SUMPRODUCT(('Дневник сделок'!$H$10:'Дневник сделок'!$H$2000=D1281)*('Дневник сделок'!$AE$10:'Дневник сделок'!$AE$2000&lt;0))))</f>
        <v/>
      </c>
      <c r="H1281" s="33" t="str">
        <f>IF(D1281="","",SUMPRODUCT(('Дневник сделок'!$H$10:$H$1960=D1281)*('Дневник сделок'!$AE$10:$AE$1960)))</f>
        <v/>
      </c>
    </row>
    <row r="1282" spans="5:8">
      <c r="E1282" s="33" t="str">
        <f>IF(D1282="","",COUNTIF('Дневник сделок'!$H$10:$H$1960,D1282))</f>
        <v/>
      </c>
      <c r="F1282" s="33" t="str">
        <f>IF(D1282="","",(SUMPRODUCT(('Дневник сделок'!$H$10:'Дневник сделок'!$H$2000=D1282)*('Дневник сделок'!$AE$10:'Дневник сделок'!$AE$2000&gt;0))))</f>
        <v/>
      </c>
      <c r="G1282" s="33" t="str">
        <f>IF(D1282="","",(SUMPRODUCT(('Дневник сделок'!$H$10:'Дневник сделок'!$H$2000=D1282)*('Дневник сделок'!$AE$10:'Дневник сделок'!$AE$2000&lt;0))))</f>
        <v/>
      </c>
      <c r="H1282" s="33" t="str">
        <f>IF(D1282="","",SUMPRODUCT(('Дневник сделок'!$H$10:$H$1960=D1282)*('Дневник сделок'!$AE$10:$AE$1960)))</f>
        <v/>
      </c>
    </row>
    <row r="1283" spans="5:8">
      <c r="E1283" s="33" t="str">
        <f>IF(D1283="","",COUNTIF('Дневник сделок'!$H$10:$H$1960,D1283))</f>
        <v/>
      </c>
      <c r="F1283" s="33" t="str">
        <f>IF(D1283="","",(SUMPRODUCT(('Дневник сделок'!$H$10:'Дневник сделок'!$H$2000=D1283)*('Дневник сделок'!$AE$10:'Дневник сделок'!$AE$2000&gt;0))))</f>
        <v/>
      </c>
      <c r="G1283" s="33" t="str">
        <f>IF(D1283="","",(SUMPRODUCT(('Дневник сделок'!$H$10:'Дневник сделок'!$H$2000=D1283)*('Дневник сделок'!$AE$10:'Дневник сделок'!$AE$2000&lt;0))))</f>
        <v/>
      </c>
      <c r="H1283" s="33" t="str">
        <f>IF(D1283="","",SUMPRODUCT(('Дневник сделок'!$H$10:$H$1960=D1283)*('Дневник сделок'!$AE$10:$AE$1960)))</f>
        <v/>
      </c>
    </row>
    <row r="1284" spans="5:8">
      <c r="E1284" s="33" t="str">
        <f>IF(D1284="","",COUNTIF('Дневник сделок'!$H$10:$H$1960,D1284))</f>
        <v/>
      </c>
      <c r="F1284" s="33" t="str">
        <f>IF(D1284="","",(SUMPRODUCT(('Дневник сделок'!$H$10:'Дневник сделок'!$H$2000=D1284)*('Дневник сделок'!$AE$10:'Дневник сделок'!$AE$2000&gt;0))))</f>
        <v/>
      </c>
      <c r="G1284" s="33" t="str">
        <f>IF(D1284="","",(SUMPRODUCT(('Дневник сделок'!$H$10:'Дневник сделок'!$H$2000=D1284)*('Дневник сделок'!$AE$10:'Дневник сделок'!$AE$2000&lt;0))))</f>
        <v/>
      </c>
      <c r="H1284" s="33" t="str">
        <f>IF(D1284="","",SUMPRODUCT(('Дневник сделок'!$H$10:$H$1960=D1284)*('Дневник сделок'!$AE$10:$AE$1960)))</f>
        <v/>
      </c>
    </row>
    <row r="1285" spans="5:8">
      <c r="E1285" s="33" t="str">
        <f>IF(D1285="","",COUNTIF('Дневник сделок'!$H$10:$H$1960,D1285))</f>
        <v/>
      </c>
      <c r="F1285" s="33" t="str">
        <f>IF(D1285="","",(SUMPRODUCT(('Дневник сделок'!$H$10:'Дневник сделок'!$H$2000=D1285)*('Дневник сделок'!$AE$10:'Дневник сделок'!$AE$2000&gt;0))))</f>
        <v/>
      </c>
      <c r="G1285" s="33" t="str">
        <f>IF(D1285="","",(SUMPRODUCT(('Дневник сделок'!$H$10:'Дневник сделок'!$H$2000=D1285)*('Дневник сделок'!$AE$10:'Дневник сделок'!$AE$2000&lt;0))))</f>
        <v/>
      </c>
      <c r="H1285" s="33" t="str">
        <f>IF(D1285="","",SUMPRODUCT(('Дневник сделок'!$H$10:$H$1960=D1285)*('Дневник сделок'!$AE$10:$AE$1960)))</f>
        <v/>
      </c>
    </row>
    <row r="1286" spans="5:8">
      <c r="E1286" s="33" t="str">
        <f>IF(D1286="","",COUNTIF('Дневник сделок'!$H$10:$H$1960,D1286))</f>
        <v/>
      </c>
      <c r="F1286" s="33" t="str">
        <f>IF(D1286="","",(SUMPRODUCT(('Дневник сделок'!$H$10:'Дневник сделок'!$H$2000=D1286)*('Дневник сделок'!$AE$10:'Дневник сделок'!$AE$2000&gt;0))))</f>
        <v/>
      </c>
      <c r="G1286" s="33" t="str">
        <f>IF(D1286="","",(SUMPRODUCT(('Дневник сделок'!$H$10:'Дневник сделок'!$H$2000=D1286)*('Дневник сделок'!$AE$10:'Дневник сделок'!$AE$2000&lt;0))))</f>
        <v/>
      </c>
      <c r="H1286" s="33" t="str">
        <f>IF(D1286="","",SUMPRODUCT(('Дневник сделок'!$H$10:$H$1960=D1286)*('Дневник сделок'!$AE$10:$AE$1960)))</f>
        <v/>
      </c>
    </row>
    <row r="1287" spans="5:8">
      <c r="E1287" s="33" t="str">
        <f>IF(D1287="","",COUNTIF('Дневник сделок'!$H$10:$H$1960,D1287))</f>
        <v/>
      </c>
      <c r="F1287" s="33" t="str">
        <f>IF(D1287="","",(SUMPRODUCT(('Дневник сделок'!$H$10:'Дневник сделок'!$H$2000=D1287)*('Дневник сделок'!$AE$10:'Дневник сделок'!$AE$2000&gt;0))))</f>
        <v/>
      </c>
      <c r="G1287" s="33" t="str">
        <f>IF(D1287="","",(SUMPRODUCT(('Дневник сделок'!$H$10:'Дневник сделок'!$H$2000=D1287)*('Дневник сделок'!$AE$10:'Дневник сделок'!$AE$2000&lt;0))))</f>
        <v/>
      </c>
      <c r="H1287" s="33" t="str">
        <f>IF(D1287="","",SUMPRODUCT(('Дневник сделок'!$H$10:$H$1960=D1287)*('Дневник сделок'!$AE$10:$AE$1960)))</f>
        <v/>
      </c>
    </row>
    <row r="1288" spans="5:8">
      <c r="E1288" s="33" t="str">
        <f>IF(D1288="","",COUNTIF('Дневник сделок'!$H$10:$H$1960,D1288))</f>
        <v/>
      </c>
      <c r="F1288" s="33" t="str">
        <f>IF(D1288="","",(SUMPRODUCT(('Дневник сделок'!$H$10:'Дневник сделок'!$H$2000=D1288)*('Дневник сделок'!$AE$10:'Дневник сделок'!$AE$2000&gt;0))))</f>
        <v/>
      </c>
      <c r="G1288" s="33" t="str">
        <f>IF(D1288="","",(SUMPRODUCT(('Дневник сделок'!$H$10:'Дневник сделок'!$H$2000=D1288)*('Дневник сделок'!$AE$10:'Дневник сделок'!$AE$2000&lt;0))))</f>
        <v/>
      </c>
      <c r="H1288" s="33" t="str">
        <f>IF(D1288="","",SUMPRODUCT(('Дневник сделок'!$H$10:$H$1960=D1288)*('Дневник сделок'!$AE$10:$AE$1960)))</f>
        <v/>
      </c>
    </row>
    <row r="1289" spans="5:8">
      <c r="E1289" s="33" t="str">
        <f>IF(D1289="","",COUNTIF('Дневник сделок'!$H$10:$H$1960,D1289))</f>
        <v/>
      </c>
      <c r="F1289" s="33" t="str">
        <f>IF(D1289="","",(SUMPRODUCT(('Дневник сделок'!$H$10:'Дневник сделок'!$H$2000=D1289)*('Дневник сделок'!$AE$10:'Дневник сделок'!$AE$2000&gt;0))))</f>
        <v/>
      </c>
      <c r="G1289" s="33" t="str">
        <f>IF(D1289="","",(SUMPRODUCT(('Дневник сделок'!$H$10:'Дневник сделок'!$H$2000=D1289)*('Дневник сделок'!$AE$10:'Дневник сделок'!$AE$2000&lt;0))))</f>
        <v/>
      </c>
      <c r="H1289" s="33" t="str">
        <f>IF(D1289="","",SUMPRODUCT(('Дневник сделок'!$H$10:$H$1960=D1289)*('Дневник сделок'!$AE$10:$AE$1960)))</f>
        <v/>
      </c>
    </row>
    <row r="1290" spans="5:8">
      <c r="E1290" s="33" t="str">
        <f>IF(D1290="","",COUNTIF('Дневник сделок'!$H$10:$H$1960,D1290))</f>
        <v/>
      </c>
      <c r="F1290" s="33" t="str">
        <f>IF(D1290="","",(SUMPRODUCT(('Дневник сделок'!$H$10:'Дневник сделок'!$H$2000=D1290)*('Дневник сделок'!$AE$10:'Дневник сделок'!$AE$2000&gt;0))))</f>
        <v/>
      </c>
      <c r="G1290" s="33" t="str">
        <f>IF(D1290="","",(SUMPRODUCT(('Дневник сделок'!$H$10:'Дневник сделок'!$H$2000=D1290)*('Дневник сделок'!$AE$10:'Дневник сделок'!$AE$2000&lt;0))))</f>
        <v/>
      </c>
      <c r="H1290" s="33" t="str">
        <f>IF(D1290="","",SUMPRODUCT(('Дневник сделок'!$H$10:$H$1960=D1290)*('Дневник сделок'!$AE$10:$AE$1960)))</f>
        <v/>
      </c>
    </row>
    <row r="1291" spans="5:8">
      <c r="E1291" s="33" t="str">
        <f>IF(D1291="","",COUNTIF('Дневник сделок'!$H$10:$H$1960,D1291))</f>
        <v/>
      </c>
      <c r="F1291" s="33" t="str">
        <f>IF(D1291="","",(SUMPRODUCT(('Дневник сделок'!$H$10:'Дневник сделок'!$H$2000=D1291)*('Дневник сделок'!$AE$10:'Дневник сделок'!$AE$2000&gt;0))))</f>
        <v/>
      </c>
      <c r="G1291" s="33" t="str">
        <f>IF(D1291="","",(SUMPRODUCT(('Дневник сделок'!$H$10:'Дневник сделок'!$H$2000=D1291)*('Дневник сделок'!$AE$10:'Дневник сделок'!$AE$2000&lt;0))))</f>
        <v/>
      </c>
      <c r="H1291" s="33" t="str">
        <f>IF(D1291="","",SUMPRODUCT(('Дневник сделок'!$H$10:$H$1960=D1291)*('Дневник сделок'!$AE$10:$AE$1960)))</f>
        <v/>
      </c>
    </row>
    <row r="1292" spans="5:8">
      <c r="E1292" s="33" t="str">
        <f>IF(D1292="","",COUNTIF('Дневник сделок'!$H$10:$H$1960,D1292))</f>
        <v/>
      </c>
      <c r="F1292" s="33" t="str">
        <f>IF(D1292="","",(SUMPRODUCT(('Дневник сделок'!$H$10:'Дневник сделок'!$H$2000=D1292)*('Дневник сделок'!$AE$10:'Дневник сделок'!$AE$2000&gt;0))))</f>
        <v/>
      </c>
      <c r="G1292" s="33" t="str">
        <f>IF(D1292="","",(SUMPRODUCT(('Дневник сделок'!$H$10:'Дневник сделок'!$H$2000=D1292)*('Дневник сделок'!$AE$10:'Дневник сделок'!$AE$2000&lt;0))))</f>
        <v/>
      </c>
      <c r="H1292" s="33" t="str">
        <f>IF(D1292="","",SUMPRODUCT(('Дневник сделок'!$H$10:$H$1960=D1292)*('Дневник сделок'!$AE$10:$AE$1960)))</f>
        <v/>
      </c>
    </row>
    <row r="1293" spans="5:8">
      <c r="E1293" s="33" t="str">
        <f>IF(D1293="","",COUNTIF('Дневник сделок'!$H$10:$H$1960,D1293))</f>
        <v/>
      </c>
      <c r="F1293" s="33" t="str">
        <f>IF(D1293="","",(SUMPRODUCT(('Дневник сделок'!$H$10:'Дневник сделок'!$H$2000=D1293)*('Дневник сделок'!$AE$10:'Дневник сделок'!$AE$2000&gt;0))))</f>
        <v/>
      </c>
      <c r="G1293" s="33" t="str">
        <f>IF(D1293="","",(SUMPRODUCT(('Дневник сделок'!$H$10:'Дневник сделок'!$H$2000=D1293)*('Дневник сделок'!$AE$10:'Дневник сделок'!$AE$2000&lt;0))))</f>
        <v/>
      </c>
      <c r="H1293" s="33" t="str">
        <f>IF(D1293="","",SUMPRODUCT(('Дневник сделок'!$H$10:$H$1960=D1293)*('Дневник сделок'!$AE$10:$AE$1960)))</f>
        <v/>
      </c>
    </row>
    <row r="1294" spans="5:8">
      <c r="E1294" s="33" t="str">
        <f>IF(D1294="","",COUNTIF('Дневник сделок'!$H$10:$H$1960,D1294))</f>
        <v/>
      </c>
      <c r="F1294" s="33" t="str">
        <f>IF(D1294="","",(SUMPRODUCT(('Дневник сделок'!$H$10:'Дневник сделок'!$H$2000=D1294)*('Дневник сделок'!$AE$10:'Дневник сделок'!$AE$2000&gt;0))))</f>
        <v/>
      </c>
      <c r="G1294" s="33" t="str">
        <f>IF(D1294="","",(SUMPRODUCT(('Дневник сделок'!$H$10:'Дневник сделок'!$H$2000=D1294)*('Дневник сделок'!$AE$10:'Дневник сделок'!$AE$2000&lt;0))))</f>
        <v/>
      </c>
      <c r="H1294" s="33" t="str">
        <f>IF(D1294="","",SUMPRODUCT(('Дневник сделок'!$H$10:$H$1960=D1294)*('Дневник сделок'!$AE$10:$AE$1960)))</f>
        <v/>
      </c>
    </row>
    <row r="1295" spans="5:8">
      <c r="E1295" s="33" t="str">
        <f>IF(D1295="","",COUNTIF('Дневник сделок'!$H$10:$H$1960,D1295))</f>
        <v/>
      </c>
      <c r="F1295" s="33" t="str">
        <f>IF(D1295="","",(SUMPRODUCT(('Дневник сделок'!$H$10:'Дневник сделок'!$H$2000=D1295)*('Дневник сделок'!$AE$10:'Дневник сделок'!$AE$2000&gt;0))))</f>
        <v/>
      </c>
      <c r="G1295" s="33" t="str">
        <f>IF(D1295="","",(SUMPRODUCT(('Дневник сделок'!$H$10:'Дневник сделок'!$H$2000=D1295)*('Дневник сделок'!$AE$10:'Дневник сделок'!$AE$2000&lt;0))))</f>
        <v/>
      </c>
      <c r="H1295" s="33" t="str">
        <f>IF(D1295="","",SUMPRODUCT(('Дневник сделок'!$H$10:$H$1960=D1295)*('Дневник сделок'!$AE$10:$AE$1960)))</f>
        <v/>
      </c>
    </row>
    <row r="1296" spans="5:8">
      <c r="E1296" s="33" t="str">
        <f>IF(D1296="","",COUNTIF('Дневник сделок'!$H$10:$H$1960,D1296))</f>
        <v/>
      </c>
      <c r="F1296" s="33" t="str">
        <f>IF(D1296="","",(SUMPRODUCT(('Дневник сделок'!$H$10:'Дневник сделок'!$H$2000=D1296)*('Дневник сделок'!$AE$10:'Дневник сделок'!$AE$2000&gt;0))))</f>
        <v/>
      </c>
      <c r="G1296" s="33" t="str">
        <f>IF(D1296="","",(SUMPRODUCT(('Дневник сделок'!$H$10:'Дневник сделок'!$H$2000=D1296)*('Дневник сделок'!$AE$10:'Дневник сделок'!$AE$2000&lt;0))))</f>
        <v/>
      </c>
      <c r="H1296" s="33" t="str">
        <f>IF(D1296="","",SUMPRODUCT(('Дневник сделок'!$H$10:$H$1960=D1296)*('Дневник сделок'!$AE$10:$AE$1960)))</f>
        <v/>
      </c>
    </row>
    <row r="1297" spans="5:8">
      <c r="E1297" s="33" t="str">
        <f>IF(D1297="","",COUNTIF('Дневник сделок'!$H$10:$H$1960,D1297))</f>
        <v/>
      </c>
      <c r="F1297" s="33" t="str">
        <f>IF(D1297="","",(SUMPRODUCT(('Дневник сделок'!$H$10:'Дневник сделок'!$H$2000=D1297)*('Дневник сделок'!$AE$10:'Дневник сделок'!$AE$2000&gt;0))))</f>
        <v/>
      </c>
      <c r="G1297" s="33" t="str">
        <f>IF(D1297="","",(SUMPRODUCT(('Дневник сделок'!$H$10:'Дневник сделок'!$H$2000=D1297)*('Дневник сделок'!$AE$10:'Дневник сделок'!$AE$2000&lt;0))))</f>
        <v/>
      </c>
      <c r="H1297" s="33" t="str">
        <f>IF(D1297="","",SUMPRODUCT(('Дневник сделок'!$H$10:$H$1960=D1297)*('Дневник сделок'!$AE$10:$AE$1960)))</f>
        <v/>
      </c>
    </row>
    <row r="1298" spans="5:8">
      <c r="E1298" s="33" t="str">
        <f>IF(D1298="","",COUNTIF('Дневник сделок'!$H$10:$H$1960,D1298))</f>
        <v/>
      </c>
      <c r="F1298" s="33" t="str">
        <f>IF(D1298="","",(SUMPRODUCT(('Дневник сделок'!$H$10:'Дневник сделок'!$H$2000=D1298)*('Дневник сделок'!$AE$10:'Дневник сделок'!$AE$2000&gt;0))))</f>
        <v/>
      </c>
      <c r="G1298" s="33" t="str">
        <f>IF(D1298="","",(SUMPRODUCT(('Дневник сделок'!$H$10:'Дневник сделок'!$H$2000=D1298)*('Дневник сделок'!$AE$10:'Дневник сделок'!$AE$2000&lt;0))))</f>
        <v/>
      </c>
      <c r="H1298" s="33" t="str">
        <f>IF(D1298="","",SUMPRODUCT(('Дневник сделок'!$H$10:$H$1960=D1298)*('Дневник сделок'!$AE$10:$AE$1960)))</f>
        <v/>
      </c>
    </row>
    <row r="1299" spans="5:8">
      <c r="E1299" s="33" t="str">
        <f>IF(D1299="","",COUNTIF('Дневник сделок'!$H$10:$H$1960,D1299))</f>
        <v/>
      </c>
      <c r="F1299" s="33" t="str">
        <f>IF(D1299="","",(SUMPRODUCT(('Дневник сделок'!$H$10:'Дневник сделок'!$H$2000=D1299)*('Дневник сделок'!$AE$10:'Дневник сделок'!$AE$2000&gt;0))))</f>
        <v/>
      </c>
      <c r="G1299" s="33" t="str">
        <f>IF(D1299="","",(SUMPRODUCT(('Дневник сделок'!$H$10:'Дневник сделок'!$H$2000=D1299)*('Дневник сделок'!$AE$10:'Дневник сделок'!$AE$2000&lt;0))))</f>
        <v/>
      </c>
      <c r="H1299" s="33" t="str">
        <f>IF(D1299="","",SUMPRODUCT(('Дневник сделок'!$H$10:$H$1960=D1299)*('Дневник сделок'!$AE$10:$AE$1960)))</f>
        <v/>
      </c>
    </row>
    <row r="1300" spans="5:8">
      <c r="E1300" s="33" t="str">
        <f>IF(D1300="","",COUNTIF('Дневник сделок'!$H$10:$H$1960,D1300))</f>
        <v/>
      </c>
      <c r="F1300" s="33" t="str">
        <f>IF(D1300="","",(SUMPRODUCT(('Дневник сделок'!$H$10:'Дневник сделок'!$H$2000=D1300)*('Дневник сделок'!$AE$10:'Дневник сделок'!$AE$2000&gt;0))))</f>
        <v/>
      </c>
      <c r="G1300" s="33" t="str">
        <f>IF(D1300="","",(SUMPRODUCT(('Дневник сделок'!$H$10:'Дневник сделок'!$H$2000=D1300)*('Дневник сделок'!$AE$10:'Дневник сделок'!$AE$2000&lt;0))))</f>
        <v/>
      </c>
      <c r="H1300" s="33" t="str">
        <f>IF(D1300="","",SUMPRODUCT(('Дневник сделок'!$H$10:$H$1960=D1300)*('Дневник сделок'!$AE$10:$AE$1960)))</f>
        <v/>
      </c>
    </row>
    <row r="1301" spans="5:8">
      <c r="E1301" s="33" t="str">
        <f>IF(D1301="","",COUNTIF('Дневник сделок'!$H$10:$H$1960,D1301))</f>
        <v/>
      </c>
      <c r="F1301" s="33" t="str">
        <f>IF(D1301="","",(SUMPRODUCT(('Дневник сделок'!$H$10:'Дневник сделок'!$H$2000=D1301)*('Дневник сделок'!$AE$10:'Дневник сделок'!$AE$2000&gt;0))))</f>
        <v/>
      </c>
      <c r="G1301" s="33" t="str">
        <f>IF(D1301="","",(SUMPRODUCT(('Дневник сделок'!$H$10:'Дневник сделок'!$H$2000=D1301)*('Дневник сделок'!$AE$10:'Дневник сделок'!$AE$2000&lt;0))))</f>
        <v/>
      </c>
      <c r="H1301" s="33" t="str">
        <f>IF(D1301="","",SUMPRODUCT(('Дневник сделок'!$H$10:$H$1960=D1301)*('Дневник сделок'!$AE$10:$AE$1960)))</f>
        <v/>
      </c>
    </row>
    <row r="1302" spans="5:8">
      <c r="E1302" s="33" t="str">
        <f>IF(D1302="","",COUNTIF('Дневник сделок'!$H$10:$H$1960,D1302))</f>
        <v/>
      </c>
      <c r="F1302" s="33" t="str">
        <f>IF(D1302="","",(SUMPRODUCT(('Дневник сделок'!$H$10:'Дневник сделок'!$H$2000=D1302)*('Дневник сделок'!$AE$10:'Дневник сделок'!$AE$2000&gt;0))))</f>
        <v/>
      </c>
      <c r="G1302" s="33" t="str">
        <f>IF(D1302="","",(SUMPRODUCT(('Дневник сделок'!$H$10:'Дневник сделок'!$H$2000=D1302)*('Дневник сделок'!$AE$10:'Дневник сделок'!$AE$2000&lt;0))))</f>
        <v/>
      </c>
      <c r="H1302" s="33" t="str">
        <f>IF(D1302="","",SUMPRODUCT(('Дневник сделок'!$H$10:$H$1960=D1302)*('Дневник сделок'!$AE$10:$AE$1960)))</f>
        <v/>
      </c>
    </row>
    <row r="1303" spans="5:8">
      <c r="E1303" s="33" t="str">
        <f>IF(D1303="","",COUNTIF('Дневник сделок'!$H$10:$H$1960,D1303))</f>
        <v/>
      </c>
      <c r="F1303" s="33" t="str">
        <f>IF(D1303="","",(SUMPRODUCT(('Дневник сделок'!$H$10:'Дневник сделок'!$H$2000=D1303)*('Дневник сделок'!$AE$10:'Дневник сделок'!$AE$2000&gt;0))))</f>
        <v/>
      </c>
      <c r="G1303" s="33" t="str">
        <f>IF(D1303="","",(SUMPRODUCT(('Дневник сделок'!$H$10:'Дневник сделок'!$H$2000=D1303)*('Дневник сделок'!$AE$10:'Дневник сделок'!$AE$2000&lt;0))))</f>
        <v/>
      </c>
      <c r="H1303" s="33" t="str">
        <f>IF(D1303="","",SUMPRODUCT(('Дневник сделок'!$H$10:$H$1960=D1303)*('Дневник сделок'!$AE$10:$AE$1960)))</f>
        <v/>
      </c>
    </row>
    <row r="1304" spans="5:8">
      <c r="E1304" s="33" t="str">
        <f>IF(D1304="","",COUNTIF('Дневник сделок'!$H$10:$H$1960,D1304))</f>
        <v/>
      </c>
      <c r="F1304" s="33" t="str">
        <f>IF(D1304="","",(SUMPRODUCT(('Дневник сделок'!$H$10:'Дневник сделок'!$H$2000=D1304)*('Дневник сделок'!$AE$10:'Дневник сделок'!$AE$2000&gt;0))))</f>
        <v/>
      </c>
      <c r="G1304" s="33" t="str">
        <f>IF(D1304="","",(SUMPRODUCT(('Дневник сделок'!$H$10:'Дневник сделок'!$H$2000=D1304)*('Дневник сделок'!$AE$10:'Дневник сделок'!$AE$2000&lt;0))))</f>
        <v/>
      </c>
      <c r="H1304" s="33" t="str">
        <f>IF(D1304="","",SUMPRODUCT(('Дневник сделок'!$H$10:$H$1960=D1304)*('Дневник сделок'!$AE$10:$AE$1960)))</f>
        <v/>
      </c>
    </row>
    <row r="1305" spans="5:8">
      <c r="E1305" s="33" t="str">
        <f>IF(D1305="","",COUNTIF('Дневник сделок'!$H$10:$H$1960,D1305))</f>
        <v/>
      </c>
      <c r="F1305" s="33" t="str">
        <f>IF(D1305="","",(SUMPRODUCT(('Дневник сделок'!$H$10:'Дневник сделок'!$H$2000=D1305)*('Дневник сделок'!$AE$10:'Дневник сделок'!$AE$2000&gt;0))))</f>
        <v/>
      </c>
      <c r="G1305" s="33" t="str">
        <f>IF(D1305="","",(SUMPRODUCT(('Дневник сделок'!$H$10:'Дневник сделок'!$H$2000=D1305)*('Дневник сделок'!$AE$10:'Дневник сделок'!$AE$2000&lt;0))))</f>
        <v/>
      </c>
      <c r="H1305" s="33" t="str">
        <f>IF(D1305="","",SUMPRODUCT(('Дневник сделок'!$H$10:$H$1960=D1305)*('Дневник сделок'!$AE$10:$AE$1960)))</f>
        <v/>
      </c>
    </row>
    <row r="1306" spans="5:8">
      <c r="E1306" s="33" t="str">
        <f>IF(D1306="","",COUNTIF('Дневник сделок'!$H$10:$H$1960,D1306))</f>
        <v/>
      </c>
      <c r="F1306" s="33" t="str">
        <f>IF(D1306="","",(SUMPRODUCT(('Дневник сделок'!$H$10:'Дневник сделок'!$H$2000=D1306)*('Дневник сделок'!$AE$10:'Дневник сделок'!$AE$2000&gt;0))))</f>
        <v/>
      </c>
      <c r="G1306" s="33" t="str">
        <f>IF(D1306="","",(SUMPRODUCT(('Дневник сделок'!$H$10:'Дневник сделок'!$H$2000=D1306)*('Дневник сделок'!$AE$10:'Дневник сделок'!$AE$2000&lt;0))))</f>
        <v/>
      </c>
      <c r="H1306" s="33" t="str">
        <f>IF(D1306="","",SUMPRODUCT(('Дневник сделок'!$H$10:$H$1960=D1306)*('Дневник сделок'!$AE$10:$AE$1960)))</f>
        <v/>
      </c>
    </row>
    <row r="1307" spans="5:8">
      <c r="E1307" s="33" t="str">
        <f>IF(D1307="","",COUNTIF('Дневник сделок'!$H$10:$H$1960,D1307))</f>
        <v/>
      </c>
      <c r="F1307" s="33" t="str">
        <f>IF(D1307="","",(SUMPRODUCT(('Дневник сделок'!$H$10:'Дневник сделок'!$H$2000=D1307)*('Дневник сделок'!$AE$10:'Дневник сделок'!$AE$2000&gt;0))))</f>
        <v/>
      </c>
      <c r="G1307" s="33" t="str">
        <f>IF(D1307="","",(SUMPRODUCT(('Дневник сделок'!$H$10:'Дневник сделок'!$H$2000=D1307)*('Дневник сделок'!$AE$10:'Дневник сделок'!$AE$2000&lt;0))))</f>
        <v/>
      </c>
      <c r="H1307" s="33" t="str">
        <f>IF(D1307="","",SUMPRODUCT(('Дневник сделок'!$H$10:$H$1960=D1307)*('Дневник сделок'!$AE$10:$AE$1960)))</f>
        <v/>
      </c>
    </row>
    <row r="1308" spans="5:8">
      <c r="E1308" s="33" t="str">
        <f>IF(D1308="","",COUNTIF('Дневник сделок'!$H$10:$H$1960,D1308))</f>
        <v/>
      </c>
      <c r="F1308" s="33" t="str">
        <f>IF(D1308="","",(SUMPRODUCT(('Дневник сделок'!$H$10:'Дневник сделок'!$H$2000=D1308)*('Дневник сделок'!$AE$10:'Дневник сделок'!$AE$2000&gt;0))))</f>
        <v/>
      </c>
      <c r="G1308" s="33" t="str">
        <f>IF(D1308="","",(SUMPRODUCT(('Дневник сделок'!$H$10:'Дневник сделок'!$H$2000=D1308)*('Дневник сделок'!$AE$10:'Дневник сделок'!$AE$2000&lt;0))))</f>
        <v/>
      </c>
      <c r="H1308" s="33" t="str">
        <f>IF(D1308="","",SUMPRODUCT(('Дневник сделок'!$H$10:$H$1960=D1308)*('Дневник сделок'!$AE$10:$AE$1960)))</f>
        <v/>
      </c>
    </row>
    <row r="1309" spans="5:8">
      <c r="E1309" s="33" t="str">
        <f>IF(D1309="","",COUNTIF('Дневник сделок'!$H$10:$H$1960,D1309))</f>
        <v/>
      </c>
      <c r="F1309" s="33" t="str">
        <f>IF(D1309="","",(SUMPRODUCT(('Дневник сделок'!$H$10:'Дневник сделок'!$H$2000=D1309)*('Дневник сделок'!$AE$10:'Дневник сделок'!$AE$2000&gt;0))))</f>
        <v/>
      </c>
      <c r="G1309" s="33" t="str">
        <f>IF(D1309="","",(SUMPRODUCT(('Дневник сделок'!$H$10:'Дневник сделок'!$H$2000=D1309)*('Дневник сделок'!$AE$10:'Дневник сделок'!$AE$2000&lt;0))))</f>
        <v/>
      </c>
      <c r="H1309" s="33" t="str">
        <f>IF(D1309="","",SUMPRODUCT(('Дневник сделок'!$H$10:$H$1960=D1309)*('Дневник сделок'!$AE$10:$AE$1960)))</f>
        <v/>
      </c>
    </row>
    <row r="1310" spans="5:8">
      <c r="E1310" s="33" t="str">
        <f>IF(D1310="","",COUNTIF('Дневник сделок'!$H$10:$H$1960,D1310))</f>
        <v/>
      </c>
      <c r="F1310" s="33" t="str">
        <f>IF(D1310="","",(SUMPRODUCT(('Дневник сделок'!$H$10:'Дневник сделок'!$H$2000=D1310)*('Дневник сделок'!$AE$10:'Дневник сделок'!$AE$2000&gt;0))))</f>
        <v/>
      </c>
      <c r="G1310" s="33" t="str">
        <f>IF(D1310="","",(SUMPRODUCT(('Дневник сделок'!$H$10:'Дневник сделок'!$H$2000=D1310)*('Дневник сделок'!$AE$10:'Дневник сделок'!$AE$2000&lt;0))))</f>
        <v/>
      </c>
      <c r="H1310" s="33" t="str">
        <f>IF(D1310="","",SUMPRODUCT(('Дневник сделок'!$H$10:$H$1960=D1310)*('Дневник сделок'!$AE$10:$AE$1960)))</f>
        <v/>
      </c>
    </row>
    <row r="1311" spans="5:8">
      <c r="E1311" s="33" t="str">
        <f>IF(D1311="","",COUNTIF('Дневник сделок'!$H$10:$H$1960,D1311))</f>
        <v/>
      </c>
      <c r="F1311" s="33" t="str">
        <f>IF(D1311="","",(SUMPRODUCT(('Дневник сделок'!$H$10:'Дневник сделок'!$H$2000=D1311)*('Дневник сделок'!$AE$10:'Дневник сделок'!$AE$2000&gt;0))))</f>
        <v/>
      </c>
      <c r="G1311" s="33" t="str">
        <f>IF(D1311="","",(SUMPRODUCT(('Дневник сделок'!$H$10:'Дневник сделок'!$H$2000=D1311)*('Дневник сделок'!$AE$10:'Дневник сделок'!$AE$2000&lt;0))))</f>
        <v/>
      </c>
      <c r="H1311" s="33" t="str">
        <f>IF(D1311="","",SUMPRODUCT(('Дневник сделок'!$H$10:$H$1960=D1311)*('Дневник сделок'!$AE$10:$AE$1960)))</f>
        <v/>
      </c>
    </row>
    <row r="1312" spans="5:8">
      <c r="E1312" s="33" t="str">
        <f>IF(D1312="","",COUNTIF('Дневник сделок'!$H$10:$H$1960,D1312))</f>
        <v/>
      </c>
      <c r="F1312" s="33" t="str">
        <f>IF(D1312="","",(SUMPRODUCT(('Дневник сделок'!$H$10:'Дневник сделок'!$H$2000=D1312)*('Дневник сделок'!$AE$10:'Дневник сделок'!$AE$2000&gt;0))))</f>
        <v/>
      </c>
      <c r="G1312" s="33" t="str">
        <f>IF(D1312="","",(SUMPRODUCT(('Дневник сделок'!$H$10:'Дневник сделок'!$H$2000=D1312)*('Дневник сделок'!$AE$10:'Дневник сделок'!$AE$2000&lt;0))))</f>
        <v/>
      </c>
      <c r="H1312" s="33" t="str">
        <f>IF(D1312="","",SUMPRODUCT(('Дневник сделок'!$H$10:$H$1960=D1312)*('Дневник сделок'!$AE$10:$AE$1960)))</f>
        <v/>
      </c>
    </row>
    <row r="1313" spans="5:8">
      <c r="E1313" s="33" t="str">
        <f>IF(D1313="","",COUNTIF('Дневник сделок'!$H$10:$H$1960,D1313))</f>
        <v/>
      </c>
      <c r="F1313" s="33" t="str">
        <f>IF(D1313="","",(SUMPRODUCT(('Дневник сделок'!$H$10:'Дневник сделок'!$H$2000=D1313)*('Дневник сделок'!$AE$10:'Дневник сделок'!$AE$2000&gt;0))))</f>
        <v/>
      </c>
      <c r="G1313" s="33" t="str">
        <f>IF(D1313="","",(SUMPRODUCT(('Дневник сделок'!$H$10:'Дневник сделок'!$H$2000=D1313)*('Дневник сделок'!$AE$10:'Дневник сделок'!$AE$2000&lt;0))))</f>
        <v/>
      </c>
      <c r="H1313" s="33" t="str">
        <f>IF(D1313="","",SUMPRODUCT(('Дневник сделок'!$H$10:$H$1960=D1313)*('Дневник сделок'!$AE$10:$AE$1960)))</f>
        <v/>
      </c>
    </row>
    <row r="1314" spans="5:8">
      <c r="E1314" s="33" t="str">
        <f>IF(D1314="","",COUNTIF('Дневник сделок'!$H$10:$H$1960,D1314))</f>
        <v/>
      </c>
      <c r="F1314" s="33" t="str">
        <f>IF(D1314="","",(SUMPRODUCT(('Дневник сделок'!$H$10:'Дневник сделок'!$H$2000=D1314)*('Дневник сделок'!$AE$10:'Дневник сделок'!$AE$2000&gt;0))))</f>
        <v/>
      </c>
      <c r="G1314" s="33" t="str">
        <f>IF(D1314="","",(SUMPRODUCT(('Дневник сделок'!$H$10:'Дневник сделок'!$H$2000=D1314)*('Дневник сделок'!$AE$10:'Дневник сделок'!$AE$2000&lt;0))))</f>
        <v/>
      </c>
      <c r="H1314" s="33" t="str">
        <f>IF(D1314="","",SUMPRODUCT(('Дневник сделок'!$H$10:$H$1960=D1314)*('Дневник сделок'!$AE$10:$AE$1960)))</f>
        <v/>
      </c>
    </row>
    <row r="1315" spans="5:8">
      <c r="E1315" s="33" t="str">
        <f>IF(D1315="","",COUNTIF('Дневник сделок'!$H$10:$H$1960,D1315))</f>
        <v/>
      </c>
      <c r="F1315" s="33" t="str">
        <f>IF(D1315="","",(SUMPRODUCT(('Дневник сделок'!$H$10:'Дневник сделок'!$H$2000=D1315)*('Дневник сделок'!$AE$10:'Дневник сделок'!$AE$2000&gt;0))))</f>
        <v/>
      </c>
      <c r="G1315" s="33" t="str">
        <f>IF(D1315="","",(SUMPRODUCT(('Дневник сделок'!$H$10:'Дневник сделок'!$H$2000=D1315)*('Дневник сделок'!$AE$10:'Дневник сделок'!$AE$2000&lt;0))))</f>
        <v/>
      </c>
      <c r="H1315" s="33" t="str">
        <f>IF(D1315="","",SUMPRODUCT(('Дневник сделок'!$H$10:$H$1960=D1315)*('Дневник сделок'!$AE$10:$AE$1960)))</f>
        <v/>
      </c>
    </row>
    <row r="1316" spans="5:8">
      <c r="E1316" s="33" t="str">
        <f>IF(D1316="","",COUNTIF('Дневник сделок'!$H$10:$H$1960,D1316))</f>
        <v/>
      </c>
      <c r="F1316" s="33" t="str">
        <f>IF(D1316="","",(SUMPRODUCT(('Дневник сделок'!$H$10:'Дневник сделок'!$H$2000=D1316)*('Дневник сделок'!$AE$10:'Дневник сделок'!$AE$2000&gt;0))))</f>
        <v/>
      </c>
      <c r="G1316" s="33" t="str">
        <f>IF(D1316="","",(SUMPRODUCT(('Дневник сделок'!$H$10:'Дневник сделок'!$H$2000=D1316)*('Дневник сделок'!$AE$10:'Дневник сделок'!$AE$2000&lt;0))))</f>
        <v/>
      </c>
      <c r="H1316" s="33" t="str">
        <f>IF(D1316="","",SUMPRODUCT(('Дневник сделок'!$H$10:$H$1960=D1316)*('Дневник сделок'!$AE$10:$AE$1960)))</f>
        <v/>
      </c>
    </row>
    <row r="1317" spans="5:8">
      <c r="E1317" s="33" t="str">
        <f>IF(D1317="","",COUNTIF('Дневник сделок'!$H$10:$H$1960,D1317))</f>
        <v/>
      </c>
      <c r="F1317" s="33" t="str">
        <f>IF(D1317="","",(SUMPRODUCT(('Дневник сделок'!$H$10:'Дневник сделок'!$H$2000=D1317)*('Дневник сделок'!$AE$10:'Дневник сделок'!$AE$2000&gt;0))))</f>
        <v/>
      </c>
      <c r="G1317" s="33" t="str">
        <f>IF(D1317="","",(SUMPRODUCT(('Дневник сделок'!$H$10:'Дневник сделок'!$H$2000=D1317)*('Дневник сделок'!$AE$10:'Дневник сделок'!$AE$2000&lt;0))))</f>
        <v/>
      </c>
      <c r="H1317" s="33" t="str">
        <f>IF(D1317="","",SUMPRODUCT(('Дневник сделок'!$H$10:$H$1960=D1317)*('Дневник сделок'!$AE$10:$AE$1960)))</f>
        <v/>
      </c>
    </row>
    <row r="1318" spans="5:8">
      <c r="E1318" s="33" t="str">
        <f>IF(D1318="","",COUNTIF('Дневник сделок'!$H$10:$H$1960,D1318))</f>
        <v/>
      </c>
      <c r="F1318" s="33" t="str">
        <f>IF(D1318="","",(SUMPRODUCT(('Дневник сделок'!$H$10:'Дневник сделок'!$H$2000=D1318)*('Дневник сделок'!$AE$10:'Дневник сделок'!$AE$2000&gt;0))))</f>
        <v/>
      </c>
      <c r="G1318" s="33" t="str">
        <f>IF(D1318="","",(SUMPRODUCT(('Дневник сделок'!$H$10:'Дневник сделок'!$H$2000=D1318)*('Дневник сделок'!$AE$10:'Дневник сделок'!$AE$2000&lt;0))))</f>
        <v/>
      </c>
      <c r="H1318" s="33" t="str">
        <f>IF(D1318="","",SUMPRODUCT(('Дневник сделок'!$H$10:$H$1960=D1318)*('Дневник сделок'!$AE$10:$AE$1960)))</f>
        <v/>
      </c>
    </row>
    <row r="1319" spans="5:8">
      <c r="E1319" s="33" t="str">
        <f>IF(D1319="","",COUNTIF('Дневник сделок'!$H$10:$H$1960,D1319))</f>
        <v/>
      </c>
      <c r="F1319" s="33" t="str">
        <f>IF(D1319="","",(SUMPRODUCT(('Дневник сделок'!$H$10:'Дневник сделок'!$H$2000=D1319)*('Дневник сделок'!$AE$10:'Дневник сделок'!$AE$2000&gt;0))))</f>
        <v/>
      </c>
      <c r="G1319" s="33" t="str">
        <f>IF(D1319="","",(SUMPRODUCT(('Дневник сделок'!$H$10:'Дневник сделок'!$H$2000=D1319)*('Дневник сделок'!$AE$10:'Дневник сделок'!$AE$2000&lt;0))))</f>
        <v/>
      </c>
      <c r="H1319" s="33" t="str">
        <f>IF(D1319="","",SUMPRODUCT(('Дневник сделок'!$H$10:$H$1960=D1319)*('Дневник сделок'!$AE$10:$AE$1960)))</f>
        <v/>
      </c>
    </row>
    <row r="1320" spans="5:8">
      <c r="E1320" s="33" t="str">
        <f>IF(D1320="","",COUNTIF('Дневник сделок'!$H$10:$H$1960,D1320))</f>
        <v/>
      </c>
      <c r="F1320" s="33" t="str">
        <f>IF(D1320="","",(SUMPRODUCT(('Дневник сделок'!$H$10:'Дневник сделок'!$H$2000=D1320)*('Дневник сделок'!$AE$10:'Дневник сделок'!$AE$2000&gt;0))))</f>
        <v/>
      </c>
      <c r="G1320" s="33" t="str">
        <f>IF(D1320="","",(SUMPRODUCT(('Дневник сделок'!$H$10:'Дневник сделок'!$H$2000=D1320)*('Дневник сделок'!$AE$10:'Дневник сделок'!$AE$2000&lt;0))))</f>
        <v/>
      </c>
      <c r="H1320" s="33" t="str">
        <f>IF(D1320="","",SUMPRODUCT(('Дневник сделок'!$H$10:$H$1960=D1320)*('Дневник сделок'!$AE$10:$AE$1960)))</f>
        <v/>
      </c>
    </row>
    <row r="1321" spans="5:8">
      <c r="E1321" s="33" t="str">
        <f>IF(D1321="","",COUNTIF('Дневник сделок'!$H$10:$H$1960,D1321))</f>
        <v/>
      </c>
      <c r="F1321" s="33" t="str">
        <f>IF(D1321="","",(SUMPRODUCT(('Дневник сделок'!$H$10:'Дневник сделок'!$H$2000=D1321)*('Дневник сделок'!$AE$10:'Дневник сделок'!$AE$2000&gt;0))))</f>
        <v/>
      </c>
      <c r="G1321" s="33" t="str">
        <f>IF(D1321="","",(SUMPRODUCT(('Дневник сделок'!$H$10:'Дневник сделок'!$H$2000=D1321)*('Дневник сделок'!$AE$10:'Дневник сделок'!$AE$2000&lt;0))))</f>
        <v/>
      </c>
      <c r="H1321" s="33" t="str">
        <f>IF(D1321="","",SUMPRODUCT(('Дневник сделок'!$H$10:$H$1960=D1321)*('Дневник сделок'!$AE$10:$AE$1960)))</f>
        <v/>
      </c>
    </row>
    <row r="1322" spans="5:8">
      <c r="E1322" s="33" t="str">
        <f>IF(D1322="","",COUNTIF('Дневник сделок'!$H$10:$H$1960,D1322))</f>
        <v/>
      </c>
      <c r="F1322" s="33" t="str">
        <f>IF(D1322="","",(SUMPRODUCT(('Дневник сделок'!$H$10:'Дневник сделок'!$H$2000=D1322)*('Дневник сделок'!$AE$10:'Дневник сделок'!$AE$2000&gt;0))))</f>
        <v/>
      </c>
      <c r="G1322" s="33" t="str">
        <f>IF(D1322="","",(SUMPRODUCT(('Дневник сделок'!$H$10:'Дневник сделок'!$H$2000=D1322)*('Дневник сделок'!$AE$10:'Дневник сделок'!$AE$2000&lt;0))))</f>
        <v/>
      </c>
      <c r="H1322" s="33" t="str">
        <f>IF(D1322="","",SUMPRODUCT(('Дневник сделок'!$H$10:$H$1960=D1322)*('Дневник сделок'!$AE$10:$AE$1960)))</f>
        <v/>
      </c>
    </row>
    <row r="1323" spans="5:8">
      <c r="E1323" s="33" t="str">
        <f>IF(D1323="","",COUNTIF('Дневник сделок'!$H$10:$H$1960,D1323))</f>
        <v/>
      </c>
      <c r="F1323" s="33" t="str">
        <f>IF(D1323="","",(SUMPRODUCT(('Дневник сделок'!$H$10:'Дневник сделок'!$H$2000=D1323)*('Дневник сделок'!$AE$10:'Дневник сделок'!$AE$2000&gt;0))))</f>
        <v/>
      </c>
      <c r="G1323" s="33" t="str">
        <f>IF(D1323="","",(SUMPRODUCT(('Дневник сделок'!$H$10:'Дневник сделок'!$H$2000=D1323)*('Дневник сделок'!$AE$10:'Дневник сделок'!$AE$2000&lt;0))))</f>
        <v/>
      </c>
      <c r="H1323" s="33" t="str">
        <f>IF(D1323="","",SUMPRODUCT(('Дневник сделок'!$H$10:$H$1960=D1323)*('Дневник сделок'!$AE$10:$AE$1960)))</f>
        <v/>
      </c>
    </row>
    <row r="1324" spans="5:8">
      <c r="E1324" s="33" t="str">
        <f>IF(D1324="","",COUNTIF('Дневник сделок'!$H$10:$H$1960,D1324))</f>
        <v/>
      </c>
      <c r="F1324" s="33" t="str">
        <f>IF(D1324="","",(SUMPRODUCT(('Дневник сделок'!$H$10:'Дневник сделок'!$H$2000=D1324)*('Дневник сделок'!$AE$10:'Дневник сделок'!$AE$2000&gt;0))))</f>
        <v/>
      </c>
      <c r="G1324" s="33" t="str">
        <f>IF(D1324="","",(SUMPRODUCT(('Дневник сделок'!$H$10:'Дневник сделок'!$H$2000=D1324)*('Дневник сделок'!$AE$10:'Дневник сделок'!$AE$2000&lt;0))))</f>
        <v/>
      </c>
      <c r="H1324" s="33" t="str">
        <f>IF(D1324="","",SUMPRODUCT(('Дневник сделок'!$H$10:$H$1960=D1324)*('Дневник сделок'!$AE$10:$AE$1960)))</f>
        <v/>
      </c>
    </row>
    <row r="1325" spans="5:8">
      <c r="E1325" s="33" t="str">
        <f>IF(D1325="","",COUNTIF('Дневник сделок'!$H$10:$H$1960,D1325))</f>
        <v/>
      </c>
      <c r="F1325" s="33" t="str">
        <f>IF(D1325="","",(SUMPRODUCT(('Дневник сделок'!$H$10:'Дневник сделок'!$H$2000=D1325)*('Дневник сделок'!$AE$10:'Дневник сделок'!$AE$2000&gt;0))))</f>
        <v/>
      </c>
      <c r="G1325" s="33" t="str">
        <f>IF(D1325="","",(SUMPRODUCT(('Дневник сделок'!$H$10:'Дневник сделок'!$H$2000=D1325)*('Дневник сделок'!$AE$10:'Дневник сделок'!$AE$2000&lt;0))))</f>
        <v/>
      </c>
      <c r="H1325" s="33" t="str">
        <f>IF(D1325="","",SUMPRODUCT(('Дневник сделок'!$H$10:$H$1960=D1325)*('Дневник сделок'!$AE$10:$AE$1960)))</f>
        <v/>
      </c>
    </row>
    <row r="1326" spans="5:8">
      <c r="E1326" s="33" t="str">
        <f>IF(D1326="","",COUNTIF('Дневник сделок'!$H$10:$H$1960,D1326))</f>
        <v/>
      </c>
      <c r="F1326" s="33" t="str">
        <f>IF(D1326="","",(SUMPRODUCT(('Дневник сделок'!$H$10:'Дневник сделок'!$H$2000=D1326)*('Дневник сделок'!$AE$10:'Дневник сделок'!$AE$2000&gt;0))))</f>
        <v/>
      </c>
      <c r="G1326" s="33" t="str">
        <f>IF(D1326="","",(SUMPRODUCT(('Дневник сделок'!$H$10:'Дневник сделок'!$H$2000=D1326)*('Дневник сделок'!$AE$10:'Дневник сделок'!$AE$2000&lt;0))))</f>
        <v/>
      </c>
      <c r="H1326" s="33" t="str">
        <f>IF(D1326="","",SUMPRODUCT(('Дневник сделок'!$H$10:$H$1960=D1326)*('Дневник сделок'!$AE$10:$AE$1960)))</f>
        <v/>
      </c>
    </row>
    <row r="1327" spans="5:8">
      <c r="E1327" s="33" t="str">
        <f>IF(D1327="","",COUNTIF('Дневник сделок'!$H$10:$H$1960,D1327))</f>
        <v/>
      </c>
      <c r="F1327" s="33" t="str">
        <f>IF(D1327="","",(SUMPRODUCT(('Дневник сделок'!$H$10:'Дневник сделок'!$H$2000=D1327)*('Дневник сделок'!$AE$10:'Дневник сделок'!$AE$2000&gt;0))))</f>
        <v/>
      </c>
      <c r="G1327" s="33" t="str">
        <f>IF(D1327="","",(SUMPRODUCT(('Дневник сделок'!$H$10:'Дневник сделок'!$H$2000=D1327)*('Дневник сделок'!$AE$10:'Дневник сделок'!$AE$2000&lt;0))))</f>
        <v/>
      </c>
      <c r="H1327" s="33" t="str">
        <f>IF(D1327="","",SUMPRODUCT(('Дневник сделок'!$H$10:$H$1960=D1327)*('Дневник сделок'!$AE$10:$AE$1960)))</f>
        <v/>
      </c>
    </row>
    <row r="1328" spans="5:8">
      <c r="E1328" s="33" t="str">
        <f>IF(D1328="","",COUNTIF('Дневник сделок'!$H$10:$H$1960,D1328))</f>
        <v/>
      </c>
      <c r="F1328" s="33" t="str">
        <f>IF(D1328="","",(SUMPRODUCT(('Дневник сделок'!$H$10:'Дневник сделок'!$H$2000=D1328)*('Дневник сделок'!$AE$10:'Дневник сделок'!$AE$2000&gt;0))))</f>
        <v/>
      </c>
      <c r="G1328" s="33" t="str">
        <f>IF(D1328="","",(SUMPRODUCT(('Дневник сделок'!$H$10:'Дневник сделок'!$H$2000=D1328)*('Дневник сделок'!$AE$10:'Дневник сделок'!$AE$2000&lt;0))))</f>
        <v/>
      </c>
      <c r="H1328" s="33" t="str">
        <f>IF(D1328="","",SUMPRODUCT(('Дневник сделок'!$H$10:$H$1960=D1328)*('Дневник сделок'!$AE$10:$AE$1960)))</f>
        <v/>
      </c>
    </row>
    <row r="1329" spans="5:8">
      <c r="E1329" s="33" t="str">
        <f>IF(D1329="","",COUNTIF('Дневник сделок'!$H$10:$H$1960,D1329))</f>
        <v/>
      </c>
      <c r="F1329" s="33" t="str">
        <f>IF(D1329="","",(SUMPRODUCT(('Дневник сделок'!$H$10:'Дневник сделок'!$H$2000=D1329)*('Дневник сделок'!$AE$10:'Дневник сделок'!$AE$2000&gt;0))))</f>
        <v/>
      </c>
      <c r="G1329" s="33" t="str">
        <f>IF(D1329="","",(SUMPRODUCT(('Дневник сделок'!$H$10:'Дневник сделок'!$H$2000=D1329)*('Дневник сделок'!$AE$10:'Дневник сделок'!$AE$2000&lt;0))))</f>
        <v/>
      </c>
      <c r="H1329" s="33" t="str">
        <f>IF(D1329="","",SUMPRODUCT(('Дневник сделок'!$H$10:$H$1960=D1329)*('Дневник сделок'!$AE$10:$AE$1960)))</f>
        <v/>
      </c>
    </row>
    <row r="1330" spans="5:8">
      <c r="E1330" s="33" t="str">
        <f>IF(D1330="","",COUNTIF('Дневник сделок'!$H$10:$H$1960,D1330))</f>
        <v/>
      </c>
      <c r="F1330" s="33" t="str">
        <f>IF(D1330="","",(SUMPRODUCT(('Дневник сделок'!$H$10:'Дневник сделок'!$H$2000=D1330)*('Дневник сделок'!$AE$10:'Дневник сделок'!$AE$2000&gt;0))))</f>
        <v/>
      </c>
      <c r="G1330" s="33" t="str">
        <f>IF(D1330="","",(SUMPRODUCT(('Дневник сделок'!$H$10:'Дневник сделок'!$H$2000=D1330)*('Дневник сделок'!$AE$10:'Дневник сделок'!$AE$2000&lt;0))))</f>
        <v/>
      </c>
      <c r="H1330" s="33" t="str">
        <f>IF(D1330="","",SUMPRODUCT(('Дневник сделок'!$H$10:$H$1960=D1330)*('Дневник сделок'!$AE$10:$AE$1960)))</f>
        <v/>
      </c>
    </row>
    <row r="1331" spans="5:8">
      <c r="E1331" s="33" t="str">
        <f>IF(D1331="","",COUNTIF('Дневник сделок'!$H$10:$H$1960,D1331))</f>
        <v/>
      </c>
      <c r="F1331" s="33" t="str">
        <f>IF(D1331="","",(SUMPRODUCT(('Дневник сделок'!$H$10:'Дневник сделок'!$H$2000=D1331)*('Дневник сделок'!$AE$10:'Дневник сделок'!$AE$2000&gt;0))))</f>
        <v/>
      </c>
      <c r="G1331" s="33" t="str">
        <f>IF(D1331="","",(SUMPRODUCT(('Дневник сделок'!$H$10:'Дневник сделок'!$H$2000=D1331)*('Дневник сделок'!$AE$10:'Дневник сделок'!$AE$2000&lt;0))))</f>
        <v/>
      </c>
      <c r="H1331" s="33" t="str">
        <f>IF(D1331="","",SUMPRODUCT(('Дневник сделок'!$H$10:$H$1960=D1331)*('Дневник сделок'!$AE$10:$AE$1960)))</f>
        <v/>
      </c>
    </row>
    <row r="1332" spans="5:8">
      <c r="E1332" s="33" t="str">
        <f>IF(D1332="","",COUNTIF('Дневник сделок'!$H$10:$H$1960,D1332))</f>
        <v/>
      </c>
      <c r="F1332" s="33" t="str">
        <f>IF(D1332="","",(SUMPRODUCT(('Дневник сделок'!$H$10:'Дневник сделок'!$H$2000=D1332)*('Дневник сделок'!$AE$10:'Дневник сделок'!$AE$2000&gt;0))))</f>
        <v/>
      </c>
      <c r="G1332" s="33" t="str">
        <f>IF(D1332="","",(SUMPRODUCT(('Дневник сделок'!$H$10:'Дневник сделок'!$H$2000=D1332)*('Дневник сделок'!$AE$10:'Дневник сделок'!$AE$2000&lt;0))))</f>
        <v/>
      </c>
      <c r="H1332" s="33" t="str">
        <f>IF(D1332="","",SUMPRODUCT(('Дневник сделок'!$H$10:$H$1960=D1332)*('Дневник сделок'!$AE$10:$AE$1960)))</f>
        <v/>
      </c>
    </row>
    <row r="1333" spans="5:8">
      <c r="E1333" s="33" t="str">
        <f>IF(D1333="","",COUNTIF('Дневник сделок'!$H$10:$H$1960,D1333))</f>
        <v/>
      </c>
      <c r="F1333" s="33" t="str">
        <f>IF(D1333="","",(SUMPRODUCT(('Дневник сделок'!$H$10:'Дневник сделок'!$H$2000=D1333)*('Дневник сделок'!$AE$10:'Дневник сделок'!$AE$2000&gt;0))))</f>
        <v/>
      </c>
      <c r="G1333" s="33" t="str">
        <f>IF(D1333="","",(SUMPRODUCT(('Дневник сделок'!$H$10:'Дневник сделок'!$H$2000=D1333)*('Дневник сделок'!$AE$10:'Дневник сделок'!$AE$2000&lt;0))))</f>
        <v/>
      </c>
      <c r="H1333" s="33" t="str">
        <f>IF(D1333="","",SUMPRODUCT(('Дневник сделок'!$H$10:$H$1960=D1333)*('Дневник сделок'!$AE$10:$AE$1960)))</f>
        <v/>
      </c>
    </row>
    <row r="1334" spans="5:8">
      <c r="E1334" s="33" t="str">
        <f>IF(D1334="","",COUNTIF('Дневник сделок'!$H$10:$H$1960,D1334))</f>
        <v/>
      </c>
      <c r="F1334" s="33" t="str">
        <f>IF(D1334="","",(SUMPRODUCT(('Дневник сделок'!$H$10:'Дневник сделок'!$H$2000=D1334)*('Дневник сделок'!$AE$10:'Дневник сделок'!$AE$2000&gt;0))))</f>
        <v/>
      </c>
      <c r="G1334" s="33" t="str">
        <f>IF(D1334="","",(SUMPRODUCT(('Дневник сделок'!$H$10:'Дневник сделок'!$H$2000=D1334)*('Дневник сделок'!$AE$10:'Дневник сделок'!$AE$2000&lt;0))))</f>
        <v/>
      </c>
      <c r="H1334" s="33" t="str">
        <f>IF(D1334="","",SUMPRODUCT(('Дневник сделок'!$H$10:$H$1960=D1334)*('Дневник сделок'!$AE$10:$AE$1960)))</f>
        <v/>
      </c>
    </row>
    <row r="1335" spans="5:8">
      <c r="E1335" s="33" t="str">
        <f>IF(D1335="","",COUNTIF('Дневник сделок'!$H$10:$H$1960,D1335))</f>
        <v/>
      </c>
      <c r="F1335" s="33" t="str">
        <f>IF(D1335="","",(SUMPRODUCT(('Дневник сделок'!$H$10:'Дневник сделок'!$H$2000=D1335)*('Дневник сделок'!$AE$10:'Дневник сделок'!$AE$2000&gt;0))))</f>
        <v/>
      </c>
      <c r="G1335" s="33" t="str">
        <f>IF(D1335="","",(SUMPRODUCT(('Дневник сделок'!$H$10:'Дневник сделок'!$H$2000=D1335)*('Дневник сделок'!$AE$10:'Дневник сделок'!$AE$2000&lt;0))))</f>
        <v/>
      </c>
      <c r="H1335" s="33" t="str">
        <f>IF(D1335="","",SUMPRODUCT(('Дневник сделок'!$H$10:$H$1960=D1335)*('Дневник сделок'!$AE$10:$AE$1960)))</f>
        <v/>
      </c>
    </row>
    <row r="1336" spans="5:8">
      <c r="E1336" s="33" t="str">
        <f>IF(D1336="","",COUNTIF('Дневник сделок'!$H$10:$H$1960,D1336))</f>
        <v/>
      </c>
      <c r="F1336" s="33" t="str">
        <f>IF(D1336="","",(SUMPRODUCT(('Дневник сделок'!$H$10:'Дневник сделок'!$H$2000=D1336)*('Дневник сделок'!$AE$10:'Дневник сделок'!$AE$2000&gt;0))))</f>
        <v/>
      </c>
      <c r="G1336" s="33" t="str">
        <f>IF(D1336="","",(SUMPRODUCT(('Дневник сделок'!$H$10:'Дневник сделок'!$H$2000=D1336)*('Дневник сделок'!$AE$10:'Дневник сделок'!$AE$2000&lt;0))))</f>
        <v/>
      </c>
      <c r="H1336" s="33" t="str">
        <f>IF(D1336="","",SUMPRODUCT(('Дневник сделок'!$H$10:$H$1960=D1336)*('Дневник сделок'!$AE$10:$AE$1960)))</f>
        <v/>
      </c>
    </row>
    <row r="1337" spans="5:8">
      <c r="E1337" s="33" t="str">
        <f>IF(D1337="","",COUNTIF('Дневник сделок'!$H$10:$H$1960,D1337))</f>
        <v/>
      </c>
      <c r="F1337" s="33" t="str">
        <f>IF(D1337="","",(SUMPRODUCT(('Дневник сделок'!$H$10:'Дневник сделок'!$H$2000=D1337)*('Дневник сделок'!$AE$10:'Дневник сделок'!$AE$2000&gt;0))))</f>
        <v/>
      </c>
      <c r="G1337" s="33" t="str">
        <f>IF(D1337="","",(SUMPRODUCT(('Дневник сделок'!$H$10:'Дневник сделок'!$H$2000=D1337)*('Дневник сделок'!$AE$10:'Дневник сделок'!$AE$2000&lt;0))))</f>
        <v/>
      </c>
      <c r="H1337" s="33" t="str">
        <f>IF(D1337="","",SUMPRODUCT(('Дневник сделок'!$H$10:$H$1960=D1337)*('Дневник сделок'!$AE$10:$AE$1960)))</f>
        <v/>
      </c>
    </row>
    <row r="1338" spans="5:8">
      <c r="E1338" s="33" t="str">
        <f>IF(D1338="","",COUNTIF('Дневник сделок'!$H$10:$H$1960,D1338))</f>
        <v/>
      </c>
      <c r="F1338" s="33" t="str">
        <f>IF(D1338="","",(SUMPRODUCT(('Дневник сделок'!$H$10:'Дневник сделок'!$H$2000=D1338)*('Дневник сделок'!$AE$10:'Дневник сделок'!$AE$2000&gt;0))))</f>
        <v/>
      </c>
      <c r="G1338" s="33" t="str">
        <f>IF(D1338="","",(SUMPRODUCT(('Дневник сделок'!$H$10:'Дневник сделок'!$H$2000=D1338)*('Дневник сделок'!$AE$10:'Дневник сделок'!$AE$2000&lt;0))))</f>
        <v/>
      </c>
      <c r="H1338" s="33" t="str">
        <f>IF(D1338="","",SUMPRODUCT(('Дневник сделок'!$H$10:$H$1960=D1338)*('Дневник сделок'!$AE$10:$AE$1960)))</f>
        <v/>
      </c>
    </row>
    <row r="1339" spans="5:8">
      <c r="E1339" s="33" t="str">
        <f>IF(D1339="","",COUNTIF('Дневник сделок'!$H$10:$H$1960,D1339))</f>
        <v/>
      </c>
      <c r="F1339" s="33" t="str">
        <f>IF(D1339="","",(SUMPRODUCT(('Дневник сделок'!$H$10:'Дневник сделок'!$H$2000=D1339)*('Дневник сделок'!$AE$10:'Дневник сделок'!$AE$2000&gt;0))))</f>
        <v/>
      </c>
      <c r="G1339" s="33" t="str">
        <f>IF(D1339="","",(SUMPRODUCT(('Дневник сделок'!$H$10:'Дневник сделок'!$H$2000=D1339)*('Дневник сделок'!$AE$10:'Дневник сделок'!$AE$2000&lt;0))))</f>
        <v/>
      </c>
      <c r="H1339" s="33" t="str">
        <f>IF(D1339="","",SUMPRODUCT(('Дневник сделок'!$H$10:$H$1960=D1339)*('Дневник сделок'!$AE$10:$AE$1960)))</f>
        <v/>
      </c>
    </row>
    <row r="1340" spans="5:8">
      <c r="E1340" s="33" t="str">
        <f>IF(D1340="","",COUNTIF('Дневник сделок'!$H$10:$H$1960,D1340))</f>
        <v/>
      </c>
      <c r="F1340" s="33" t="str">
        <f>IF(D1340="","",(SUMPRODUCT(('Дневник сделок'!$H$10:'Дневник сделок'!$H$2000=D1340)*('Дневник сделок'!$AE$10:'Дневник сделок'!$AE$2000&gt;0))))</f>
        <v/>
      </c>
      <c r="G1340" s="33" t="str">
        <f>IF(D1340="","",(SUMPRODUCT(('Дневник сделок'!$H$10:'Дневник сделок'!$H$2000=D1340)*('Дневник сделок'!$AE$10:'Дневник сделок'!$AE$2000&lt;0))))</f>
        <v/>
      </c>
      <c r="H1340" s="33" t="str">
        <f>IF(D1340="","",SUMPRODUCT(('Дневник сделок'!$H$10:$H$1960=D1340)*('Дневник сделок'!$AE$10:$AE$1960)))</f>
        <v/>
      </c>
    </row>
    <row r="1341" spans="5:8">
      <c r="E1341" s="33" t="str">
        <f>IF(D1341="","",COUNTIF('Дневник сделок'!$H$10:$H$1960,D1341))</f>
        <v/>
      </c>
      <c r="F1341" s="33" t="str">
        <f>IF(D1341="","",(SUMPRODUCT(('Дневник сделок'!$H$10:'Дневник сделок'!$H$2000=D1341)*('Дневник сделок'!$AE$10:'Дневник сделок'!$AE$2000&gt;0))))</f>
        <v/>
      </c>
      <c r="G1341" s="33" t="str">
        <f>IF(D1341="","",(SUMPRODUCT(('Дневник сделок'!$H$10:'Дневник сделок'!$H$2000=D1341)*('Дневник сделок'!$AE$10:'Дневник сделок'!$AE$2000&lt;0))))</f>
        <v/>
      </c>
      <c r="H1341" s="33" t="str">
        <f>IF(D1341="","",SUMPRODUCT(('Дневник сделок'!$H$10:$H$1960=D1341)*('Дневник сделок'!$AE$10:$AE$1960)))</f>
        <v/>
      </c>
    </row>
    <row r="1342" spans="5:8">
      <c r="E1342" s="33" t="str">
        <f>IF(D1342="","",COUNTIF('Дневник сделок'!$H$10:$H$1960,D1342))</f>
        <v/>
      </c>
      <c r="F1342" s="33" t="str">
        <f>IF(D1342="","",(SUMPRODUCT(('Дневник сделок'!$H$10:'Дневник сделок'!$H$2000=D1342)*('Дневник сделок'!$AE$10:'Дневник сделок'!$AE$2000&gt;0))))</f>
        <v/>
      </c>
      <c r="G1342" s="33" t="str">
        <f>IF(D1342="","",(SUMPRODUCT(('Дневник сделок'!$H$10:'Дневник сделок'!$H$2000=D1342)*('Дневник сделок'!$AE$10:'Дневник сделок'!$AE$2000&lt;0))))</f>
        <v/>
      </c>
      <c r="H1342" s="33" t="str">
        <f>IF(D1342="","",SUMPRODUCT(('Дневник сделок'!$H$10:$H$1960=D1342)*('Дневник сделок'!$AE$10:$AE$1960)))</f>
        <v/>
      </c>
    </row>
    <row r="1343" spans="5:8">
      <c r="E1343" s="33" t="str">
        <f>IF(D1343="","",COUNTIF('Дневник сделок'!$H$10:$H$1960,D1343))</f>
        <v/>
      </c>
      <c r="F1343" s="33" t="str">
        <f>IF(D1343="","",(SUMPRODUCT(('Дневник сделок'!$H$10:'Дневник сделок'!$H$2000=D1343)*('Дневник сделок'!$AE$10:'Дневник сделок'!$AE$2000&gt;0))))</f>
        <v/>
      </c>
      <c r="G1343" s="33" t="str">
        <f>IF(D1343="","",(SUMPRODUCT(('Дневник сделок'!$H$10:'Дневник сделок'!$H$2000=D1343)*('Дневник сделок'!$AE$10:'Дневник сделок'!$AE$2000&lt;0))))</f>
        <v/>
      </c>
      <c r="H1343" s="33" t="str">
        <f>IF(D1343="","",SUMPRODUCT(('Дневник сделок'!$H$10:$H$1960=D1343)*('Дневник сделок'!$AE$10:$AE$1960)))</f>
        <v/>
      </c>
    </row>
    <row r="1344" spans="5:8">
      <c r="E1344" s="33" t="str">
        <f>IF(D1344="","",COUNTIF('Дневник сделок'!$H$10:$H$1960,D1344))</f>
        <v/>
      </c>
      <c r="F1344" s="33" t="str">
        <f>IF(D1344="","",(SUMPRODUCT(('Дневник сделок'!$H$10:'Дневник сделок'!$H$2000=D1344)*('Дневник сделок'!$AE$10:'Дневник сделок'!$AE$2000&gt;0))))</f>
        <v/>
      </c>
      <c r="G1344" s="33" t="str">
        <f>IF(D1344="","",(SUMPRODUCT(('Дневник сделок'!$H$10:'Дневник сделок'!$H$2000=D1344)*('Дневник сделок'!$AE$10:'Дневник сделок'!$AE$2000&lt;0))))</f>
        <v/>
      </c>
      <c r="H1344" s="33" t="str">
        <f>IF(D1344="","",SUMPRODUCT(('Дневник сделок'!$H$10:$H$1960=D1344)*('Дневник сделок'!$AE$10:$AE$1960)))</f>
        <v/>
      </c>
    </row>
    <row r="1345" spans="5:8">
      <c r="E1345" s="33" t="str">
        <f>IF(D1345="","",COUNTIF('Дневник сделок'!$H$10:$H$1960,D1345))</f>
        <v/>
      </c>
      <c r="F1345" s="33" t="str">
        <f>IF(D1345="","",(SUMPRODUCT(('Дневник сделок'!$H$10:'Дневник сделок'!$H$2000=D1345)*('Дневник сделок'!$AE$10:'Дневник сделок'!$AE$2000&gt;0))))</f>
        <v/>
      </c>
      <c r="G1345" s="33" t="str">
        <f>IF(D1345="","",(SUMPRODUCT(('Дневник сделок'!$H$10:'Дневник сделок'!$H$2000=D1345)*('Дневник сделок'!$AE$10:'Дневник сделок'!$AE$2000&lt;0))))</f>
        <v/>
      </c>
      <c r="H1345" s="33" t="str">
        <f>IF(D1345="","",SUMPRODUCT(('Дневник сделок'!$H$10:$H$1960=D1345)*('Дневник сделок'!$AE$10:$AE$1960)))</f>
        <v/>
      </c>
    </row>
    <row r="1346" spans="5:8">
      <c r="E1346" s="33" t="str">
        <f>IF(D1346="","",COUNTIF('Дневник сделок'!$H$10:$H$1960,D1346))</f>
        <v/>
      </c>
      <c r="F1346" s="33" t="str">
        <f>IF(D1346="","",(SUMPRODUCT(('Дневник сделок'!$H$10:'Дневник сделок'!$H$2000=D1346)*('Дневник сделок'!$AE$10:'Дневник сделок'!$AE$2000&gt;0))))</f>
        <v/>
      </c>
      <c r="G1346" s="33" t="str">
        <f>IF(D1346="","",(SUMPRODUCT(('Дневник сделок'!$H$10:'Дневник сделок'!$H$2000=D1346)*('Дневник сделок'!$AE$10:'Дневник сделок'!$AE$2000&lt;0))))</f>
        <v/>
      </c>
      <c r="H1346" s="33" t="str">
        <f>IF(D1346="","",SUMPRODUCT(('Дневник сделок'!$H$10:$H$1960=D1346)*('Дневник сделок'!$AE$10:$AE$1960)))</f>
        <v/>
      </c>
    </row>
    <row r="1347" spans="5:8">
      <c r="E1347" s="33" t="str">
        <f>IF(D1347="","",COUNTIF('Дневник сделок'!$H$10:$H$1960,D1347))</f>
        <v/>
      </c>
      <c r="F1347" s="33" t="str">
        <f>IF(D1347="","",(SUMPRODUCT(('Дневник сделок'!$H$10:'Дневник сделок'!$H$2000=D1347)*('Дневник сделок'!$AE$10:'Дневник сделок'!$AE$2000&gt;0))))</f>
        <v/>
      </c>
      <c r="G1347" s="33" t="str">
        <f>IF(D1347="","",(SUMPRODUCT(('Дневник сделок'!$H$10:'Дневник сделок'!$H$2000=D1347)*('Дневник сделок'!$AE$10:'Дневник сделок'!$AE$2000&lt;0))))</f>
        <v/>
      </c>
      <c r="H1347" s="33" t="str">
        <f>IF(D1347="","",SUMPRODUCT(('Дневник сделок'!$H$10:$H$1960=D1347)*('Дневник сделок'!$AE$10:$AE$1960)))</f>
        <v/>
      </c>
    </row>
    <row r="1348" spans="5:8">
      <c r="E1348" s="33" t="str">
        <f>IF(D1348="","",COUNTIF('Дневник сделок'!$H$10:$H$1960,D1348))</f>
        <v/>
      </c>
      <c r="F1348" s="33" t="str">
        <f>IF(D1348="","",(SUMPRODUCT(('Дневник сделок'!$H$10:'Дневник сделок'!$H$2000=D1348)*('Дневник сделок'!$AE$10:'Дневник сделок'!$AE$2000&gt;0))))</f>
        <v/>
      </c>
      <c r="G1348" s="33" t="str">
        <f>IF(D1348="","",(SUMPRODUCT(('Дневник сделок'!$H$10:'Дневник сделок'!$H$2000=D1348)*('Дневник сделок'!$AE$10:'Дневник сделок'!$AE$2000&lt;0))))</f>
        <v/>
      </c>
      <c r="H1348" s="33" t="str">
        <f>IF(D1348="","",SUMPRODUCT(('Дневник сделок'!$H$10:$H$1960=D1348)*('Дневник сделок'!$AE$10:$AE$1960)))</f>
        <v/>
      </c>
    </row>
    <row r="1349" spans="5:8">
      <c r="E1349" s="33" t="str">
        <f>IF(D1349="","",COUNTIF('Дневник сделок'!$H$10:$H$1960,D1349))</f>
        <v/>
      </c>
      <c r="F1349" s="33" t="str">
        <f>IF(D1349="","",(SUMPRODUCT(('Дневник сделок'!$H$10:'Дневник сделок'!$H$2000=D1349)*('Дневник сделок'!$AE$10:'Дневник сделок'!$AE$2000&gt;0))))</f>
        <v/>
      </c>
      <c r="G1349" s="33" t="str">
        <f>IF(D1349="","",(SUMPRODUCT(('Дневник сделок'!$H$10:'Дневник сделок'!$H$2000=D1349)*('Дневник сделок'!$AE$10:'Дневник сделок'!$AE$2000&lt;0))))</f>
        <v/>
      </c>
      <c r="H1349" s="33" t="str">
        <f>IF(D1349="","",SUMPRODUCT(('Дневник сделок'!$H$10:$H$1960=D1349)*('Дневник сделок'!$AE$10:$AE$1960)))</f>
        <v/>
      </c>
    </row>
    <row r="1350" spans="5:8">
      <c r="E1350" s="33" t="str">
        <f>IF(D1350="","",COUNTIF('Дневник сделок'!$H$10:$H$1960,D1350))</f>
        <v/>
      </c>
      <c r="F1350" s="33" t="str">
        <f>IF(D1350="","",(SUMPRODUCT(('Дневник сделок'!$H$10:'Дневник сделок'!$H$2000=D1350)*('Дневник сделок'!$AE$10:'Дневник сделок'!$AE$2000&gt;0))))</f>
        <v/>
      </c>
      <c r="G1350" s="33" t="str">
        <f>IF(D1350="","",(SUMPRODUCT(('Дневник сделок'!$H$10:'Дневник сделок'!$H$2000=D1350)*('Дневник сделок'!$AE$10:'Дневник сделок'!$AE$2000&lt;0))))</f>
        <v/>
      </c>
      <c r="H1350" s="33" t="str">
        <f>IF(D1350="","",SUMPRODUCT(('Дневник сделок'!$H$10:$H$1960=D1350)*('Дневник сделок'!$AE$10:$AE$1960)))</f>
        <v/>
      </c>
    </row>
    <row r="1351" spans="5:8">
      <c r="E1351" s="33" t="str">
        <f>IF(D1351="","",COUNTIF('Дневник сделок'!$H$10:$H$1960,D1351))</f>
        <v/>
      </c>
      <c r="F1351" s="33" t="str">
        <f>IF(D1351="","",(SUMPRODUCT(('Дневник сделок'!$H$10:'Дневник сделок'!$H$2000=D1351)*('Дневник сделок'!$AE$10:'Дневник сделок'!$AE$2000&gt;0))))</f>
        <v/>
      </c>
      <c r="G1351" s="33" t="str">
        <f>IF(D1351="","",(SUMPRODUCT(('Дневник сделок'!$H$10:'Дневник сделок'!$H$2000=D1351)*('Дневник сделок'!$AE$10:'Дневник сделок'!$AE$2000&lt;0))))</f>
        <v/>
      </c>
      <c r="H1351" s="33" t="str">
        <f>IF(D1351="","",SUMPRODUCT(('Дневник сделок'!$H$10:$H$1960=D1351)*('Дневник сделок'!$AE$10:$AE$1960)))</f>
        <v/>
      </c>
    </row>
    <row r="1352" spans="5:8">
      <c r="E1352" s="33" t="str">
        <f>IF(D1352="","",COUNTIF('Дневник сделок'!$H$10:$H$1960,D1352))</f>
        <v/>
      </c>
      <c r="F1352" s="33" t="str">
        <f>IF(D1352="","",(SUMPRODUCT(('Дневник сделок'!$H$10:'Дневник сделок'!$H$2000=D1352)*('Дневник сделок'!$AE$10:'Дневник сделок'!$AE$2000&gt;0))))</f>
        <v/>
      </c>
      <c r="G1352" s="33" t="str">
        <f>IF(D1352="","",(SUMPRODUCT(('Дневник сделок'!$H$10:'Дневник сделок'!$H$2000=D1352)*('Дневник сделок'!$AE$10:'Дневник сделок'!$AE$2000&lt;0))))</f>
        <v/>
      </c>
      <c r="H1352" s="33" t="str">
        <f>IF(D1352="","",SUMPRODUCT(('Дневник сделок'!$H$10:$H$1960=D1352)*('Дневник сделок'!$AE$10:$AE$1960)))</f>
        <v/>
      </c>
    </row>
    <row r="1353" spans="5:8">
      <c r="E1353" s="33" t="str">
        <f>IF(D1353="","",COUNTIF('Дневник сделок'!$H$10:$H$1960,D1353))</f>
        <v/>
      </c>
      <c r="F1353" s="33" t="str">
        <f>IF(D1353="","",(SUMPRODUCT(('Дневник сделок'!$H$10:'Дневник сделок'!$H$2000=D1353)*('Дневник сделок'!$AE$10:'Дневник сделок'!$AE$2000&gt;0))))</f>
        <v/>
      </c>
      <c r="G1353" s="33" t="str">
        <f>IF(D1353="","",(SUMPRODUCT(('Дневник сделок'!$H$10:'Дневник сделок'!$H$2000=D1353)*('Дневник сделок'!$AE$10:'Дневник сделок'!$AE$2000&lt;0))))</f>
        <v/>
      </c>
      <c r="H1353" s="33" t="str">
        <f>IF(D1353="","",SUMPRODUCT(('Дневник сделок'!$H$10:$H$1960=D1353)*('Дневник сделок'!$AE$10:$AE$1960)))</f>
        <v/>
      </c>
    </row>
    <row r="1354" spans="5:8">
      <c r="E1354" s="33" t="str">
        <f>IF(D1354="","",COUNTIF('Дневник сделок'!$H$10:$H$1960,D1354))</f>
        <v/>
      </c>
      <c r="F1354" s="33" t="str">
        <f>IF(D1354="","",(SUMPRODUCT(('Дневник сделок'!$H$10:'Дневник сделок'!$H$2000=D1354)*('Дневник сделок'!$AE$10:'Дневник сделок'!$AE$2000&gt;0))))</f>
        <v/>
      </c>
      <c r="G1354" s="33" t="str">
        <f>IF(D1354="","",(SUMPRODUCT(('Дневник сделок'!$H$10:'Дневник сделок'!$H$2000=D1354)*('Дневник сделок'!$AE$10:'Дневник сделок'!$AE$2000&lt;0))))</f>
        <v/>
      </c>
      <c r="H1354" s="33" t="str">
        <f>IF(D1354="","",SUMPRODUCT(('Дневник сделок'!$H$10:$H$1960=D1354)*('Дневник сделок'!$AE$10:$AE$1960)))</f>
        <v/>
      </c>
    </row>
    <row r="1355" spans="5:8">
      <c r="E1355" s="33" t="str">
        <f>IF(D1355="","",COUNTIF('Дневник сделок'!$H$10:$H$1960,D1355))</f>
        <v/>
      </c>
      <c r="F1355" s="33" t="str">
        <f>IF(D1355="","",(SUMPRODUCT(('Дневник сделок'!$H$10:'Дневник сделок'!$H$2000=D1355)*('Дневник сделок'!$AE$10:'Дневник сделок'!$AE$2000&gt;0))))</f>
        <v/>
      </c>
      <c r="G1355" s="33" t="str">
        <f>IF(D1355="","",(SUMPRODUCT(('Дневник сделок'!$H$10:'Дневник сделок'!$H$2000=D1355)*('Дневник сделок'!$AE$10:'Дневник сделок'!$AE$2000&lt;0))))</f>
        <v/>
      </c>
      <c r="H1355" s="33" t="str">
        <f>IF(D1355="","",SUMPRODUCT(('Дневник сделок'!$H$10:$H$1960=D1355)*('Дневник сделок'!$AE$10:$AE$1960)))</f>
        <v/>
      </c>
    </row>
    <row r="1356" spans="5:8">
      <c r="E1356" s="33" t="str">
        <f>IF(D1356="","",COUNTIF('Дневник сделок'!$H$10:$H$1960,D1356))</f>
        <v/>
      </c>
      <c r="F1356" s="33" t="str">
        <f>IF(D1356="","",(SUMPRODUCT(('Дневник сделок'!$H$10:'Дневник сделок'!$H$2000=D1356)*('Дневник сделок'!$AE$10:'Дневник сделок'!$AE$2000&gt;0))))</f>
        <v/>
      </c>
      <c r="G1356" s="33" t="str">
        <f>IF(D1356="","",(SUMPRODUCT(('Дневник сделок'!$H$10:'Дневник сделок'!$H$2000=D1356)*('Дневник сделок'!$AE$10:'Дневник сделок'!$AE$2000&lt;0))))</f>
        <v/>
      </c>
      <c r="H1356" s="33" t="str">
        <f>IF(D1356="","",SUMPRODUCT(('Дневник сделок'!$H$10:$H$1960=D1356)*('Дневник сделок'!$AE$10:$AE$1960)))</f>
        <v/>
      </c>
    </row>
    <row r="1357" spans="5:8">
      <c r="E1357" s="33" t="str">
        <f>IF(D1357="","",COUNTIF('Дневник сделок'!$H$10:$H$1960,D1357))</f>
        <v/>
      </c>
      <c r="F1357" s="33" t="str">
        <f>IF(D1357="","",(SUMPRODUCT(('Дневник сделок'!$H$10:'Дневник сделок'!$H$2000=D1357)*('Дневник сделок'!$AE$10:'Дневник сделок'!$AE$2000&gt;0))))</f>
        <v/>
      </c>
      <c r="G1357" s="33" t="str">
        <f>IF(D1357="","",(SUMPRODUCT(('Дневник сделок'!$H$10:'Дневник сделок'!$H$2000=D1357)*('Дневник сделок'!$AE$10:'Дневник сделок'!$AE$2000&lt;0))))</f>
        <v/>
      </c>
      <c r="H1357" s="33" t="str">
        <f>IF(D1357="","",SUMPRODUCT(('Дневник сделок'!$H$10:$H$1960=D1357)*('Дневник сделок'!$AE$10:$AE$1960)))</f>
        <v/>
      </c>
    </row>
    <row r="1358" spans="5:8">
      <c r="E1358" s="33" t="str">
        <f>IF(D1358="","",COUNTIF('Дневник сделок'!$H$10:$H$1960,D1358))</f>
        <v/>
      </c>
      <c r="F1358" s="33" t="str">
        <f>IF(D1358="","",(SUMPRODUCT(('Дневник сделок'!$H$10:'Дневник сделок'!$H$2000=D1358)*('Дневник сделок'!$AE$10:'Дневник сделок'!$AE$2000&gt;0))))</f>
        <v/>
      </c>
      <c r="G1358" s="33" t="str">
        <f>IF(D1358="","",(SUMPRODUCT(('Дневник сделок'!$H$10:'Дневник сделок'!$H$2000=D1358)*('Дневник сделок'!$AE$10:'Дневник сделок'!$AE$2000&lt;0))))</f>
        <v/>
      </c>
      <c r="H1358" s="33" t="str">
        <f>IF(D1358="","",SUMPRODUCT(('Дневник сделок'!$H$10:$H$1960=D1358)*('Дневник сделок'!$AE$10:$AE$1960)))</f>
        <v/>
      </c>
    </row>
    <row r="1359" spans="5:8">
      <c r="E1359" s="33" t="str">
        <f>IF(D1359="","",COUNTIF('Дневник сделок'!$H$10:$H$1960,D1359))</f>
        <v/>
      </c>
      <c r="F1359" s="33" t="str">
        <f>IF(D1359="","",(SUMPRODUCT(('Дневник сделок'!$H$10:'Дневник сделок'!$H$2000=D1359)*('Дневник сделок'!$AE$10:'Дневник сделок'!$AE$2000&gt;0))))</f>
        <v/>
      </c>
      <c r="G1359" s="33" t="str">
        <f>IF(D1359="","",(SUMPRODUCT(('Дневник сделок'!$H$10:'Дневник сделок'!$H$2000=D1359)*('Дневник сделок'!$AE$10:'Дневник сделок'!$AE$2000&lt;0))))</f>
        <v/>
      </c>
      <c r="H1359" s="33" t="str">
        <f>IF(D1359="","",SUMPRODUCT(('Дневник сделок'!$H$10:$H$1960=D1359)*('Дневник сделок'!$AE$10:$AE$1960)))</f>
        <v/>
      </c>
    </row>
    <row r="1360" spans="5:8">
      <c r="E1360" s="33" t="str">
        <f>IF(D1360="","",COUNTIF('Дневник сделок'!$H$10:$H$1960,D1360))</f>
        <v/>
      </c>
      <c r="F1360" s="33" t="str">
        <f>IF(D1360="","",(SUMPRODUCT(('Дневник сделок'!$H$10:'Дневник сделок'!$H$2000=D1360)*('Дневник сделок'!$AE$10:'Дневник сделок'!$AE$2000&gt;0))))</f>
        <v/>
      </c>
      <c r="G1360" s="33" t="str">
        <f>IF(D1360="","",(SUMPRODUCT(('Дневник сделок'!$H$10:'Дневник сделок'!$H$2000=D1360)*('Дневник сделок'!$AE$10:'Дневник сделок'!$AE$2000&lt;0))))</f>
        <v/>
      </c>
      <c r="H1360" s="33" t="str">
        <f>IF(D1360="","",SUMPRODUCT(('Дневник сделок'!$H$10:$H$1960=D1360)*('Дневник сделок'!$AE$10:$AE$1960)))</f>
        <v/>
      </c>
    </row>
    <row r="1361" spans="5:8">
      <c r="E1361" s="33" t="str">
        <f>IF(D1361="","",COUNTIF('Дневник сделок'!$H$10:$H$1960,D1361))</f>
        <v/>
      </c>
      <c r="F1361" s="33" t="str">
        <f>IF(D1361="","",(SUMPRODUCT(('Дневник сделок'!$H$10:'Дневник сделок'!$H$2000=D1361)*('Дневник сделок'!$AE$10:'Дневник сделок'!$AE$2000&gt;0))))</f>
        <v/>
      </c>
      <c r="G1361" s="33" t="str">
        <f>IF(D1361="","",(SUMPRODUCT(('Дневник сделок'!$H$10:'Дневник сделок'!$H$2000=D1361)*('Дневник сделок'!$AE$10:'Дневник сделок'!$AE$2000&lt;0))))</f>
        <v/>
      </c>
      <c r="H1361" s="33" t="str">
        <f>IF(D1361="","",SUMPRODUCT(('Дневник сделок'!$H$10:$H$1960=D1361)*('Дневник сделок'!$AE$10:$AE$1960)))</f>
        <v/>
      </c>
    </row>
    <row r="1362" spans="5:8">
      <c r="E1362" s="33" t="str">
        <f>IF(D1362="","",COUNTIF('Дневник сделок'!$H$10:$H$1960,D1362))</f>
        <v/>
      </c>
      <c r="F1362" s="33" t="str">
        <f>IF(D1362="","",(SUMPRODUCT(('Дневник сделок'!$H$10:'Дневник сделок'!$H$2000=D1362)*('Дневник сделок'!$AE$10:'Дневник сделок'!$AE$2000&gt;0))))</f>
        <v/>
      </c>
      <c r="G1362" s="33" t="str">
        <f>IF(D1362="","",(SUMPRODUCT(('Дневник сделок'!$H$10:'Дневник сделок'!$H$2000=D1362)*('Дневник сделок'!$AE$10:'Дневник сделок'!$AE$2000&lt;0))))</f>
        <v/>
      </c>
      <c r="H1362" s="33" t="str">
        <f>IF(D1362="","",SUMPRODUCT(('Дневник сделок'!$H$10:$H$1960=D1362)*('Дневник сделок'!$AE$10:$AE$1960)))</f>
        <v/>
      </c>
    </row>
    <row r="1363" spans="5:8">
      <c r="E1363" s="33" t="str">
        <f>IF(D1363="","",COUNTIF('Дневник сделок'!$H$10:$H$1960,D1363))</f>
        <v/>
      </c>
      <c r="F1363" s="33" t="str">
        <f>IF(D1363="","",(SUMPRODUCT(('Дневник сделок'!$H$10:'Дневник сделок'!$H$2000=D1363)*('Дневник сделок'!$AE$10:'Дневник сделок'!$AE$2000&gt;0))))</f>
        <v/>
      </c>
      <c r="G1363" s="33" t="str">
        <f>IF(D1363="","",(SUMPRODUCT(('Дневник сделок'!$H$10:'Дневник сделок'!$H$2000=D1363)*('Дневник сделок'!$AE$10:'Дневник сделок'!$AE$2000&lt;0))))</f>
        <v/>
      </c>
      <c r="H1363" s="33" t="str">
        <f>IF(D1363="","",SUMPRODUCT(('Дневник сделок'!$H$10:$H$1960=D1363)*('Дневник сделок'!$AE$10:$AE$1960)))</f>
        <v/>
      </c>
    </row>
    <row r="1364" spans="5:8">
      <c r="E1364" s="33" t="str">
        <f>IF(D1364="","",COUNTIF('Дневник сделок'!$H$10:$H$1960,D1364))</f>
        <v/>
      </c>
      <c r="F1364" s="33" t="str">
        <f>IF(D1364="","",(SUMPRODUCT(('Дневник сделок'!$H$10:'Дневник сделок'!$H$2000=D1364)*('Дневник сделок'!$AE$10:'Дневник сделок'!$AE$2000&gt;0))))</f>
        <v/>
      </c>
      <c r="G1364" s="33" t="str">
        <f>IF(D1364="","",(SUMPRODUCT(('Дневник сделок'!$H$10:'Дневник сделок'!$H$2000=D1364)*('Дневник сделок'!$AE$10:'Дневник сделок'!$AE$2000&lt;0))))</f>
        <v/>
      </c>
      <c r="H1364" s="33" t="str">
        <f>IF(D1364="","",SUMPRODUCT(('Дневник сделок'!$H$10:$H$1960=D1364)*('Дневник сделок'!$AE$10:$AE$1960)))</f>
        <v/>
      </c>
    </row>
    <row r="1365" spans="5:8">
      <c r="E1365" s="33" t="str">
        <f>IF(D1365="","",COUNTIF('Дневник сделок'!$H$10:$H$1960,D1365))</f>
        <v/>
      </c>
      <c r="F1365" s="33" t="str">
        <f>IF(D1365="","",(SUMPRODUCT(('Дневник сделок'!$H$10:'Дневник сделок'!$H$2000=D1365)*('Дневник сделок'!$AE$10:'Дневник сделок'!$AE$2000&gt;0))))</f>
        <v/>
      </c>
      <c r="G1365" s="33" t="str">
        <f>IF(D1365="","",(SUMPRODUCT(('Дневник сделок'!$H$10:'Дневник сделок'!$H$2000=D1365)*('Дневник сделок'!$AE$10:'Дневник сделок'!$AE$2000&lt;0))))</f>
        <v/>
      </c>
      <c r="H1365" s="33" t="str">
        <f>IF(D1365="","",SUMPRODUCT(('Дневник сделок'!$H$10:$H$1960=D1365)*('Дневник сделок'!$AE$10:$AE$1960)))</f>
        <v/>
      </c>
    </row>
    <row r="1366" spans="5:8">
      <c r="E1366" s="33" t="str">
        <f>IF(D1366="","",COUNTIF('Дневник сделок'!$H$10:$H$1960,D1366))</f>
        <v/>
      </c>
      <c r="F1366" s="33" t="str">
        <f>IF(D1366="","",(SUMPRODUCT(('Дневник сделок'!$H$10:'Дневник сделок'!$H$2000=D1366)*('Дневник сделок'!$AE$10:'Дневник сделок'!$AE$2000&gt;0))))</f>
        <v/>
      </c>
      <c r="G1366" s="33" t="str">
        <f>IF(D1366="","",(SUMPRODUCT(('Дневник сделок'!$H$10:'Дневник сделок'!$H$2000=D1366)*('Дневник сделок'!$AE$10:'Дневник сделок'!$AE$2000&lt;0))))</f>
        <v/>
      </c>
      <c r="H1366" s="33" t="str">
        <f>IF(D1366="","",SUMPRODUCT(('Дневник сделок'!$H$10:$H$1960=D1366)*('Дневник сделок'!$AE$10:$AE$1960)))</f>
        <v/>
      </c>
    </row>
    <row r="1367" spans="5:8">
      <c r="E1367" s="33" t="str">
        <f>IF(D1367="","",COUNTIF('Дневник сделок'!$H$10:$H$1960,D1367))</f>
        <v/>
      </c>
      <c r="F1367" s="33" t="str">
        <f>IF(D1367="","",(SUMPRODUCT(('Дневник сделок'!$H$10:'Дневник сделок'!$H$2000=D1367)*('Дневник сделок'!$AE$10:'Дневник сделок'!$AE$2000&gt;0))))</f>
        <v/>
      </c>
      <c r="G1367" s="33" t="str">
        <f>IF(D1367="","",(SUMPRODUCT(('Дневник сделок'!$H$10:'Дневник сделок'!$H$2000=D1367)*('Дневник сделок'!$AE$10:'Дневник сделок'!$AE$2000&lt;0))))</f>
        <v/>
      </c>
      <c r="H1367" s="33" t="str">
        <f>IF(D1367="","",SUMPRODUCT(('Дневник сделок'!$H$10:$H$1960=D1367)*('Дневник сделок'!$AE$10:$AE$1960)))</f>
        <v/>
      </c>
    </row>
    <row r="1368" spans="5:8">
      <c r="E1368" s="33" t="str">
        <f>IF(D1368="","",COUNTIF('Дневник сделок'!$H$10:$H$1960,D1368))</f>
        <v/>
      </c>
      <c r="F1368" s="33" t="str">
        <f>IF(D1368="","",(SUMPRODUCT(('Дневник сделок'!$H$10:'Дневник сделок'!$H$2000=D1368)*('Дневник сделок'!$AE$10:'Дневник сделок'!$AE$2000&gt;0))))</f>
        <v/>
      </c>
      <c r="G1368" s="33" t="str">
        <f>IF(D1368="","",(SUMPRODUCT(('Дневник сделок'!$H$10:'Дневник сделок'!$H$2000=D1368)*('Дневник сделок'!$AE$10:'Дневник сделок'!$AE$2000&lt;0))))</f>
        <v/>
      </c>
      <c r="H1368" s="33" t="str">
        <f>IF(D1368="","",SUMPRODUCT(('Дневник сделок'!$H$10:$H$1960=D1368)*('Дневник сделок'!$AE$10:$AE$1960)))</f>
        <v/>
      </c>
    </row>
    <row r="1369" spans="5:8">
      <c r="E1369" s="33" t="str">
        <f>IF(D1369="","",COUNTIF('Дневник сделок'!$H$10:$H$1960,D1369))</f>
        <v/>
      </c>
      <c r="F1369" s="33" t="str">
        <f>IF(D1369="","",(SUMPRODUCT(('Дневник сделок'!$H$10:'Дневник сделок'!$H$2000=D1369)*('Дневник сделок'!$AE$10:'Дневник сделок'!$AE$2000&gt;0))))</f>
        <v/>
      </c>
      <c r="G1369" s="33" t="str">
        <f>IF(D1369="","",(SUMPRODUCT(('Дневник сделок'!$H$10:'Дневник сделок'!$H$2000=D1369)*('Дневник сделок'!$AE$10:'Дневник сделок'!$AE$2000&lt;0))))</f>
        <v/>
      </c>
      <c r="H1369" s="33" t="str">
        <f>IF(D1369="","",SUMPRODUCT(('Дневник сделок'!$H$10:$H$1960=D1369)*('Дневник сделок'!$AE$10:$AE$1960)))</f>
        <v/>
      </c>
    </row>
    <row r="1370" spans="5:8">
      <c r="E1370" s="33" t="str">
        <f>IF(D1370="","",COUNTIF('Дневник сделок'!$H$10:$H$1960,D1370))</f>
        <v/>
      </c>
      <c r="F1370" s="33" t="str">
        <f>IF(D1370="","",(SUMPRODUCT(('Дневник сделок'!$H$10:'Дневник сделок'!$H$2000=D1370)*('Дневник сделок'!$AE$10:'Дневник сделок'!$AE$2000&gt;0))))</f>
        <v/>
      </c>
      <c r="G1370" s="33" t="str">
        <f>IF(D1370="","",(SUMPRODUCT(('Дневник сделок'!$H$10:'Дневник сделок'!$H$2000=D1370)*('Дневник сделок'!$AE$10:'Дневник сделок'!$AE$2000&lt;0))))</f>
        <v/>
      </c>
      <c r="H1370" s="33" t="str">
        <f>IF(D1370="","",SUMPRODUCT(('Дневник сделок'!$H$10:$H$1960=D1370)*('Дневник сделок'!$AE$10:$AE$1960)))</f>
        <v/>
      </c>
    </row>
    <row r="1371" spans="5:8">
      <c r="E1371" s="33" t="str">
        <f>IF(D1371="","",COUNTIF('Дневник сделок'!$H$10:$H$1960,D1371))</f>
        <v/>
      </c>
      <c r="F1371" s="33" t="str">
        <f>IF(D1371="","",(SUMPRODUCT(('Дневник сделок'!$H$10:'Дневник сделок'!$H$2000=D1371)*('Дневник сделок'!$AE$10:'Дневник сделок'!$AE$2000&gt;0))))</f>
        <v/>
      </c>
      <c r="G1371" s="33" t="str">
        <f>IF(D1371="","",(SUMPRODUCT(('Дневник сделок'!$H$10:'Дневник сделок'!$H$2000=D1371)*('Дневник сделок'!$AE$10:'Дневник сделок'!$AE$2000&lt;0))))</f>
        <v/>
      </c>
      <c r="H1371" s="33" t="str">
        <f>IF(D1371="","",SUMPRODUCT(('Дневник сделок'!$H$10:$H$1960=D1371)*('Дневник сделок'!$AE$10:$AE$1960)))</f>
        <v/>
      </c>
    </row>
    <row r="1372" spans="5:8">
      <c r="E1372" s="33" t="str">
        <f>IF(D1372="","",COUNTIF('Дневник сделок'!$H$10:$H$1960,D1372))</f>
        <v/>
      </c>
      <c r="F1372" s="33" t="str">
        <f>IF(D1372="","",(SUMPRODUCT(('Дневник сделок'!$H$10:'Дневник сделок'!$H$2000=D1372)*('Дневник сделок'!$AE$10:'Дневник сделок'!$AE$2000&gt;0))))</f>
        <v/>
      </c>
      <c r="G1372" s="33" t="str">
        <f>IF(D1372="","",(SUMPRODUCT(('Дневник сделок'!$H$10:'Дневник сделок'!$H$2000=D1372)*('Дневник сделок'!$AE$10:'Дневник сделок'!$AE$2000&lt;0))))</f>
        <v/>
      </c>
      <c r="H1372" s="33" t="str">
        <f>IF(D1372="","",SUMPRODUCT(('Дневник сделок'!$H$10:$H$1960=D1372)*('Дневник сделок'!$AE$10:$AE$1960)))</f>
        <v/>
      </c>
    </row>
    <row r="1373" spans="5:8">
      <c r="E1373" s="33" t="str">
        <f>IF(D1373="","",COUNTIF('Дневник сделок'!$H$10:$H$1960,D1373))</f>
        <v/>
      </c>
      <c r="F1373" s="33" t="str">
        <f>IF(D1373="","",(SUMPRODUCT(('Дневник сделок'!$H$10:'Дневник сделок'!$H$2000=D1373)*('Дневник сделок'!$AE$10:'Дневник сделок'!$AE$2000&gt;0))))</f>
        <v/>
      </c>
      <c r="G1373" s="33" t="str">
        <f>IF(D1373="","",(SUMPRODUCT(('Дневник сделок'!$H$10:'Дневник сделок'!$H$2000=D1373)*('Дневник сделок'!$AE$10:'Дневник сделок'!$AE$2000&lt;0))))</f>
        <v/>
      </c>
      <c r="H1373" s="33" t="str">
        <f>IF(D1373="","",SUMPRODUCT(('Дневник сделок'!$H$10:$H$1960=D1373)*('Дневник сделок'!$AE$10:$AE$1960)))</f>
        <v/>
      </c>
    </row>
    <row r="1374" spans="5:8">
      <c r="E1374" s="33" t="str">
        <f>IF(D1374="","",COUNTIF('Дневник сделок'!$H$10:$H$1960,D1374))</f>
        <v/>
      </c>
      <c r="F1374" s="33" t="str">
        <f>IF(D1374="","",(SUMPRODUCT(('Дневник сделок'!$H$10:'Дневник сделок'!$H$2000=D1374)*('Дневник сделок'!$AE$10:'Дневник сделок'!$AE$2000&gt;0))))</f>
        <v/>
      </c>
      <c r="G1374" s="33" t="str">
        <f>IF(D1374="","",(SUMPRODUCT(('Дневник сделок'!$H$10:'Дневник сделок'!$H$2000=D1374)*('Дневник сделок'!$AE$10:'Дневник сделок'!$AE$2000&lt;0))))</f>
        <v/>
      </c>
      <c r="H1374" s="33" t="str">
        <f>IF(D1374="","",SUMPRODUCT(('Дневник сделок'!$H$10:$H$1960=D1374)*('Дневник сделок'!$AE$10:$AE$1960)))</f>
        <v/>
      </c>
    </row>
    <row r="1375" spans="5:8">
      <c r="E1375" s="33" t="str">
        <f>IF(D1375="","",COUNTIF('Дневник сделок'!$H$10:$H$1960,D1375))</f>
        <v/>
      </c>
      <c r="F1375" s="33" t="str">
        <f>IF(D1375="","",(SUMPRODUCT(('Дневник сделок'!$H$10:'Дневник сделок'!$H$2000=D1375)*('Дневник сделок'!$AE$10:'Дневник сделок'!$AE$2000&gt;0))))</f>
        <v/>
      </c>
      <c r="G1375" s="33" t="str">
        <f>IF(D1375="","",(SUMPRODUCT(('Дневник сделок'!$H$10:'Дневник сделок'!$H$2000=D1375)*('Дневник сделок'!$AE$10:'Дневник сделок'!$AE$2000&lt;0))))</f>
        <v/>
      </c>
      <c r="H1375" s="33" t="str">
        <f>IF(D1375="","",SUMPRODUCT(('Дневник сделок'!$H$10:$H$1960=D1375)*('Дневник сделок'!$AE$10:$AE$1960)))</f>
        <v/>
      </c>
    </row>
    <row r="1376" spans="5:8">
      <c r="E1376" s="33" t="str">
        <f>IF(D1376="","",COUNTIF('Дневник сделок'!$H$10:$H$1960,D1376))</f>
        <v/>
      </c>
      <c r="F1376" s="33" t="str">
        <f>IF(D1376="","",(SUMPRODUCT(('Дневник сделок'!$H$10:'Дневник сделок'!$H$2000=D1376)*('Дневник сделок'!$AE$10:'Дневник сделок'!$AE$2000&gt;0))))</f>
        <v/>
      </c>
      <c r="G1376" s="33" t="str">
        <f>IF(D1376="","",(SUMPRODUCT(('Дневник сделок'!$H$10:'Дневник сделок'!$H$2000=D1376)*('Дневник сделок'!$AE$10:'Дневник сделок'!$AE$2000&lt;0))))</f>
        <v/>
      </c>
      <c r="H1376" s="33" t="str">
        <f>IF(D1376="","",SUMPRODUCT(('Дневник сделок'!$H$10:$H$1960=D1376)*('Дневник сделок'!$AE$10:$AE$1960)))</f>
        <v/>
      </c>
    </row>
    <row r="1377" spans="5:8">
      <c r="E1377" s="33" t="str">
        <f>IF(D1377="","",COUNTIF('Дневник сделок'!$H$10:$H$1960,D1377))</f>
        <v/>
      </c>
      <c r="F1377" s="33" t="str">
        <f>IF(D1377="","",(SUMPRODUCT(('Дневник сделок'!$H$10:'Дневник сделок'!$H$2000=D1377)*('Дневник сделок'!$AE$10:'Дневник сделок'!$AE$2000&gt;0))))</f>
        <v/>
      </c>
      <c r="G1377" s="33" t="str">
        <f>IF(D1377="","",(SUMPRODUCT(('Дневник сделок'!$H$10:'Дневник сделок'!$H$2000=D1377)*('Дневник сделок'!$AE$10:'Дневник сделок'!$AE$2000&lt;0))))</f>
        <v/>
      </c>
      <c r="H1377" s="33" t="str">
        <f>IF(D1377="","",SUMPRODUCT(('Дневник сделок'!$H$10:$H$1960=D1377)*('Дневник сделок'!$AE$10:$AE$1960)))</f>
        <v/>
      </c>
    </row>
    <row r="1378" spans="5:8">
      <c r="E1378" s="33" t="str">
        <f>IF(D1378="","",COUNTIF('Дневник сделок'!$H$10:$H$1960,D1378))</f>
        <v/>
      </c>
      <c r="F1378" s="33" t="str">
        <f>IF(D1378="","",(SUMPRODUCT(('Дневник сделок'!$H$10:'Дневник сделок'!$H$2000=D1378)*('Дневник сделок'!$AE$10:'Дневник сделок'!$AE$2000&gt;0))))</f>
        <v/>
      </c>
      <c r="G1378" s="33" t="str">
        <f>IF(D1378="","",(SUMPRODUCT(('Дневник сделок'!$H$10:'Дневник сделок'!$H$2000=D1378)*('Дневник сделок'!$AE$10:'Дневник сделок'!$AE$2000&lt;0))))</f>
        <v/>
      </c>
      <c r="H1378" s="33" t="str">
        <f>IF(D1378="","",SUMPRODUCT(('Дневник сделок'!$H$10:$H$1960=D1378)*('Дневник сделок'!$AE$10:$AE$1960)))</f>
        <v/>
      </c>
    </row>
    <row r="1379" spans="5:8">
      <c r="E1379" s="33" t="str">
        <f>IF(D1379="","",COUNTIF('Дневник сделок'!$H$10:$H$1960,D1379))</f>
        <v/>
      </c>
      <c r="F1379" s="33" t="str">
        <f>IF(D1379="","",(SUMPRODUCT(('Дневник сделок'!$H$10:'Дневник сделок'!$H$2000=D1379)*('Дневник сделок'!$AE$10:'Дневник сделок'!$AE$2000&gt;0))))</f>
        <v/>
      </c>
      <c r="G1379" s="33" t="str">
        <f>IF(D1379="","",(SUMPRODUCT(('Дневник сделок'!$H$10:'Дневник сделок'!$H$2000=D1379)*('Дневник сделок'!$AE$10:'Дневник сделок'!$AE$2000&lt;0))))</f>
        <v/>
      </c>
      <c r="H1379" s="33" t="str">
        <f>IF(D1379="","",SUMPRODUCT(('Дневник сделок'!$H$10:$H$1960=D1379)*('Дневник сделок'!$AE$10:$AE$1960)))</f>
        <v/>
      </c>
    </row>
    <row r="1380" spans="5:8">
      <c r="E1380" s="33" t="str">
        <f>IF(D1380="","",COUNTIF('Дневник сделок'!$H$10:$H$1960,D1380))</f>
        <v/>
      </c>
      <c r="F1380" s="33" t="str">
        <f>IF(D1380="","",(SUMPRODUCT(('Дневник сделок'!$H$10:'Дневник сделок'!$H$2000=D1380)*('Дневник сделок'!$AE$10:'Дневник сделок'!$AE$2000&gt;0))))</f>
        <v/>
      </c>
      <c r="G1380" s="33" t="str">
        <f>IF(D1380="","",(SUMPRODUCT(('Дневник сделок'!$H$10:'Дневник сделок'!$H$2000=D1380)*('Дневник сделок'!$AE$10:'Дневник сделок'!$AE$2000&lt;0))))</f>
        <v/>
      </c>
      <c r="H1380" s="33" t="str">
        <f>IF(D1380="","",SUMPRODUCT(('Дневник сделок'!$H$10:$H$1960=D1380)*('Дневник сделок'!$AE$10:$AE$1960)))</f>
        <v/>
      </c>
    </row>
    <row r="1381" spans="5:8">
      <c r="E1381" s="33" t="str">
        <f>IF(D1381="","",COUNTIF('Дневник сделок'!$H$10:$H$1960,D1381))</f>
        <v/>
      </c>
      <c r="F1381" s="33" t="str">
        <f>IF(D1381="","",(SUMPRODUCT(('Дневник сделок'!$H$10:'Дневник сделок'!$H$2000=D1381)*('Дневник сделок'!$AE$10:'Дневник сделок'!$AE$2000&gt;0))))</f>
        <v/>
      </c>
      <c r="G1381" s="33" t="str">
        <f>IF(D1381="","",(SUMPRODUCT(('Дневник сделок'!$H$10:'Дневник сделок'!$H$2000=D1381)*('Дневник сделок'!$AE$10:'Дневник сделок'!$AE$2000&lt;0))))</f>
        <v/>
      </c>
      <c r="H1381" s="33" t="str">
        <f>IF(D1381="","",SUMPRODUCT(('Дневник сделок'!$H$10:$H$1960=D1381)*('Дневник сделок'!$AE$10:$AE$1960)))</f>
        <v/>
      </c>
    </row>
    <row r="1382" spans="5:8">
      <c r="E1382" s="33" t="str">
        <f>IF(D1382="","",COUNTIF('Дневник сделок'!$H$10:$H$1960,D1382))</f>
        <v/>
      </c>
      <c r="F1382" s="33" t="str">
        <f>IF(D1382="","",(SUMPRODUCT(('Дневник сделок'!$H$10:'Дневник сделок'!$H$2000=D1382)*('Дневник сделок'!$AE$10:'Дневник сделок'!$AE$2000&gt;0))))</f>
        <v/>
      </c>
      <c r="G1382" s="33" t="str">
        <f>IF(D1382="","",(SUMPRODUCT(('Дневник сделок'!$H$10:'Дневник сделок'!$H$2000=D1382)*('Дневник сделок'!$AE$10:'Дневник сделок'!$AE$2000&lt;0))))</f>
        <v/>
      </c>
      <c r="H1382" s="33" t="str">
        <f>IF(D1382="","",SUMPRODUCT(('Дневник сделок'!$H$10:$H$1960=D1382)*('Дневник сделок'!$AE$10:$AE$1960)))</f>
        <v/>
      </c>
    </row>
    <row r="1383" spans="5:8">
      <c r="E1383" s="33" t="str">
        <f>IF(D1383="","",COUNTIF('Дневник сделок'!$H$10:$H$1960,D1383))</f>
        <v/>
      </c>
      <c r="F1383" s="33" t="str">
        <f>IF(D1383="","",(SUMPRODUCT(('Дневник сделок'!$H$10:'Дневник сделок'!$H$2000=D1383)*('Дневник сделок'!$AE$10:'Дневник сделок'!$AE$2000&gt;0))))</f>
        <v/>
      </c>
      <c r="G1383" s="33" t="str">
        <f>IF(D1383="","",(SUMPRODUCT(('Дневник сделок'!$H$10:'Дневник сделок'!$H$2000=D1383)*('Дневник сделок'!$AE$10:'Дневник сделок'!$AE$2000&lt;0))))</f>
        <v/>
      </c>
      <c r="H1383" s="33" t="str">
        <f>IF(D1383="","",SUMPRODUCT(('Дневник сделок'!$H$10:$H$1960=D1383)*('Дневник сделок'!$AE$10:$AE$1960)))</f>
        <v/>
      </c>
    </row>
    <row r="1384" spans="5:8">
      <c r="E1384" s="33" t="str">
        <f>IF(D1384="","",COUNTIF('Дневник сделок'!$H$10:$H$1960,D1384))</f>
        <v/>
      </c>
      <c r="F1384" s="33" t="str">
        <f>IF(D1384="","",(SUMPRODUCT(('Дневник сделок'!$H$10:'Дневник сделок'!$H$2000=D1384)*('Дневник сделок'!$AE$10:'Дневник сделок'!$AE$2000&gt;0))))</f>
        <v/>
      </c>
      <c r="G1384" s="33" t="str">
        <f>IF(D1384="","",(SUMPRODUCT(('Дневник сделок'!$H$10:'Дневник сделок'!$H$2000=D1384)*('Дневник сделок'!$AE$10:'Дневник сделок'!$AE$2000&lt;0))))</f>
        <v/>
      </c>
      <c r="H1384" s="33" t="str">
        <f>IF(D1384="","",SUMPRODUCT(('Дневник сделок'!$H$10:$H$1960=D1384)*('Дневник сделок'!$AE$10:$AE$1960)))</f>
        <v/>
      </c>
    </row>
    <row r="1385" spans="5:8">
      <c r="E1385" s="33" t="str">
        <f>IF(D1385="","",COUNTIF('Дневник сделок'!$H$10:$H$1960,D1385))</f>
        <v/>
      </c>
      <c r="F1385" s="33" t="str">
        <f>IF(D1385="","",(SUMPRODUCT(('Дневник сделок'!$H$10:'Дневник сделок'!$H$2000=D1385)*('Дневник сделок'!$AE$10:'Дневник сделок'!$AE$2000&gt;0))))</f>
        <v/>
      </c>
      <c r="G1385" s="33" t="str">
        <f>IF(D1385="","",(SUMPRODUCT(('Дневник сделок'!$H$10:'Дневник сделок'!$H$2000=D1385)*('Дневник сделок'!$AE$10:'Дневник сделок'!$AE$2000&lt;0))))</f>
        <v/>
      </c>
      <c r="H1385" s="33" t="str">
        <f>IF(D1385="","",SUMPRODUCT(('Дневник сделок'!$H$10:$H$1960=D1385)*('Дневник сделок'!$AE$10:$AE$1960)))</f>
        <v/>
      </c>
    </row>
    <row r="1386" spans="5:8">
      <c r="E1386" s="33" t="str">
        <f>IF(D1386="","",COUNTIF('Дневник сделок'!$H$10:$H$1960,D1386))</f>
        <v/>
      </c>
      <c r="F1386" s="33" t="str">
        <f>IF(D1386="","",(SUMPRODUCT(('Дневник сделок'!$H$10:'Дневник сделок'!$H$2000=D1386)*('Дневник сделок'!$AE$10:'Дневник сделок'!$AE$2000&gt;0))))</f>
        <v/>
      </c>
      <c r="G1386" s="33" t="str">
        <f>IF(D1386="","",(SUMPRODUCT(('Дневник сделок'!$H$10:'Дневник сделок'!$H$2000=D1386)*('Дневник сделок'!$AE$10:'Дневник сделок'!$AE$2000&lt;0))))</f>
        <v/>
      </c>
      <c r="H1386" s="33" t="str">
        <f>IF(D1386="","",SUMPRODUCT(('Дневник сделок'!$H$10:$H$1960=D1386)*('Дневник сделок'!$AE$10:$AE$1960)))</f>
        <v/>
      </c>
    </row>
    <row r="1387" spans="5:8">
      <c r="E1387" s="33" t="str">
        <f>IF(D1387="","",COUNTIF('Дневник сделок'!$H$10:$H$1960,D1387))</f>
        <v/>
      </c>
      <c r="F1387" s="33" t="str">
        <f>IF(D1387="","",(SUMPRODUCT(('Дневник сделок'!$H$10:'Дневник сделок'!$H$2000=D1387)*('Дневник сделок'!$AE$10:'Дневник сделок'!$AE$2000&gt;0))))</f>
        <v/>
      </c>
      <c r="G1387" s="33" t="str">
        <f>IF(D1387="","",(SUMPRODUCT(('Дневник сделок'!$H$10:'Дневник сделок'!$H$2000=D1387)*('Дневник сделок'!$AE$10:'Дневник сделок'!$AE$2000&lt;0))))</f>
        <v/>
      </c>
      <c r="H1387" s="33" t="str">
        <f>IF(D1387="","",SUMPRODUCT(('Дневник сделок'!$H$10:$H$1960=D1387)*('Дневник сделок'!$AE$10:$AE$1960)))</f>
        <v/>
      </c>
    </row>
    <row r="1388" spans="5:8">
      <c r="E1388" s="33" t="str">
        <f>IF(D1388="","",COUNTIF('Дневник сделок'!$H$10:$H$1960,D1388))</f>
        <v/>
      </c>
      <c r="F1388" s="33" t="str">
        <f>IF(D1388="","",(SUMPRODUCT(('Дневник сделок'!$H$10:'Дневник сделок'!$H$2000=D1388)*('Дневник сделок'!$AE$10:'Дневник сделок'!$AE$2000&gt;0))))</f>
        <v/>
      </c>
      <c r="G1388" s="33" t="str">
        <f>IF(D1388="","",(SUMPRODUCT(('Дневник сделок'!$H$10:'Дневник сделок'!$H$2000=D1388)*('Дневник сделок'!$AE$10:'Дневник сделок'!$AE$2000&lt;0))))</f>
        <v/>
      </c>
      <c r="H1388" s="33" t="str">
        <f>IF(D1388="","",SUMPRODUCT(('Дневник сделок'!$H$10:$H$1960=D1388)*('Дневник сделок'!$AE$10:$AE$1960)))</f>
        <v/>
      </c>
    </row>
    <row r="1389" spans="5:8">
      <c r="E1389" s="33" t="str">
        <f>IF(D1389="","",COUNTIF('Дневник сделок'!$H$10:$H$1960,D1389))</f>
        <v/>
      </c>
      <c r="F1389" s="33" t="str">
        <f>IF(D1389="","",(SUMPRODUCT(('Дневник сделок'!$H$10:'Дневник сделок'!$H$2000=D1389)*('Дневник сделок'!$AE$10:'Дневник сделок'!$AE$2000&gt;0))))</f>
        <v/>
      </c>
      <c r="G1389" s="33" t="str">
        <f>IF(D1389="","",(SUMPRODUCT(('Дневник сделок'!$H$10:'Дневник сделок'!$H$2000=D1389)*('Дневник сделок'!$AE$10:'Дневник сделок'!$AE$2000&lt;0))))</f>
        <v/>
      </c>
      <c r="H1389" s="33" t="str">
        <f>IF(D1389="","",SUMPRODUCT(('Дневник сделок'!$H$10:$H$1960=D1389)*('Дневник сделок'!$AE$10:$AE$1960)))</f>
        <v/>
      </c>
    </row>
    <row r="1390" spans="5:8">
      <c r="E1390" s="33" t="str">
        <f>IF(D1390="","",COUNTIF('Дневник сделок'!$H$10:$H$1960,D1390))</f>
        <v/>
      </c>
      <c r="F1390" s="33" t="str">
        <f>IF(D1390="","",(SUMPRODUCT(('Дневник сделок'!$H$10:'Дневник сделок'!$H$2000=D1390)*('Дневник сделок'!$AE$10:'Дневник сделок'!$AE$2000&gt;0))))</f>
        <v/>
      </c>
      <c r="G1390" s="33" t="str">
        <f>IF(D1390="","",(SUMPRODUCT(('Дневник сделок'!$H$10:'Дневник сделок'!$H$2000=D1390)*('Дневник сделок'!$AE$10:'Дневник сделок'!$AE$2000&lt;0))))</f>
        <v/>
      </c>
      <c r="H1390" s="33" t="str">
        <f>IF(D1390="","",SUMPRODUCT(('Дневник сделок'!$H$10:$H$1960=D1390)*('Дневник сделок'!$AE$10:$AE$1960)))</f>
        <v/>
      </c>
    </row>
    <row r="1391" spans="5:8">
      <c r="E1391" s="33" t="str">
        <f>IF(D1391="","",COUNTIF('Дневник сделок'!$H$10:$H$1960,D1391))</f>
        <v/>
      </c>
      <c r="F1391" s="33" t="str">
        <f>IF(D1391="","",(SUMPRODUCT(('Дневник сделок'!$H$10:'Дневник сделок'!$H$2000=D1391)*('Дневник сделок'!$AE$10:'Дневник сделок'!$AE$2000&gt;0))))</f>
        <v/>
      </c>
      <c r="G1391" s="33" t="str">
        <f>IF(D1391="","",(SUMPRODUCT(('Дневник сделок'!$H$10:'Дневник сделок'!$H$2000=D1391)*('Дневник сделок'!$AE$10:'Дневник сделок'!$AE$2000&lt;0))))</f>
        <v/>
      </c>
      <c r="H1391" s="33" t="str">
        <f>IF(D1391="","",SUMPRODUCT(('Дневник сделок'!$H$10:$H$1960=D1391)*('Дневник сделок'!$AE$10:$AE$1960)))</f>
        <v/>
      </c>
    </row>
    <row r="1392" spans="5:8">
      <c r="E1392" s="33" t="str">
        <f>IF(D1392="","",COUNTIF('Дневник сделок'!$H$10:$H$1960,D1392))</f>
        <v/>
      </c>
      <c r="F1392" s="33" t="str">
        <f>IF(D1392="","",(SUMPRODUCT(('Дневник сделок'!$H$10:'Дневник сделок'!$H$2000=D1392)*('Дневник сделок'!$AE$10:'Дневник сделок'!$AE$2000&gt;0))))</f>
        <v/>
      </c>
      <c r="G1392" s="33" t="str">
        <f>IF(D1392="","",(SUMPRODUCT(('Дневник сделок'!$H$10:'Дневник сделок'!$H$2000=D1392)*('Дневник сделок'!$AE$10:'Дневник сделок'!$AE$2000&lt;0))))</f>
        <v/>
      </c>
      <c r="H1392" s="33" t="str">
        <f>IF(D1392="","",SUMPRODUCT(('Дневник сделок'!$H$10:$H$1960=D1392)*('Дневник сделок'!$AE$10:$AE$1960)))</f>
        <v/>
      </c>
    </row>
    <row r="1393" spans="5:8">
      <c r="E1393" s="33" t="str">
        <f>IF(D1393="","",COUNTIF('Дневник сделок'!$H$10:$H$1960,D1393))</f>
        <v/>
      </c>
      <c r="F1393" s="33" t="str">
        <f>IF(D1393="","",(SUMPRODUCT(('Дневник сделок'!$H$10:'Дневник сделок'!$H$2000=D1393)*('Дневник сделок'!$AE$10:'Дневник сделок'!$AE$2000&gt;0))))</f>
        <v/>
      </c>
      <c r="G1393" s="33" t="str">
        <f>IF(D1393="","",(SUMPRODUCT(('Дневник сделок'!$H$10:'Дневник сделок'!$H$2000=D1393)*('Дневник сделок'!$AE$10:'Дневник сделок'!$AE$2000&lt;0))))</f>
        <v/>
      </c>
      <c r="H1393" s="33" t="str">
        <f>IF(D1393="","",SUMPRODUCT(('Дневник сделок'!$H$10:$H$1960=D1393)*('Дневник сделок'!$AE$10:$AE$1960)))</f>
        <v/>
      </c>
    </row>
    <row r="1394" spans="5:8">
      <c r="E1394" s="33" t="str">
        <f>IF(D1394="","",COUNTIF('Дневник сделок'!$H$10:$H$1960,D1394))</f>
        <v/>
      </c>
      <c r="F1394" s="33" t="str">
        <f>IF(D1394="","",(SUMPRODUCT(('Дневник сделок'!$H$10:'Дневник сделок'!$H$2000=D1394)*('Дневник сделок'!$AE$10:'Дневник сделок'!$AE$2000&gt;0))))</f>
        <v/>
      </c>
      <c r="G1394" s="33" t="str">
        <f>IF(D1394="","",(SUMPRODUCT(('Дневник сделок'!$H$10:'Дневник сделок'!$H$2000=D1394)*('Дневник сделок'!$AE$10:'Дневник сделок'!$AE$2000&lt;0))))</f>
        <v/>
      </c>
      <c r="H1394" s="33" t="str">
        <f>IF(D1394="","",SUMPRODUCT(('Дневник сделок'!$H$10:$H$1960=D1394)*('Дневник сделок'!$AE$10:$AE$1960)))</f>
        <v/>
      </c>
    </row>
    <row r="1395" spans="5:8">
      <c r="E1395" s="33" t="str">
        <f>IF(D1395="","",COUNTIF('Дневник сделок'!$H$10:$H$1960,D1395))</f>
        <v/>
      </c>
      <c r="F1395" s="33" t="str">
        <f>IF(D1395="","",(SUMPRODUCT(('Дневник сделок'!$H$10:'Дневник сделок'!$H$2000=D1395)*('Дневник сделок'!$AE$10:'Дневник сделок'!$AE$2000&gt;0))))</f>
        <v/>
      </c>
      <c r="G1395" s="33" t="str">
        <f>IF(D1395="","",(SUMPRODUCT(('Дневник сделок'!$H$10:'Дневник сделок'!$H$2000=D1395)*('Дневник сделок'!$AE$10:'Дневник сделок'!$AE$2000&lt;0))))</f>
        <v/>
      </c>
      <c r="H1395" s="33" t="str">
        <f>IF(D1395="","",SUMPRODUCT(('Дневник сделок'!$H$10:$H$1960=D1395)*('Дневник сделок'!$AE$10:$AE$1960)))</f>
        <v/>
      </c>
    </row>
    <row r="1396" spans="5:8">
      <c r="E1396" s="33" t="str">
        <f>IF(D1396="","",COUNTIF('Дневник сделок'!$H$10:$H$1960,D1396))</f>
        <v/>
      </c>
      <c r="F1396" s="33" t="str">
        <f>IF(D1396="","",(SUMPRODUCT(('Дневник сделок'!$H$10:'Дневник сделок'!$H$2000=D1396)*('Дневник сделок'!$AE$10:'Дневник сделок'!$AE$2000&gt;0))))</f>
        <v/>
      </c>
      <c r="G1396" s="33" t="str">
        <f>IF(D1396="","",(SUMPRODUCT(('Дневник сделок'!$H$10:'Дневник сделок'!$H$2000=D1396)*('Дневник сделок'!$AE$10:'Дневник сделок'!$AE$2000&lt;0))))</f>
        <v/>
      </c>
      <c r="H1396" s="33" t="str">
        <f>IF(D1396="","",SUMPRODUCT(('Дневник сделок'!$H$10:$H$1960=D1396)*('Дневник сделок'!$AE$10:$AE$1960)))</f>
        <v/>
      </c>
    </row>
    <row r="1397" spans="5:8">
      <c r="E1397" s="33" t="str">
        <f>IF(D1397="","",COUNTIF('Дневник сделок'!$H$10:$H$1960,D1397))</f>
        <v/>
      </c>
      <c r="F1397" s="33" t="str">
        <f>IF(D1397="","",(SUMPRODUCT(('Дневник сделок'!$H$10:'Дневник сделок'!$H$2000=D1397)*('Дневник сделок'!$AE$10:'Дневник сделок'!$AE$2000&gt;0))))</f>
        <v/>
      </c>
      <c r="G1397" s="33" t="str">
        <f>IF(D1397="","",(SUMPRODUCT(('Дневник сделок'!$H$10:'Дневник сделок'!$H$2000=D1397)*('Дневник сделок'!$AE$10:'Дневник сделок'!$AE$2000&lt;0))))</f>
        <v/>
      </c>
      <c r="H1397" s="33" t="str">
        <f>IF(D1397="","",SUMPRODUCT(('Дневник сделок'!$H$10:$H$1960=D1397)*('Дневник сделок'!$AE$10:$AE$1960)))</f>
        <v/>
      </c>
    </row>
    <row r="1398" spans="5:8">
      <c r="E1398" s="33" t="str">
        <f>IF(D1398="","",COUNTIF('Дневник сделок'!$H$10:$H$1960,D1398))</f>
        <v/>
      </c>
      <c r="F1398" s="33" t="str">
        <f>IF(D1398="","",(SUMPRODUCT(('Дневник сделок'!$H$10:'Дневник сделок'!$H$2000=D1398)*('Дневник сделок'!$AE$10:'Дневник сделок'!$AE$2000&gt;0))))</f>
        <v/>
      </c>
      <c r="G1398" s="33" t="str">
        <f>IF(D1398="","",(SUMPRODUCT(('Дневник сделок'!$H$10:'Дневник сделок'!$H$2000=D1398)*('Дневник сделок'!$AE$10:'Дневник сделок'!$AE$2000&lt;0))))</f>
        <v/>
      </c>
      <c r="H1398" s="33" t="str">
        <f>IF(D1398="","",SUMPRODUCT(('Дневник сделок'!$H$10:$H$1960=D1398)*('Дневник сделок'!$AE$10:$AE$1960)))</f>
        <v/>
      </c>
    </row>
    <row r="1399" spans="5:8">
      <c r="E1399" s="33" t="str">
        <f>IF(D1399="","",COUNTIF('Дневник сделок'!$H$10:$H$1960,D1399))</f>
        <v/>
      </c>
      <c r="F1399" s="33" t="str">
        <f>IF(D1399="","",(SUMPRODUCT(('Дневник сделок'!$H$10:'Дневник сделок'!$H$2000=D1399)*('Дневник сделок'!$AE$10:'Дневник сделок'!$AE$2000&gt;0))))</f>
        <v/>
      </c>
      <c r="G1399" s="33" t="str">
        <f>IF(D1399="","",(SUMPRODUCT(('Дневник сделок'!$H$10:'Дневник сделок'!$H$2000=D1399)*('Дневник сделок'!$AE$10:'Дневник сделок'!$AE$2000&lt;0))))</f>
        <v/>
      </c>
      <c r="H1399" s="33" t="str">
        <f>IF(D1399="","",SUMPRODUCT(('Дневник сделок'!$H$10:$H$1960=D1399)*('Дневник сделок'!$AE$10:$AE$1960)))</f>
        <v/>
      </c>
    </row>
    <row r="1400" spans="5:8">
      <c r="E1400" s="33" t="str">
        <f>IF(D1400="","",COUNTIF('Дневник сделок'!$H$10:$H$1960,D1400))</f>
        <v/>
      </c>
      <c r="F1400" s="33" t="str">
        <f>IF(D1400="","",(SUMPRODUCT(('Дневник сделок'!$H$10:'Дневник сделок'!$H$2000=D1400)*('Дневник сделок'!$AE$10:'Дневник сделок'!$AE$2000&gt;0))))</f>
        <v/>
      </c>
      <c r="G1400" s="33" t="str">
        <f>IF(D1400="","",(SUMPRODUCT(('Дневник сделок'!$H$10:'Дневник сделок'!$H$2000=D1400)*('Дневник сделок'!$AE$10:'Дневник сделок'!$AE$2000&lt;0))))</f>
        <v/>
      </c>
      <c r="H1400" s="33" t="str">
        <f>IF(D1400="","",SUMPRODUCT(('Дневник сделок'!$H$10:$H$1960=D1400)*('Дневник сделок'!$AE$10:$AE$1960)))</f>
        <v/>
      </c>
    </row>
    <row r="1401" spans="5:8">
      <c r="E1401" s="33" t="str">
        <f>IF(D1401="","",COUNTIF('Дневник сделок'!$H$10:$H$1960,D1401))</f>
        <v/>
      </c>
      <c r="F1401" s="33" t="str">
        <f>IF(D1401="","",(SUMPRODUCT(('Дневник сделок'!$H$10:'Дневник сделок'!$H$2000=D1401)*('Дневник сделок'!$AE$10:'Дневник сделок'!$AE$2000&gt;0))))</f>
        <v/>
      </c>
      <c r="G1401" s="33" t="str">
        <f>IF(D1401="","",(SUMPRODUCT(('Дневник сделок'!$H$10:'Дневник сделок'!$H$2000=D1401)*('Дневник сделок'!$AE$10:'Дневник сделок'!$AE$2000&lt;0))))</f>
        <v/>
      </c>
      <c r="H1401" s="33" t="str">
        <f>IF(D1401="","",SUMPRODUCT(('Дневник сделок'!$H$10:$H$1960=D1401)*('Дневник сделок'!$AE$10:$AE$1960)))</f>
        <v/>
      </c>
    </row>
    <row r="1402" spans="5:8">
      <c r="E1402" s="33" t="str">
        <f>IF(D1402="","",COUNTIF('Дневник сделок'!$H$10:$H$1960,D1402))</f>
        <v/>
      </c>
      <c r="F1402" s="33" t="str">
        <f>IF(D1402="","",(SUMPRODUCT(('Дневник сделок'!$H$10:'Дневник сделок'!$H$2000=D1402)*('Дневник сделок'!$AE$10:'Дневник сделок'!$AE$2000&gt;0))))</f>
        <v/>
      </c>
      <c r="G1402" s="33" t="str">
        <f>IF(D1402="","",(SUMPRODUCT(('Дневник сделок'!$H$10:'Дневник сделок'!$H$2000=D1402)*('Дневник сделок'!$AE$10:'Дневник сделок'!$AE$2000&lt;0))))</f>
        <v/>
      </c>
      <c r="H1402" s="33" t="str">
        <f>IF(D1402="","",SUMPRODUCT(('Дневник сделок'!$H$10:$H$1960=D1402)*('Дневник сделок'!$AE$10:$AE$1960)))</f>
        <v/>
      </c>
    </row>
    <row r="1403" spans="5:8">
      <c r="E1403" s="33" t="str">
        <f>IF(D1403="","",COUNTIF('Дневник сделок'!$H$10:$H$1960,D1403))</f>
        <v/>
      </c>
      <c r="F1403" s="33" t="str">
        <f>IF(D1403="","",(SUMPRODUCT(('Дневник сделок'!$H$10:'Дневник сделок'!$H$2000=D1403)*('Дневник сделок'!$AE$10:'Дневник сделок'!$AE$2000&gt;0))))</f>
        <v/>
      </c>
      <c r="G1403" s="33" t="str">
        <f>IF(D1403="","",(SUMPRODUCT(('Дневник сделок'!$H$10:'Дневник сделок'!$H$2000=D1403)*('Дневник сделок'!$AE$10:'Дневник сделок'!$AE$2000&lt;0))))</f>
        <v/>
      </c>
      <c r="H1403" s="33" t="str">
        <f>IF(D1403="","",SUMPRODUCT(('Дневник сделок'!$H$10:$H$1960=D1403)*('Дневник сделок'!$AE$10:$AE$1960)))</f>
        <v/>
      </c>
    </row>
    <row r="1404" spans="5:8">
      <c r="E1404" s="33" t="str">
        <f>IF(D1404="","",COUNTIF('Дневник сделок'!$H$10:$H$1960,D1404))</f>
        <v/>
      </c>
      <c r="F1404" s="33" t="str">
        <f>IF(D1404="","",(SUMPRODUCT(('Дневник сделок'!$H$10:'Дневник сделок'!$H$2000=D1404)*('Дневник сделок'!$AE$10:'Дневник сделок'!$AE$2000&gt;0))))</f>
        <v/>
      </c>
      <c r="G1404" s="33" t="str">
        <f>IF(D1404="","",(SUMPRODUCT(('Дневник сделок'!$H$10:'Дневник сделок'!$H$2000=D1404)*('Дневник сделок'!$AE$10:'Дневник сделок'!$AE$2000&lt;0))))</f>
        <v/>
      </c>
      <c r="H1404" s="33" t="str">
        <f>IF(D1404="","",SUMPRODUCT(('Дневник сделок'!$H$10:$H$1960=D1404)*('Дневник сделок'!$AE$10:$AE$1960)))</f>
        <v/>
      </c>
    </row>
    <row r="1405" spans="5:8">
      <c r="E1405" s="33" t="str">
        <f>IF(D1405="","",COUNTIF('Дневник сделок'!$H$10:$H$1960,D1405))</f>
        <v/>
      </c>
      <c r="F1405" s="33" t="str">
        <f>IF(D1405="","",(SUMPRODUCT(('Дневник сделок'!$H$10:'Дневник сделок'!$H$2000=D1405)*('Дневник сделок'!$AE$10:'Дневник сделок'!$AE$2000&gt;0))))</f>
        <v/>
      </c>
      <c r="G1405" s="33" t="str">
        <f>IF(D1405="","",(SUMPRODUCT(('Дневник сделок'!$H$10:'Дневник сделок'!$H$2000=D1405)*('Дневник сделок'!$AE$10:'Дневник сделок'!$AE$2000&lt;0))))</f>
        <v/>
      </c>
      <c r="H1405" s="33" t="str">
        <f>IF(D1405="","",SUMPRODUCT(('Дневник сделок'!$H$10:$H$1960=D1405)*('Дневник сделок'!$AE$10:$AE$1960)))</f>
        <v/>
      </c>
    </row>
    <row r="1406" spans="5:8">
      <c r="E1406" s="33" t="str">
        <f>IF(D1406="","",COUNTIF('Дневник сделок'!$H$10:$H$1960,D1406))</f>
        <v/>
      </c>
      <c r="F1406" s="33" t="str">
        <f>IF(D1406="","",(SUMPRODUCT(('Дневник сделок'!$H$10:'Дневник сделок'!$H$2000=D1406)*('Дневник сделок'!$AE$10:'Дневник сделок'!$AE$2000&gt;0))))</f>
        <v/>
      </c>
      <c r="G1406" s="33" t="str">
        <f>IF(D1406="","",(SUMPRODUCT(('Дневник сделок'!$H$10:'Дневник сделок'!$H$2000=D1406)*('Дневник сделок'!$AE$10:'Дневник сделок'!$AE$2000&lt;0))))</f>
        <v/>
      </c>
      <c r="H1406" s="33" t="str">
        <f>IF(D1406="","",SUMPRODUCT(('Дневник сделок'!$H$10:$H$1960=D1406)*('Дневник сделок'!$AE$10:$AE$1960)))</f>
        <v/>
      </c>
    </row>
    <row r="1407" spans="5:8">
      <c r="E1407" s="33" t="str">
        <f>IF(D1407="","",COUNTIF('Дневник сделок'!$H$10:$H$1960,D1407))</f>
        <v/>
      </c>
      <c r="F1407" s="33" t="str">
        <f>IF(D1407="","",(SUMPRODUCT(('Дневник сделок'!$H$10:'Дневник сделок'!$H$2000=D1407)*('Дневник сделок'!$AE$10:'Дневник сделок'!$AE$2000&gt;0))))</f>
        <v/>
      </c>
      <c r="G1407" s="33" t="str">
        <f>IF(D1407="","",(SUMPRODUCT(('Дневник сделок'!$H$10:'Дневник сделок'!$H$2000=D1407)*('Дневник сделок'!$AE$10:'Дневник сделок'!$AE$2000&lt;0))))</f>
        <v/>
      </c>
      <c r="H1407" s="33" t="str">
        <f>IF(D1407="","",SUMPRODUCT(('Дневник сделок'!$H$10:$H$1960=D1407)*('Дневник сделок'!$AE$10:$AE$1960)))</f>
        <v/>
      </c>
    </row>
    <row r="1408" spans="5:8">
      <c r="E1408" s="33" t="str">
        <f>IF(D1408="","",COUNTIF('Дневник сделок'!$H$10:$H$1960,D1408))</f>
        <v/>
      </c>
      <c r="F1408" s="33" t="str">
        <f>IF(D1408="","",(SUMPRODUCT(('Дневник сделок'!$H$10:'Дневник сделок'!$H$2000=D1408)*('Дневник сделок'!$AE$10:'Дневник сделок'!$AE$2000&gt;0))))</f>
        <v/>
      </c>
      <c r="G1408" s="33" t="str">
        <f>IF(D1408="","",(SUMPRODUCT(('Дневник сделок'!$H$10:'Дневник сделок'!$H$2000=D1408)*('Дневник сделок'!$AE$10:'Дневник сделок'!$AE$2000&lt;0))))</f>
        <v/>
      </c>
      <c r="H1408" s="33" t="str">
        <f>IF(D1408="","",SUMPRODUCT(('Дневник сделок'!$H$10:$H$1960=D1408)*('Дневник сделок'!$AE$10:$AE$1960)))</f>
        <v/>
      </c>
    </row>
    <row r="1409" spans="5:8">
      <c r="E1409" s="33" t="str">
        <f>IF(D1409="","",COUNTIF('Дневник сделок'!$H$10:$H$1960,D1409))</f>
        <v/>
      </c>
      <c r="F1409" s="33" t="str">
        <f>IF(D1409="","",(SUMPRODUCT(('Дневник сделок'!$H$10:'Дневник сделок'!$H$2000=D1409)*('Дневник сделок'!$AE$10:'Дневник сделок'!$AE$2000&gt;0))))</f>
        <v/>
      </c>
      <c r="G1409" s="33" t="str">
        <f>IF(D1409="","",(SUMPRODUCT(('Дневник сделок'!$H$10:'Дневник сделок'!$H$2000=D1409)*('Дневник сделок'!$AE$10:'Дневник сделок'!$AE$2000&lt;0))))</f>
        <v/>
      </c>
      <c r="H1409" s="33" t="str">
        <f>IF(D1409="","",SUMPRODUCT(('Дневник сделок'!$H$10:$H$1960=D1409)*('Дневник сделок'!$AE$10:$AE$1960)))</f>
        <v/>
      </c>
    </row>
    <row r="1410" spans="5:8">
      <c r="E1410" s="33" t="str">
        <f>IF(D1410="","",COUNTIF('Дневник сделок'!$H$10:$H$1960,D1410))</f>
        <v/>
      </c>
      <c r="F1410" s="33" t="str">
        <f>IF(D1410="","",(SUMPRODUCT(('Дневник сделок'!$H$10:'Дневник сделок'!$H$2000=D1410)*('Дневник сделок'!$AE$10:'Дневник сделок'!$AE$2000&gt;0))))</f>
        <v/>
      </c>
      <c r="G1410" s="33" t="str">
        <f>IF(D1410="","",(SUMPRODUCT(('Дневник сделок'!$H$10:'Дневник сделок'!$H$2000=D1410)*('Дневник сделок'!$AE$10:'Дневник сделок'!$AE$2000&lt;0))))</f>
        <v/>
      </c>
      <c r="H1410" s="33" t="str">
        <f>IF(D1410="","",SUMPRODUCT(('Дневник сделок'!$H$10:$H$1960=D1410)*('Дневник сделок'!$AE$10:$AE$1960)))</f>
        <v/>
      </c>
    </row>
    <row r="1411" spans="5:8">
      <c r="E1411" s="33" t="str">
        <f>IF(D1411="","",COUNTIF('Дневник сделок'!$H$10:$H$1960,D1411))</f>
        <v/>
      </c>
      <c r="F1411" s="33" t="str">
        <f>IF(D1411="","",(SUMPRODUCT(('Дневник сделок'!$H$10:'Дневник сделок'!$H$2000=D1411)*('Дневник сделок'!$AE$10:'Дневник сделок'!$AE$2000&gt;0))))</f>
        <v/>
      </c>
      <c r="G1411" s="33" t="str">
        <f>IF(D1411="","",(SUMPRODUCT(('Дневник сделок'!$H$10:'Дневник сделок'!$H$2000=D1411)*('Дневник сделок'!$AE$10:'Дневник сделок'!$AE$2000&lt;0))))</f>
        <v/>
      </c>
      <c r="H1411" s="33" t="str">
        <f>IF(D1411="","",SUMPRODUCT(('Дневник сделок'!$H$10:$H$1960=D1411)*('Дневник сделок'!$AE$10:$AE$1960)))</f>
        <v/>
      </c>
    </row>
    <row r="1412" spans="5:8">
      <c r="E1412" s="33" t="str">
        <f>IF(D1412="","",COUNTIF('Дневник сделок'!$H$10:$H$1960,D1412))</f>
        <v/>
      </c>
      <c r="F1412" s="33" t="str">
        <f>IF(D1412="","",(SUMPRODUCT(('Дневник сделок'!$H$10:'Дневник сделок'!$H$2000=D1412)*('Дневник сделок'!$AE$10:'Дневник сделок'!$AE$2000&gt;0))))</f>
        <v/>
      </c>
      <c r="G1412" s="33" t="str">
        <f>IF(D1412="","",(SUMPRODUCT(('Дневник сделок'!$H$10:'Дневник сделок'!$H$2000=D1412)*('Дневник сделок'!$AE$10:'Дневник сделок'!$AE$2000&lt;0))))</f>
        <v/>
      </c>
      <c r="H1412" s="33" t="str">
        <f>IF(D1412="","",SUMPRODUCT(('Дневник сделок'!$H$10:$H$1960=D1412)*('Дневник сделок'!$AE$10:$AE$1960)))</f>
        <v/>
      </c>
    </row>
    <row r="1413" spans="5:8">
      <c r="E1413" s="33" t="str">
        <f>IF(D1413="","",COUNTIF('Дневник сделок'!$H$10:$H$1960,D1413))</f>
        <v/>
      </c>
      <c r="F1413" s="33" t="str">
        <f>IF(D1413="","",(SUMPRODUCT(('Дневник сделок'!$H$10:'Дневник сделок'!$H$2000=D1413)*('Дневник сделок'!$AE$10:'Дневник сделок'!$AE$2000&gt;0))))</f>
        <v/>
      </c>
      <c r="G1413" s="33" t="str">
        <f>IF(D1413="","",(SUMPRODUCT(('Дневник сделок'!$H$10:'Дневник сделок'!$H$2000=D1413)*('Дневник сделок'!$AE$10:'Дневник сделок'!$AE$2000&lt;0))))</f>
        <v/>
      </c>
      <c r="H1413" s="33" t="str">
        <f>IF(D1413="","",SUMPRODUCT(('Дневник сделок'!$H$10:$H$1960=D1413)*('Дневник сделок'!$AE$10:$AE$1960)))</f>
        <v/>
      </c>
    </row>
    <row r="1414" spans="5:8">
      <c r="E1414" s="33" t="str">
        <f>IF(D1414="","",COUNTIF('Дневник сделок'!$H$10:$H$1960,D1414))</f>
        <v/>
      </c>
      <c r="F1414" s="33" t="str">
        <f>IF(D1414="","",(SUMPRODUCT(('Дневник сделок'!$H$10:'Дневник сделок'!$H$2000=D1414)*('Дневник сделок'!$AE$10:'Дневник сделок'!$AE$2000&gt;0))))</f>
        <v/>
      </c>
      <c r="G1414" s="33" t="str">
        <f>IF(D1414="","",(SUMPRODUCT(('Дневник сделок'!$H$10:'Дневник сделок'!$H$2000=D1414)*('Дневник сделок'!$AE$10:'Дневник сделок'!$AE$2000&lt;0))))</f>
        <v/>
      </c>
      <c r="H1414" s="33" t="str">
        <f>IF(D1414="","",SUMPRODUCT(('Дневник сделок'!$H$10:$H$1960=D1414)*('Дневник сделок'!$AE$10:$AE$1960)))</f>
        <v/>
      </c>
    </row>
    <row r="1415" spans="5:8">
      <c r="E1415" s="33" t="str">
        <f>IF(D1415="","",COUNTIF('Дневник сделок'!$H$10:$H$1960,D1415))</f>
        <v/>
      </c>
      <c r="F1415" s="33" t="str">
        <f>IF(D1415="","",(SUMPRODUCT(('Дневник сделок'!$H$10:'Дневник сделок'!$H$2000=D1415)*('Дневник сделок'!$AE$10:'Дневник сделок'!$AE$2000&gt;0))))</f>
        <v/>
      </c>
      <c r="G1415" s="33" t="str">
        <f>IF(D1415="","",(SUMPRODUCT(('Дневник сделок'!$H$10:'Дневник сделок'!$H$2000=D1415)*('Дневник сделок'!$AE$10:'Дневник сделок'!$AE$2000&lt;0))))</f>
        <v/>
      </c>
      <c r="H1415" s="33" t="str">
        <f>IF(D1415="","",SUMPRODUCT(('Дневник сделок'!$H$10:$H$1960=D1415)*('Дневник сделок'!$AE$10:$AE$1960)))</f>
        <v/>
      </c>
    </row>
    <row r="1416" spans="5:8">
      <c r="E1416" s="33" t="str">
        <f>IF(D1416="","",COUNTIF('Дневник сделок'!$H$10:$H$1960,D1416))</f>
        <v/>
      </c>
      <c r="F1416" s="33" t="str">
        <f>IF(D1416="","",(SUMPRODUCT(('Дневник сделок'!$H$10:'Дневник сделок'!$H$2000=D1416)*('Дневник сделок'!$AE$10:'Дневник сделок'!$AE$2000&gt;0))))</f>
        <v/>
      </c>
      <c r="G1416" s="33" t="str">
        <f>IF(D1416="","",(SUMPRODUCT(('Дневник сделок'!$H$10:'Дневник сделок'!$H$2000=D1416)*('Дневник сделок'!$AE$10:'Дневник сделок'!$AE$2000&lt;0))))</f>
        <v/>
      </c>
      <c r="H1416" s="33" t="str">
        <f>IF(D1416="","",SUMPRODUCT(('Дневник сделок'!$H$10:$H$1960=D1416)*('Дневник сделок'!$AE$10:$AE$1960)))</f>
        <v/>
      </c>
    </row>
    <row r="1417" spans="5:8">
      <c r="E1417" s="33" t="str">
        <f>IF(D1417="","",COUNTIF('Дневник сделок'!$H$10:$H$1960,D1417))</f>
        <v/>
      </c>
      <c r="F1417" s="33" t="str">
        <f>IF(D1417="","",(SUMPRODUCT(('Дневник сделок'!$H$10:'Дневник сделок'!$H$2000=D1417)*('Дневник сделок'!$AE$10:'Дневник сделок'!$AE$2000&gt;0))))</f>
        <v/>
      </c>
      <c r="G1417" s="33" t="str">
        <f>IF(D1417="","",(SUMPRODUCT(('Дневник сделок'!$H$10:'Дневник сделок'!$H$2000=D1417)*('Дневник сделок'!$AE$10:'Дневник сделок'!$AE$2000&lt;0))))</f>
        <v/>
      </c>
      <c r="H1417" s="33" t="str">
        <f>IF(D1417="","",SUMPRODUCT(('Дневник сделок'!$H$10:$H$1960=D1417)*('Дневник сделок'!$AE$10:$AE$1960)))</f>
        <v/>
      </c>
    </row>
    <row r="1418" spans="5:8">
      <c r="E1418" s="33" t="str">
        <f>IF(D1418="","",COUNTIF('Дневник сделок'!$H$10:$H$1960,D1418))</f>
        <v/>
      </c>
      <c r="F1418" s="33" t="str">
        <f>IF(D1418="","",(SUMPRODUCT(('Дневник сделок'!$H$10:'Дневник сделок'!$H$2000=D1418)*('Дневник сделок'!$AE$10:'Дневник сделок'!$AE$2000&gt;0))))</f>
        <v/>
      </c>
      <c r="G1418" s="33" t="str">
        <f>IF(D1418="","",(SUMPRODUCT(('Дневник сделок'!$H$10:'Дневник сделок'!$H$2000=D1418)*('Дневник сделок'!$AE$10:'Дневник сделок'!$AE$2000&lt;0))))</f>
        <v/>
      </c>
      <c r="H1418" s="33" t="str">
        <f>IF(D1418="","",SUMPRODUCT(('Дневник сделок'!$H$10:$H$1960=D1418)*('Дневник сделок'!$AE$10:$AE$1960)))</f>
        <v/>
      </c>
    </row>
    <row r="1419" spans="5:8">
      <c r="E1419" s="33" t="str">
        <f>IF(D1419="","",COUNTIF('Дневник сделок'!$H$10:$H$1960,D1419))</f>
        <v/>
      </c>
      <c r="F1419" s="33" t="str">
        <f>IF(D1419="","",(SUMPRODUCT(('Дневник сделок'!$H$10:'Дневник сделок'!$H$2000=D1419)*('Дневник сделок'!$AE$10:'Дневник сделок'!$AE$2000&gt;0))))</f>
        <v/>
      </c>
      <c r="G1419" s="33" t="str">
        <f>IF(D1419="","",(SUMPRODUCT(('Дневник сделок'!$H$10:'Дневник сделок'!$H$2000=D1419)*('Дневник сделок'!$AE$10:'Дневник сделок'!$AE$2000&lt;0))))</f>
        <v/>
      </c>
      <c r="H1419" s="33" t="str">
        <f>IF(D1419="","",SUMPRODUCT(('Дневник сделок'!$H$10:$H$1960=D1419)*('Дневник сделок'!$AE$10:$AE$1960)))</f>
        <v/>
      </c>
    </row>
    <row r="1420" spans="5:8">
      <c r="E1420" s="33" t="str">
        <f>IF(D1420="","",COUNTIF('Дневник сделок'!$H$10:$H$1960,D1420))</f>
        <v/>
      </c>
      <c r="F1420" s="33" t="str">
        <f>IF(D1420="","",(SUMPRODUCT(('Дневник сделок'!$H$10:'Дневник сделок'!$H$2000=D1420)*('Дневник сделок'!$AE$10:'Дневник сделок'!$AE$2000&gt;0))))</f>
        <v/>
      </c>
      <c r="G1420" s="33" t="str">
        <f>IF(D1420="","",(SUMPRODUCT(('Дневник сделок'!$H$10:'Дневник сделок'!$H$2000=D1420)*('Дневник сделок'!$AE$10:'Дневник сделок'!$AE$2000&lt;0))))</f>
        <v/>
      </c>
      <c r="H1420" s="33" t="str">
        <f>IF(D1420="","",SUMPRODUCT(('Дневник сделок'!$H$10:$H$1960=D1420)*('Дневник сделок'!$AE$10:$AE$1960)))</f>
        <v/>
      </c>
    </row>
    <row r="1421" spans="5:8">
      <c r="E1421" s="33" t="str">
        <f>IF(D1421="","",COUNTIF('Дневник сделок'!$H$10:$H$1960,D1421))</f>
        <v/>
      </c>
      <c r="F1421" s="33" t="str">
        <f>IF(D1421="","",(SUMPRODUCT(('Дневник сделок'!$H$10:'Дневник сделок'!$H$2000=D1421)*('Дневник сделок'!$AE$10:'Дневник сделок'!$AE$2000&gt;0))))</f>
        <v/>
      </c>
      <c r="G1421" s="33" t="str">
        <f>IF(D1421="","",(SUMPRODUCT(('Дневник сделок'!$H$10:'Дневник сделок'!$H$2000=D1421)*('Дневник сделок'!$AE$10:'Дневник сделок'!$AE$2000&lt;0))))</f>
        <v/>
      </c>
      <c r="H1421" s="33" t="str">
        <f>IF(D1421="","",SUMPRODUCT(('Дневник сделок'!$H$10:$H$1960=D1421)*('Дневник сделок'!$AE$10:$AE$1960)))</f>
        <v/>
      </c>
    </row>
    <row r="1422" spans="5:8">
      <c r="E1422" s="33" t="str">
        <f>IF(D1422="","",COUNTIF('Дневник сделок'!$H$10:$H$1960,D1422))</f>
        <v/>
      </c>
      <c r="F1422" s="33" t="str">
        <f>IF(D1422="","",(SUMPRODUCT(('Дневник сделок'!$H$10:'Дневник сделок'!$H$2000=D1422)*('Дневник сделок'!$AE$10:'Дневник сделок'!$AE$2000&gt;0))))</f>
        <v/>
      </c>
      <c r="G1422" s="33" t="str">
        <f>IF(D1422="","",(SUMPRODUCT(('Дневник сделок'!$H$10:'Дневник сделок'!$H$2000=D1422)*('Дневник сделок'!$AE$10:'Дневник сделок'!$AE$2000&lt;0))))</f>
        <v/>
      </c>
      <c r="H1422" s="33" t="str">
        <f>IF(D1422="","",SUMPRODUCT(('Дневник сделок'!$H$10:$H$1960=D1422)*('Дневник сделок'!$AE$10:$AE$1960)))</f>
        <v/>
      </c>
    </row>
    <row r="1423" spans="5:8">
      <c r="E1423" s="33" t="str">
        <f>IF(D1423="","",COUNTIF('Дневник сделок'!$H$10:$H$1960,D1423))</f>
        <v/>
      </c>
      <c r="F1423" s="33" t="str">
        <f>IF(D1423="","",(SUMPRODUCT(('Дневник сделок'!$H$10:'Дневник сделок'!$H$2000=D1423)*('Дневник сделок'!$AE$10:'Дневник сделок'!$AE$2000&gt;0))))</f>
        <v/>
      </c>
      <c r="G1423" s="33" t="str">
        <f>IF(D1423="","",(SUMPRODUCT(('Дневник сделок'!$H$10:'Дневник сделок'!$H$2000=D1423)*('Дневник сделок'!$AE$10:'Дневник сделок'!$AE$2000&lt;0))))</f>
        <v/>
      </c>
      <c r="H1423" s="33" t="str">
        <f>IF(D1423="","",SUMPRODUCT(('Дневник сделок'!$H$10:$H$1960=D1423)*('Дневник сделок'!$AE$10:$AE$1960)))</f>
        <v/>
      </c>
    </row>
    <row r="1424" spans="5:8">
      <c r="E1424" s="33" t="str">
        <f>IF(D1424="","",COUNTIF('Дневник сделок'!$H$10:$H$1960,D1424))</f>
        <v/>
      </c>
      <c r="F1424" s="33" t="str">
        <f>IF(D1424="","",(SUMPRODUCT(('Дневник сделок'!$H$10:'Дневник сделок'!$H$2000=D1424)*('Дневник сделок'!$AE$10:'Дневник сделок'!$AE$2000&gt;0))))</f>
        <v/>
      </c>
      <c r="G1424" s="33" t="str">
        <f>IF(D1424="","",(SUMPRODUCT(('Дневник сделок'!$H$10:'Дневник сделок'!$H$2000=D1424)*('Дневник сделок'!$AE$10:'Дневник сделок'!$AE$2000&lt;0))))</f>
        <v/>
      </c>
      <c r="H1424" s="33" t="str">
        <f>IF(D1424="","",SUMPRODUCT(('Дневник сделок'!$H$10:$H$1960=D1424)*('Дневник сделок'!$AE$10:$AE$1960)))</f>
        <v/>
      </c>
    </row>
    <row r="1425" spans="5:8">
      <c r="E1425" s="33" t="str">
        <f>IF(D1425="","",COUNTIF('Дневник сделок'!$H$10:$H$1960,D1425))</f>
        <v/>
      </c>
      <c r="F1425" s="33" t="str">
        <f>IF(D1425="","",(SUMPRODUCT(('Дневник сделок'!$H$10:'Дневник сделок'!$H$2000=D1425)*('Дневник сделок'!$AE$10:'Дневник сделок'!$AE$2000&gt;0))))</f>
        <v/>
      </c>
      <c r="G1425" s="33" t="str">
        <f>IF(D1425="","",(SUMPRODUCT(('Дневник сделок'!$H$10:'Дневник сделок'!$H$2000=D1425)*('Дневник сделок'!$AE$10:'Дневник сделок'!$AE$2000&lt;0))))</f>
        <v/>
      </c>
      <c r="H1425" s="33" t="str">
        <f>IF(D1425="","",SUMPRODUCT(('Дневник сделок'!$H$10:$H$1960=D1425)*('Дневник сделок'!$AE$10:$AE$1960)))</f>
        <v/>
      </c>
    </row>
    <row r="1426" spans="5:8">
      <c r="E1426" s="33" t="str">
        <f>IF(D1426="","",COUNTIF('Дневник сделок'!$H$10:$H$1960,D1426))</f>
        <v/>
      </c>
      <c r="F1426" s="33" t="str">
        <f>IF(D1426="","",(SUMPRODUCT(('Дневник сделок'!$H$10:'Дневник сделок'!$H$2000=D1426)*('Дневник сделок'!$AE$10:'Дневник сделок'!$AE$2000&gt;0))))</f>
        <v/>
      </c>
      <c r="G1426" s="33" t="str">
        <f>IF(D1426="","",(SUMPRODUCT(('Дневник сделок'!$H$10:'Дневник сделок'!$H$2000=D1426)*('Дневник сделок'!$AE$10:'Дневник сделок'!$AE$2000&lt;0))))</f>
        <v/>
      </c>
      <c r="H1426" s="33" t="str">
        <f>IF(D1426="","",SUMPRODUCT(('Дневник сделок'!$H$10:$H$1960=D1426)*('Дневник сделок'!$AE$10:$AE$1960)))</f>
        <v/>
      </c>
    </row>
    <row r="1427" spans="5:8">
      <c r="E1427" s="33" t="str">
        <f>IF(D1427="","",COUNTIF('Дневник сделок'!$H$10:$H$1960,D1427))</f>
        <v/>
      </c>
      <c r="F1427" s="33" t="str">
        <f>IF(D1427="","",(SUMPRODUCT(('Дневник сделок'!$H$10:'Дневник сделок'!$H$2000=D1427)*('Дневник сделок'!$AE$10:'Дневник сделок'!$AE$2000&gt;0))))</f>
        <v/>
      </c>
      <c r="G1427" s="33" t="str">
        <f>IF(D1427="","",(SUMPRODUCT(('Дневник сделок'!$H$10:'Дневник сделок'!$H$2000=D1427)*('Дневник сделок'!$AE$10:'Дневник сделок'!$AE$2000&lt;0))))</f>
        <v/>
      </c>
      <c r="H1427" s="33" t="str">
        <f>IF(D1427="","",SUMPRODUCT(('Дневник сделок'!$H$10:$H$1960=D1427)*('Дневник сделок'!$AE$10:$AE$1960)))</f>
        <v/>
      </c>
    </row>
    <row r="1428" spans="5:8">
      <c r="E1428" s="33" t="str">
        <f>IF(D1428="","",COUNTIF('Дневник сделок'!$H$10:$H$1960,D1428))</f>
        <v/>
      </c>
      <c r="F1428" s="33" t="str">
        <f>IF(D1428="","",(SUMPRODUCT(('Дневник сделок'!$H$10:'Дневник сделок'!$H$2000=D1428)*('Дневник сделок'!$AE$10:'Дневник сделок'!$AE$2000&gt;0))))</f>
        <v/>
      </c>
      <c r="G1428" s="33" t="str">
        <f>IF(D1428="","",(SUMPRODUCT(('Дневник сделок'!$H$10:'Дневник сделок'!$H$2000=D1428)*('Дневник сделок'!$AE$10:'Дневник сделок'!$AE$2000&lt;0))))</f>
        <v/>
      </c>
      <c r="H1428" s="33" t="str">
        <f>IF(D1428="","",SUMPRODUCT(('Дневник сделок'!$H$10:$H$1960=D1428)*('Дневник сделок'!$AE$10:$AE$1960)))</f>
        <v/>
      </c>
    </row>
    <row r="1429" spans="5:8">
      <c r="E1429" s="33" t="str">
        <f>IF(D1429="","",COUNTIF('Дневник сделок'!$H$10:$H$1960,D1429))</f>
        <v/>
      </c>
      <c r="F1429" s="33" t="str">
        <f>IF(D1429="","",(SUMPRODUCT(('Дневник сделок'!$H$10:'Дневник сделок'!$H$2000=D1429)*('Дневник сделок'!$AE$10:'Дневник сделок'!$AE$2000&gt;0))))</f>
        <v/>
      </c>
      <c r="G1429" s="33" t="str">
        <f>IF(D1429="","",(SUMPRODUCT(('Дневник сделок'!$H$10:'Дневник сделок'!$H$2000=D1429)*('Дневник сделок'!$AE$10:'Дневник сделок'!$AE$2000&lt;0))))</f>
        <v/>
      </c>
      <c r="H1429" s="33" t="str">
        <f>IF(D1429="","",SUMPRODUCT(('Дневник сделок'!$H$10:$H$1960=D1429)*('Дневник сделок'!$AE$10:$AE$1960)))</f>
        <v/>
      </c>
    </row>
    <row r="1430" spans="5:8">
      <c r="E1430" s="33" t="str">
        <f>IF(D1430="","",COUNTIF('Дневник сделок'!$H$10:$H$1960,D1430))</f>
        <v/>
      </c>
      <c r="F1430" s="33" t="str">
        <f>IF(D1430="","",(SUMPRODUCT(('Дневник сделок'!$H$10:'Дневник сделок'!$H$2000=D1430)*('Дневник сделок'!$AE$10:'Дневник сделок'!$AE$2000&gt;0))))</f>
        <v/>
      </c>
      <c r="G1430" s="33" t="str">
        <f>IF(D1430="","",(SUMPRODUCT(('Дневник сделок'!$H$10:'Дневник сделок'!$H$2000=D1430)*('Дневник сделок'!$AE$10:'Дневник сделок'!$AE$2000&lt;0))))</f>
        <v/>
      </c>
      <c r="H1430" s="33" t="str">
        <f>IF(D1430="","",SUMPRODUCT(('Дневник сделок'!$H$10:$H$1960=D1430)*('Дневник сделок'!$AE$10:$AE$1960)))</f>
        <v/>
      </c>
    </row>
    <row r="1431" spans="5:8">
      <c r="E1431" s="33" t="str">
        <f>IF(D1431="","",COUNTIF('Дневник сделок'!$H$10:$H$1960,D1431))</f>
        <v/>
      </c>
      <c r="F1431" s="33" t="str">
        <f>IF(D1431="","",(SUMPRODUCT(('Дневник сделок'!$H$10:'Дневник сделок'!$H$2000=D1431)*('Дневник сделок'!$AE$10:'Дневник сделок'!$AE$2000&gt;0))))</f>
        <v/>
      </c>
      <c r="G1431" s="33" t="str">
        <f>IF(D1431="","",(SUMPRODUCT(('Дневник сделок'!$H$10:'Дневник сделок'!$H$2000=D1431)*('Дневник сделок'!$AE$10:'Дневник сделок'!$AE$2000&lt;0))))</f>
        <v/>
      </c>
      <c r="H1431" s="33" t="str">
        <f>IF(D1431="","",SUMPRODUCT(('Дневник сделок'!$H$10:$H$1960=D1431)*('Дневник сделок'!$AE$10:$AE$1960)))</f>
        <v/>
      </c>
    </row>
    <row r="1432" spans="5:8">
      <c r="E1432" s="33" t="str">
        <f>IF(D1432="","",COUNTIF('Дневник сделок'!$H$10:$H$1960,D1432))</f>
        <v/>
      </c>
      <c r="F1432" s="33" t="str">
        <f>IF(D1432="","",(SUMPRODUCT(('Дневник сделок'!$H$10:'Дневник сделок'!$H$2000=D1432)*('Дневник сделок'!$AE$10:'Дневник сделок'!$AE$2000&gt;0))))</f>
        <v/>
      </c>
      <c r="G1432" s="33" t="str">
        <f>IF(D1432="","",(SUMPRODUCT(('Дневник сделок'!$H$10:'Дневник сделок'!$H$2000=D1432)*('Дневник сделок'!$AE$10:'Дневник сделок'!$AE$2000&lt;0))))</f>
        <v/>
      </c>
      <c r="H1432" s="33" t="str">
        <f>IF(D1432="","",SUMPRODUCT(('Дневник сделок'!$H$10:$H$1960=D1432)*('Дневник сделок'!$AE$10:$AE$1960)))</f>
        <v/>
      </c>
    </row>
    <row r="1433" spans="5:8">
      <c r="E1433" s="33" t="str">
        <f>IF(D1433="","",COUNTIF('Дневник сделок'!$H$10:$H$1960,D1433))</f>
        <v/>
      </c>
      <c r="F1433" s="33" t="str">
        <f>IF(D1433="","",(SUMPRODUCT(('Дневник сделок'!$H$10:'Дневник сделок'!$H$2000=D1433)*('Дневник сделок'!$AE$10:'Дневник сделок'!$AE$2000&gt;0))))</f>
        <v/>
      </c>
      <c r="G1433" s="33" t="str">
        <f>IF(D1433="","",(SUMPRODUCT(('Дневник сделок'!$H$10:'Дневник сделок'!$H$2000=D1433)*('Дневник сделок'!$AE$10:'Дневник сделок'!$AE$2000&lt;0))))</f>
        <v/>
      </c>
      <c r="H1433" s="33" t="str">
        <f>IF(D1433="","",SUMPRODUCT(('Дневник сделок'!$H$10:$H$1960=D1433)*('Дневник сделок'!$AE$10:$AE$1960)))</f>
        <v/>
      </c>
    </row>
    <row r="1434" spans="5:8">
      <c r="E1434" s="33" t="str">
        <f>IF(D1434="","",COUNTIF('Дневник сделок'!$H$10:$H$1960,D1434))</f>
        <v/>
      </c>
      <c r="F1434" s="33" t="str">
        <f>IF(D1434="","",(SUMPRODUCT(('Дневник сделок'!$H$10:'Дневник сделок'!$H$2000=D1434)*('Дневник сделок'!$AE$10:'Дневник сделок'!$AE$2000&gt;0))))</f>
        <v/>
      </c>
      <c r="G1434" s="33" t="str">
        <f>IF(D1434="","",(SUMPRODUCT(('Дневник сделок'!$H$10:'Дневник сделок'!$H$2000=D1434)*('Дневник сделок'!$AE$10:'Дневник сделок'!$AE$2000&lt;0))))</f>
        <v/>
      </c>
      <c r="H1434" s="33" t="str">
        <f>IF(D1434="","",SUMPRODUCT(('Дневник сделок'!$H$10:$H$1960=D1434)*('Дневник сделок'!$AE$10:$AE$1960)))</f>
        <v/>
      </c>
    </row>
    <row r="1435" spans="5:8">
      <c r="E1435" s="33" t="str">
        <f>IF(D1435="","",COUNTIF('Дневник сделок'!$H$10:$H$1960,D1435))</f>
        <v/>
      </c>
      <c r="F1435" s="33" t="str">
        <f>IF(D1435="","",(SUMPRODUCT(('Дневник сделок'!$H$10:'Дневник сделок'!$H$2000=D1435)*('Дневник сделок'!$AE$10:'Дневник сделок'!$AE$2000&gt;0))))</f>
        <v/>
      </c>
      <c r="G1435" s="33" t="str">
        <f>IF(D1435="","",(SUMPRODUCT(('Дневник сделок'!$H$10:'Дневник сделок'!$H$2000=D1435)*('Дневник сделок'!$AE$10:'Дневник сделок'!$AE$2000&lt;0))))</f>
        <v/>
      </c>
      <c r="H1435" s="33" t="str">
        <f>IF(D1435="","",SUMPRODUCT(('Дневник сделок'!$H$10:$H$1960=D1435)*('Дневник сделок'!$AE$10:$AE$1960)))</f>
        <v/>
      </c>
    </row>
    <row r="1436" spans="5:8">
      <c r="E1436" s="33" t="str">
        <f>IF(D1436="","",COUNTIF('Дневник сделок'!$H$10:$H$1960,D1436))</f>
        <v/>
      </c>
      <c r="F1436" s="33" t="str">
        <f>IF(D1436="","",(SUMPRODUCT(('Дневник сделок'!$H$10:'Дневник сделок'!$H$2000=D1436)*('Дневник сделок'!$AE$10:'Дневник сделок'!$AE$2000&gt;0))))</f>
        <v/>
      </c>
      <c r="G1436" s="33" t="str">
        <f>IF(D1436="","",(SUMPRODUCT(('Дневник сделок'!$H$10:'Дневник сделок'!$H$2000=D1436)*('Дневник сделок'!$AE$10:'Дневник сделок'!$AE$2000&lt;0))))</f>
        <v/>
      </c>
      <c r="H1436" s="33" t="str">
        <f>IF(D1436="","",SUMPRODUCT(('Дневник сделок'!$H$10:$H$1960=D1436)*('Дневник сделок'!$AE$10:$AE$1960)))</f>
        <v/>
      </c>
    </row>
    <row r="1437" spans="5:8">
      <c r="E1437" s="33" t="str">
        <f>IF(D1437="","",COUNTIF('Дневник сделок'!$H$10:$H$1960,D1437))</f>
        <v/>
      </c>
      <c r="F1437" s="33" t="str">
        <f>IF(D1437="","",(SUMPRODUCT(('Дневник сделок'!$H$10:'Дневник сделок'!$H$2000=D1437)*('Дневник сделок'!$AE$10:'Дневник сделок'!$AE$2000&gt;0))))</f>
        <v/>
      </c>
      <c r="G1437" s="33" t="str">
        <f>IF(D1437="","",(SUMPRODUCT(('Дневник сделок'!$H$10:'Дневник сделок'!$H$2000=D1437)*('Дневник сделок'!$AE$10:'Дневник сделок'!$AE$2000&lt;0))))</f>
        <v/>
      </c>
      <c r="H1437" s="33" t="str">
        <f>IF(D1437="","",SUMPRODUCT(('Дневник сделок'!$H$10:$H$1960=D1437)*('Дневник сделок'!$AE$10:$AE$1960)))</f>
        <v/>
      </c>
    </row>
    <row r="1438" spans="5:8">
      <c r="E1438" s="33" t="str">
        <f>IF(D1438="","",COUNTIF('Дневник сделок'!$H$10:$H$1960,D1438))</f>
        <v/>
      </c>
      <c r="F1438" s="33" t="str">
        <f>IF(D1438="","",(SUMPRODUCT(('Дневник сделок'!$H$10:'Дневник сделок'!$H$2000=D1438)*('Дневник сделок'!$AE$10:'Дневник сделок'!$AE$2000&gt;0))))</f>
        <v/>
      </c>
      <c r="G1438" s="33" t="str">
        <f>IF(D1438="","",(SUMPRODUCT(('Дневник сделок'!$H$10:'Дневник сделок'!$H$2000=D1438)*('Дневник сделок'!$AE$10:'Дневник сделок'!$AE$2000&lt;0))))</f>
        <v/>
      </c>
      <c r="H1438" s="33" t="str">
        <f>IF(D1438="","",SUMPRODUCT(('Дневник сделок'!$H$10:$H$1960=D1438)*('Дневник сделок'!$AE$10:$AE$1960)))</f>
        <v/>
      </c>
    </row>
    <row r="1439" spans="5:8">
      <c r="E1439" s="33" t="str">
        <f>IF(D1439="","",COUNTIF('Дневник сделок'!$H$10:$H$1960,D1439))</f>
        <v/>
      </c>
      <c r="F1439" s="33" t="str">
        <f>IF(D1439="","",(SUMPRODUCT(('Дневник сделок'!$H$10:'Дневник сделок'!$H$2000=D1439)*('Дневник сделок'!$AE$10:'Дневник сделок'!$AE$2000&gt;0))))</f>
        <v/>
      </c>
      <c r="G1439" s="33" t="str">
        <f>IF(D1439="","",(SUMPRODUCT(('Дневник сделок'!$H$10:'Дневник сделок'!$H$2000=D1439)*('Дневник сделок'!$AE$10:'Дневник сделок'!$AE$2000&lt;0))))</f>
        <v/>
      </c>
      <c r="H1439" s="33" t="str">
        <f>IF(D1439="","",SUMPRODUCT(('Дневник сделок'!$H$10:$H$1960=D1439)*('Дневник сделок'!$AE$10:$AE$1960)))</f>
        <v/>
      </c>
    </row>
    <row r="1440" spans="5:8">
      <c r="E1440" s="33" t="str">
        <f>IF(D1440="","",COUNTIF('Дневник сделок'!$H$10:$H$1960,D1440))</f>
        <v/>
      </c>
      <c r="F1440" s="33" t="str">
        <f>IF(D1440="","",(SUMPRODUCT(('Дневник сделок'!$H$10:'Дневник сделок'!$H$2000=D1440)*('Дневник сделок'!$AE$10:'Дневник сделок'!$AE$2000&gt;0))))</f>
        <v/>
      </c>
      <c r="G1440" s="33" t="str">
        <f>IF(D1440="","",(SUMPRODUCT(('Дневник сделок'!$H$10:'Дневник сделок'!$H$2000=D1440)*('Дневник сделок'!$AE$10:'Дневник сделок'!$AE$2000&lt;0))))</f>
        <v/>
      </c>
      <c r="H1440" s="33" t="str">
        <f>IF(D1440="","",SUMPRODUCT(('Дневник сделок'!$H$10:$H$1960=D1440)*('Дневник сделок'!$AE$10:$AE$1960)))</f>
        <v/>
      </c>
    </row>
    <row r="1441" spans="5:8">
      <c r="E1441" s="33" t="str">
        <f>IF(D1441="","",COUNTIF('Дневник сделок'!$H$10:$H$1960,D1441))</f>
        <v/>
      </c>
      <c r="F1441" s="33" t="str">
        <f>IF(D1441="","",(SUMPRODUCT(('Дневник сделок'!$H$10:'Дневник сделок'!$H$2000=D1441)*('Дневник сделок'!$AE$10:'Дневник сделок'!$AE$2000&gt;0))))</f>
        <v/>
      </c>
      <c r="G1441" s="33" t="str">
        <f>IF(D1441="","",(SUMPRODUCT(('Дневник сделок'!$H$10:'Дневник сделок'!$H$2000=D1441)*('Дневник сделок'!$AE$10:'Дневник сделок'!$AE$2000&lt;0))))</f>
        <v/>
      </c>
      <c r="H1441" s="33" t="str">
        <f>IF(D1441="","",SUMPRODUCT(('Дневник сделок'!$H$10:$H$1960=D1441)*('Дневник сделок'!$AE$10:$AE$1960)))</f>
        <v/>
      </c>
    </row>
    <row r="1442" spans="5:8">
      <c r="E1442" s="33" t="str">
        <f>IF(D1442="","",COUNTIF('Дневник сделок'!$H$10:$H$1960,D1442))</f>
        <v/>
      </c>
      <c r="F1442" s="33" t="str">
        <f>IF(D1442="","",(SUMPRODUCT(('Дневник сделок'!$H$10:'Дневник сделок'!$H$2000=D1442)*('Дневник сделок'!$AE$10:'Дневник сделок'!$AE$2000&gt;0))))</f>
        <v/>
      </c>
      <c r="G1442" s="33" t="str">
        <f>IF(D1442="","",(SUMPRODUCT(('Дневник сделок'!$H$10:'Дневник сделок'!$H$2000=D1442)*('Дневник сделок'!$AE$10:'Дневник сделок'!$AE$2000&lt;0))))</f>
        <v/>
      </c>
      <c r="H1442" s="33" t="str">
        <f>IF(D1442="","",SUMPRODUCT(('Дневник сделок'!$H$10:$H$1960=D1442)*('Дневник сделок'!$AE$10:$AE$1960)))</f>
        <v/>
      </c>
    </row>
    <row r="1443" spans="5:8">
      <c r="E1443" s="33" t="str">
        <f>IF(D1443="","",COUNTIF('Дневник сделок'!$H$10:$H$1960,D1443))</f>
        <v/>
      </c>
      <c r="F1443" s="33" t="str">
        <f>IF(D1443="","",(SUMPRODUCT(('Дневник сделок'!$H$10:'Дневник сделок'!$H$2000=D1443)*('Дневник сделок'!$AE$10:'Дневник сделок'!$AE$2000&gt;0))))</f>
        <v/>
      </c>
      <c r="G1443" s="33" t="str">
        <f>IF(D1443="","",(SUMPRODUCT(('Дневник сделок'!$H$10:'Дневник сделок'!$H$2000=D1443)*('Дневник сделок'!$AE$10:'Дневник сделок'!$AE$2000&lt;0))))</f>
        <v/>
      </c>
      <c r="H1443" s="33" t="str">
        <f>IF(D1443="","",SUMPRODUCT(('Дневник сделок'!$H$10:$H$1960=D1443)*('Дневник сделок'!$AE$10:$AE$1960)))</f>
        <v/>
      </c>
    </row>
    <row r="1444" spans="5:8">
      <c r="E1444" s="33" t="str">
        <f>IF(D1444="","",COUNTIF('Дневник сделок'!$H$10:$H$1960,D1444))</f>
        <v/>
      </c>
      <c r="F1444" s="33" t="str">
        <f>IF(D1444="","",(SUMPRODUCT(('Дневник сделок'!$H$10:'Дневник сделок'!$H$2000=D1444)*('Дневник сделок'!$AE$10:'Дневник сделок'!$AE$2000&gt;0))))</f>
        <v/>
      </c>
      <c r="G1444" s="33" t="str">
        <f>IF(D1444="","",(SUMPRODUCT(('Дневник сделок'!$H$10:'Дневник сделок'!$H$2000=D1444)*('Дневник сделок'!$AE$10:'Дневник сделок'!$AE$2000&lt;0))))</f>
        <v/>
      </c>
      <c r="H1444" s="33" t="str">
        <f>IF(D1444="","",SUMPRODUCT(('Дневник сделок'!$H$10:$H$1960=D1444)*('Дневник сделок'!$AE$10:$AE$1960)))</f>
        <v/>
      </c>
    </row>
    <row r="1445" spans="5:8">
      <c r="E1445" s="33" t="str">
        <f>IF(D1445="","",COUNTIF('Дневник сделок'!$H$10:$H$1960,D1445))</f>
        <v/>
      </c>
      <c r="F1445" s="33" t="str">
        <f>IF(D1445="","",(SUMPRODUCT(('Дневник сделок'!$H$10:'Дневник сделок'!$H$2000=D1445)*('Дневник сделок'!$AE$10:'Дневник сделок'!$AE$2000&gt;0))))</f>
        <v/>
      </c>
      <c r="G1445" s="33" t="str">
        <f>IF(D1445="","",(SUMPRODUCT(('Дневник сделок'!$H$10:'Дневник сделок'!$H$2000=D1445)*('Дневник сделок'!$AE$10:'Дневник сделок'!$AE$2000&lt;0))))</f>
        <v/>
      </c>
      <c r="H1445" s="33" t="str">
        <f>IF(D1445="","",SUMPRODUCT(('Дневник сделок'!$H$10:$H$1960=D1445)*('Дневник сделок'!$AE$10:$AE$1960)))</f>
        <v/>
      </c>
    </row>
    <row r="1446" spans="5:8">
      <c r="E1446" s="33" t="str">
        <f>IF(D1446="","",COUNTIF('Дневник сделок'!$H$10:$H$1960,D1446))</f>
        <v/>
      </c>
      <c r="F1446" s="33" t="str">
        <f>IF(D1446="","",(SUMPRODUCT(('Дневник сделок'!$H$10:'Дневник сделок'!$H$2000=D1446)*('Дневник сделок'!$AE$10:'Дневник сделок'!$AE$2000&gt;0))))</f>
        <v/>
      </c>
      <c r="G1446" s="33" t="str">
        <f>IF(D1446="","",(SUMPRODUCT(('Дневник сделок'!$H$10:'Дневник сделок'!$H$2000=D1446)*('Дневник сделок'!$AE$10:'Дневник сделок'!$AE$2000&lt;0))))</f>
        <v/>
      </c>
      <c r="H1446" s="33" t="str">
        <f>IF(D1446="","",SUMPRODUCT(('Дневник сделок'!$H$10:$H$1960=D1446)*('Дневник сделок'!$AE$10:$AE$1960)))</f>
        <v/>
      </c>
    </row>
    <row r="1447" spans="5:8">
      <c r="E1447" s="33" t="str">
        <f>IF(D1447="","",COUNTIF('Дневник сделок'!$H$10:$H$1960,D1447))</f>
        <v/>
      </c>
      <c r="F1447" s="33" t="str">
        <f>IF(D1447="","",(SUMPRODUCT(('Дневник сделок'!$H$10:'Дневник сделок'!$H$2000=D1447)*('Дневник сделок'!$AE$10:'Дневник сделок'!$AE$2000&gt;0))))</f>
        <v/>
      </c>
      <c r="G1447" s="33" t="str">
        <f>IF(D1447="","",(SUMPRODUCT(('Дневник сделок'!$H$10:'Дневник сделок'!$H$2000=D1447)*('Дневник сделок'!$AE$10:'Дневник сделок'!$AE$2000&lt;0))))</f>
        <v/>
      </c>
      <c r="H1447" s="33" t="str">
        <f>IF(D1447="","",SUMPRODUCT(('Дневник сделок'!$H$10:$H$1960=D1447)*('Дневник сделок'!$AE$10:$AE$1960)))</f>
        <v/>
      </c>
    </row>
    <row r="1448" spans="5:8">
      <c r="E1448" s="33" t="str">
        <f>IF(D1448="","",COUNTIF('Дневник сделок'!$H$10:$H$1960,D1448))</f>
        <v/>
      </c>
      <c r="F1448" s="33" t="str">
        <f>IF(D1448="","",(SUMPRODUCT(('Дневник сделок'!$H$10:'Дневник сделок'!$H$2000=D1448)*('Дневник сделок'!$AE$10:'Дневник сделок'!$AE$2000&gt;0))))</f>
        <v/>
      </c>
      <c r="G1448" s="33" t="str">
        <f>IF(D1448="","",(SUMPRODUCT(('Дневник сделок'!$H$10:'Дневник сделок'!$H$2000=D1448)*('Дневник сделок'!$AE$10:'Дневник сделок'!$AE$2000&lt;0))))</f>
        <v/>
      </c>
      <c r="H1448" s="33" t="str">
        <f>IF(D1448="","",SUMPRODUCT(('Дневник сделок'!$H$10:$H$1960=D1448)*('Дневник сделок'!$AE$10:$AE$1960)))</f>
        <v/>
      </c>
    </row>
    <row r="1449" spans="5:8">
      <c r="E1449" s="33" t="str">
        <f>IF(D1449="","",COUNTIF('Дневник сделок'!$H$10:$H$1960,D1449))</f>
        <v/>
      </c>
      <c r="F1449" s="33" t="str">
        <f>IF(D1449="","",(SUMPRODUCT(('Дневник сделок'!$H$10:'Дневник сделок'!$H$2000=D1449)*('Дневник сделок'!$AE$10:'Дневник сделок'!$AE$2000&gt;0))))</f>
        <v/>
      </c>
      <c r="G1449" s="33" t="str">
        <f>IF(D1449="","",(SUMPRODUCT(('Дневник сделок'!$H$10:'Дневник сделок'!$H$2000=D1449)*('Дневник сделок'!$AE$10:'Дневник сделок'!$AE$2000&lt;0))))</f>
        <v/>
      </c>
      <c r="H1449" s="33" t="str">
        <f>IF(D1449="","",SUMPRODUCT(('Дневник сделок'!$H$10:$H$1960=D1449)*('Дневник сделок'!$AE$10:$AE$1960)))</f>
        <v/>
      </c>
    </row>
    <row r="1450" spans="5:8">
      <c r="E1450" s="33" t="str">
        <f>IF(D1450="","",COUNTIF('Дневник сделок'!$H$10:$H$1960,D1450))</f>
        <v/>
      </c>
      <c r="F1450" s="33" t="str">
        <f>IF(D1450="","",(SUMPRODUCT(('Дневник сделок'!$H$10:'Дневник сделок'!$H$2000=D1450)*('Дневник сделок'!$AE$10:'Дневник сделок'!$AE$2000&gt;0))))</f>
        <v/>
      </c>
      <c r="G1450" s="33" t="str">
        <f>IF(D1450="","",(SUMPRODUCT(('Дневник сделок'!$H$10:'Дневник сделок'!$H$2000=D1450)*('Дневник сделок'!$AE$10:'Дневник сделок'!$AE$2000&lt;0))))</f>
        <v/>
      </c>
      <c r="H1450" s="33" t="str">
        <f>IF(D1450="","",SUMPRODUCT(('Дневник сделок'!$H$10:$H$1960=D1450)*('Дневник сделок'!$AE$10:$AE$1960)))</f>
        <v/>
      </c>
    </row>
    <row r="1451" spans="5:8">
      <c r="E1451" s="33" t="str">
        <f>IF(D1451="","",COUNTIF('Дневник сделок'!$H$10:$H$1960,D1451))</f>
        <v/>
      </c>
      <c r="F1451" s="33" t="str">
        <f>IF(D1451="","",(SUMPRODUCT(('Дневник сделок'!$H$10:'Дневник сделок'!$H$2000=D1451)*('Дневник сделок'!$AE$10:'Дневник сделок'!$AE$2000&gt;0))))</f>
        <v/>
      </c>
      <c r="G1451" s="33" t="str">
        <f>IF(D1451="","",(SUMPRODUCT(('Дневник сделок'!$H$10:'Дневник сделок'!$H$2000=D1451)*('Дневник сделок'!$AE$10:'Дневник сделок'!$AE$2000&lt;0))))</f>
        <v/>
      </c>
      <c r="H1451" s="33" t="str">
        <f>IF(D1451="","",SUMPRODUCT(('Дневник сделок'!$H$10:$H$1960=D1451)*('Дневник сделок'!$AE$10:$AE$1960)))</f>
        <v/>
      </c>
    </row>
    <row r="1452" spans="5:8">
      <c r="E1452" s="33" t="str">
        <f>IF(D1452="","",COUNTIF('Дневник сделок'!$H$10:$H$1960,D1452))</f>
        <v/>
      </c>
      <c r="F1452" s="33" t="str">
        <f>IF(D1452="","",(SUMPRODUCT(('Дневник сделок'!$H$10:'Дневник сделок'!$H$2000=D1452)*('Дневник сделок'!$AE$10:'Дневник сделок'!$AE$2000&gt;0))))</f>
        <v/>
      </c>
      <c r="G1452" s="33" t="str">
        <f>IF(D1452="","",(SUMPRODUCT(('Дневник сделок'!$H$10:'Дневник сделок'!$H$2000=D1452)*('Дневник сделок'!$AE$10:'Дневник сделок'!$AE$2000&lt;0))))</f>
        <v/>
      </c>
      <c r="H1452" s="33" t="str">
        <f>IF(D1452="","",SUMPRODUCT(('Дневник сделок'!$H$10:$H$1960=D1452)*('Дневник сделок'!$AE$10:$AE$1960)))</f>
        <v/>
      </c>
    </row>
    <row r="1453" spans="5:8">
      <c r="E1453" s="33" t="str">
        <f>IF(D1453="","",COUNTIF('Дневник сделок'!$H$10:$H$1960,D1453))</f>
        <v/>
      </c>
      <c r="F1453" s="33" t="str">
        <f>IF(D1453="","",(SUMPRODUCT(('Дневник сделок'!$H$10:'Дневник сделок'!$H$2000=D1453)*('Дневник сделок'!$AE$10:'Дневник сделок'!$AE$2000&gt;0))))</f>
        <v/>
      </c>
      <c r="G1453" s="33" t="str">
        <f>IF(D1453="","",(SUMPRODUCT(('Дневник сделок'!$H$10:'Дневник сделок'!$H$2000=D1453)*('Дневник сделок'!$AE$10:'Дневник сделок'!$AE$2000&lt;0))))</f>
        <v/>
      </c>
      <c r="H1453" s="33" t="str">
        <f>IF(D1453="","",SUMPRODUCT(('Дневник сделок'!$H$10:$H$1960=D1453)*('Дневник сделок'!$AE$10:$AE$1960)))</f>
        <v/>
      </c>
    </row>
    <row r="1454" spans="5:8">
      <c r="E1454" s="33" t="str">
        <f>IF(D1454="","",COUNTIF('Дневник сделок'!$H$10:$H$1960,D1454))</f>
        <v/>
      </c>
      <c r="F1454" s="33" t="str">
        <f>IF(D1454="","",(SUMPRODUCT(('Дневник сделок'!$H$10:'Дневник сделок'!$H$2000=D1454)*('Дневник сделок'!$AE$10:'Дневник сделок'!$AE$2000&gt;0))))</f>
        <v/>
      </c>
      <c r="G1454" s="33" t="str">
        <f>IF(D1454="","",(SUMPRODUCT(('Дневник сделок'!$H$10:'Дневник сделок'!$H$2000=D1454)*('Дневник сделок'!$AE$10:'Дневник сделок'!$AE$2000&lt;0))))</f>
        <v/>
      </c>
      <c r="H1454" s="33" t="str">
        <f>IF(D1454="","",SUMPRODUCT(('Дневник сделок'!$H$10:$H$1960=D1454)*('Дневник сделок'!$AE$10:$AE$1960)))</f>
        <v/>
      </c>
    </row>
    <row r="1455" spans="5:8">
      <c r="E1455" s="33" t="str">
        <f>IF(D1455="","",COUNTIF('Дневник сделок'!$H$10:$H$1960,D1455))</f>
        <v/>
      </c>
      <c r="F1455" s="33" t="str">
        <f>IF(D1455="","",(SUMPRODUCT(('Дневник сделок'!$H$10:'Дневник сделок'!$H$2000=D1455)*('Дневник сделок'!$AE$10:'Дневник сделок'!$AE$2000&gt;0))))</f>
        <v/>
      </c>
      <c r="G1455" s="33" t="str">
        <f>IF(D1455="","",(SUMPRODUCT(('Дневник сделок'!$H$10:'Дневник сделок'!$H$2000=D1455)*('Дневник сделок'!$AE$10:'Дневник сделок'!$AE$2000&lt;0))))</f>
        <v/>
      </c>
      <c r="H1455" s="33" t="str">
        <f>IF(D1455="","",SUMPRODUCT(('Дневник сделок'!$H$10:$H$1960=D1455)*('Дневник сделок'!$AE$10:$AE$1960)))</f>
        <v/>
      </c>
    </row>
    <row r="1456" spans="5:8">
      <c r="E1456" s="33" t="str">
        <f>IF(D1456="","",COUNTIF('Дневник сделок'!$H$10:$H$1960,D1456))</f>
        <v/>
      </c>
      <c r="F1456" s="33" t="str">
        <f>IF(D1456="","",(SUMPRODUCT(('Дневник сделок'!$H$10:'Дневник сделок'!$H$2000=D1456)*('Дневник сделок'!$AE$10:'Дневник сделок'!$AE$2000&gt;0))))</f>
        <v/>
      </c>
      <c r="G1456" s="33" t="str">
        <f>IF(D1456="","",(SUMPRODUCT(('Дневник сделок'!$H$10:'Дневник сделок'!$H$2000=D1456)*('Дневник сделок'!$AE$10:'Дневник сделок'!$AE$2000&lt;0))))</f>
        <v/>
      </c>
      <c r="H1456" s="33" t="str">
        <f>IF(D1456="","",SUMPRODUCT(('Дневник сделок'!$H$10:$H$1960=D1456)*('Дневник сделок'!$AE$10:$AE$1960)))</f>
        <v/>
      </c>
    </row>
    <row r="1457" spans="5:8">
      <c r="E1457" s="33" t="str">
        <f>IF(D1457="","",COUNTIF('Дневник сделок'!$H$10:$H$1960,D1457))</f>
        <v/>
      </c>
      <c r="F1457" s="33" t="str">
        <f>IF(D1457="","",(SUMPRODUCT(('Дневник сделок'!$H$10:'Дневник сделок'!$H$2000=D1457)*('Дневник сделок'!$AE$10:'Дневник сделок'!$AE$2000&gt;0))))</f>
        <v/>
      </c>
      <c r="G1457" s="33" t="str">
        <f>IF(D1457="","",(SUMPRODUCT(('Дневник сделок'!$H$10:'Дневник сделок'!$H$2000=D1457)*('Дневник сделок'!$AE$10:'Дневник сделок'!$AE$2000&lt;0))))</f>
        <v/>
      </c>
      <c r="H1457" s="33" t="str">
        <f>IF(D1457="","",SUMPRODUCT(('Дневник сделок'!$H$10:$H$1960=D1457)*('Дневник сделок'!$AE$10:$AE$1960)))</f>
        <v/>
      </c>
    </row>
    <row r="1458" spans="5:8">
      <c r="E1458" s="33" t="str">
        <f>IF(D1458="","",COUNTIF('Дневник сделок'!$H$10:$H$1960,D1458))</f>
        <v/>
      </c>
      <c r="F1458" s="33" t="str">
        <f>IF(D1458="","",(SUMPRODUCT(('Дневник сделок'!$H$10:'Дневник сделок'!$H$2000=D1458)*('Дневник сделок'!$AE$10:'Дневник сделок'!$AE$2000&gt;0))))</f>
        <v/>
      </c>
      <c r="G1458" s="33" t="str">
        <f>IF(D1458="","",(SUMPRODUCT(('Дневник сделок'!$H$10:'Дневник сделок'!$H$2000=D1458)*('Дневник сделок'!$AE$10:'Дневник сделок'!$AE$2000&lt;0))))</f>
        <v/>
      </c>
      <c r="H1458" s="33" t="str">
        <f>IF(D1458="","",SUMPRODUCT(('Дневник сделок'!$H$10:$H$1960=D1458)*('Дневник сделок'!$AE$10:$AE$1960)))</f>
        <v/>
      </c>
    </row>
    <row r="1459" spans="5:8">
      <c r="E1459" s="33" t="str">
        <f>IF(D1459="","",COUNTIF('Дневник сделок'!$H$10:$H$1960,D1459))</f>
        <v/>
      </c>
      <c r="F1459" s="33" t="str">
        <f>IF(D1459="","",(SUMPRODUCT(('Дневник сделок'!$H$10:'Дневник сделок'!$H$2000=D1459)*('Дневник сделок'!$AE$10:'Дневник сделок'!$AE$2000&gt;0))))</f>
        <v/>
      </c>
      <c r="G1459" s="33" t="str">
        <f>IF(D1459="","",(SUMPRODUCT(('Дневник сделок'!$H$10:'Дневник сделок'!$H$2000=D1459)*('Дневник сделок'!$AE$10:'Дневник сделок'!$AE$2000&lt;0))))</f>
        <v/>
      </c>
      <c r="H1459" s="33" t="str">
        <f>IF(D1459="","",SUMPRODUCT(('Дневник сделок'!$H$10:$H$1960=D1459)*('Дневник сделок'!$AE$10:$AE$1960)))</f>
        <v/>
      </c>
    </row>
    <row r="1460" spans="5:8">
      <c r="E1460" s="33" t="str">
        <f>IF(D1460="","",COUNTIF('Дневник сделок'!$H$10:$H$1960,D1460))</f>
        <v/>
      </c>
      <c r="F1460" s="33" t="str">
        <f>IF(D1460="","",(SUMPRODUCT(('Дневник сделок'!$H$10:'Дневник сделок'!$H$2000=D1460)*('Дневник сделок'!$AE$10:'Дневник сделок'!$AE$2000&gt;0))))</f>
        <v/>
      </c>
      <c r="G1460" s="33" t="str">
        <f>IF(D1460="","",(SUMPRODUCT(('Дневник сделок'!$H$10:'Дневник сделок'!$H$2000=D1460)*('Дневник сделок'!$AE$10:'Дневник сделок'!$AE$2000&lt;0))))</f>
        <v/>
      </c>
      <c r="H1460" s="33" t="str">
        <f>IF(D1460="","",SUMPRODUCT(('Дневник сделок'!$H$10:$H$1960=D1460)*('Дневник сделок'!$AE$10:$AE$1960)))</f>
        <v/>
      </c>
    </row>
    <row r="1461" spans="5:8">
      <c r="E1461" s="33" t="str">
        <f>IF(D1461="","",COUNTIF('Дневник сделок'!$H$10:$H$1960,D1461))</f>
        <v/>
      </c>
      <c r="F1461" s="33" t="str">
        <f>IF(D1461="","",(SUMPRODUCT(('Дневник сделок'!$H$10:'Дневник сделок'!$H$2000=D1461)*('Дневник сделок'!$AE$10:'Дневник сделок'!$AE$2000&gt;0))))</f>
        <v/>
      </c>
      <c r="G1461" s="33" t="str">
        <f>IF(D1461="","",(SUMPRODUCT(('Дневник сделок'!$H$10:'Дневник сделок'!$H$2000=D1461)*('Дневник сделок'!$AE$10:'Дневник сделок'!$AE$2000&lt;0))))</f>
        <v/>
      </c>
      <c r="H1461" s="33" t="str">
        <f>IF(D1461="","",SUMPRODUCT(('Дневник сделок'!$H$10:$H$1960=D1461)*('Дневник сделок'!$AE$10:$AE$1960)))</f>
        <v/>
      </c>
    </row>
    <row r="1462" spans="5:8">
      <c r="E1462" s="33" t="str">
        <f>IF(D1462="","",COUNTIF('Дневник сделок'!$H$10:$H$1960,D1462))</f>
        <v/>
      </c>
      <c r="F1462" s="33" t="str">
        <f>IF(D1462="","",(SUMPRODUCT(('Дневник сделок'!$H$10:'Дневник сделок'!$H$2000=D1462)*('Дневник сделок'!$AE$10:'Дневник сделок'!$AE$2000&gt;0))))</f>
        <v/>
      </c>
      <c r="G1462" s="33" t="str">
        <f>IF(D1462="","",(SUMPRODUCT(('Дневник сделок'!$H$10:'Дневник сделок'!$H$2000=D1462)*('Дневник сделок'!$AE$10:'Дневник сделок'!$AE$2000&lt;0))))</f>
        <v/>
      </c>
      <c r="H1462" s="33" t="str">
        <f>IF(D1462="","",SUMPRODUCT(('Дневник сделок'!$H$10:$H$1960=D1462)*('Дневник сделок'!$AE$10:$AE$1960)))</f>
        <v/>
      </c>
    </row>
    <row r="1463" spans="5:8">
      <c r="E1463" s="33" t="str">
        <f>IF(D1463="","",COUNTIF('Дневник сделок'!$H$10:$H$1960,D1463))</f>
        <v/>
      </c>
      <c r="F1463" s="33" t="str">
        <f>IF(D1463="","",(SUMPRODUCT(('Дневник сделок'!$H$10:'Дневник сделок'!$H$2000=D1463)*('Дневник сделок'!$AE$10:'Дневник сделок'!$AE$2000&gt;0))))</f>
        <v/>
      </c>
      <c r="G1463" s="33" t="str">
        <f>IF(D1463="","",(SUMPRODUCT(('Дневник сделок'!$H$10:'Дневник сделок'!$H$2000=D1463)*('Дневник сделок'!$AE$10:'Дневник сделок'!$AE$2000&lt;0))))</f>
        <v/>
      </c>
      <c r="H1463" s="33" t="str">
        <f>IF(D1463="","",SUMPRODUCT(('Дневник сделок'!$H$10:$H$1960=D1463)*('Дневник сделок'!$AE$10:$AE$1960)))</f>
        <v/>
      </c>
    </row>
    <row r="1464" spans="5:8">
      <c r="E1464" s="33" t="str">
        <f>IF(D1464="","",COUNTIF('Дневник сделок'!$H$10:$H$1960,D1464))</f>
        <v/>
      </c>
      <c r="F1464" s="33" t="str">
        <f>IF(D1464="","",(SUMPRODUCT(('Дневник сделок'!$H$10:'Дневник сделок'!$H$2000=D1464)*('Дневник сделок'!$AE$10:'Дневник сделок'!$AE$2000&gt;0))))</f>
        <v/>
      </c>
      <c r="G1464" s="33" t="str">
        <f>IF(D1464="","",(SUMPRODUCT(('Дневник сделок'!$H$10:'Дневник сделок'!$H$2000=D1464)*('Дневник сделок'!$AE$10:'Дневник сделок'!$AE$2000&lt;0))))</f>
        <v/>
      </c>
      <c r="H1464" s="33" t="str">
        <f>IF(D1464="","",SUMPRODUCT(('Дневник сделок'!$H$10:$H$1960=D1464)*('Дневник сделок'!$AE$10:$AE$1960)))</f>
        <v/>
      </c>
    </row>
    <row r="1465" spans="5:8">
      <c r="E1465" s="33" t="str">
        <f>IF(D1465="","",COUNTIF('Дневник сделок'!$H$10:$H$1960,D1465))</f>
        <v/>
      </c>
      <c r="F1465" s="33" t="str">
        <f>IF(D1465="","",(SUMPRODUCT(('Дневник сделок'!$H$10:'Дневник сделок'!$H$2000=D1465)*('Дневник сделок'!$AE$10:'Дневник сделок'!$AE$2000&gt;0))))</f>
        <v/>
      </c>
      <c r="G1465" s="33" t="str">
        <f>IF(D1465="","",(SUMPRODUCT(('Дневник сделок'!$H$10:'Дневник сделок'!$H$2000=D1465)*('Дневник сделок'!$AE$10:'Дневник сделок'!$AE$2000&lt;0))))</f>
        <v/>
      </c>
      <c r="H1465" s="33" t="str">
        <f>IF(D1465="","",SUMPRODUCT(('Дневник сделок'!$H$10:$H$1960=D1465)*('Дневник сделок'!$AE$10:$AE$1960)))</f>
        <v/>
      </c>
    </row>
    <row r="1466" spans="5:8">
      <c r="E1466" s="33" t="str">
        <f>IF(D1466="","",COUNTIF('Дневник сделок'!$H$10:$H$1960,D1466))</f>
        <v/>
      </c>
      <c r="F1466" s="33" t="str">
        <f>IF(D1466="","",(SUMPRODUCT(('Дневник сделок'!$H$10:'Дневник сделок'!$H$2000=D1466)*('Дневник сделок'!$AE$10:'Дневник сделок'!$AE$2000&gt;0))))</f>
        <v/>
      </c>
      <c r="G1466" s="33" t="str">
        <f>IF(D1466="","",(SUMPRODUCT(('Дневник сделок'!$H$10:'Дневник сделок'!$H$2000=D1466)*('Дневник сделок'!$AE$10:'Дневник сделок'!$AE$2000&lt;0))))</f>
        <v/>
      </c>
      <c r="H1466" s="33" t="str">
        <f>IF(D1466="","",SUMPRODUCT(('Дневник сделок'!$H$10:$H$1960=D1466)*('Дневник сделок'!$AE$10:$AE$1960)))</f>
        <v/>
      </c>
    </row>
    <row r="1467" spans="5:8">
      <c r="E1467" s="33" t="str">
        <f>IF(D1467="","",COUNTIF('Дневник сделок'!$H$10:$H$1960,D1467))</f>
        <v/>
      </c>
      <c r="F1467" s="33" t="str">
        <f>IF(D1467="","",(SUMPRODUCT(('Дневник сделок'!$H$10:'Дневник сделок'!$H$2000=D1467)*('Дневник сделок'!$AE$10:'Дневник сделок'!$AE$2000&gt;0))))</f>
        <v/>
      </c>
      <c r="G1467" s="33" t="str">
        <f>IF(D1467="","",(SUMPRODUCT(('Дневник сделок'!$H$10:'Дневник сделок'!$H$2000=D1467)*('Дневник сделок'!$AE$10:'Дневник сделок'!$AE$2000&lt;0))))</f>
        <v/>
      </c>
      <c r="H1467" s="33" t="str">
        <f>IF(D1467="","",SUMPRODUCT(('Дневник сделок'!$H$10:$H$1960=D1467)*('Дневник сделок'!$AE$10:$AE$1960)))</f>
        <v/>
      </c>
    </row>
    <row r="1468" spans="5:8">
      <c r="E1468" s="33" t="str">
        <f>IF(D1468="","",COUNTIF('Дневник сделок'!$H$10:$H$1960,D1468))</f>
        <v/>
      </c>
      <c r="F1468" s="33" t="str">
        <f>IF(D1468="","",(SUMPRODUCT(('Дневник сделок'!$H$10:'Дневник сделок'!$H$2000=D1468)*('Дневник сделок'!$AE$10:'Дневник сделок'!$AE$2000&gt;0))))</f>
        <v/>
      </c>
      <c r="G1468" s="33" t="str">
        <f>IF(D1468="","",(SUMPRODUCT(('Дневник сделок'!$H$10:'Дневник сделок'!$H$2000=D1468)*('Дневник сделок'!$AE$10:'Дневник сделок'!$AE$2000&lt;0))))</f>
        <v/>
      </c>
      <c r="H1468" s="33" t="str">
        <f>IF(D1468="","",SUMPRODUCT(('Дневник сделок'!$H$10:$H$1960=D1468)*('Дневник сделок'!$AE$10:$AE$1960)))</f>
        <v/>
      </c>
    </row>
    <row r="1469" spans="5:8">
      <c r="E1469" s="33" t="str">
        <f>IF(D1469="","",COUNTIF('Дневник сделок'!$H$10:$H$1960,D1469))</f>
        <v/>
      </c>
      <c r="F1469" s="33" t="str">
        <f>IF(D1469="","",(SUMPRODUCT(('Дневник сделок'!$H$10:'Дневник сделок'!$H$2000=D1469)*('Дневник сделок'!$AE$10:'Дневник сделок'!$AE$2000&gt;0))))</f>
        <v/>
      </c>
      <c r="G1469" s="33" t="str">
        <f>IF(D1469="","",(SUMPRODUCT(('Дневник сделок'!$H$10:'Дневник сделок'!$H$2000=D1469)*('Дневник сделок'!$AE$10:'Дневник сделок'!$AE$2000&lt;0))))</f>
        <v/>
      </c>
      <c r="H1469" s="33" t="str">
        <f>IF(D1469="","",SUMPRODUCT(('Дневник сделок'!$H$10:$H$1960=D1469)*('Дневник сделок'!$AE$10:$AE$1960)))</f>
        <v/>
      </c>
    </row>
    <row r="1470" spans="5:8">
      <c r="E1470" s="33" t="str">
        <f>IF(D1470="","",COUNTIF('Дневник сделок'!$H$10:$H$1960,D1470))</f>
        <v/>
      </c>
      <c r="F1470" s="33" t="str">
        <f>IF(D1470="","",(SUMPRODUCT(('Дневник сделок'!$H$10:'Дневник сделок'!$H$2000=D1470)*('Дневник сделок'!$AE$10:'Дневник сделок'!$AE$2000&gt;0))))</f>
        <v/>
      </c>
      <c r="G1470" s="33" t="str">
        <f>IF(D1470="","",(SUMPRODUCT(('Дневник сделок'!$H$10:'Дневник сделок'!$H$2000=D1470)*('Дневник сделок'!$AE$10:'Дневник сделок'!$AE$2000&lt;0))))</f>
        <v/>
      </c>
      <c r="H1470" s="33" t="str">
        <f>IF(D1470="","",SUMPRODUCT(('Дневник сделок'!$H$10:$H$1960=D1470)*('Дневник сделок'!$AE$10:$AE$1960)))</f>
        <v/>
      </c>
    </row>
    <row r="1471" spans="5:8">
      <c r="E1471" s="33" t="str">
        <f>IF(D1471="","",COUNTIF('Дневник сделок'!$H$10:$H$1960,D1471))</f>
        <v/>
      </c>
      <c r="F1471" s="33" t="str">
        <f>IF(D1471="","",(SUMPRODUCT(('Дневник сделок'!$H$10:'Дневник сделок'!$H$2000=D1471)*('Дневник сделок'!$AE$10:'Дневник сделок'!$AE$2000&gt;0))))</f>
        <v/>
      </c>
      <c r="G1471" s="33" t="str">
        <f>IF(D1471="","",(SUMPRODUCT(('Дневник сделок'!$H$10:'Дневник сделок'!$H$2000=D1471)*('Дневник сделок'!$AE$10:'Дневник сделок'!$AE$2000&lt;0))))</f>
        <v/>
      </c>
      <c r="H1471" s="33" t="str">
        <f>IF(D1471="","",SUMPRODUCT(('Дневник сделок'!$H$10:$H$1960=D1471)*('Дневник сделок'!$AE$10:$AE$1960)))</f>
        <v/>
      </c>
    </row>
    <row r="1472" spans="5:8">
      <c r="E1472" s="33" t="str">
        <f>IF(D1472="","",COUNTIF('Дневник сделок'!$H$10:$H$1960,D1472))</f>
        <v/>
      </c>
      <c r="F1472" s="33" t="str">
        <f>IF(D1472="","",(SUMPRODUCT(('Дневник сделок'!$H$10:'Дневник сделок'!$H$2000=D1472)*('Дневник сделок'!$AE$10:'Дневник сделок'!$AE$2000&gt;0))))</f>
        <v/>
      </c>
      <c r="G1472" s="33" t="str">
        <f>IF(D1472="","",(SUMPRODUCT(('Дневник сделок'!$H$10:'Дневник сделок'!$H$2000=D1472)*('Дневник сделок'!$AE$10:'Дневник сделок'!$AE$2000&lt;0))))</f>
        <v/>
      </c>
      <c r="H1472" s="33" t="str">
        <f>IF(D1472="","",SUMPRODUCT(('Дневник сделок'!$H$10:$H$1960=D1472)*('Дневник сделок'!$AE$10:$AE$1960)))</f>
        <v/>
      </c>
    </row>
    <row r="1473" spans="5:8">
      <c r="E1473" s="33" t="str">
        <f>IF(D1473="","",COUNTIF('Дневник сделок'!$H$10:$H$1960,D1473))</f>
        <v/>
      </c>
      <c r="F1473" s="33" t="str">
        <f>IF(D1473="","",(SUMPRODUCT(('Дневник сделок'!$H$10:'Дневник сделок'!$H$2000=D1473)*('Дневник сделок'!$AE$10:'Дневник сделок'!$AE$2000&gt;0))))</f>
        <v/>
      </c>
      <c r="G1473" s="33" t="str">
        <f>IF(D1473="","",(SUMPRODUCT(('Дневник сделок'!$H$10:'Дневник сделок'!$H$2000=D1473)*('Дневник сделок'!$AE$10:'Дневник сделок'!$AE$2000&lt;0))))</f>
        <v/>
      </c>
      <c r="H1473" s="33" t="str">
        <f>IF(D1473="","",SUMPRODUCT(('Дневник сделок'!$H$10:$H$1960=D1473)*('Дневник сделок'!$AE$10:$AE$1960)))</f>
        <v/>
      </c>
    </row>
    <row r="1474" spans="5:8">
      <c r="E1474" s="33" t="str">
        <f>IF(D1474="","",COUNTIF('Дневник сделок'!$H$10:$H$1960,D1474))</f>
        <v/>
      </c>
      <c r="F1474" s="33" t="str">
        <f>IF(D1474="","",(SUMPRODUCT(('Дневник сделок'!$H$10:'Дневник сделок'!$H$2000=D1474)*('Дневник сделок'!$AE$10:'Дневник сделок'!$AE$2000&gt;0))))</f>
        <v/>
      </c>
      <c r="G1474" s="33" t="str">
        <f>IF(D1474="","",(SUMPRODUCT(('Дневник сделок'!$H$10:'Дневник сделок'!$H$2000=D1474)*('Дневник сделок'!$AE$10:'Дневник сделок'!$AE$2000&lt;0))))</f>
        <v/>
      </c>
      <c r="H1474" s="33" t="str">
        <f>IF(D1474="","",SUMPRODUCT(('Дневник сделок'!$H$10:$H$1960=D1474)*('Дневник сделок'!$AE$10:$AE$1960)))</f>
        <v/>
      </c>
    </row>
    <row r="1475" spans="5:8">
      <c r="E1475" s="33" t="str">
        <f>IF(D1475="","",COUNTIF('Дневник сделок'!$H$10:$H$1960,D1475))</f>
        <v/>
      </c>
      <c r="F1475" s="33" t="str">
        <f>IF(D1475="","",(SUMPRODUCT(('Дневник сделок'!$H$10:'Дневник сделок'!$H$2000=D1475)*('Дневник сделок'!$AE$10:'Дневник сделок'!$AE$2000&gt;0))))</f>
        <v/>
      </c>
      <c r="G1475" s="33" t="str">
        <f>IF(D1475="","",(SUMPRODUCT(('Дневник сделок'!$H$10:'Дневник сделок'!$H$2000=D1475)*('Дневник сделок'!$AE$10:'Дневник сделок'!$AE$2000&lt;0))))</f>
        <v/>
      </c>
      <c r="H1475" s="33" t="str">
        <f>IF(D1475="","",SUMPRODUCT(('Дневник сделок'!$H$10:$H$1960=D1475)*('Дневник сделок'!$AE$10:$AE$1960)))</f>
        <v/>
      </c>
    </row>
    <row r="1476" spans="5:8">
      <c r="E1476" s="33" t="str">
        <f>IF(D1476="","",COUNTIF('Дневник сделок'!$H$10:$H$1960,D1476))</f>
        <v/>
      </c>
      <c r="F1476" s="33" t="str">
        <f>IF(D1476="","",(SUMPRODUCT(('Дневник сделок'!$H$10:'Дневник сделок'!$H$2000=D1476)*('Дневник сделок'!$AE$10:'Дневник сделок'!$AE$2000&gt;0))))</f>
        <v/>
      </c>
      <c r="G1476" s="33" t="str">
        <f>IF(D1476="","",(SUMPRODUCT(('Дневник сделок'!$H$10:'Дневник сделок'!$H$2000=D1476)*('Дневник сделок'!$AE$10:'Дневник сделок'!$AE$2000&lt;0))))</f>
        <v/>
      </c>
      <c r="H1476" s="33" t="str">
        <f>IF(D1476="","",SUMPRODUCT(('Дневник сделок'!$H$10:$H$1960=D1476)*('Дневник сделок'!$AE$10:$AE$1960)))</f>
        <v/>
      </c>
    </row>
    <row r="1477" spans="5:8">
      <c r="E1477" s="33" t="str">
        <f>IF(D1477="","",COUNTIF('Дневник сделок'!$H$10:$H$1960,D1477))</f>
        <v/>
      </c>
      <c r="F1477" s="33" t="str">
        <f>IF(D1477="","",(SUMPRODUCT(('Дневник сделок'!$H$10:'Дневник сделок'!$H$2000=D1477)*('Дневник сделок'!$AE$10:'Дневник сделок'!$AE$2000&gt;0))))</f>
        <v/>
      </c>
      <c r="G1477" s="33" t="str">
        <f>IF(D1477="","",(SUMPRODUCT(('Дневник сделок'!$H$10:'Дневник сделок'!$H$2000=D1477)*('Дневник сделок'!$AE$10:'Дневник сделок'!$AE$2000&lt;0))))</f>
        <v/>
      </c>
      <c r="H1477" s="33" t="str">
        <f>IF(D1477="","",SUMPRODUCT(('Дневник сделок'!$H$10:$H$1960=D1477)*('Дневник сделок'!$AE$10:$AE$1960)))</f>
        <v/>
      </c>
    </row>
    <row r="1478" spans="5:8">
      <c r="E1478" s="33" t="str">
        <f>IF(D1478="","",COUNTIF('Дневник сделок'!$H$10:$H$1960,D1478))</f>
        <v/>
      </c>
      <c r="F1478" s="33" t="str">
        <f>IF(D1478="","",(SUMPRODUCT(('Дневник сделок'!$H$10:'Дневник сделок'!$H$2000=D1478)*('Дневник сделок'!$AE$10:'Дневник сделок'!$AE$2000&gt;0))))</f>
        <v/>
      </c>
      <c r="G1478" s="33" t="str">
        <f>IF(D1478="","",(SUMPRODUCT(('Дневник сделок'!$H$10:'Дневник сделок'!$H$2000=D1478)*('Дневник сделок'!$AE$10:'Дневник сделок'!$AE$2000&lt;0))))</f>
        <v/>
      </c>
      <c r="H1478" s="33" t="str">
        <f>IF(D1478="","",SUMPRODUCT(('Дневник сделок'!$H$10:$H$1960=D1478)*('Дневник сделок'!$AE$10:$AE$1960)))</f>
        <v/>
      </c>
    </row>
    <row r="1479" spans="5:8">
      <c r="E1479" s="33" t="str">
        <f>IF(D1479="","",COUNTIF('Дневник сделок'!$H$10:$H$1960,D1479))</f>
        <v/>
      </c>
      <c r="F1479" s="33" t="str">
        <f>IF(D1479="","",(SUMPRODUCT(('Дневник сделок'!$H$10:'Дневник сделок'!$H$2000=D1479)*('Дневник сделок'!$AE$10:'Дневник сделок'!$AE$2000&gt;0))))</f>
        <v/>
      </c>
      <c r="G1479" s="33" t="str">
        <f>IF(D1479="","",(SUMPRODUCT(('Дневник сделок'!$H$10:'Дневник сделок'!$H$2000=D1479)*('Дневник сделок'!$AE$10:'Дневник сделок'!$AE$2000&lt;0))))</f>
        <v/>
      </c>
      <c r="H1479" s="33" t="str">
        <f>IF(D1479="","",SUMPRODUCT(('Дневник сделок'!$H$10:$H$1960=D1479)*('Дневник сделок'!$AE$10:$AE$1960)))</f>
        <v/>
      </c>
    </row>
    <row r="1480" spans="5:8">
      <c r="E1480" s="33" t="str">
        <f>IF(D1480="","",COUNTIF('Дневник сделок'!$H$10:$H$1960,D1480))</f>
        <v/>
      </c>
      <c r="F1480" s="33" t="str">
        <f>IF(D1480="","",(SUMPRODUCT(('Дневник сделок'!$H$10:'Дневник сделок'!$H$2000=D1480)*('Дневник сделок'!$AE$10:'Дневник сделок'!$AE$2000&gt;0))))</f>
        <v/>
      </c>
      <c r="G1480" s="33" t="str">
        <f>IF(D1480="","",(SUMPRODUCT(('Дневник сделок'!$H$10:'Дневник сделок'!$H$2000=D1480)*('Дневник сделок'!$AE$10:'Дневник сделок'!$AE$2000&lt;0))))</f>
        <v/>
      </c>
      <c r="H1480" s="33" t="str">
        <f>IF(D1480="","",SUMPRODUCT(('Дневник сделок'!$H$10:$H$1960=D1480)*('Дневник сделок'!$AE$10:$AE$1960)))</f>
        <v/>
      </c>
    </row>
    <row r="1481" spans="5:8">
      <c r="E1481" s="33" t="str">
        <f>IF(D1481="","",COUNTIF('Дневник сделок'!$H$10:$H$1960,D1481))</f>
        <v/>
      </c>
      <c r="F1481" s="33" t="str">
        <f>IF(D1481="","",(SUMPRODUCT(('Дневник сделок'!$H$10:'Дневник сделок'!$H$2000=D1481)*('Дневник сделок'!$AE$10:'Дневник сделок'!$AE$2000&gt;0))))</f>
        <v/>
      </c>
      <c r="G1481" s="33" t="str">
        <f>IF(D1481="","",(SUMPRODUCT(('Дневник сделок'!$H$10:'Дневник сделок'!$H$2000=D1481)*('Дневник сделок'!$AE$10:'Дневник сделок'!$AE$2000&lt;0))))</f>
        <v/>
      </c>
      <c r="H1481" s="33" t="str">
        <f>IF(D1481="","",SUMPRODUCT(('Дневник сделок'!$H$10:$H$1960=D1481)*('Дневник сделок'!$AE$10:$AE$1960)))</f>
        <v/>
      </c>
    </row>
    <row r="1482" spans="5:8">
      <c r="E1482" s="33" t="str">
        <f>IF(D1482="","",COUNTIF('Дневник сделок'!$H$10:$H$1960,D1482))</f>
        <v/>
      </c>
      <c r="F1482" s="33" t="str">
        <f>IF(D1482="","",(SUMPRODUCT(('Дневник сделок'!$H$10:'Дневник сделок'!$H$2000=D1482)*('Дневник сделок'!$AE$10:'Дневник сделок'!$AE$2000&gt;0))))</f>
        <v/>
      </c>
      <c r="G1482" s="33" t="str">
        <f>IF(D1482="","",(SUMPRODUCT(('Дневник сделок'!$H$10:'Дневник сделок'!$H$2000=D1482)*('Дневник сделок'!$AE$10:'Дневник сделок'!$AE$2000&lt;0))))</f>
        <v/>
      </c>
      <c r="H1482" s="33" t="str">
        <f>IF(D1482="","",SUMPRODUCT(('Дневник сделок'!$H$10:$H$1960=D1482)*('Дневник сделок'!$AE$10:$AE$1960)))</f>
        <v/>
      </c>
    </row>
    <row r="1483" spans="5:8">
      <c r="E1483" s="33" t="str">
        <f>IF(D1483="","",COUNTIF('Дневник сделок'!$H$10:$H$1960,D1483))</f>
        <v/>
      </c>
      <c r="F1483" s="33" t="str">
        <f>IF(D1483="","",(SUMPRODUCT(('Дневник сделок'!$H$10:'Дневник сделок'!$H$2000=D1483)*('Дневник сделок'!$AE$10:'Дневник сделок'!$AE$2000&gt;0))))</f>
        <v/>
      </c>
      <c r="G1483" s="33" t="str">
        <f>IF(D1483="","",(SUMPRODUCT(('Дневник сделок'!$H$10:'Дневник сделок'!$H$2000=D1483)*('Дневник сделок'!$AE$10:'Дневник сделок'!$AE$2000&lt;0))))</f>
        <v/>
      </c>
      <c r="H1483" s="33" t="str">
        <f>IF(D1483="","",SUMPRODUCT(('Дневник сделок'!$H$10:$H$1960=D1483)*('Дневник сделок'!$AE$10:$AE$1960)))</f>
        <v/>
      </c>
    </row>
    <row r="1484" spans="5:8">
      <c r="E1484" s="33" t="str">
        <f>IF(D1484="","",COUNTIF('Дневник сделок'!$H$10:$H$1960,D1484))</f>
        <v/>
      </c>
      <c r="F1484" s="33" t="str">
        <f>IF(D1484="","",(SUMPRODUCT(('Дневник сделок'!$H$10:'Дневник сделок'!$H$2000=D1484)*('Дневник сделок'!$AE$10:'Дневник сделок'!$AE$2000&gt;0))))</f>
        <v/>
      </c>
      <c r="G1484" s="33" t="str">
        <f>IF(D1484="","",(SUMPRODUCT(('Дневник сделок'!$H$10:'Дневник сделок'!$H$2000=D1484)*('Дневник сделок'!$AE$10:'Дневник сделок'!$AE$2000&lt;0))))</f>
        <v/>
      </c>
      <c r="H1484" s="33" t="str">
        <f>IF(D1484="","",SUMPRODUCT(('Дневник сделок'!$H$10:$H$1960=D1484)*('Дневник сделок'!$AE$10:$AE$1960)))</f>
        <v/>
      </c>
    </row>
    <row r="1485" spans="5:8">
      <c r="E1485" s="33" t="str">
        <f>IF(D1485="","",COUNTIF('Дневник сделок'!$H$10:$H$1960,D1485))</f>
        <v/>
      </c>
      <c r="F1485" s="33" t="str">
        <f>IF(D1485="","",(SUMPRODUCT(('Дневник сделок'!$H$10:'Дневник сделок'!$H$2000=D1485)*('Дневник сделок'!$AE$10:'Дневник сделок'!$AE$2000&gt;0))))</f>
        <v/>
      </c>
      <c r="G1485" s="33" t="str">
        <f>IF(D1485="","",(SUMPRODUCT(('Дневник сделок'!$H$10:'Дневник сделок'!$H$2000=D1485)*('Дневник сделок'!$AE$10:'Дневник сделок'!$AE$2000&lt;0))))</f>
        <v/>
      </c>
      <c r="H1485" s="33" t="str">
        <f>IF(D1485="","",SUMPRODUCT(('Дневник сделок'!$H$10:$H$1960=D1485)*('Дневник сделок'!$AE$10:$AE$1960)))</f>
        <v/>
      </c>
    </row>
    <row r="1486" spans="5:8">
      <c r="E1486" s="33" t="str">
        <f>IF(D1486="","",COUNTIF('Дневник сделок'!$H$10:$H$1960,D1486))</f>
        <v/>
      </c>
      <c r="F1486" s="33" t="str">
        <f>IF(D1486="","",(SUMPRODUCT(('Дневник сделок'!$H$10:'Дневник сделок'!$H$2000=D1486)*('Дневник сделок'!$AE$10:'Дневник сделок'!$AE$2000&gt;0))))</f>
        <v/>
      </c>
      <c r="G1486" s="33" t="str">
        <f>IF(D1486="","",(SUMPRODUCT(('Дневник сделок'!$H$10:'Дневник сделок'!$H$2000=D1486)*('Дневник сделок'!$AE$10:'Дневник сделок'!$AE$2000&lt;0))))</f>
        <v/>
      </c>
      <c r="H1486" s="33" t="str">
        <f>IF(D1486="","",SUMPRODUCT(('Дневник сделок'!$H$10:$H$1960=D1486)*('Дневник сделок'!$AE$10:$AE$1960)))</f>
        <v/>
      </c>
    </row>
    <row r="1487" spans="5:8">
      <c r="E1487" s="33" t="str">
        <f>IF(D1487="","",COUNTIF('Дневник сделок'!$H$10:$H$1960,D1487))</f>
        <v/>
      </c>
      <c r="F1487" s="33" t="str">
        <f>IF(D1487="","",(SUMPRODUCT(('Дневник сделок'!$H$10:'Дневник сделок'!$H$2000=D1487)*('Дневник сделок'!$AE$10:'Дневник сделок'!$AE$2000&gt;0))))</f>
        <v/>
      </c>
      <c r="G1487" s="33" t="str">
        <f>IF(D1487="","",(SUMPRODUCT(('Дневник сделок'!$H$10:'Дневник сделок'!$H$2000=D1487)*('Дневник сделок'!$AE$10:'Дневник сделок'!$AE$2000&lt;0))))</f>
        <v/>
      </c>
      <c r="H1487" s="33" t="str">
        <f>IF(D1487="","",SUMPRODUCT(('Дневник сделок'!$H$10:$H$1960=D1487)*('Дневник сделок'!$AE$10:$AE$1960)))</f>
        <v/>
      </c>
    </row>
    <row r="1488" spans="5:8">
      <c r="E1488" s="33" t="str">
        <f>IF(D1488="","",COUNTIF('Дневник сделок'!$H$10:$H$1960,D1488))</f>
        <v/>
      </c>
      <c r="F1488" s="33" t="str">
        <f>IF(D1488="","",(SUMPRODUCT(('Дневник сделок'!$H$10:'Дневник сделок'!$H$2000=D1488)*('Дневник сделок'!$AE$10:'Дневник сделок'!$AE$2000&gt;0))))</f>
        <v/>
      </c>
      <c r="G1488" s="33" t="str">
        <f>IF(D1488="","",(SUMPRODUCT(('Дневник сделок'!$H$10:'Дневник сделок'!$H$2000=D1488)*('Дневник сделок'!$AE$10:'Дневник сделок'!$AE$2000&lt;0))))</f>
        <v/>
      </c>
      <c r="H1488" s="33" t="str">
        <f>IF(D1488="","",SUMPRODUCT(('Дневник сделок'!$H$10:$H$1960=D1488)*('Дневник сделок'!$AE$10:$AE$1960)))</f>
        <v/>
      </c>
    </row>
    <row r="1489" spans="5:8">
      <c r="E1489" s="33" t="str">
        <f>IF(D1489="","",COUNTIF('Дневник сделок'!$H$10:$H$1960,D1489))</f>
        <v/>
      </c>
      <c r="F1489" s="33" t="str">
        <f>IF(D1489="","",(SUMPRODUCT(('Дневник сделок'!$H$10:'Дневник сделок'!$H$2000=D1489)*('Дневник сделок'!$AE$10:'Дневник сделок'!$AE$2000&gt;0))))</f>
        <v/>
      </c>
      <c r="G1489" s="33" t="str">
        <f>IF(D1489="","",(SUMPRODUCT(('Дневник сделок'!$H$10:'Дневник сделок'!$H$2000=D1489)*('Дневник сделок'!$AE$10:'Дневник сделок'!$AE$2000&lt;0))))</f>
        <v/>
      </c>
      <c r="H1489" s="33" t="str">
        <f>IF(D1489="","",SUMPRODUCT(('Дневник сделок'!$H$10:$H$1960=D1489)*('Дневник сделок'!$AE$10:$AE$1960)))</f>
        <v/>
      </c>
    </row>
    <row r="1490" spans="5:8">
      <c r="E1490" s="33" t="str">
        <f>IF(D1490="","",COUNTIF('Дневник сделок'!$H$10:$H$1960,D1490))</f>
        <v/>
      </c>
      <c r="F1490" s="33" t="str">
        <f>IF(D1490="","",(SUMPRODUCT(('Дневник сделок'!$H$10:'Дневник сделок'!$H$2000=D1490)*('Дневник сделок'!$AE$10:'Дневник сделок'!$AE$2000&gt;0))))</f>
        <v/>
      </c>
      <c r="G1490" s="33" t="str">
        <f>IF(D1490="","",(SUMPRODUCT(('Дневник сделок'!$H$10:'Дневник сделок'!$H$2000=D1490)*('Дневник сделок'!$AE$10:'Дневник сделок'!$AE$2000&lt;0))))</f>
        <v/>
      </c>
      <c r="H1490" s="33" t="str">
        <f>IF(D1490="","",SUMPRODUCT(('Дневник сделок'!$H$10:$H$1960=D1490)*('Дневник сделок'!$AE$10:$AE$1960)))</f>
        <v/>
      </c>
    </row>
    <row r="1491" spans="5:8">
      <c r="E1491" s="33" t="str">
        <f>IF(D1491="","",COUNTIF('Дневник сделок'!$H$10:$H$1960,D1491))</f>
        <v/>
      </c>
      <c r="F1491" s="33" t="str">
        <f>IF(D1491="","",(SUMPRODUCT(('Дневник сделок'!$H$10:'Дневник сделок'!$H$2000=D1491)*('Дневник сделок'!$AE$10:'Дневник сделок'!$AE$2000&gt;0))))</f>
        <v/>
      </c>
      <c r="G1491" s="33" t="str">
        <f>IF(D1491="","",(SUMPRODUCT(('Дневник сделок'!$H$10:'Дневник сделок'!$H$2000=D1491)*('Дневник сделок'!$AE$10:'Дневник сделок'!$AE$2000&lt;0))))</f>
        <v/>
      </c>
      <c r="H1491" s="33" t="str">
        <f>IF(D1491="","",SUMPRODUCT(('Дневник сделок'!$H$10:$H$1960=D1491)*('Дневник сделок'!$AE$10:$AE$1960)))</f>
        <v/>
      </c>
    </row>
    <row r="1492" spans="5:8">
      <c r="E1492" s="33" t="str">
        <f>IF(D1492="","",COUNTIF('Дневник сделок'!$H$10:$H$1960,D1492))</f>
        <v/>
      </c>
      <c r="F1492" s="33" t="str">
        <f>IF(D1492="","",(SUMPRODUCT(('Дневник сделок'!$H$10:'Дневник сделок'!$H$2000=D1492)*('Дневник сделок'!$AE$10:'Дневник сделок'!$AE$2000&gt;0))))</f>
        <v/>
      </c>
      <c r="G1492" s="33" t="str">
        <f>IF(D1492="","",(SUMPRODUCT(('Дневник сделок'!$H$10:'Дневник сделок'!$H$2000=D1492)*('Дневник сделок'!$AE$10:'Дневник сделок'!$AE$2000&lt;0))))</f>
        <v/>
      </c>
      <c r="H1492" s="33" t="str">
        <f>IF(D1492="","",SUMPRODUCT(('Дневник сделок'!$H$10:$H$1960=D1492)*('Дневник сделок'!$AE$10:$AE$1960)))</f>
        <v/>
      </c>
    </row>
    <row r="1493" spans="5:8">
      <c r="E1493" s="33" t="str">
        <f>IF(D1493="","",COUNTIF('Дневник сделок'!$H$10:$H$1960,D1493))</f>
        <v/>
      </c>
      <c r="F1493" s="33" t="str">
        <f>IF(D1493="","",(SUMPRODUCT(('Дневник сделок'!$H$10:'Дневник сделок'!$H$2000=D1493)*('Дневник сделок'!$AE$10:'Дневник сделок'!$AE$2000&gt;0))))</f>
        <v/>
      </c>
      <c r="G1493" s="33" t="str">
        <f>IF(D1493="","",(SUMPRODUCT(('Дневник сделок'!$H$10:'Дневник сделок'!$H$2000=D1493)*('Дневник сделок'!$AE$10:'Дневник сделок'!$AE$2000&lt;0))))</f>
        <v/>
      </c>
      <c r="H1493" s="33" t="str">
        <f>IF(D1493="","",SUMPRODUCT(('Дневник сделок'!$H$10:$H$1960=D1493)*('Дневник сделок'!$AE$10:$AE$1960)))</f>
        <v/>
      </c>
    </row>
    <row r="1494" spans="5:8">
      <c r="E1494" s="33" t="str">
        <f>IF(D1494="","",COUNTIF('Дневник сделок'!$H$10:$H$1960,D1494))</f>
        <v/>
      </c>
      <c r="F1494" s="33" t="str">
        <f>IF(D1494="","",(SUMPRODUCT(('Дневник сделок'!$H$10:'Дневник сделок'!$H$2000=D1494)*('Дневник сделок'!$AE$10:'Дневник сделок'!$AE$2000&gt;0))))</f>
        <v/>
      </c>
      <c r="G1494" s="33" t="str">
        <f>IF(D1494="","",(SUMPRODUCT(('Дневник сделок'!$H$10:'Дневник сделок'!$H$2000=D1494)*('Дневник сделок'!$AE$10:'Дневник сделок'!$AE$2000&lt;0))))</f>
        <v/>
      </c>
      <c r="H1494" s="33" t="str">
        <f>IF(D1494="","",SUMPRODUCT(('Дневник сделок'!$H$10:$H$1960=D1494)*('Дневник сделок'!$AE$10:$AE$1960)))</f>
        <v/>
      </c>
    </row>
    <row r="1495" spans="5:8">
      <c r="E1495" s="33" t="str">
        <f>IF(D1495="","",COUNTIF('Дневник сделок'!$H$10:$H$1960,D1495))</f>
        <v/>
      </c>
      <c r="F1495" s="33" t="str">
        <f>IF(D1495="","",(SUMPRODUCT(('Дневник сделок'!$H$10:'Дневник сделок'!$H$2000=D1495)*('Дневник сделок'!$AE$10:'Дневник сделок'!$AE$2000&gt;0))))</f>
        <v/>
      </c>
      <c r="G1495" s="33" t="str">
        <f>IF(D1495="","",(SUMPRODUCT(('Дневник сделок'!$H$10:'Дневник сделок'!$H$2000=D1495)*('Дневник сделок'!$AE$10:'Дневник сделок'!$AE$2000&lt;0))))</f>
        <v/>
      </c>
      <c r="H1495" s="33" t="str">
        <f>IF(D1495="","",SUMPRODUCT(('Дневник сделок'!$H$10:$H$1960=D1495)*('Дневник сделок'!$AE$10:$AE$1960)))</f>
        <v/>
      </c>
    </row>
    <row r="1496" spans="5:8">
      <c r="E1496" s="33" t="str">
        <f>IF(D1496="","",COUNTIF('Дневник сделок'!$H$10:$H$1960,D1496))</f>
        <v/>
      </c>
      <c r="F1496" s="33" t="str">
        <f>IF(D1496="","",(SUMPRODUCT(('Дневник сделок'!$H$10:'Дневник сделок'!$H$2000=D1496)*('Дневник сделок'!$AE$10:'Дневник сделок'!$AE$2000&gt;0))))</f>
        <v/>
      </c>
      <c r="G1496" s="33" t="str">
        <f>IF(D1496="","",(SUMPRODUCT(('Дневник сделок'!$H$10:'Дневник сделок'!$H$2000=D1496)*('Дневник сделок'!$AE$10:'Дневник сделок'!$AE$2000&lt;0))))</f>
        <v/>
      </c>
      <c r="H1496" s="33" t="str">
        <f>IF(D1496="","",SUMPRODUCT(('Дневник сделок'!$H$10:$H$1960=D1496)*('Дневник сделок'!$AE$10:$AE$1960)))</f>
        <v/>
      </c>
    </row>
    <row r="1497" spans="5:8">
      <c r="E1497" s="33" t="str">
        <f>IF(D1497="","",COUNTIF('Дневник сделок'!$H$10:$H$1960,D1497))</f>
        <v/>
      </c>
      <c r="F1497" s="33" t="str">
        <f>IF(D1497="","",(SUMPRODUCT(('Дневник сделок'!$H$10:'Дневник сделок'!$H$2000=D1497)*('Дневник сделок'!$AE$10:'Дневник сделок'!$AE$2000&gt;0))))</f>
        <v/>
      </c>
      <c r="G1497" s="33" t="str">
        <f>IF(D1497="","",(SUMPRODUCT(('Дневник сделок'!$H$10:'Дневник сделок'!$H$2000=D1497)*('Дневник сделок'!$AE$10:'Дневник сделок'!$AE$2000&lt;0))))</f>
        <v/>
      </c>
      <c r="H1497" s="33" t="str">
        <f>IF(D1497="","",SUMPRODUCT(('Дневник сделок'!$H$10:$H$1960=D1497)*('Дневник сделок'!$AE$10:$AE$1960)))</f>
        <v/>
      </c>
    </row>
    <row r="1498" spans="5:8">
      <c r="E1498" s="33" t="str">
        <f>IF(D1498="","",COUNTIF('Дневник сделок'!$H$10:$H$1960,D1498))</f>
        <v/>
      </c>
      <c r="F1498" s="33" t="str">
        <f>IF(D1498="","",(SUMPRODUCT(('Дневник сделок'!$H$10:'Дневник сделок'!$H$2000=D1498)*('Дневник сделок'!$AE$10:'Дневник сделок'!$AE$2000&gt;0))))</f>
        <v/>
      </c>
      <c r="G1498" s="33" t="str">
        <f>IF(D1498="","",(SUMPRODUCT(('Дневник сделок'!$H$10:'Дневник сделок'!$H$2000=D1498)*('Дневник сделок'!$AE$10:'Дневник сделок'!$AE$2000&lt;0))))</f>
        <v/>
      </c>
      <c r="H1498" s="33" t="str">
        <f>IF(D1498="","",SUMPRODUCT(('Дневник сделок'!$H$10:$H$1960=D1498)*('Дневник сделок'!$AE$10:$AE$1960)))</f>
        <v/>
      </c>
    </row>
    <row r="1499" spans="5:8">
      <c r="E1499" s="33" t="str">
        <f>IF(D1499="","",COUNTIF('Дневник сделок'!$H$10:$H$1960,D1499))</f>
        <v/>
      </c>
      <c r="F1499" s="33" t="str">
        <f>IF(D1499="","",(SUMPRODUCT(('Дневник сделок'!$H$10:'Дневник сделок'!$H$2000=D1499)*('Дневник сделок'!$AE$10:'Дневник сделок'!$AE$2000&gt;0))))</f>
        <v/>
      </c>
      <c r="G1499" s="33" t="str">
        <f>IF(D1499="","",(SUMPRODUCT(('Дневник сделок'!$H$10:'Дневник сделок'!$H$2000=D1499)*('Дневник сделок'!$AE$10:'Дневник сделок'!$AE$2000&lt;0))))</f>
        <v/>
      </c>
      <c r="H1499" s="33" t="str">
        <f>IF(D1499="","",SUMPRODUCT(('Дневник сделок'!$H$10:$H$1960=D1499)*('Дневник сделок'!$AE$10:$AE$1960)))</f>
        <v/>
      </c>
    </row>
    <row r="1500" spans="5:8">
      <c r="E1500" s="33" t="str">
        <f>IF(D1500="","",COUNTIF('Дневник сделок'!$H$10:$H$1960,D1500))</f>
        <v/>
      </c>
      <c r="F1500" s="33" t="str">
        <f>IF(D1500="","",(SUMPRODUCT(('Дневник сделок'!$H$10:'Дневник сделок'!$H$2000=D1500)*('Дневник сделок'!$AE$10:'Дневник сделок'!$AE$2000&gt;0))))</f>
        <v/>
      </c>
      <c r="G1500" s="33" t="str">
        <f>IF(D1500="","",(SUMPRODUCT(('Дневник сделок'!$H$10:'Дневник сделок'!$H$2000=D1500)*('Дневник сделок'!$AE$10:'Дневник сделок'!$AE$2000&lt;0))))</f>
        <v/>
      </c>
      <c r="H1500" s="33" t="str">
        <f>IF(D1500="","",SUMPRODUCT(('Дневник сделок'!$H$10:$H$1960=D1500)*('Дневник сделок'!$AE$10:$AE$1960)))</f>
        <v/>
      </c>
    </row>
    <row r="1501" spans="5:8">
      <c r="E1501" s="33" t="str">
        <f>IF(D1501="","",COUNTIF('Дневник сделок'!$H$10:$H$1960,D1501))</f>
        <v/>
      </c>
      <c r="F1501" s="33" t="str">
        <f>IF(D1501="","",(SUMPRODUCT(('Дневник сделок'!$H$10:'Дневник сделок'!$H$2000=D1501)*('Дневник сделок'!$AE$10:'Дневник сделок'!$AE$2000&gt;0))))</f>
        <v/>
      </c>
      <c r="G1501" s="33" t="str">
        <f>IF(D1501="","",(SUMPRODUCT(('Дневник сделок'!$H$10:'Дневник сделок'!$H$2000=D1501)*('Дневник сделок'!$AE$10:'Дневник сделок'!$AE$2000&lt;0))))</f>
        <v/>
      </c>
      <c r="H1501" s="33" t="str">
        <f>IF(D1501="","",SUMPRODUCT(('Дневник сделок'!$H$10:$H$1960=D1501)*('Дневник сделок'!$AE$10:$AE$1960)))</f>
        <v/>
      </c>
    </row>
    <row r="1502" spans="5:8">
      <c r="E1502" s="33" t="str">
        <f>IF(D1502="","",COUNTIF('Дневник сделок'!$H$10:$H$1960,D1502))</f>
        <v/>
      </c>
      <c r="F1502" s="33" t="str">
        <f>IF(D1502="","",(SUMPRODUCT(('Дневник сделок'!$H$10:'Дневник сделок'!$H$2000=D1502)*('Дневник сделок'!$AE$10:'Дневник сделок'!$AE$2000&gt;0))))</f>
        <v/>
      </c>
      <c r="G1502" s="33" t="str">
        <f>IF(D1502="","",(SUMPRODUCT(('Дневник сделок'!$H$10:'Дневник сделок'!$H$2000=D1502)*('Дневник сделок'!$AE$10:'Дневник сделок'!$AE$2000&lt;0))))</f>
        <v/>
      </c>
      <c r="H1502" s="33" t="str">
        <f>IF(D1502="","",SUMPRODUCT(('Дневник сделок'!$H$10:$H$1960=D1502)*('Дневник сделок'!$AE$10:$AE$1960)))</f>
        <v/>
      </c>
    </row>
    <row r="1503" spans="5:8">
      <c r="E1503" s="33" t="str">
        <f>IF(D1503="","",COUNTIF('Дневник сделок'!$H$10:$H$1960,D1503))</f>
        <v/>
      </c>
      <c r="F1503" s="33" t="str">
        <f>IF(D1503="","",(SUMPRODUCT(('Дневник сделок'!$H$10:'Дневник сделок'!$H$2000=D1503)*('Дневник сделок'!$AE$10:'Дневник сделок'!$AE$2000&gt;0))))</f>
        <v/>
      </c>
      <c r="G1503" s="33" t="str">
        <f>IF(D1503="","",(SUMPRODUCT(('Дневник сделок'!$H$10:'Дневник сделок'!$H$2000=D1503)*('Дневник сделок'!$AE$10:'Дневник сделок'!$AE$2000&lt;0))))</f>
        <v/>
      </c>
      <c r="H1503" s="33" t="str">
        <f>IF(D1503="","",SUMPRODUCT(('Дневник сделок'!$H$10:$H$1960=D1503)*('Дневник сделок'!$AE$10:$AE$1960)))</f>
        <v/>
      </c>
    </row>
    <row r="1504" spans="5:8">
      <c r="E1504" s="33" t="str">
        <f>IF(D1504="","",COUNTIF('Дневник сделок'!$H$10:$H$1960,D1504))</f>
        <v/>
      </c>
      <c r="F1504" s="33" t="str">
        <f>IF(D1504="","",(SUMPRODUCT(('Дневник сделок'!$H$10:'Дневник сделок'!$H$2000=D1504)*('Дневник сделок'!$AE$10:'Дневник сделок'!$AE$2000&gt;0))))</f>
        <v/>
      </c>
      <c r="G1504" s="33" t="str">
        <f>IF(D1504="","",(SUMPRODUCT(('Дневник сделок'!$H$10:'Дневник сделок'!$H$2000=D1504)*('Дневник сделок'!$AE$10:'Дневник сделок'!$AE$2000&lt;0))))</f>
        <v/>
      </c>
      <c r="H1504" s="33" t="str">
        <f>IF(D1504="","",SUMPRODUCT(('Дневник сделок'!$H$10:$H$1960=D1504)*('Дневник сделок'!$AE$10:$AE$1960)))</f>
        <v/>
      </c>
    </row>
    <row r="1505" spans="5:8">
      <c r="E1505" s="33" t="str">
        <f>IF(D1505="","",COUNTIF('Дневник сделок'!$H$10:$H$1960,D1505))</f>
        <v/>
      </c>
      <c r="F1505" s="33" t="str">
        <f>IF(D1505="","",(SUMPRODUCT(('Дневник сделок'!$H$10:'Дневник сделок'!$H$2000=D1505)*('Дневник сделок'!$AE$10:'Дневник сделок'!$AE$2000&gt;0))))</f>
        <v/>
      </c>
      <c r="G1505" s="33" t="str">
        <f>IF(D1505="","",(SUMPRODUCT(('Дневник сделок'!$H$10:'Дневник сделок'!$H$2000=D1505)*('Дневник сделок'!$AE$10:'Дневник сделок'!$AE$2000&lt;0))))</f>
        <v/>
      </c>
      <c r="H1505" s="33" t="str">
        <f>IF(D1505="","",SUMPRODUCT(('Дневник сделок'!$H$10:$H$1960=D1505)*('Дневник сделок'!$AE$10:$AE$1960)))</f>
        <v/>
      </c>
    </row>
    <row r="1506" spans="5:8">
      <c r="E1506" s="33" t="str">
        <f>IF(D1506="","",COUNTIF('Дневник сделок'!$H$10:$H$1960,D1506))</f>
        <v/>
      </c>
      <c r="F1506" s="33" t="str">
        <f>IF(D1506="","",(SUMPRODUCT(('Дневник сделок'!$H$10:'Дневник сделок'!$H$2000=D1506)*('Дневник сделок'!$AE$10:'Дневник сделок'!$AE$2000&gt;0))))</f>
        <v/>
      </c>
      <c r="G1506" s="33" t="str">
        <f>IF(D1506="","",(SUMPRODUCT(('Дневник сделок'!$H$10:'Дневник сделок'!$H$2000=D1506)*('Дневник сделок'!$AE$10:'Дневник сделок'!$AE$2000&lt;0))))</f>
        <v/>
      </c>
      <c r="H1506" s="33" t="str">
        <f>IF(D1506="","",SUMPRODUCT(('Дневник сделок'!$H$10:$H$1960=D1506)*('Дневник сделок'!$AE$10:$AE$1960)))</f>
        <v/>
      </c>
    </row>
    <row r="1507" spans="5:8">
      <c r="E1507" s="33" t="str">
        <f>IF(D1507="","",COUNTIF('Дневник сделок'!$H$10:$H$1960,D1507))</f>
        <v/>
      </c>
      <c r="F1507" s="33" t="str">
        <f>IF(D1507="","",(SUMPRODUCT(('Дневник сделок'!$H$10:'Дневник сделок'!$H$2000=D1507)*('Дневник сделок'!$AE$10:'Дневник сделок'!$AE$2000&gt;0))))</f>
        <v/>
      </c>
      <c r="G1507" s="33" t="str">
        <f>IF(D1507="","",(SUMPRODUCT(('Дневник сделок'!$H$10:'Дневник сделок'!$H$2000=D1507)*('Дневник сделок'!$AE$10:'Дневник сделок'!$AE$2000&lt;0))))</f>
        <v/>
      </c>
      <c r="H1507" s="33" t="str">
        <f>IF(D1507="","",SUMPRODUCT(('Дневник сделок'!$H$10:$H$1960=D1507)*('Дневник сделок'!$AE$10:$AE$1960)))</f>
        <v/>
      </c>
    </row>
    <row r="1508" spans="5:8">
      <c r="E1508" s="33" t="str">
        <f>IF(D1508="","",COUNTIF('Дневник сделок'!$H$10:$H$1960,D1508))</f>
        <v/>
      </c>
      <c r="F1508" s="33" t="str">
        <f>IF(D1508="","",(SUMPRODUCT(('Дневник сделок'!$H$10:'Дневник сделок'!$H$2000=D1508)*('Дневник сделок'!$AE$10:'Дневник сделок'!$AE$2000&gt;0))))</f>
        <v/>
      </c>
      <c r="G1508" s="33" t="str">
        <f>IF(D1508="","",(SUMPRODUCT(('Дневник сделок'!$H$10:'Дневник сделок'!$H$2000=D1508)*('Дневник сделок'!$AE$10:'Дневник сделок'!$AE$2000&lt;0))))</f>
        <v/>
      </c>
      <c r="H1508" s="33" t="str">
        <f>IF(D1508="","",SUMPRODUCT(('Дневник сделок'!$H$10:$H$1960=D1508)*('Дневник сделок'!$AE$10:$AE$1960)))</f>
        <v/>
      </c>
    </row>
    <row r="1509" spans="5:8">
      <c r="E1509" s="33" t="str">
        <f>IF(D1509="","",COUNTIF('Дневник сделок'!$H$10:$H$1960,D1509))</f>
        <v/>
      </c>
      <c r="F1509" s="33" t="str">
        <f>IF(D1509="","",(SUMPRODUCT(('Дневник сделок'!$H$10:'Дневник сделок'!$H$2000=D1509)*('Дневник сделок'!$AE$10:'Дневник сделок'!$AE$2000&gt;0))))</f>
        <v/>
      </c>
      <c r="G1509" s="33" t="str">
        <f>IF(D1509="","",(SUMPRODUCT(('Дневник сделок'!$H$10:'Дневник сделок'!$H$2000=D1509)*('Дневник сделок'!$AE$10:'Дневник сделок'!$AE$2000&lt;0))))</f>
        <v/>
      </c>
      <c r="H1509" s="33" t="str">
        <f>IF(D1509="","",SUMPRODUCT(('Дневник сделок'!$H$10:$H$1960=D1509)*('Дневник сделок'!$AE$10:$AE$1960)))</f>
        <v/>
      </c>
    </row>
    <row r="1510" spans="5:8">
      <c r="E1510" s="33" t="str">
        <f>IF(D1510="","",COUNTIF('Дневник сделок'!$H$10:$H$1960,D1510))</f>
        <v/>
      </c>
      <c r="F1510" s="33" t="str">
        <f>IF(D1510="","",(SUMPRODUCT(('Дневник сделок'!$H$10:'Дневник сделок'!$H$2000=D1510)*('Дневник сделок'!$AE$10:'Дневник сделок'!$AE$2000&gt;0))))</f>
        <v/>
      </c>
      <c r="G1510" s="33" t="str">
        <f>IF(D1510="","",(SUMPRODUCT(('Дневник сделок'!$H$10:'Дневник сделок'!$H$2000=D1510)*('Дневник сделок'!$AE$10:'Дневник сделок'!$AE$2000&lt;0))))</f>
        <v/>
      </c>
      <c r="H1510" s="33" t="str">
        <f>IF(D1510="","",SUMPRODUCT(('Дневник сделок'!$H$10:$H$1960=D1510)*('Дневник сделок'!$AE$10:$AE$1960)))</f>
        <v/>
      </c>
    </row>
    <row r="1511" spans="5:8">
      <c r="E1511" s="33" t="str">
        <f>IF(D1511="","",COUNTIF('Дневник сделок'!$H$10:$H$1960,D1511))</f>
        <v/>
      </c>
      <c r="F1511" s="33" t="str">
        <f>IF(D1511="","",(SUMPRODUCT(('Дневник сделок'!$H$10:'Дневник сделок'!$H$2000=D1511)*('Дневник сделок'!$AE$10:'Дневник сделок'!$AE$2000&gt;0))))</f>
        <v/>
      </c>
      <c r="G1511" s="33" t="str">
        <f>IF(D1511="","",(SUMPRODUCT(('Дневник сделок'!$H$10:'Дневник сделок'!$H$2000=D1511)*('Дневник сделок'!$AE$10:'Дневник сделок'!$AE$2000&lt;0))))</f>
        <v/>
      </c>
      <c r="H1511" s="33" t="str">
        <f>IF(D1511="","",SUMPRODUCT(('Дневник сделок'!$H$10:$H$1960=D1511)*('Дневник сделок'!$AE$10:$AE$1960)))</f>
        <v/>
      </c>
    </row>
    <row r="1512" spans="5:8">
      <c r="E1512" s="33" t="str">
        <f>IF(D1512="","",COUNTIF('Дневник сделок'!$H$10:$H$1960,D1512))</f>
        <v/>
      </c>
      <c r="F1512" s="33" t="str">
        <f>IF(D1512="","",(SUMPRODUCT(('Дневник сделок'!$H$10:'Дневник сделок'!$H$2000=D1512)*('Дневник сделок'!$AE$10:'Дневник сделок'!$AE$2000&gt;0))))</f>
        <v/>
      </c>
      <c r="G1512" s="33" t="str">
        <f>IF(D1512="","",(SUMPRODUCT(('Дневник сделок'!$H$10:'Дневник сделок'!$H$2000=D1512)*('Дневник сделок'!$AE$10:'Дневник сделок'!$AE$2000&lt;0))))</f>
        <v/>
      </c>
      <c r="H1512" s="33" t="str">
        <f>IF(D1512="","",SUMPRODUCT(('Дневник сделок'!$H$10:$H$1960=D1512)*('Дневник сделок'!$AE$10:$AE$1960)))</f>
        <v/>
      </c>
    </row>
    <row r="1513" spans="5:8">
      <c r="E1513" s="33" t="str">
        <f>IF(D1513="","",COUNTIF('Дневник сделок'!$H$10:$H$1960,D1513))</f>
        <v/>
      </c>
      <c r="F1513" s="33" t="str">
        <f>IF(D1513="","",(SUMPRODUCT(('Дневник сделок'!$H$10:'Дневник сделок'!$H$2000=D1513)*('Дневник сделок'!$AE$10:'Дневник сделок'!$AE$2000&gt;0))))</f>
        <v/>
      </c>
      <c r="G1513" s="33" t="str">
        <f>IF(D1513="","",(SUMPRODUCT(('Дневник сделок'!$H$10:'Дневник сделок'!$H$2000=D1513)*('Дневник сделок'!$AE$10:'Дневник сделок'!$AE$2000&lt;0))))</f>
        <v/>
      </c>
      <c r="H1513" s="33" t="str">
        <f>IF(D1513="","",SUMPRODUCT(('Дневник сделок'!$H$10:$H$1960=D1513)*('Дневник сделок'!$AE$10:$AE$1960)))</f>
        <v/>
      </c>
    </row>
    <row r="1514" spans="5:8">
      <c r="E1514" s="33" t="str">
        <f>IF(D1514="","",COUNTIF('Дневник сделок'!$H$10:$H$1960,D1514))</f>
        <v/>
      </c>
      <c r="F1514" s="33" t="str">
        <f>IF(D1514="","",(SUMPRODUCT(('Дневник сделок'!$H$10:'Дневник сделок'!$H$2000=D1514)*('Дневник сделок'!$AE$10:'Дневник сделок'!$AE$2000&gt;0))))</f>
        <v/>
      </c>
      <c r="G1514" s="33" t="str">
        <f>IF(D1514="","",(SUMPRODUCT(('Дневник сделок'!$H$10:'Дневник сделок'!$H$2000=D1514)*('Дневник сделок'!$AE$10:'Дневник сделок'!$AE$2000&lt;0))))</f>
        <v/>
      </c>
      <c r="H1514" s="33" t="str">
        <f>IF(D1514="","",SUMPRODUCT(('Дневник сделок'!$H$10:$H$1960=D1514)*('Дневник сделок'!$AE$10:$AE$1960)))</f>
        <v/>
      </c>
    </row>
    <row r="1515" spans="5:8">
      <c r="E1515" s="33" t="str">
        <f>IF(D1515="","",COUNTIF('Дневник сделок'!$H$10:$H$1960,D1515))</f>
        <v/>
      </c>
      <c r="F1515" s="33" t="str">
        <f>IF(D1515="","",(SUMPRODUCT(('Дневник сделок'!$H$10:'Дневник сделок'!$H$2000=D1515)*('Дневник сделок'!$AE$10:'Дневник сделок'!$AE$2000&gt;0))))</f>
        <v/>
      </c>
      <c r="G1515" s="33" t="str">
        <f>IF(D1515="","",(SUMPRODUCT(('Дневник сделок'!$H$10:'Дневник сделок'!$H$2000=D1515)*('Дневник сделок'!$AE$10:'Дневник сделок'!$AE$2000&lt;0))))</f>
        <v/>
      </c>
      <c r="H1515" s="33" t="str">
        <f>IF(D1515="","",SUMPRODUCT(('Дневник сделок'!$H$10:$H$1960=D1515)*('Дневник сделок'!$AE$10:$AE$1960)))</f>
        <v/>
      </c>
    </row>
    <row r="1516" spans="5:8">
      <c r="E1516" s="33" t="str">
        <f>IF(D1516="","",COUNTIF('Дневник сделок'!$H$10:$H$1960,D1516))</f>
        <v/>
      </c>
      <c r="F1516" s="33" t="str">
        <f>IF(D1516="","",(SUMPRODUCT(('Дневник сделок'!$H$10:'Дневник сделок'!$H$2000=D1516)*('Дневник сделок'!$AE$10:'Дневник сделок'!$AE$2000&gt;0))))</f>
        <v/>
      </c>
      <c r="G1516" s="33" t="str">
        <f>IF(D1516="","",(SUMPRODUCT(('Дневник сделок'!$H$10:'Дневник сделок'!$H$2000=D1516)*('Дневник сделок'!$AE$10:'Дневник сделок'!$AE$2000&lt;0))))</f>
        <v/>
      </c>
      <c r="H1516" s="33" t="str">
        <f>IF(D1516="","",SUMPRODUCT(('Дневник сделок'!$H$10:$H$1960=D1516)*('Дневник сделок'!$AE$10:$AE$1960)))</f>
        <v/>
      </c>
    </row>
    <row r="1517" spans="5:8">
      <c r="E1517" s="33" t="str">
        <f>IF(D1517="","",COUNTIF('Дневник сделок'!$H$10:$H$1960,D1517))</f>
        <v/>
      </c>
      <c r="F1517" s="33" t="str">
        <f>IF(D1517="","",(SUMPRODUCT(('Дневник сделок'!$H$10:'Дневник сделок'!$H$2000=D1517)*('Дневник сделок'!$AE$10:'Дневник сделок'!$AE$2000&gt;0))))</f>
        <v/>
      </c>
      <c r="G1517" s="33" t="str">
        <f>IF(D1517="","",(SUMPRODUCT(('Дневник сделок'!$H$10:'Дневник сделок'!$H$2000=D1517)*('Дневник сделок'!$AE$10:'Дневник сделок'!$AE$2000&lt;0))))</f>
        <v/>
      </c>
      <c r="H1517" s="33" t="str">
        <f>IF(D1517="","",SUMPRODUCT(('Дневник сделок'!$H$10:$H$1960=D1517)*('Дневник сделок'!$AE$10:$AE$1960)))</f>
        <v/>
      </c>
    </row>
    <row r="1518" spans="5:8">
      <c r="E1518" s="33" t="str">
        <f>IF(D1518="","",COUNTIF('Дневник сделок'!$H$10:$H$1960,D1518))</f>
        <v/>
      </c>
      <c r="F1518" s="33" t="str">
        <f>IF(D1518="","",(SUMPRODUCT(('Дневник сделок'!$H$10:'Дневник сделок'!$H$2000=D1518)*('Дневник сделок'!$AE$10:'Дневник сделок'!$AE$2000&gt;0))))</f>
        <v/>
      </c>
      <c r="G1518" s="33" t="str">
        <f>IF(D1518="","",(SUMPRODUCT(('Дневник сделок'!$H$10:'Дневник сделок'!$H$2000=D1518)*('Дневник сделок'!$AE$10:'Дневник сделок'!$AE$2000&lt;0))))</f>
        <v/>
      </c>
      <c r="H1518" s="33" t="str">
        <f>IF(D1518="","",SUMPRODUCT(('Дневник сделок'!$H$10:$H$1960=D1518)*('Дневник сделок'!$AE$10:$AE$1960)))</f>
        <v/>
      </c>
    </row>
    <row r="1519" spans="5:8">
      <c r="E1519" s="33" t="str">
        <f>IF(D1519="","",COUNTIF('Дневник сделок'!$H$10:$H$1960,D1519))</f>
        <v/>
      </c>
      <c r="F1519" s="33" t="str">
        <f>IF(D1519="","",(SUMPRODUCT(('Дневник сделок'!$H$10:'Дневник сделок'!$H$2000=D1519)*('Дневник сделок'!$AE$10:'Дневник сделок'!$AE$2000&gt;0))))</f>
        <v/>
      </c>
      <c r="G1519" s="33" t="str">
        <f>IF(D1519="","",(SUMPRODUCT(('Дневник сделок'!$H$10:'Дневник сделок'!$H$2000=D1519)*('Дневник сделок'!$AE$10:'Дневник сделок'!$AE$2000&lt;0))))</f>
        <v/>
      </c>
      <c r="H1519" s="33" t="str">
        <f>IF(D1519="","",SUMPRODUCT(('Дневник сделок'!$H$10:$H$1960=D1519)*('Дневник сделок'!$AE$10:$AE$1960)))</f>
        <v/>
      </c>
    </row>
    <row r="1520" spans="5:8">
      <c r="E1520" s="33" t="str">
        <f>IF(D1520="","",COUNTIF('Дневник сделок'!$H$10:$H$1960,D1520))</f>
        <v/>
      </c>
      <c r="F1520" s="33" t="str">
        <f>IF(D1520="","",(SUMPRODUCT(('Дневник сделок'!$H$10:'Дневник сделок'!$H$2000=D1520)*('Дневник сделок'!$AE$10:'Дневник сделок'!$AE$2000&gt;0))))</f>
        <v/>
      </c>
      <c r="G1520" s="33" t="str">
        <f>IF(D1520="","",(SUMPRODUCT(('Дневник сделок'!$H$10:'Дневник сделок'!$H$2000=D1520)*('Дневник сделок'!$AE$10:'Дневник сделок'!$AE$2000&lt;0))))</f>
        <v/>
      </c>
      <c r="H1520" s="33" t="str">
        <f>IF(D1520="","",SUMPRODUCT(('Дневник сделок'!$H$10:$H$1960=D1520)*('Дневник сделок'!$AE$10:$AE$1960)))</f>
        <v/>
      </c>
    </row>
    <row r="1521" spans="5:8">
      <c r="E1521" s="33" t="str">
        <f>IF(D1521="","",COUNTIF('Дневник сделок'!$H$10:$H$1960,D1521))</f>
        <v/>
      </c>
      <c r="F1521" s="33" t="str">
        <f>IF(D1521="","",(SUMPRODUCT(('Дневник сделок'!$H$10:'Дневник сделок'!$H$2000=D1521)*('Дневник сделок'!$AE$10:'Дневник сделок'!$AE$2000&gt;0))))</f>
        <v/>
      </c>
      <c r="G1521" s="33" t="str">
        <f>IF(D1521="","",(SUMPRODUCT(('Дневник сделок'!$H$10:'Дневник сделок'!$H$2000=D1521)*('Дневник сделок'!$AE$10:'Дневник сделок'!$AE$2000&lt;0))))</f>
        <v/>
      </c>
      <c r="H1521" s="33" t="str">
        <f>IF(D1521="","",SUMPRODUCT(('Дневник сделок'!$H$10:$H$1960=D1521)*('Дневник сделок'!$AE$10:$AE$1960)))</f>
        <v/>
      </c>
    </row>
    <row r="1522" spans="5:8">
      <c r="E1522" s="33" t="str">
        <f>IF(D1522="","",COUNTIF('Дневник сделок'!$H$10:$H$1960,D1522))</f>
        <v/>
      </c>
      <c r="F1522" s="33" t="str">
        <f>IF(D1522="","",(SUMPRODUCT(('Дневник сделок'!$H$10:'Дневник сделок'!$H$2000=D1522)*('Дневник сделок'!$AE$10:'Дневник сделок'!$AE$2000&gt;0))))</f>
        <v/>
      </c>
      <c r="G1522" s="33" t="str">
        <f>IF(D1522="","",(SUMPRODUCT(('Дневник сделок'!$H$10:'Дневник сделок'!$H$2000=D1522)*('Дневник сделок'!$AE$10:'Дневник сделок'!$AE$2000&lt;0))))</f>
        <v/>
      </c>
      <c r="H1522" s="33" t="str">
        <f>IF(D1522="","",SUMPRODUCT(('Дневник сделок'!$H$10:$H$1960=D1522)*('Дневник сделок'!$AE$10:$AE$1960)))</f>
        <v/>
      </c>
    </row>
    <row r="1523" spans="5:8">
      <c r="E1523" s="33" t="str">
        <f>IF(D1523="","",COUNTIF('Дневник сделок'!$H$10:$H$1960,D1523))</f>
        <v/>
      </c>
      <c r="F1523" s="33" t="str">
        <f>IF(D1523="","",(SUMPRODUCT(('Дневник сделок'!$H$10:'Дневник сделок'!$H$2000=D1523)*('Дневник сделок'!$AE$10:'Дневник сделок'!$AE$2000&gt;0))))</f>
        <v/>
      </c>
      <c r="G1523" s="33" t="str">
        <f>IF(D1523="","",(SUMPRODUCT(('Дневник сделок'!$H$10:'Дневник сделок'!$H$2000=D1523)*('Дневник сделок'!$AE$10:'Дневник сделок'!$AE$2000&lt;0))))</f>
        <v/>
      </c>
      <c r="H1523" s="33" t="str">
        <f>IF(D1523="","",SUMPRODUCT(('Дневник сделок'!$H$10:$H$1960=D1523)*('Дневник сделок'!$AE$10:$AE$1960)))</f>
        <v/>
      </c>
    </row>
    <row r="1524" spans="5:8">
      <c r="E1524" s="33" t="str">
        <f>IF(D1524="","",COUNTIF('Дневник сделок'!$H$10:$H$1960,D1524))</f>
        <v/>
      </c>
      <c r="F1524" s="33" t="str">
        <f>IF(D1524="","",(SUMPRODUCT(('Дневник сделок'!$H$10:'Дневник сделок'!$H$2000=D1524)*('Дневник сделок'!$AE$10:'Дневник сделок'!$AE$2000&gt;0))))</f>
        <v/>
      </c>
      <c r="G1524" s="33" t="str">
        <f>IF(D1524="","",(SUMPRODUCT(('Дневник сделок'!$H$10:'Дневник сделок'!$H$2000=D1524)*('Дневник сделок'!$AE$10:'Дневник сделок'!$AE$2000&lt;0))))</f>
        <v/>
      </c>
      <c r="H1524" s="33" t="str">
        <f>IF(D1524="","",SUMPRODUCT(('Дневник сделок'!$H$10:$H$1960=D1524)*('Дневник сделок'!$AE$10:$AE$1960)))</f>
        <v/>
      </c>
    </row>
    <row r="1525" spans="5:8">
      <c r="E1525" s="33" t="str">
        <f>IF(D1525="","",COUNTIF('Дневник сделок'!$H$10:$H$1960,D1525))</f>
        <v/>
      </c>
      <c r="F1525" s="33" t="str">
        <f>IF(D1525="","",(SUMPRODUCT(('Дневник сделок'!$H$10:'Дневник сделок'!$H$2000=D1525)*('Дневник сделок'!$AE$10:'Дневник сделок'!$AE$2000&gt;0))))</f>
        <v/>
      </c>
      <c r="G1525" s="33" t="str">
        <f>IF(D1525="","",(SUMPRODUCT(('Дневник сделок'!$H$10:'Дневник сделок'!$H$2000=D1525)*('Дневник сделок'!$AE$10:'Дневник сделок'!$AE$2000&lt;0))))</f>
        <v/>
      </c>
      <c r="H1525" s="33" t="str">
        <f>IF(D1525="","",SUMPRODUCT(('Дневник сделок'!$H$10:$H$1960=D1525)*('Дневник сделок'!$AE$10:$AE$1960)))</f>
        <v/>
      </c>
    </row>
    <row r="1526" spans="5:8">
      <c r="E1526" s="33" t="str">
        <f>IF(D1526="","",COUNTIF('Дневник сделок'!$H$10:$H$1960,D1526))</f>
        <v/>
      </c>
      <c r="F1526" s="33" t="str">
        <f>IF(D1526="","",(SUMPRODUCT(('Дневник сделок'!$H$10:'Дневник сделок'!$H$2000=D1526)*('Дневник сделок'!$AE$10:'Дневник сделок'!$AE$2000&gt;0))))</f>
        <v/>
      </c>
      <c r="G1526" s="33" t="str">
        <f>IF(D1526="","",(SUMPRODUCT(('Дневник сделок'!$H$10:'Дневник сделок'!$H$2000=D1526)*('Дневник сделок'!$AE$10:'Дневник сделок'!$AE$2000&lt;0))))</f>
        <v/>
      </c>
      <c r="H1526" s="33" t="str">
        <f>IF(D1526="","",SUMPRODUCT(('Дневник сделок'!$H$10:$H$1960=D1526)*('Дневник сделок'!$AE$10:$AE$1960)))</f>
        <v/>
      </c>
    </row>
    <row r="1527" spans="5:8">
      <c r="E1527" s="33" t="str">
        <f>IF(D1527="","",COUNTIF('Дневник сделок'!$H$10:$H$1960,D1527))</f>
        <v/>
      </c>
      <c r="F1527" s="33" t="str">
        <f>IF(D1527="","",(SUMPRODUCT(('Дневник сделок'!$H$10:'Дневник сделок'!$H$2000=D1527)*('Дневник сделок'!$AE$10:'Дневник сделок'!$AE$2000&gt;0))))</f>
        <v/>
      </c>
      <c r="G1527" s="33" t="str">
        <f>IF(D1527="","",(SUMPRODUCT(('Дневник сделок'!$H$10:'Дневник сделок'!$H$2000=D1527)*('Дневник сделок'!$AE$10:'Дневник сделок'!$AE$2000&lt;0))))</f>
        <v/>
      </c>
      <c r="H1527" s="33" t="str">
        <f>IF(D1527="","",SUMPRODUCT(('Дневник сделок'!$H$10:$H$1960=D1527)*('Дневник сделок'!$AE$10:$AE$1960)))</f>
        <v/>
      </c>
    </row>
    <row r="1528" spans="5:8">
      <c r="E1528" s="33" t="str">
        <f>IF(D1528="","",COUNTIF('Дневник сделок'!$H$10:$H$1960,D1528))</f>
        <v/>
      </c>
      <c r="F1528" s="33" t="str">
        <f>IF(D1528="","",(SUMPRODUCT(('Дневник сделок'!$H$10:'Дневник сделок'!$H$2000=D1528)*('Дневник сделок'!$AE$10:'Дневник сделок'!$AE$2000&gt;0))))</f>
        <v/>
      </c>
      <c r="G1528" s="33" t="str">
        <f>IF(D1528="","",(SUMPRODUCT(('Дневник сделок'!$H$10:'Дневник сделок'!$H$2000=D1528)*('Дневник сделок'!$AE$10:'Дневник сделок'!$AE$2000&lt;0))))</f>
        <v/>
      </c>
      <c r="H1528" s="33" t="str">
        <f>IF(D1528="","",SUMPRODUCT(('Дневник сделок'!$H$10:$H$1960=D1528)*('Дневник сделок'!$AE$10:$AE$1960)))</f>
        <v/>
      </c>
    </row>
    <row r="1529" spans="5:8">
      <c r="E1529" s="33" t="str">
        <f>IF(D1529="","",COUNTIF('Дневник сделок'!$H$10:$H$1960,D1529))</f>
        <v/>
      </c>
      <c r="F1529" s="33" t="str">
        <f>IF(D1529="","",(SUMPRODUCT(('Дневник сделок'!$H$10:'Дневник сделок'!$H$2000=D1529)*('Дневник сделок'!$AE$10:'Дневник сделок'!$AE$2000&gt;0))))</f>
        <v/>
      </c>
      <c r="G1529" s="33" t="str">
        <f>IF(D1529="","",(SUMPRODUCT(('Дневник сделок'!$H$10:'Дневник сделок'!$H$2000=D1529)*('Дневник сделок'!$AE$10:'Дневник сделок'!$AE$2000&lt;0))))</f>
        <v/>
      </c>
      <c r="H1529" s="33" t="str">
        <f>IF(D1529="","",SUMPRODUCT(('Дневник сделок'!$H$10:$H$1960=D1529)*('Дневник сделок'!$AE$10:$AE$1960)))</f>
        <v/>
      </c>
    </row>
    <row r="1530" spans="5:8">
      <c r="E1530" s="33" t="str">
        <f>IF(D1530="","",COUNTIF('Дневник сделок'!$H$10:$H$1960,D1530))</f>
        <v/>
      </c>
      <c r="F1530" s="33" t="str">
        <f>IF(D1530="","",(SUMPRODUCT(('Дневник сделок'!$H$10:'Дневник сделок'!$H$2000=D1530)*('Дневник сделок'!$AE$10:'Дневник сделок'!$AE$2000&gt;0))))</f>
        <v/>
      </c>
      <c r="G1530" s="33" t="str">
        <f>IF(D1530="","",(SUMPRODUCT(('Дневник сделок'!$H$10:'Дневник сделок'!$H$2000=D1530)*('Дневник сделок'!$AE$10:'Дневник сделок'!$AE$2000&lt;0))))</f>
        <v/>
      </c>
      <c r="H1530" s="33" t="str">
        <f>IF(D1530="","",SUMPRODUCT(('Дневник сделок'!$H$10:$H$1960=D1530)*('Дневник сделок'!$AE$10:$AE$1960)))</f>
        <v/>
      </c>
    </row>
    <row r="1531" spans="5:8">
      <c r="E1531" s="33" t="str">
        <f>IF(D1531="","",COUNTIF('Дневник сделок'!$H$10:$H$1960,D1531))</f>
        <v/>
      </c>
      <c r="F1531" s="33" t="str">
        <f>IF(D1531="","",(SUMPRODUCT(('Дневник сделок'!$H$10:'Дневник сделок'!$H$2000=D1531)*('Дневник сделок'!$AE$10:'Дневник сделок'!$AE$2000&gt;0))))</f>
        <v/>
      </c>
      <c r="G1531" s="33" t="str">
        <f>IF(D1531="","",(SUMPRODUCT(('Дневник сделок'!$H$10:'Дневник сделок'!$H$2000=D1531)*('Дневник сделок'!$AE$10:'Дневник сделок'!$AE$2000&lt;0))))</f>
        <v/>
      </c>
      <c r="H1531" s="33" t="str">
        <f>IF(D1531="","",SUMPRODUCT(('Дневник сделок'!$H$10:$H$1960=D1531)*('Дневник сделок'!$AE$10:$AE$1960)))</f>
        <v/>
      </c>
    </row>
    <row r="1532" spans="5:8">
      <c r="E1532" s="33" t="str">
        <f>IF(D1532="","",COUNTIF('Дневник сделок'!$H$10:$H$1960,D1532))</f>
        <v/>
      </c>
      <c r="F1532" s="33" t="str">
        <f>IF(D1532="","",(SUMPRODUCT(('Дневник сделок'!$H$10:'Дневник сделок'!$H$2000=D1532)*('Дневник сделок'!$AE$10:'Дневник сделок'!$AE$2000&gt;0))))</f>
        <v/>
      </c>
      <c r="G1532" s="33" t="str">
        <f>IF(D1532="","",(SUMPRODUCT(('Дневник сделок'!$H$10:'Дневник сделок'!$H$2000=D1532)*('Дневник сделок'!$AE$10:'Дневник сделок'!$AE$2000&lt;0))))</f>
        <v/>
      </c>
      <c r="H1532" s="33" t="str">
        <f>IF(D1532="","",SUMPRODUCT(('Дневник сделок'!$H$10:$H$1960=D1532)*('Дневник сделок'!$AE$10:$AE$1960)))</f>
        <v/>
      </c>
    </row>
    <row r="1533" spans="5:8">
      <c r="E1533" s="33" t="str">
        <f>IF(D1533="","",COUNTIF('Дневник сделок'!$H$10:$H$1960,D1533))</f>
        <v/>
      </c>
      <c r="F1533" s="33" t="str">
        <f>IF(D1533="","",(SUMPRODUCT(('Дневник сделок'!$H$10:'Дневник сделок'!$H$2000=D1533)*('Дневник сделок'!$AE$10:'Дневник сделок'!$AE$2000&gt;0))))</f>
        <v/>
      </c>
      <c r="G1533" s="33" t="str">
        <f>IF(D1533="","",(SUMPRODUCT(('Дневник сделок'!$H$10:'Дневник сделок'!$H$2000=D1533)*('Дневник сделок'!$AE$10:'Дневник сделок'!$AE$2000&lt;0))))</f>
        <v/>
      </c>
      <c r="H1533" s="33" t="str">
        <f>IF(D1533="","",SUMPRODUCT(('Дневник сделок'!$H$10:$H$1960=D1533)*('Дневник сделок'!$AE$10:$AE$1960)))</f>
        <v/>
      </c>
    </row>
    <row r="1534" spans="5:8">
      <c r="E1534" s="33" t="str">
        <f>IF(D1534="","",COUNTIF('Дневник сделок'!$H$10:$H$1960,D1534))</f>
        <v/>
      </c>
      <c r="F1534" s="33" t="str">
        <f>IF(D1534="","",(SUMPRODUCT(('Дневник сделок'!$H$10:'Дневник сделок'!$H$2000=D1534)*('Дневник сделок'!$AE$10:'Дневник сделок'!$AE$2000&gt;0))))</f>
        <v/>
      </c>
      <c r="G1534" s="33" t="str">
        <f>IF(D1534="","",(SUMPRODUCT(('Дневник сделок'!$H$10:'Дневник сделок'!$H$2000=D1534)*('Дневник сделок'!$AE$10:'Дневник сделок'!$AE$2000&lt;0))))</f>
        <v/>
      </c>
      <c r="H1534" s="33" t="str">
        <f>IF(D1534="","",SUMPRODUCT(('Дневник сделок'!$H$10:$H$1960=D1534)*('Дневник сделок'!$AE$10:$AE$1960)))</f>
        <v/>
      </c>
    </row>
    <row r="1535" spans="5:8">
      <c r="E1535" s="33" t="str">
        <f>IF(D1535="","",COUNTIF('Дневник сделок'!$H$10:$H$1960,D1535))</f>
        <v/>
      </c>
      <c r="F1535" s="33" t="str">
        <f>IF(D1535="","",(SUMPRODUCT(('Дневник сделок'!$H$10:'Дневник сделок'!$H$2000=D1535)*('Дневник сделок'!$AE$10:'Дневник сделок'!$AE$2000&gt;0))))</f>
        <v/>
      </c>
      <c r="G1535" s="33" t="str">
        <f>IF(D1535="","",(SUMPRODUCT(('Дневник сделок'!$H$10:'Дневник сделок'!$H$2000=D1535)*('Дневник сделок'!$AE$10:'Дневник сделок'!$AE$2000&lt;0))))</f>
        <v/>
      </c>
      <c r="H1535" s="33" t="str">
        <f>IF(D1535="","",SUMPRODUCT(('Дневник сделок'!$H$10:$H$1960=D1535)*('Дневник сделок'!$AE$10:$AE$1960)))</f>
        <v/>
      </c>
    </row>
    <row r="1536" spans="5:8">
      <c r="E1536" s="33" t="str">
        <f>IF(D1536="","",COUNTIF('Дневник сделок'!$H$10:$H$1960,D1536))</f>
        <v/>
      </c>
      <c r="F1536" s="33" t="str">
        <f>IF(D1536="","",(SUMPRODUCT(('Дневник сделок'!$H$10:'Дневник сделок'!$H$2000=D1536)*('Дневник сделок'!$AE$10:'Дневник сделок'!$AE$2000&gt;0))))</f>
        <v/>
      </c>
      <c r="G1536" s="33" t="str">
        <f>IF(D1536="","",(SUMPRODUCT(('Дневник сделок'!$H$10:'Дневник сделок'!$H$2000=D1536)*('Дневник сделок'!$AE$10:'Дневник сделок'!$AE$2000&lt;0))))</f>
        <v/>
      </c>
      <c r="H1536" s="33" t="str">
        <f>IF(D1536="","",SUMPRODUCT(('Дневник сделок'!$H$10:$H$1960=D1536)*('Дневник сделок'!$AE$10:$AE$1960)))</f>
        <v/>
      </c>
    </row>
    <row r="1537" spans="5:8">
      <c r="E1537" s="33" t="str">
        <f>IF(D1537="","",COUNTIF('Дневник сделок'!$H$10:$H$1960,D1537))</f>
        <v/>
      </c>
      <c r="F1537" s="33" t="str">
        <f>IF(D1537="","",(SUMPRODUCT(('Дневник сделок'!$H$10:'Дневник сделок'!$H$2000=D1537)*('Дневник сделок'!$AE$10:'Дневник сделок'!$AE$2000&gt;0))))</f>
        <v/>
      </c>
      <c r="G1537" s="33" t="str">
        <f>IF(D1537="","",(SUMPRODUCT(('Дневник сделок'!$H$10:'Дневник сделок'!$H$2000=D1537)*('Дневник сделок'!$AE$10:'Дневник сделок'!$AE$2000&lt;0))))</f>
        <v/>
      </c>
      <c r="H1537" s="33" t="str">
        <f>IF(D1537="","",SUMPRODUCT(('Дневник сделок'!$H$10:$H$1960=D1537)*('Дневник сделок'!$AE$10:$AE$1960)))</f>
        <v/>
      </c>
    </row>
    <row r="1538" spans="5:8">
      <c r="E1538" s="33" t="str">
        <f>IF(D1538="","",COUNTIF('Дневник сделок'!$H$10:$H$1960,D1538))</f>
        <v/>
      </c>
      <c r="F1538" s="33" t="str">
        <f>IF(D1538="","",(SUMPRODUCT(('Дневник сделок'!$H$10:'Дневник сделок'!$H$2000=D1538)*('Дневник сделок'!$AE$10:'Дневник сделок'!$AE$2000&gt;0))))</f>
        <v/>
      </c>
      <c r="G1538" s="33" t="str">
        <f>IF(D1538="","",(SUMPRODUCT(('Дневник сделок'!$H$10:'Дневник сделок'!$H$2000=D1538)*('Дневник сделок'!$AE$10:'Дневник сделок'!$AE$2000&lt;0))))</f>
        <v/>
      </c>
      <c r="H1538" s="33" t="str">
        <f>IF(D1538="","",SUMPRODUCT(('Дневник сделок'!$H$10:$H$1960=D1538)*('Дневник сделок'!$AE$10:$AE$1960)))</f>
        <v/>
      </c>
    </row>
    <row r="1539" spans="5:8">
      <c r="E1539" s="33" t="str">
        <f>IF(D1539="","",COUNTIF('Дневник сделок'!$H$10:$H$1960,D1539))</f>
        <v/>
      </c>
      <c r="F1539" s="33" t="str">
        <f>IF(D1539="","",(SUMPRODUCT(('Дневник сделок'!$H$10:'Дневник сделок'!$H$2000=D1539)*('Дневник сделок'!$AE$10:'Дневник сделок'!$AE$2000&gt;0))))</f>
        <v/>
      </c>
      <c r="G1539" s="33" t="str">
        <f>IF(D1539="","",(SUMPRODUCT(('Дневник сделок'!$H$10:'Дневник сделок'!$H$2000=D1539)*('Дневник сделок'!$AE$10:'Дневник сделок'!$AE$2000&lt;0))))</f>
        <v/>
      </c>
      <c r="H1539" s="33" t="str">
        <f>IF(D1539="","",SUMPRODUCT(('Дневник сделок'!$H$10:$H$1960=D1539)*('Дневник сделок'!$AE$10:$AE$1960)))</f>
        <v/>
      </c>
    </row>
    <row r="1540" spans="5:8">
      <c r="E1540" s="33" t="str">
        <f>IF(D1540="","",COUNTIF('Дневник сделок'!$H$10:$H$1960,D1540))</f>
        <v/>
      </c>
      <c r="F1540" s="33" t="str">
        <f>IF(D1540="","",(SUMPRODUCT(('Дневник сделок'!$H$10:'Дневник сделок'!$H$2000=D1540)*('Дневник сделок'!$AE$10:'Дневник сделок'!$AE$2000&gt;0))))</f>
        <v/>
      </c>
      <c r="G1540" s="33" t="str">
        <f>IF(D1540="","",(SUMPRODUCT(('Дневник сделок'!$H$10:'Дневник сделок'!$H$2000=D1540)*('Дневник сделок'!$AE$10:'Дневник сделок'!$AE$2000&lt;0))))</f>
        <v/>
      </c>
      <c r="H1540" s="33" t="str">
        <f>IF(D1540="","",SUMPRODUCT(('Дневник сделок'!$H$10:$H$1960=D1540)*('Дневник сделок'!$AE$10:$AE$1960)))</f>
        <v/>
      </c>
    </row>
    <row r="1541" spans="5:8">
      <c r="E1541" s="33" t="str">
        <f>IF(D1541="","",COUNTIF('Дневник сделок'!$H$10:$H$1960,D1541))</f>
        <v/>
      </c>
      <c r="F1541" s="33" t="str">
        <f>IF(D1541="","",(SUMPRODUCT(('Дневник сделок'!$H$10:'Дневник сделок'!$H$2000=D1541)*('Дневник сделок'!$AE$10:'Дневник сделок'!$AE$2000&gt;0))))</f>
        <v/>
      </c>
      <c r="G1541" s="33" t="str">
        <f>IF(D1541="","",(SUMPRODUCT(('Дневник сделок'!$H$10:'Дневник сделок'!$H$2000=D1541)*('Дневник сделок'!$AE$10:'Дневник сделок'!$AE$2000&lt;0))))</f>
        <v/>
      </c>
      <c r="H1541" s="33" t="str">
        <f>IF(D1541="","",SUMPRODUCT(('Дневник сделок'!$H$10:$H$1960=D1541)*('Дневник сделок'!$AE$10:$AE$1960)))</f>
        <v/>
      </c>
    </row>
    <row r="1542" spans="5:8">
      <c r="E1542" s="33" t="str">
        <f>IF(D1542="","",COUNTIF('Дневник сделок'!$H$10:$H$1960,D1542))</f>
        <v/>
      </c>
      <c r="F1542" s="33" t="str">
        <f>IF(D1542="","",(SUMPRODUCT(('Дневник сделок'!$H$10:'Дневник сделок'!$H$2000=D1542)*('Дневник сделок'!$AE$10:'Дневник сделок'!$AE$2000&gt;0))))</f>
        <v/>
      </c>
      <c r="G1542" s="33" t="str">
        <f>IF(D1542="","",(SUMPRODUCT(('Дневник сделок'!$H$10:'Дневник сделок'!$H$2000=D1542)*('Дневник сделок'!$AE$10:'Дневник сделок'!$AE$2000&lt;0))))</f>
        <v/>
      </c>
      <c r="H1542" s="33" t="str">
        <f>IF(D1542="","",SUMPRODUCT(('Дневник сделок'!$H$10:$H$1960=D1542)*('Дневник сделок'!$AE$10:$AE$1960)))</f>
        <v/>
      </c>
    </row>
    <row r="1543" spans="5:8">
      <c r="E1543" s="33" t="str">
        <f>IF(D1543="","",COUNTIF('Дневник сделок'!$H$10:$H$1960,D1543))</f>
        <v/>
      </c>
      <c r="F1543" s="33" t="str">
        <f>IF(D1543="","",(SUMPRODUCT(('Дневник сделок'!$H$10:'Дневник сделок'!$H$2000=D1543)*('Дневник сделок'!$AE$10:'Дневник сделок'!$AE$2000&gt;0))))</f>
        <v/>
      </c>
      <c r="G1543" s="33" t="str">
        <f>IF(D1543="","",(SUMPRODUCT(('Дневник сделок'!$H$10:'Дневник сделок'!$H$2000=D1543)*('Дневник сделок'!$AE$10:'Дневник сделок'!$AE$2000&lt;0))))</f>
        <v/>
      </c>
      <c r="H1543" s="33" t="str">
        <f>IF(D1543="","",SUMPRODUCT(('Дневник сделок'!$H$10:$H$1960=D1543)*('Дневник сделок'!$AE$10:$AE$1960)))</f>
        <v/>
      </c>
    </row>
    <row r="1544" spans="5:8">
      <c r="E1544" s="33" t="str">
        <f>IF(D1544="","",COUNTIF('Дневник сделок'!$H$10:$H$1960,D1544))</f>
        <v/>
      </c>
      <c r="F1544" s="33" t="str">
        <f>IF(D1544="","",(SUMPRODUCT(('Дневник сделок'!$H$10:'Дневник сделок'!$H$2000=D1544)*('Дневник сделок'!$AE$10:'Дневник сделок'!$AE$2000&gt;0))))</f>
        <v/>
      </c>
      <c r="G1544" s="33" t="str">
        <f>IF(D1544="","",(SUMPRODUCT(('Дневник сделок'!$H$10:'Дневник сделок'!$H$2000=D1544)*('Дневник сделок'!$AE$10:'Дневник сделок'!$AE$2000&lt;0))))</f>
        <v/>
      </c>
      <c r="H1544" s="33" t="str">
        <f>IF(D1544="","",SUMPRODUCT(('Дневник сделок'!$H$10:$H$1960=D1544)*('Дневник сделок'!$AE$10:$AE$1960)))</f>
        <v/>
      </c>
    </row>
    <row r="1545" spans="5:8">
      <c r="E1545" s="33" t="str">
        <f>IF(D1545="","",COUNTIF('Дневник сделок'!$H$10:$H$1960,D1545))</f>
        <v/>
      </c>
      <c r="F1545" s="33" t="str">
        <f>IF(D1545="","",(SUMPRODUCT(('Дневник сделок'!$H$10:'Дневник сделок'!$H$2000=D1545)*('Дневник сделок'!$AE$10:'Дневник сделок'!$AE$2000&gt;0))))</f>
        <v/>
      </c>
      <c r="G1545" s="33" t="str">
        <f>IF(D1545="","",(SUMPRODUCT(('Дневник сделок'!$H$10:'Дневник сделок'!$H$2000=D1545)*('Дневник сделок'!$AE$10:'Дневник сделок'!$AE$2000&lt;0))))</f>
        <v/>
      </c>
      <c r="H1545" s="33" t="str">
        <f>IF(D1545="","",SUMPRODUCT(('Дневник сделок'!$H$10:$H$1960=D1545)*('Дневник сделок'!$AE$10:$AE$1960)))</f>
        <v/>
      </c>
    </row>
    <row r="1546" spans="5:8">
      <c r="E1546" s="33" t="str">
        <f>IF(D1546="","",COUNTIF('Дневник сделок'!$H$10:$H$1960,D1546))</f>
        <v/>
      </c>
      <c r="F1546" s="33" t="str">
        <f>IF(D1546="","",(SUMPRODUCT(('Дневник сделок'!$H$10:'Дневник сделок'!$H$2000=D1546)*('Дневник сделок'!$AE$10:'Дневник сделок'!$AE$2000&gt;0))))</f>
        <v/>
      </c>
      <c r="G1546" s="33" t="str">
        <f>IF(D1546="","",(SUMPRODUCT(('Дневник сделок'!$H$10:'Дневник сделок'!$H$2000=D1546)*('Дневник сделок'!$AE$10:'Дневник сделок'!$AE$2000&lt;0))))</f>
        <v/>
      </c>
      <c r="H1546" s="33" t="str">
        <f>IF(D1546="","",SUMPRODUCT(('Дневник сделок'!$H$10:$H$1960=D1546)*('Дневник сделок'!$AE$10:$AE$1960)))</f>
        <v/>
      </c>
    </row>
    <row r="1547" spans="5:8">
      <c r="E1547" s="33" t="str">
        <f>IF(D1547="","",COUNTIF('Дневник сделок'!$H$10:$H$1960,D1547))</f>
        <v/>
      </c>
      <c r="F1547" s="33" t="str">
        <f>IF(D1547="","",(SUMPRODUCT(('Дневник сделок'!$H$10:'Дневник сделок'!$H$2000=D1547)*('Дневник сделок'!$AE$10:'Дневник сделок'!$AE$2000&gt;0))))</f>
        <v/>
      </c>
      <c r="G1547" s="33" t="str">
        <f>IF(D1547="","",(SUMPRODUCT(('Дневник сделок'!$H$10:'Дневник сделок'!$H$2000=D1547)*('Дневник сделок'!$AE$10:'Дневник сделок'!$AE$2000&lt;0))))</f>
        <v/>
      </c>
      <c r="H1547" s="33" t="str">
        <f>IF(D1547="","",SUMPRODUCT(('Дневник сделок'!$H$10:$H$1960=D1547)*('Дневник сделок'!$AE$10:$AE$1960)))</f>
        <v/>
      </c>
    </row>
    <row r="1548" spans="5:8">
      <c r="E1548" s="33" t="str">
        <f>IF(D1548="","",COUNTIF('Дневник сделок'!$H$10:$H$1960,D1548))</f>
        <v/>
      </c>
      <c r="F1548" s="33" t="str">
        <f>IF(D1548="","",(SUMPRODUCT(('Дневник сделок'!$H$10:'Дневник сделок'!$H$2000=D1548)*('Дневник сделок'!$AE$10:'Дневник сделок'!$AE$2000&gt;0))))</f>
        <v/>
      </c>
      <c r="G1548" s="33" t="str">
        <f>IF(D1548="","",(SUMPRODUCT(('Дневник сделок'!$H$10:'Дневник сделок'!$H$2000=D1548)*('Дневник сделок'!$AE$10:'Дневник сделок'!$AE$2000&lt;0))))</f>
        <v/>
      </c>
      <c r="H1548" s="33" t="str">
        <f>IF(D1548="","",SUMPRODUCT(('Дневник сделок'!$H$10:$H$1960=D1548)*('Дневник сделок'!$AE$10:$AE$1960)))</f>
        <v/>
      </c>
    </row>
    <row r="1549" spans="5:8">
      <c r="E1549" s="33" t="str">
        <f>IF(D1549="","",COUNTIF('Дневник сделок'!$H$10:$H$1960,D1549))</f>
        <v/>
      </c>
      <c r="F1549" s="33" t="str">
        <f>IF(D1549="","",(SUMPRODUCT(('Дневник сделок'!$H$10:'Дневник сделок'!$H$2000=D1549)*('Дневник сделок'!$AE$10:'Дневник сделок'!$AE$2000&gt;0))))</f>
        <v/>
      </c>
      <c r="G1549" s="33" t="str">
        <f>IF(D1549="","",(SUMPRODUCT(('Дневник сделок'!$H$10:'Дневник сделок'!$H$2000=D1549)*('Дневник сделок'!$AE$10:'Дневник сделок'!$AE$2000&lt;0))))</f>
        <v/>
      </c>
      <c r="H1549" s="33" t="str">
        <f>IF(D1549="","",SUMPRODUCT(('Дневник сделок'!$H$10:$H$1960=D1549)*('Дневник сделок'!$AE$10:$AE$1960)))</f>
        <v/>
      </c>
    </row>
    <row r="1550" spans="5:8">
      <c r="E1550" s="33" t="str">
        <f>IF(D1550="","",COUNTIF('Дневник сделок'!$H$10:$H$1960,D1550))</f>
        <v/>
      </c>
      <c r="F1550" s="33" t="str">
        <f>IF(D1550="","",(SUMPRODUCT(('Дневник сделок'!$H$10:'Дневник сделок'!$H$2000=D1550)*('Дневник сделок'!$AE$10:'Дневник сделок'!$AE$2000&gt;0))))</f>
        <v/>
      </c>
      <c r="G1550" s="33" t="str">
        <f>IF(D1550="","",(SUMPRODUCT(('Дневник сделок'!$H$10:'Дневник сделок'!$H$2000=D1550)*('Дневник сделок'!$AE$10:'Дневник сделок'!$AE$2000&lt;0))))</f>
        <v/>
      </c>
      <c r="H1550" s="33" t="str">
        <f>IF(D1550="","",SUMPRODUCT(('Дневник сделок'!$H$10:$H$1960=D1550)*('Дневник сделок'!$AE$10:$AE$1960)))</f>
        <v/>
      </c>
    </row>
    <row r="1551" spans="5:8">
      <c r="E1551" s="33" t="str">
        <f>IF(D1551="","",COUNTIF('Дневник сделок'!$H$10:$H$1960,D1551))</f>
        <v/>
      </c>
      <c r="F1551" s="33" t="str">
        <f>IF(D1551="","",(SUMPRODUCT(('Дневник сделок'!$H$10:'Дневник сделок'!$H$2000=D1551)*('Дневник сделок'!$AE$10:'Дневник сделок'!$AE$2000&gt;0))))</f>
        <v/>
      </c>
      <c r="G1551" s="33" t="str">
        <f>IF(D1551="","",(SUMPRODUCT(('Дневник сделок'!$H$10:'Дневник сделок'!$H$2000=D1551)*('Дневник сделок'!$AE$10:'Дневник сделок'!$AE$2000&lt;0))))</f>
        <v/>
      </c>
      <c r="H1551" s="33" t="str">
        <f>IF(D1551="","",SUMPRODUCT(('Дневник сделок'!$H$10:$H$1960=D1551)*('Дневник сделок'!$AE$10:$AE$1960)))</f>
        <v/>
      </c>
    </row>
    <row r="1552" spans="5:8">
      <c r="E1552" s="33" t="str">
        <f>IF(D1552="","",COUNTIF('Дневник сделок'!$H$10:$H$1960,D1552))</f>
        <v/>
      </c>
      <c r="F1552" s="33" t="str">
        <f>IF(D1552="","",(SUMPRODUCT(('Дневник сделок'!$H$10:'Дневник сделок'!$H$2000=D1552)*('Дневник сделок'!$AE$10:'Дневник сделок'!$AE$2000&gt;0))))</f>
        <v/>
      </c>
      <c r="G1552" s="33" t="str">
        <f>IF(D1552="","",(SUMPRODUCT(('Дневник сделок'!$H$10:'Дневник сделок'!$H$2000=D1552)*('Дневник сделок'!$AE$10:'Дневник сделок'!$AE$2000&lt;0))))</f>
        <v/>
      </c>
      <c r="H1552" s="33" t="str">
        <f>IF(D1552="","",SUMPRODUCT(('Дневник сделок'!$H$10:$H$1960=D1552)*('Дневник сделок'!$AE$10:$AE$1960)))</f>
        <v/>
      </c>
    </row>
    <row r="1553" spans="5:8">
      <c r="E1553" s="33" t="str">
        <f>IF(D1553="","",COUNTIF('Дневник сделок'!$H$10:$H$1960,D1553))</f>
        <v/>
      </c>
      <c r="F1553" s="33" t="str">
        <f>IF(D1553="","",(SUMPRODUCT(('Дневник сделок'!$H$10:'Дневник сделок'!$H$2000=D1553)*('Дневник сделок'!$AE$10:'Дневник сделок'!$AE$2000&gt;0))))</f>
        <v/>
      </c>
      <c r="G1553" s="33" t="str">
        <f>IF(D1553="","",(SUMPRODUCT(('Дневник сделок'!$H$10:'Дневник сделок'!$H$2000=D1553)*('Дневник сделок'!$AE$10:'Дневник сделок'!$AE$2000&lt;0))))</f>
        <v/>
      </c>
      <c r="H1553" s="33" t="str">
        <f>IF(D1553="","",SUMPRODUCT(('Дневник сделок'!$H$10:$H$1960=D1553)*('Дневник сделок'!$AE$10:$AE$1960)))</f>
        <v/>
      </c>
    </row>
    <row r="1554" spans="5:8">
      <c r="E1554" s="33" t="str">
        <f>IF(D1554="","",COUNTIF('Дневник сделок'!$H$10:$H$1960,D1554))</f>
        <v/>
      </c>
      <c r="F1554" s="33" t="str">
        <f>IF(D1554="","",(SUMPRODUCT(('Дневник сделок'!$H$10:'Дневник сделок'!$H$2000=D1554)*('Дневник сделок'!$AE$10:'Дневник сделок'!$AE$2000&gt;0))))</f>
        <v/>
      </c>
      <c r="G1554" s="33" t="str">
        <f>IF(D1554="","",(SUMPRODUCT(('Дневник сделок'!$H$10:'Дневник сделок'!$H$2000=D1554)*('Дневник сделок'!$AE$10:'Дневник сделок'!$AE$2000&lt;0))))</f>
        <v/>
      </c>
      <c r="H1554" s="33" t="str">
        <f>IF(D1554="","",SUMPRODUCT(('Дневник сделок'!$H$10:$H$1960=D1554)*('Дневник сделок'!$AE$10:$AE$1960)))</f>
        <v/>
      </c>
    </row>
    <row r="1555" spans="5:8">
      <c r="E1555" s="33" t="str">
        <f>IF(D1555="","",COUNTIF('Дневник сделок'!$H$10:$H$1960,D1555))</f>
        <v/>
      </c>
      <c r="F1555" s="33" t="str">
        <f>IF(D1555="","",(SUMPRODUCT(('Дневник сделок'!$H$10:'Дневник сделок'!$H$2000=D1555)*('Дневник сделок'!$AE$10:'Дневник сделок'!$AE$2000&gt;0))))</f>
        <v/>
      </c>
      <c r="G1555" s="33" t="str">
        <f>IF(D1555="","",(SUMPRODUCT(('Дневник сделок'!$H$10:'Дневник сделок'!$H$2000=D1555)*('Дневник сделок'!$AE$10:'Дневник сделок'!$AE$2000&lt;0))))</f>
        <v/>
      </c>
      <c r="H1555" s="33" t="str">
        <f>IF(D1555="","",SUMPRODUCT(('Дневник сделок'!$H$10:$H$1960=D1555)*('Дневник сделок'!$AE$10:$AE$1960)))</f>
        <v/>
      </c>
    </row>
    <row r="1556" spans="5:8">
      <c r="E1556" s="33" t="str">
        <f>IF(D1556="","",COUNTIF('Дневник сделок'!$H$10:$H$1960,D1556))</f>
        <v/>
      </c>
      <c r="F1556" s="33" t="str">
        <f>IF(D1556="","",(SUMPRODUCT(('Дневник сделок'!$H$10:'Дневник сделок'!$H$2000=D1556)*('Дневник сделок'!$AE$10:'Дневник сделок'!$AE$2000&gt;0))))</f>
        <v/>
      </c>
      <c r="G1556" s="33" t="str">
        <f>IF(D1556="","",(SUMPRODUCT(('Дневник сделок'!$H$10:'Дневник сделок'!$H$2000=D1556)*('Дневник сделок'!$AE$10:'Дневник сделок'!$AE$2000&lt;0))))</f>
        <v/>
      </c>
      <c r="H1556" s="33" t="str">
        <f>IF(D1556="","",SUMPRODUCT(('Дневник сделок'!$H$10:$H$1960=D1556)*('Дневник сделок'!$AE$10:$AE$1960)))</f>
        <v/>
      </c>
    </row>
    <row r="1557" spans="5:8">
      <c r="E1557" s="33" t="str">
        <f>IF(D1557="","",COUNTIF('Дневник сделок'!$H$10:$H$1960,D1557))</f>
        <v/>
      </c>
      <c r="F1557" s="33" t="str">
        <f>IF(D1557="","",(SUMPRODUCT(('Дневник сделок'!$H$10:'Дневник сделок'!$H$2000=D1557)*('Дневник сделок'!$AE$10:'Дневник сделок'!$AE$2000&gt;0))))</f>
        <v/>
      </c>
      <c r="G1557" s="33" t="str">
        <f>IF(D1557="","",(SUMPRODUCT(('Дневник сделок'!$H$10:'Дневник сделок'!$H$2000=D1557)*('Дневник сделок'!$AE$10:'Дневник сделок'!$AE$2000&lt;0))))</f>
        <v/>
      </c>
      <c r="H1557" s="33" t="str">
        <f>IF(D1557="","",SUMPRODUCT(('Дневник сделок'!$H$10:$H$1960=D1557)*('Дневник сделок'!$AE$10:$AE$1960)))</f>
        <v/>
      </c>
    </row>
    <row r="1558" spans="5:8">
      <c r="E1558" s="33" t="str">
        <f>IF(D1558="","",COUNTIF('Дневник сделок'!$H$10:$H$1960,D1558))</f>
        <v/>
      </c>
      <c r="F1558" s="33" t="str">
        <f>IF(D1558="","",(SUMPRODUCT(('Дневник сделок'!$H$10:'Дневник сделок'!$H$2000=D1558)*('Дневник сделок'!$AE$10:'Дневник сделок'!$AE$2000&gt;0))))</f>
        <v/>
      </c>
      <c r="G1558" s="33" t="str">
        <f>IF(D1558="","",(SUMPRODUCT(('Дневник сделок'!$H$10:'Дневник сделок'!$H$2000=D1558)*('Дневник сделок'!$AE$10:'Дневник сделок'!$AE$2000&lt;0))))</f>
        <v/>
      </c>
      <c r="H1558" s="33" t="str">
        <f>IF(D1558="","",SUMPRODUCT(('Дневник сделок'!$H$10:$H$1960=D1558)*('Дневник сделок'!$AE$10:$AE$1960)))</f>
        <v/>
      </c>
    </row>
    <row r="1559" spans="5:8">
      <c r="E1559" s="33" t="str">
        <f>IF(D1559="","",COUNTIF('Дневник сделок'!$H$10:$H$1960,D1559))</f>
        <v/>
      </c>
      <c r="F1559" s="33" t="str">
        <f>IF(D1559="","",(SUMPRODUCT(('Дневник сделок'!$H$10:'Дневник сделок'!$H$2000=D1559)*('Дневник сделок'!$AE$10:'Дневник сделок'!$AE$2000&gt;0))))</f>
        <v/>
      </c>
      <c r="G1559" s="33" t="str">
        <f>IF(D1559="","",(SUMPRODUCT(('Дневник сделок'!$H$10:'Дневник сделок'!$H$2000=D1559)*('Дневник сделок'!$AE$10:'Дневник сделок'!$AE$2000&lt;0))))</f>
        <v/>
      </c>
      <c r="H1559" s="33" t="str">
        <f>IF(D1559="","",SUMPRODUCT(('Дневник сделок'!$H$10:$H$1960=D1559)*('Дневник сделок'!$AE$10:$AE$1960)))</f>
        <v/>
      </c>
    </row>
    <row r="1560" spans="5:8">
      <c r="E1560" s="33" t="str">
        <f>IF(D1560="","",COUNTIF('Дневник сделок'!$H$10:$H$1960,D1560))</f>
        <v/>
      </c>
      <c r="F1560" s="33" t="str">
        <f>IF(D1560="","",(SUMPRODUCT(('Дневник сделок'!$H$10:'Дневник сделок'!$H$2000=D1560)*('Дневник сделок'!$AE$10:'Дневник сделок'!$AE$2000&gt;0))))</f>
        <v/>
      </c>
      <c r="G1560" s="33" t="str">
        <f>IF(D1560="","",(SUMPRODUCT(('Дневник сделок'!$H$10:'Дневник сделок'!$H$2000=D1560)*('Дневник сделок'!$AE$10:'Дневник сделок'!$AE$2000&lt;0))))</f>
        <v/>
      </c>
      <c r="H1560" s="33" t="str">
        <f>IF(D1560="","",SUMPRODUCT(('Дневник сделок'!$H$10:$H$1960=D1560)*('Дневник сделок'!$AE$10:$AE$1960)))</f>
        <v/>
      </c>
    </row>
    <row r="1561" spans="5:8">
      <c r="E1561" s="33" t="str">
        <f>IF(D1561="","",COUNTIF('Дневник сделок'!$H$10:$H$1960,D1561))</f>
        <v/>
      </c>
      <c r="F1561" s="33" t="str">
        <f>IF(D1561="","",(SUMPRODUCT(('Дневник сделок'!$H$10:'Дневник сделок'!$H$2000=D1561)*('Дневник сделок'!$AE$10:'Дневник сделок'!$AE$2000&gt;0))))</f>
        <v/>
      </c>
      <c r="G1561" s="33" t="str">
        <f>IF(D1561="","",(SUMPRODUCT(('Дневник сделок'!$H$10:'Дневник сделок'!$H$2000=D1561)*('Дневник сделок'!$AE$10:'Дневник сделок'!$AE$2000&lt;0))))</f>
        <v/>
      </c>
      <c r="H1561" s="33" t="str">
        <f>IF(D1561="","",SUMPRODUCT(('Дневник сделок'!$H$10:$H$1960=D1561)*('Дневник сделок'!$AE$10:$AE$1960)))</f>
        <v/>
      </c>
    </row>
    <row r="1562" spans="5:8">
      <c r="E1562" s="33" t="str">
        <f>IF(D1562="","",COUNTIF('Дневник сделок'!$H$10:$H$1960,D1562))</f>
        <v/>
      </c>
      <c r="F1562" s="33" t="str">
        <f>IF(D1562="","",(SUMPRODUCT(('Дневник сделок'!$H$10:'Дневник сделок'!$H$2000=D1562)*('Дневник сделок'!$AE$10:'Дневник сделок'!$AE$2000&gt;0))))</f>
        <v/>
      </c>
      <c r="G1562" s="33" t="str">
        <f>IF(D1562="","",(SUMPRODUCT(('Дневник сделок'!$H$10:'Дневник сделок'!$H$2000=D1562)*('Дневник сделок'!$AE$10:'Дневник сделок'!$AE$2000&lt;0))))</f>
        <v/>
      </c>
      <c r="H1562" s="33" t="str">
        <f>IF(D1562="","",SUMPRODUCT(('Дневник сделок'!$H$10:$H$1960=D1562)*('Дневник сделок'!$AE$10:$AE$1960)))</f>
        <v/>
      </c>
    </row>
    <row r="1563" spans="5:8">
      <c r="E1563" s="33" t="str">
        <f>IF(D1563="","",COUNTIF('Дневник сделок'!$H$10:$H$1960,D1563))</f>
        <v/>
      </c>
      <c r="F1563" s="33" t="str">
        <f>IF(D1563="","",(SUMPRODUCT(('Дневник сделок'!$H$10:'Дневник сделок'!$H$2000=D1563)*('Дневник сделок'!$AE$10:'Дневник сделок'!$AE$2000&gt;0))))</f>
        <v/>
      </c>
      <c r="G1563" s="33" t="str">
        <f>IF(D1563="","",(SUMPRODUCT(('Дневник сделок'!$H$10:'Дневник сделок'!$H$2000=D1563)*('Дневник сделок'!$AE$10:'Дневник сделок'!$AE$2000&lt;0))))</f>
        <v/>
      </c>
      <c r="H1563" s="33" t="str">
        <f>IF(D1563="","",SUMPRODUCT(('Дневник сделок'!$H$10:$H$1960=D1563)*('Дневник сделок'!$AE$10:$AE$1960)))</f>
        <v/>
      </c>
    </row>
    <row r="1564" spans="5:8">
      <c r="E1564" s="33" t="str">
        <f>IF(D1564="","",COUNTIF('Дневник сделок'!$H$10:$H$1960,D1564))</f>
        <v/>
      </c>
      <c r="F1564" s="33" t="str">
        <f>IF(D1564="","",(SUMPRODUCT(('Дневник сделок'!$H$10:'Дневник сделок'!$H$2000=D1564)*('Дневник сделок'!$AE$10:'Дневник сделок'!$AE$2000&gt;0))))</f>
        <v/>
      </c>
      <c r="G1564" s="33" t="str">
        <f>IF(D1564="","",(SUMPRODUCT(('Дневник сделок'!$H$10:'Дневник сделок'!$H$2000=D1564)*('Дневник сделок'!$AE$10:'Дневник сделок'!$AE$2000&lt;0))))</f>
        <v/>
      </c>
      <c r="H1564" s="33" t="str">
        <f>IF(D1564="","",SUMPRODUCT(('Дневник сделок'!$H$10:$H$1960=D1564)*('Дневник сделок'!$AE$10:$AE$1960)))</f>
        <v/>
      </c>
    </row>
    <row r="1565" spans="5:8">
      <c r="E1565" s="33" t="str">
        <f>IF(D1565="","",COUNTIF('Дневник сделок'!$H$10:$H$1960,D1565))</f>
        <v/>
      </c>
      <c r="F1565" s="33" t="str">
        <f>IF(D1565="","",(SUMPRODUCT(('Дневник сделок'!$H$10:'Дневник сделок'!$H$2000=D1565)*('Дневник сделок'!$AE$10:'Дневник сделок'!$AE$2000&gt;0))))</f>
        <v/>
      </c>
      <c r="G1565" s="33" t="str">
        <f>IF(D1565="","",(SUMPRODUCT(('Дневник сделок'!$H$10:'Дневник сделок'!$H$2000=D1565)*('Дневник сделок'!$AE$10:'Дневник сделок'!$AE$2000&lt;0))))</f>
        <v/>
      </c>
      <c r="H1565" s="33" t="str">
        <f>IF(D1565="","",SUMPRODUCT(('Дневник сделок'!$H$10:$H$1960=D1565)*('Дневник сделок'!$AE$10:$AE$1960)))</f>
        <v/>
      </c>
    </row>
    <row r="1566" spans="5:8">
      <c r="E1566" s="33" t="str">
        <f>IF(D1566="","",COUNTIF('Дневник сделок'!$H$10:$H$1960,D1566))</f>
        <v/>
      </c>
      <c r="F1566" s="33" t="str">
        <f>IF(D1566="","",(SUMPRODUCT(('Дневник сделок'!$H$10:'Дневник сделок'!$H$2000=D1566)*('Дневник сделок'!$AE$10:'Дневник сделок'!$AE$2000&gt;0))))</f>
        <v/>
      </c>
      <c r="G1566" s="33" t="str">
        <f>IF(D1566="","",(SUMPRODUCT(('Дневник сделок'!$H$10:'Дневник сделок'!$H$2000=D1566)*('Дневник сделок'!$AE$10:'Дневник сделок'!$AE$2000&lt;0))))</f>
        <v/>
      </c>
      <c r="H1566" s="33" t="str">
        <f>IF(D1566="","",SUMPRODUCT(('Дневник сделок'!$H$10:$H$1960=D1566)*('Дневник сделок'!$AE$10:$AE$1960)))</f>
        <v/>
      </c>
    </row>
    <row r="1567" spans="5:8">
      <c r="E1567" s="33" t="str">
        <f>IF(D1567="","",COUNTIF('Дневник сделок'!$H$10:$H$1960,D1567))</f>
        <v/>
      </c>
      <c r="F1567" s="33" t="str">
        <f>IF(D1567="","",(SUMPRODUCT(('Дневник сделок'!$H$10:'Дневник сделок'!$H$2000=D1567)*('Дневник сделок'!$AE$10:'Дневник сделок'!$AE$2000&gt;0))))</f>
        <v/>
      </c>
      <c r="G1567" s="33" t="str">
        <f>IF(D1567="","",(SUMPRODUCT(('Дневник сделок'!$H$10:'Дневник сделок'!$H$2000=D1567)*('Дневник сделок'!$AE$10:'Дневник сделок'!$AE$2000&lt;0))))</f>
        <v/>
      </c>
      <c r="H1567" s="33" t="str">
        <f>IF(D1567="","",SUMPRODUCT(('Дневник сделок'!$H$10:$H$1960=D1567)*('Дневник сделок'!$AE$10:$AE$1960)))</f>
        <v/>
      </c>
    </row>
    <row r="1568" spans="5:8">
      <c r="E1568" s="33" t="str">
        <f>IF(D1568="","",COUNTIF('Дневник сделок'!$H$10:$H$1960,D1568))</f>
        <v/>
      </c>
      <c r="F1568" s="33" t="str">
        <f>IF(D1568="","",(SUMPRODUCT(('Дневник сделок'!$H$10:'Дневник сделок'!$H$2000=D1568)*('Дневник сделок'!$AE$10:'Дневник сделок'!$AE$2000&gt;0))))</f>
        <v/>
      </c>
      <c r="G1568" s="33" t="str">
        <f>IF(D1568="","",(SUMPRODUCT(('Дневник сделок'!$H$10:'Дневник сделок'!$H$2000=D1568)*('Дневник сделок'!$AE$10:'Дневник сделок'!$AE$2000&lt;0))))</f>
        <v/>
      </c>
      <c r="H1568" s="33" t="str">
        <f>IF(D1568="","",SUMPRODUCT(('Дневник сделок'!$H$10:$H$1960=D1568)*('Дневник сделок'!$AE$10:$AE$1960)))</f>
        <v/>
      </c>
    </row>
    <row r="1569" spans="5:8">
      <c r="E1569" s="33" t="str">
        <f>IF(D1569="","",COUNTIF('Дневник сделок'!$H$10:$H$1960,D1569))</f>
        <v/>
      </c>
      <c r="F1569" s="33" t="str">
        <f>IF(D1569="","",(SUMPRODUCT(('Дневник сделок'!$H$10:'Дневник сделок'!$H$2000=D1569)*('Дневник сделок'!$AE$10:'Дневник сделок'!$AE$2000&gt;0))))</f>
        <v/>
      </c>
      <c r="G1569" s="33" t="str">
        <f>IF(D1569="","",(SUMPRODUCT(('Дневник сделок'!$H$10:'Дневник сделок'!$H$2000=D1569)*('Дневник сделок'!$AE$10:'Дневник сделок'!$AE$2000&lt;0))))</f>
        <v/>
      </c>
      <c r="H1569" s="33" t="str">
        <f>IF(D1569="","",SUMPRODUCT(('Дневник сделок'!$H$10:$H$1960=D1569)*('Дневник сделок'!$AE$10:$AE$1960)))</f>
        <v/>
      </c>
    </row>
    <row r="1570" spans="5:8">
      <c r="E1570" s="33" t="str">
        <f>IF(D1570="","",COUNTIF('Дневник сделок'!$H$10:$H$1960,D1570))</f>
        <v/>
      </c>
      <c r="F1570" s="33" t="str">
        <f>IF(D1570="","",(SUMPRODUCT(('Дневник сделок'!$H$10:'Дневник сделок'!$H$2000=D1570)*('Дневник сделок'!$AE$10:'Дневник сделок'!$AE$2000&gt;0))))</f>
        <v/>
      </c>
      <c r="G1570" s="33" t="str">
        <f>IF(D1570="","",(SUMPRODUCT(('Дневник сделок'!$H$10:'Дневник сделок'!$H$2000=D1570)*('Дневник сделок'!$AE$10:'Дневник сделок'!$AE$2000&lt;0))))</f>
        <v/>
      </c>
      <c r="H1570" s="33" t="str">
        <f>IF(D1570="","",SUMPRODUCT(('Дневник сделок'!$H$10:$H$1960=D1570)*('Дневник сделок'!$AE$10:$AE$1960)))</f>
        <v/>
      </c>
    </row>
    <row r="1571" spans="5:8">
      <c r="E1571" s="33" t="str">
        <f>IF(D1571="","",COUNTIF('Дневник сделок'!$H$10:$H$1960,D1571))</f>
        <v/>
      </c>
      <c r="F1571" s="33" t="str">
        <f>IF(D1571="","",(SUMPRODUCT(('Дневник сделок'!$H$10:'Дневник сделок'!$H$2000=D1571)*('Дневник сделок'!$AE$10:'Дневник сделок'!$AE$2000&gt;0))))</f>
        <v/>
      </c>
      <c r="G1571" s="33" t="str">
        <f>IF(D1571="","",(SUMPRODUCT(('Дневник сделок'!$H$10:'Дневник сделок'!$H$2000=D1571)*('Дневник сделок'!$AE$10:'Дневник сделок'!$AE$2000&lt;0))))</f>
        <v/>
      </c>
      <c r="H1571" s="33" t="str">
        <f>IF(D1571="","",SUMPRODUCT(('Дневник сделок'!$H$10:$H$1960=D1571)*('Дневник сделок'!$AE$10:$AE$1960)))</f>
        <v/>
      </c>
    </row>
    <row r="1572" spans="5:8">
      <c r="E1572" s="33" t="str">
        <f>IF(D1572="","",COUNTIF('Дневник сделок'!$H$10:$H$1960,D1572))</f>
        <v/>
      </c>
      <c r="F1572" s="33" t="str">
        <f>IF(D1572="","",(SUMPRODUCT(('Дневник сделок'!$H$10:'Дневник сделок'!$H$2000=D1572)*('Дневник сделок'!$AE$10:'Дневник сделок'!$AE$2000&gt;0))))</f>
        <v/>
      </c>
      <c r="G1572" s="33" t="str">
        <f>IF(D1572="","",(SUMPRODUCT(('Дневник сделок'!$H$10:'Дневник сделок'!$H$2000=D1572)*('Дневник сделок'!$AE$10:'Дневник сделок'!$AE$2000&lt;0))))</f>
        <v/>
      </c>
      <c r="H1572" s="33" t="str">
        <f>IF(D1572="","",SUMPRODUCT(('Дневник сделок'!$H$10:$H$1960=D1572)*('Дневник сделок'!$AE$10:$AE$1960)))</f>
        <v/>
      </c>
    </row>
    <row r="1573" spans="5:8">
      <c r="E1573" s="33" t="str">
        <f>IF(D1573="","",COUNTIF('Дневник сделок'!$H$10:$H$1960,D1573))</f>
        <v/>
      </c>
      <c r="F1573" s="33" t="str">
        <f>IF(D1573="","",(SUMPRODUCT(('Дневник сделок'!$H$10:'Дневник сделок'!$H$2000=D1573)*('Дневник сделок'!$AE$10:'Дневник сделок'!$AE$2000&gt;0))))</f>
        <v/>
      </c>
      <c r="G1573" s="33" t="str">
        <f>IF(D1573="","",(SUMPRODUCT(('Дневник сделок'!$H$10:'Дневник сделок'!$H$2000=D1573)*('Дневник сделок'!$AE$10:'Дневник сделок'!$AE$2000&lt;0))))</f>
        <v/>
      </c>
      <c r="H1573" s="33" t="str">
        <f>IF(D1573="","",SUMPRODUCT(('Дневник сделок'!$H$10:$H$1960=D1573)*('Дневник сделок'!$AE$10:$AE$1960)))</f>
        <v/>
      </c>
    </row>
    <row r="1574" spans="5:8">
      <c r="E1574" s="33" t="str">
        <f>IF(D1574="","",COUNTIF('Дневник сделок'!$H$10:$H$1960,D1574))</f>
        <v/>
      </c>
      <c r="F1574" s="33" t="str">
        <f>IF(D1574="","",(SUMPRODUCT(('Дневник сделок'!$H$10:'Дневник сделок'!$H$2000=D1574)*('Дневник сделок'!$AE$10:'Дневник сделок'!$AE$2000&gt;0))))</f>
        <v/>
      </c>
      <c r="G1574" s="33" t="str">
        <f>IF(D1574="","",(SUMPRODUCT(('Дневник сделок'!$H$10:'Дневник сделок'!$H$2000=D1574)*('Дневник сделок'!$AE$10:'Дневник сделок'!$AE$2000&lt;0))))</f>
        <v/>
      </c>
      <c r="H1574" s="33" t="str">
        <f>IF(D1574="","",SUMPRODUCT(('Дневник сделок'!$H$10:$H$1960=D1574)*('Дневник сделок'!$AE$10:$AE$1960)))</f>
        <v/>
      </c>
    </row>
    <row r="1575" spans="5:8">
      <c r="E1575" s="33" t="str">
        <f>IF(D1575="","",COUNTIF('Дневник сделок'!$H$10:$H$1960,D1575))</f>
        <v/>
      </c>
      <c r="F1575" s="33" t="str">
        <f>IF(D1575="","",(SUMPRODUCT(('Дневник сделок'!$H$10:'Дневник сделок'!$H$2000=D1575)*('Дневник сделок'!$AE$10:'Дневник сделок'!$AE$2000&gt;0))))</f>
        <v/>
      </c>
      <c r="G1575" s="33" t="str">
        <f>IF(D1575="","",(SUMPRODUCT(('Дневник сделок'!$H$10:'Дневник сделок'!$H$2000=D1575)*('Дневник сделок'!$AE$10:'Дневник сделок'!$AE$2000&lt;0))))</f>
        <v/>
      </c>
      <c r="H1575" s="33" t="str">
        <f>IF(D1575="","",SUMPRODUCT(('Дневник сделок'!$H$10:$H$1960=D1575)*('Дневник сделок'!$AE$10:$AE$1960)))</f>
        <v/>
      </c>
    </row>
    <row r="1576" spans="5:8">
      <c r="E1576" s="33" t="str">
        <f>IF(D1576="","",COUNTIF('Дневник сделок'!$H$10:$H$1960,D1576))</f>
        <v/>
      </c>
      <c r="F1576" s="33" t="str">
        <f>IF(D1576="","",(SUMPRODUCT(('Дневник сделок'!$H$10:'Дневник сделок'!$H$2000=D1576)*('Дневник сделок'!$AE$10:'Дневник сделок'!$AE$2000&gt;0))))</f>
        <v/>
      </c>
      <c r="G1576" s="33" t="str">
        <f>IF(D1576="","",(SUMPRODUCT(('Дневник сделок'!$H$10:'Дневник сделок'!$H$2000=D1576)*('Дневник сделок'!$AE$10:'Дневник сделок'!$AE$2000&lt;0))))</f>
        <v/>
      </c>
      <c r="H1576" s="33" t="str">
        <f>IF(D1576="","",SUMPRODUCT(('Дневник сделок'!$H$10:$H$1960=D1576)*('Дневник сделок'!$AE$10:$AE$1960)))</f>
        <v/>
      </c>
    </row>
    <row r="1577" spans="5:8">
      <c r="E1577" s="33" t="str">
        <f>IF(D1577="","",COUNTIF('Дневник сделок'!$H$10:$H$1960,D1577))</f>
        <v/>
      </c>
      <c r="F1577" s="33" t="str">
        <f>IF(D1577="","",(SUMPRODUCT(('Дневник сделок'!$H$10:'Дневник сделок'!$H$2000=D1577)*('Дневник сделок'!$AE$10:'Дневник сделок'!$AE$2000&gt;0))))</f>
        <v/>
      </c>
      <c r="G1577" s="33" t="str">
        <f>IF(D1577="","",(SUMPRODUCT(('Дневник сделок'!$H$10:'Дневник сделок'!$H$2000=D1577)*('Дневник сделок'!$AE$10:'Дневник сделок'!$AE$2000&lt;0))))</f>
        <v/>
      </c>
      <c r="H1577" s="33" t="str">
        <f>IF(D1577="","",SUMPRODUCT(('Дневник сделок'!$H$10:$H$1960=D1577)*('Дневник сделок'!$AE$10:$AE$1960)))</f>
        <v/>
      </c>
    </row>
    <row r="1578" spans="5:8">
      <c r="E1578" s="33" t="str">
        <f>IF(D1578="","",COUNTIF('Дневник сделок'!$H$10:$H$1960,D1578))</f>
        <v/>
      </c>
      <c r="F1578" s="33" t="str">
        <f>IF(D1578="","",(SUMPRODUCT(('Дневник сделок'!$H$10:'Дневник сделок'!$H$2000=D1578)*('Дневник сделок'!$AE$10:'Дневник сделок'!$AE$2000&gt;0))))</f>
        <v/>
      </c>
      <c r="G1578" s="33" t="str">
        <f>IF(D1578="","",(SUMPRODUCT(('Дневник сделок'!$H$10:'Дневник сделок'!$H$2000=D1578)*('Дневник сделок'!$AE$10:'Дневник сделок'!$AE$2000&lt;0))))</f>
        <v/>
      </c>
      <c r="H1578" s="33" t="str">
        <f>IF(D1578="","",SUMPRODUCT(('Дневник сделок'!$H$10:$H$1960=D1578)*('Дневник сделок'!$AE$10:$AE$1960)))</f>
        <v/>
      </c>
    </row>
    <row r="1579" spans="5:8">
      <c r="E1579" s="33" t="str">
        <f>IF(D1579="","",COUNTIF('Дневник сделок'!$H$10:$H$1960,D1579))</f>
        <v/>
      </c>
      <c r="F1579" s="33" t="str">
        <f>IF(D1579="","",(SUMPRODUCT(('Дневник сделок'!$H$10:'Дневник сделок'!$H$2000=D1579)*('Дневник сделок'!$AE$10:'Дневник сделок'!$AE$2000&gt;0))))</f>
        <v/>
      </c>
      <c r="G1579" s="33" t="str">
        <f>IF(D1579="","",(SUMPRODUCT(('Дневник сделок'!$H$10:'Дневник сделок'!$H$2000=D1579)*('Дневник сделок'!$AE$10:'Дневник сделок'!$AE$2000&lt;0))))</f>
        <v/>
      </c>
      <c r="H1579" s="33" t="str">
        <f>IF(D1579="","",SUMPRODUCT(('Дневник сделок'!$H$10:$H$1960=D1579)*('Дневник сделок'!$AE$10:$AE$1960)))</f>
        <v/>
      </c>
    </row>
    <row r="1580" spans="5:8">
      <c r="E1580" s="33" t="str">
        <f>IF(D1580="","",COUNTIF('Дневник сделок'!$H$10:$H$1960,D1580))</f>
        <v/>
      </c>
      <c r="F1580" s="33" t="str">
        <f>IF(D1580="","",(SUMPRODUCT(('Дневник сделок'!$H$10:'Дневник сделок'!$H$2000=D1580)*('Дневник сделок'!$AE$10:'Дневник сделок'!$AE$2000&gt;0))))</f>
        <v/>
      </c>
      <c r="G1580" s="33" t="str">
        <f>IF(D1580="","",(SUMPRODUCT(('Дневник сделок'!$H$10:'Дневник сделок'!$H$2000=D1580)*('Дневник сделок'!$AE$10:'Дневник сделок'!$AE$2000&lt;0))))</f>
        <v/>
      </c>
      <c r="H1580" s="33" t="str">
        <f>IF(D1580="","",SUMPRODUCT(('Дневник сделок'!$H$10:$H$1960=D1580)*('Дневник сделок'!$AE$10:$AE$1960)))</f>
        <v/>
      </c>
    </row>
    <row r="1581" spans="5:8">
      <c r="E1581" s="33" t="str">
        <f>IF(D1581="","",COUNTIF('Дневник сделок'!$H$10:$H$1960,D1581))</f>
        <v/>
      </c>
      <c r="F1581" s="33" t="str">
        <f>IF(D1581="","",(SUMPRODUCT(('Дневник сделок'!$H$10:'Дневник сделок'!$H$2000=D1581)*('Дневник сделок'!$AE$10:'Дневник сделок'!$AE$2000&gt;0))))</f>
        <v/>
      </c>
      <c r="G1581" s="33" t="str">
        <f>IF(D1581="","",(SUMPRODUCT(('Дневник сделок'!$H$10:'Дневник сделок'!$H$2000=D1581)*('Дневник сделок'!$AE$10:'Дневник сделок'!$AE$2000&lt;0))))</f>
        <v/>
      </c>
      <c r="H1581" s="33" t="str">
        <f>IF(D1581="","",SUMPRODUCT(('Дневник сделок'!$H$10:$H$1960=D1581)*('Дневник сделок'!$AE$10:$AE$1960)))</f>
        <v/>
      </c>
    </row>
    <row r="1582" spans="5:8">
      <c r="E1582" s="33" t="str">
        <f>IF(D1582="","",COUNTIF('Дневник сделок'!$H$10:$H$1960,D1582))</f>
        <v/>
      </c>
      <c r="F1582" s="33" t="str">
        <f>IF(D1582="","",(SUMPRODUCT(('Дневник сделок'!$H$10:'Дневник сделок'!$H$2000=D1582)*('Дневник сделок'!$AE$10:'Дневник сделок'!$AE$2000&gt;0))))</f>
        <v/>
      </c>
      <c r="G1582" s="33" t="str">
        <f>IF(D1582="","",(SUMPRODUCT(('Дневник сделок'!$H$10:'Дневник сделок'!$H$2000=D1582)*('Дневник сделок'!$AE$10:'Дневник сделок'!$AE$2000&lt;0))))</f>
        <v/>
      </c>
      <c r="H1582" s="33" t="str">
        <f>IF(D1582="","",SUMPRODUCT(('Дневник сделок'!$H$10:$H$1960=D1582)*('Дневник сделок'!$AE$10:$AE$1960)))</f>
        <v/>
      </c>
    </row>
    <row r="1583" spans="5:8">
      <c r="E1583" s="33" t="str">
        <f>IF(D1583="","",COUNTIF('Дневник сделок'!$H$10:$H$1960,D1583))</f>
        <v/>
      </c>
      <c r="F1583" s="33" t="str">
        <f>IF(D1583="","",(SUMPRODUCT(('Дневник сделок'!$H$10:'Дневник сделок'!$H$2000=D1583)*('Дневник сделок'!$AE$10:'Дневник сделок'!$AE$2000&gt;0))))</f>
        <v/>
      </c>
      <c r="G1583" s="33" t="str">
        <f>IF(D1583="","",(SUMPRODUCT(('Дневник сделок'!$H$10:'Дневник сделок'!$H$2000=D1583)*('Дневник сделок'!$AE$10:'Дневник сделок'!$AE$2000&lt;0))))</f>
        <v/>
      </c>
      <c r="H1583" s="33" t="str">
        <f>IF(D1583="","",SUMPRODUCT(('Дневник сделок'!$H$10:$H$1960=D1583)*('Дневник сделок'!$AE$10:$AE$1960)))</f>
        <v/>
      </c>
    </row>
    <row r="1584" spans="5:8">
      <c r="E1584" s="33" t="str">
        <f>IF(D1584="","",COUNTIF('Дневник сделок'!$H$10:$H$1960,D1584))</f>
        <v/>
      </c>
      <c r="F1584" s="33" t="str">
        <f>IF(D1584="","",(SUMPRODUCT(('Дневник сделок'!$H$10:'Дневник сделок'!$H$2000=D1584)*('Дневник сделок'!$AE$10:'Дневник сделок'!$AE$2000&gt;0))))</f>
        <v/>
      </c>
      <c r="G1584" s="33" t="str">
        <f>IF(D1584="","",(SUMPRODUCT(('Дневник сделок'!$H$10:'Дневник сделок'!$H$2000=D1584)*('Дневник сделок'!$AE$10:'Дневник сделок'!$AE$2000&lt;0))))</f>
        <v/>
      </c>
      <c r="H1584" s="33" t="str">
        <f>IF(D1584="","",SUMPRODUCT(('Дневник сделок'!$H$10:$H$1960=D1584)*('Дневник сделок'!$AE$10:$AE$1960)))</f>
        <v/>
      </c>
    </row>
    <row r="1585" spans="5:8">
      <c r="E1585" s="33" t="str">
        <f>IF(D1585="","",COUNTIF('Дневник сделок'!$H$10:$H$1960,D1585))</f>
        <v/>
      </c>
      <c r="F1585" s="33" t="str">
        <f>IF(D1585="","",(SUMPRODUCT(('Дневник сделок'!$H$10:'Дневник сделок'!$H$2000=D1585)*('Дневник сделок'!$AE$10:'Дневник сделок'!$AE$2000&gt;0))))</f>
        <v/>
      </c>
      <c r="G1585" s="33" t="str">
        <f>IF(D1585="","",(SUMPRODUCT(('Дневник сделок'!$H$10:'Дневник сделок'!$H$2000=D1585)*('Дневник сделок'!$AE$10:'Дневник сделок'!$AE$2000&lt;0))))</f>
        <v/>
      </c>
      <c r="H1585" s="33" t="str">
        <f>IF(D1585="","",SUMPRODUCT(('Дневник сделок'!$H$10:$H$1960=D1585)*('Дневник сделок'!$AE$10:$AE$1960)))</f>
        <v/>
      </c>
    </row>
    <row r="1586" spans="5:8">
      <c r="E1586" s="33" t="str">
        <f>IF(D1586="","",COUNTIF('Дневник сделок'!$H$10:$H$1960,D1586))</f>
        <v/>
      </c>
      <c r="F1586" s="33" t="str">
        <f>IF(D1586="","",(SUMPRODUCT(('Дневник сделок'!$H$10:'Дневник сделок'!$H$2000=D1586)*('Дневник сделок'!$AE$10:'Дневник сделок'!$AE$2000&gt;0))))</f>
        <v/>
      </c>
      <c r="G1586" s="33" t="str">
        <f>IF(D1586="","",(SUMPRODUCT(('Дневник сделок'!$H$10:'Дневник сделок'!$H$2000=D1586)*('Дневник сделок'!$AE$10:'Дневник сделок'!$AE$2000&lt;0))))</f>
        <v/>
      </c>
      <c r="H1586" s="33" t="str">
        <f>IF(D1586="","",SUMPRODUCT(('Дневник сделок'!$H$10:$H$1960=D1586)*('Дневник сделок'!$AE$10:$AE$1960)))</f>
        <v/>
      </c>
    </row>
    <row r="1587" spans="5:8">
      <c r="E1587" s="33" t="str">
        <f>IF(D1587="","",COUNTIF('Дневник сделок'!$H$10:$H$1960,D1587))</f>
        <v/>
      </c>
      <c r="F1587" s="33" t="str">
        <f>IF(D1587="","",(SUMPRODUCT(('Дневник сделок'!$H$10:'Дневник сделок'!$H$2000=D1587)*('Дневник сделок'!$AE$10:'Дневник сделок'!$AE$2000&gt;0))))</f>
        <v/>
      </c>
      <c r="G1587" s="33" t="str">
        <f>IF(D1587="","",(SUMPRODUCT(('Дневник сделок'!$H$10:'Дневник сделок'!$H$2000=D1587)*('Дневник сделок'!$AE$10:'Дневник сделок'!$AE$2000&lt;0))))</f>
        <v/>
      </c>
      <c r="H1587" s="33" t="str">
        <f>IF(D1587="","",SUMPRODUCT(('Дневник сделок'!$H$10:$H$1960=D1587)*('Дневник сделок'!$AE$10:$AE$1960)))</f>
        <v/>
      </c>
    </row>
    <row r="1588" spans="5:8">
      <c r="E1588" s="33" t="str">
        <f>IF(D1588="","",COUNTIF('Дневник сделок'!$H$10:$H$1960,D1588))</f>
        <v/>
      </c>
      <c r="F1588" s="33" t="str">
        <f>IF(D1588="","",(SUMPRODUCT(('Дневник сделок'!$H$10:'Дневник сделок'!$H$2000=D1588)*('Дневник сделок'!$AE$10:'Дневник сделок'!$AE$2000&gt;0))))</f>
        <v/>
      </c>
      <c r="G1588" s="33" t="str">
        <f>IF(D1588="","",(SUMPRODUCT(('Дневник сделок'!$H$10:'Дневник сделок'!$H$2000=D1588)*('Дневник сделок'!$AE$10:'Дневник сделок'!$AE$2000&lt;0))))</f>
        <v/>
      </c>
      <c r="H1588" s="33" t="str">
        <f>IF(D1588="","",SUMPRODUCT(('Дневник сделок'!$H$10:$H$1960=D1588)*('Дневник сделок'!$AE$10:$AE$1960)))</f>
        <v/>
      </c>
    </row>
    <row r="1589" spans="5:8">
      <c r="E1589" s="33" t="str">
        <f>IF(D1589="","",COUNTIF('Дневник сделок'!$H$10:$H$1960,D1589))</f>
        <v/>
      </c>
      <c r="F1589" s="33" t="str">
        <f>IF(D1589="","",(SUMPRODUCT(('Дневник сделок'!$H$10:'Дневник сделок'!$H$2000=D1589)*('Дневник сделок'!$AE$10:'Дневник сделок'!$AE$2000&gt;0))))</f>
        <v/>
      </c>
      <c r="G1589" s="33" t="str">
        <f>IF(D1589="","",(SUMPRODUCT(('Дневник сделок'!$H$10:'Дневник сделок'!$H$2000=D1589)*('Дневник сделок'!$AE$10:'Дневник сделок'!$AE$2000&lt;0))))</f>
        <v/>
      </c>
      <c r="H1589" s="33" t="str">
        <f>IF(D1589="","",SUMPRODUCT(('Дневник сделок'!$H$10:$H$1960=D1589)*('Дневник сделок'!$AE$10:$AE$1960)))</f>
        <v/>
      </c>
    </row>
    <row r="1590" spans="5:8">
      <c r="E1590" s="33" t="str">
        <f>IF(D1590="","",COUNTIF('Дневник сделок'!$H$10:$H$1960,D1590))</f>
        <v/>
      </c>
      <c r="F1590" s="33" t="str">
        <f>IF(D1590="","",(SUMPRODUCT(('Дневник сделок'!$H$10:'Дневник сделок'!$H$2000=D1590)*('Дневник сделок'!$AE$10:'Дневник сделок'!$AE$2000&gt;0))))</f>
        <v/>
      </c>
      <c r="G1590" s="33" t="str">
        <f>IF(D1590="","",(SUMPRODUCT(('Дневник сделок'!$H$10:'Дневник сделок'!$H$2000=D1590)*('Дневник сделок'!$AE$10:'Дневник сделок'!$AE$2000&lt;0))))</f>
        <v/>
      </c>
      <c r="H1590" s="33" t="str">
        <f>IF(D1590="","",SUMPRODUCT(('Дневник сделок'!$H$10:$H$1960=D1590)*('Дневник сделок'!$AE$10:$AE$1960)))</f>
        <v/>
      </c>
    </row>
    <row r="1591" spans="5:8">
      <c r="E1591" s="33" t="str">
        <f>IF(D1591="","",COUNTIF('Дневник сделок'!$H$10:$H$1960,D1591))</f>
        <v/>
      </c>
      <c r="F1591" s="33" t="str">
        <f>IF(D1591="","",(SUMPRODUCT(('Дневник сделок'!$H$10:'Дневник сделок'!$H$2000=D1591)*('Дневник сделок'!$AE$10:'Дневник сделок'!$AE$2000&gt;0))))</f>
        <v/>
      </c>
      <c r="G1591" s="33" t="str">
        <f>IF(D1591="","",(SUMPRODUCT(('Дневник сделок'!$H$10:'Дневник сделок'!$H$2000=D1591)*('Дневник сделок'!$AE$10:'Дневник сделок'!$AE$2000&lt;0))))</f>
        <v/>
      </c>
      <c r="H1591" s="33" t="str">
        <f>IF(D1591="","",SUMPRODUCT(('Дневник сделок'!$H$10:$H$1960=D1591)*('Дневник сделок'!$AE$10:$AE$1960)))</f>
        <v/>
      </c>
    </row>
    <row r="1592" spans="5:8">
      <c r="E1592" s="33" t="str">
        <f>IF(D1592="","",COUNTIF('Дневник сделок'!$H$10:$H$1960,D1592))</f>
        <v/>
      </c>
      <c r="F1592" s="33" t="str">
        <f>IF(D1592="","",(SUMPRODUCT(('Дневник сделок'!$H$10:'Дневник сделок'!$H$2000=D1592)*('Дневник сделок'!$AE$10:'Дневник сделок'!$AE$2000&gt;0))))</f>
        <v/>
      </c>
      <c r="G1592" s="33" t="str">
        <f>IF(D1592="","",(SUMPRODUCT(('Дневник сделок'!$H$10:'Дневник сделок'!$H$2000=D1592)*('Дневник сделок'!$AE$10:'Дневник сделок'!$AE$2000&lt;0))))</f>
        <v/>
      </c>
      <c r="H1592" s="33" t="str">
        <f>IF(D1592="","",SUMPRODUCT(('Дневник сделок'!$H$10:$H$1960=D1592)*('Дневник сделок'!$AE$10:$AE$1960)))</f>
        <v/>
      </c>
    </row>
    <row r="1593" spans="5:8">
      <c r="E1593" s="33" t="str">
        <f>IF(D1593="","",COUNTIF('Дневник сделок'!$H$10:$H$1960,D1593))</f>
        <v/>
      </c>
      <c r="F1593" s="33" t="str">
        <f>IF(D1593="","",(SUMPRODUCT(('Дневник сделок'!$H$10:'Дневник сделок'!$H$2000=D1593)*('Дневник сделок'!$AE$10:'Дневник сделок'!$AE$2000&gt;0))))</f>
        <v/>
      </c>
      <c r="G1593" s="33" t="str">
        <f>IF(D1593="","",(SUMPRODUCT(('Дневник сделок'!$H$10:'Дневник сделок'!$H$2000=D1593)*('Дневник сделок'!$AE$10:'Дневник сделок'!$AE$2000&lt;0))))</f>
        <v/>
      </c>
      <c r="H1593" s="33" t="str">
        <f>IF(D1593="","",SUMPRODUCT(('Дневник сделок'!$H$10:$H$1960=D1593)*('Дневник сделок'!$AE$10:$AE$1960)))</f>
        <v/>
      </c>
    </row>
    <row r="1594" spans="5:8">
      <c r="E1594" s="33" t="str">
        <f>IF(D1594="","",COUNTIF('Дневник сделок'!$H$10:$H$1960,D1594))</f>
        <v/>
      </c>
      <c r="F1594" s="33" t="str">
        <f>IF(D1594="","",(SUMPRODUCT(('Дневник сделок'!$H$10:'Дневник сделок'!$H$2000=D1594)*('Дневник сделок'!$AE$10:'Дневник сделок'!$AE$2000&gt;0))))</f>
        <v/>
      </c>
      <c r="G1594" s="33" t="str">
        <f>IF(D1594="","",(SUMPRODUCT(('Дневник сделок'!$H$10:'Дневник сделок'!$H$2000=D1594)*('Дневник сделок'!$AE$10:'Дневник сделок'!$AE$2000&lt;0))))</f>
        <v/>
      </c>
      <c r="H1594" s="33" t="str">
        <f>IF(D1594="","",SUMPRODUCT(('Дневник сделок'!$H$10:$H$1960=D1594)*('Дневник сделок'!$AE$10:$AE$1960)))</f>
        <v/>
      </c>
    </row>
    <row r="1595" spans="5:8">
      <c r="E1595" s="33" t="str">
        <f>IF(D1595="","",COUNTIF('Дневник сделок'!$H$10:$H$1960,D1595))</f>
        <v/>
      </c>
      <c r="F1595" s="33" t="str">
        <f>IF(D1595="","",(SUMPRODUCT(('Дневник сделок'!$H$10:'Дневник сделок'!$H$2000=D1595)*('Дневник сделок'!$AE$10:'Дневник сделок'!$AE$2000&gt;0))))</f>
        <v/>
      </c>
      <c r="G1595" s="33" t="str">
        <f>IF(D1595="","",(SUMPRODUCT(('Дневник сделок'!$H$10:'Дневник сделок'!$H$2000=D1595)*('Дневник сделок'!$AE$10:'Дневник сделок'!$AE$2000&lt;0))))</f>
        <v/>
      </c>
      <c r="H1595" s="33" t="str">
        <f>IF(D1595="","",SUMPRODUCT(('Дневник сделок'!$H$10:$H$1960=D1595)*('Дневник сделок'!$AE$10:$AE$1960)))</f>
        <v/>
      </c>
    </row>
    <row r="1596" spans="5:8">
      <c r="E1596" s="33" t="str">
        <f>IF(D1596="","",COUNTIF('Дневник сделок'!$H$10:$H$1960,D1596))</f>
        <v/>
      </c>
      <c r="F1596" s="33" t="str">
        <f>IF(D1596="","",(SUMPRODUCT(('Дневник сделок'!$H$10:'Дневник сделок'!$H$2000=D1596)*('Дневник сделок'!$AE$10:'Дневник сделок'!$AE$2000&gt;0))))</f>
        <v/>
      </c>
      <c r="G1596" s="33" t="str">
        <f>IF(D1596="","",(SUMPRODUCT(('Дневник сделок'!$H$10:'Дневник сделок'!$H$2000=D1596)*('Дневник сделок'!$AE$10:'Дневник сделок'!$AE$2000&lt;0))))</f>
        <v/>
      </c>
      <c r="H1596" s="33" t="str">
        <f>IF(D1596="","",SUMPRODUCT(('Дневник сделок'!$H$10:$H$1960=D1596)*('Дневник сделок'!$AE$10:$AE$1960)))</f>
        <v/>
      </c>
    </row>
    <row r="1597" spans="5:8">
      <c r="E1597" s="33" t="str">
        <f>IF(D1597="","",COUNTIF('Дневник сделок'!$H$10:$H$1960,D1597))</f>
        <v/>
      </c>
      <c r="F1597" s="33" t="str">
        <f>IF(D1597="","",(SUMPRODUCT(('Дневник сделок'!$H$10:'Дневник сделок'!$H$2000=D1597)*('Дневник сделок'!$AE$10:'Дневник сделок'!$AE$2000&gt;0))))</f>
        <v/>
      </c>
      <c r="G1597" s="33" t="str">
        <f>IF(D1597="","",(SUMPRODUCT(('Дневник сделок'!$H$10:'Дневник сделок'!$H$2000=D1597)*('Дневник сделок'!$AE$10:'Дневник сделок'!$AE$2000&lt;0))))</f>
        <v/>
      </c>
      <c r="H1597" s="33" t="str">
        <f>IF(D1597="","",SUMPRODUCT(('Дневник сделок'!$H$10:$H$1960=D1597)*('Дневник сделок'!$AE$10:$AE$1960)))</f>
        <v/>
      </c>
    </row>
    <row r="1598" spans="5:8">
      <c r="E1598" s="33" t="str">
        <f>IF(D1598="","",COUNTIF('Дневник сделок'!$H$10:$H$1960,D1598))</f>
        <v/>
      </c>
      <c r="F1598" s="33" t="str">
        <f>IF(D1598="","",(SUMPRODUCT(('Дневник сделок'!$H$10:'Дневник сделок'!$H$2000=D1598)*('Дневник сделок'!$AE$10:'Дневник сделок'!$AE$2000&gt;0))))</f>
        <v/>
      </c>
      <c r="G1598" s="33" t="str">
        <f>IF(D1598="","",(SUMPRODUCT(('Дневник сделок'!$H$10:'Дневник сделок'!$H$2000=D1598)*('Дневник сделок'!$AE$10:'Дневник сделок'!$AE$2000&lt;0))))</f>
        <v/>
      </c>
      <c r="H1598" s="33" t="str">
        <f>IF(D1598="","",SUMPRODUCT(('Дневник сделок'!$H$10:$H$1960=D1598)*('Дневник сделок'!$AE$10:$AE$1960)))</f>
        <v/>
      </c>
    </row>
    <row r="1599" spans="5:8">
      <c r="E1599" s="33" t="str">
        <f>IF(D1599="","",COUNTIF('Дневник сделок'!$H$10:$H$1960,D1599))</f>
        <v/>
      </c>
      <c r="F1599" s="33" t="str">
        <f>IF(D1599="","",(SUMPRODUCT(('Дневник сделок'!$H$10:'Дневник сделок'!$H$2000=D1599)*('Дневник сделок'!$AE$10:'Дневник сделок'!$AE$2000&gt;0))))</f>
        <v/>
      </c>
      <c r="G1599" s="33" t="str">
        <f>IF(D1599="","",(SUMPRODUCT(('Дневник сделок'!$H$10:'Дневник сделок'!$H$2000=D1599)*('Дневник сделок'!$AE$10:'Дневник сделок'!$AE$2000&lt;0))))</f>
        <v/>
      </c>
      <c r="H1599" s="33" t="str">
        <f>IF(D1599="","",SUMPRODUCT(('Дневник сделок'!$H$10:$H$1960=D1599)*('Дневник сделок'!$AE$10:$AE$1960)))</f>
        <v/>
      </c>
    </row>
    <row r="1600" spans="5:8">
      <c r="E1600" s="33" t="str">
        <f>IF(D1600="","",COUNTIF('Дневник сделок'!$H$10:$H$1960,D1600))</f>
        <v/>
      </c>
      <c r="F1600" s="33" t="str">
        <f>IF(D1600="","",(SUMPRODUCT(('Дневник сделок'!$H$10:'Дневник сделок'!$H$2000=D1600)*('Дневник сделок'!$AE$10:'Дневник сделок'!$AE$2000&gt;0))))</f>
        <v/>
      </c>
      <c r="G1600" s="33" t="str">
        <f>IF(D1600="","",(SUMPRODUCT(('Дневник сделок'!$H$10:'Дневник сделок'!$H$2000=D1600)*('Дневник сделок'!$AE$10:'Дневник сделок'!$AE$2000&lt;0))))</f>
        <v/>
      </c>
      <c r="H1600" s="33" t="str">
        <f>IF(D1600="","",SUMPRODUCT(('Дневник сделок'!$H$10:$H$1960=D1600)*('Дневник сделок'!$AE$10:$AE$1960)))</f>
        <v/>
      </c>
    </row>
    <row r="1601" spans="5:8">
      <c r="E1601" s="33" t="str">
        <f>IF(D1601="","",COUNTIF('Дневник сделок'!$H$10:$H$1960,D1601))</f>
        <v/>
      </c>
      <c r="F1601" s="33" t="str">
        <f>IF(D1601="","",(SUMPRODUCT(('Дневник сделок'!$H$10:'Дневник сделок'!$H$2000=D1601)*('Дневник сделок'!$AE$10:'Дневник сделок'!$AE$2000&gt;0))))</f>
        <v/>
      </c>
      <c r="G1601" s="33" t="str">
        <f>IF(D1601="","",(SUMPRODUCT(('Дневник сделок'!$H$10:'Дневник сделок'!$H$2000=D1601)*('Дневник сделок'!$AE$10:'Дневник сделок'!$AE$2000&lt;0))))</f>
        <v/>
      </c>
      <c r="H1601" s="33" t="str">
        <f>IF(D1601="","",SUMPRODUCT(('Дневник сделок'!$H$10:$H$1960=D1601)*('Дневник сделок'!$AE$10:$AE$1960)))</f>
        <v/>
      </c>
    </row>
    <row r="1602" spans="5:8">
      <c r="E1602" s="33" t="str">
        <f>IF(D1602="","",COUNTIF('Дневник сделок'!$H$10:$H$1960,D1602))</f>
        <v/>
      </c>
      <c r="F1602" s="33" t="str">
        <f>IF(D1602="","",(SUMPRODUCT(('Дневник сделок'!$H$10:'Дневник сделок'!$H$2000=D1602)*('Дневник сделок'!$AE$10:'Дневник сделок'!$AE$2000&gt;0))))</f>
        <v/>
      </c>
      <c r="G1602" s="33" t="str">
        <f>IF(D1602="","",(SUMPRODUCT(('Дневник сделок'!$H$10:'Дневник сделок'!$H$2000=D1602)*('Дневник сделок'!$AE$10:'Дневник сделок'!$AE$2000&lt;0))))</f>
        <v/>
      </c>
      <c r="H1602" s="33" t="str">
        <f>IF(D1602="","",SUMPRODUCT(('Дневник сделок'!$H$10:$H$1960=D1602)*('Дневник сделок'!$AE$10:$AE$1960)))</f>
        <v/>
      </c>
    </row>
    <row r="1603" spans="5:8">
      <c r="E1603" s="33" t="str">
        <f>IF(D1603="","",COUNTIF('Дневник сделок'!$H$10:$H$1960,D1603))</f>
        <v/>
      </c>
      <c r="F1603" s="33" t="str">
        <f>IF(D1603="","",(SUMPRODUCT(('Дневник сделок'!$H$10:'Дневник сделок'!$H$2000=D1603)*('Дневник сделок'!$AE$10:'Дневник сделок'!$AE$2000&gt;0))))</f>
        <v/>
      </c>
      <c r="G1603" s="33" t="str">
        <f>IF(D1603="","",(SUMPRODUCT(('Дневник сделок'!$H$10:'Дневник сделок'!$H$2000=D1603)*('Дневник сделок'!$AE$10:'Дневник сделок'!$AE$2000&lt;0))))</f>
        <v/>
      </c>
      <c r="H1603" s="33" t="str">
        <f>IF(D1603="","",SUMPRODUCT(('Дневник сделок'!$H$10:$H$1960=D1603)*('Дневник сделок'!$AE$10:$AE$1960)))</f>
        <v/>
      </c>
    </row>
    <row r="1604" spans="5:8">
      <c r="E1604" s="33" t="str">
        <f>IF(D1604="","",COUNTIF('Дневник сделок'!$H$10:$H$1960,D1604))</f>
        <v/>
      </c>
      <c r="F1604" s="33" t="str">
        <f>IF(D1604="","",(SUMPRODUCT(('Дневник сделок'!$H$10:'Дневник сделок'!$H$2000=D1604)*('Дневник сделок'!$AE$10:'Дневник сделок'!$AE$2000&gt;0))))</f>
        <v/>
      </c>
      <c r="G1604" s="33" t="str">
        <f>IF(D1604="","",(SUMPRODUCT(('Дневник сделок'!$H$10:'Дневник сделок'!$H$2000=D1604)*('Дневник сделок'!$AE$10:'Дневник сделок'!$AE$2000&lt;0))))</f>
        <v/>
      </c>
      <c r="H1604" s="33" t="str">
        <f>IF(D1604="","",SUMPRODUCT(('Дневник сделок'!$H$10:$H$1960=D1604)*('Дневник сделок'!$AE$10:$AE$1960)))</f>
        <v/>
      </c>
    </row>
    <row r="1605" spans="5:8">
      <c r="E1605" s="33" t="str">
        <f>IF(D1605="","",COUNTIF('Дневник сделок'!$H$10:$H$1960,D1605))</f>
        <v/>
      </c>
      <c r="F1605" s="33" t="str">
        <f>IF(D1605="","",(SUMPRODUCT(('Дневник сделок'!$H$10:'Дневник сделок'!$H$2000=D1605)*('Дневник сделок'!$AE$10:'Дневник сделок'!$AE$2000&gt;0))))</f>
        <v/>
      </c>
      <c r="G1605" s="33" t="str">
        <f>IF(D1605="","",(SUMPRODUCT(('Дневник сделок'!$H$10:'Дневник сделок'!$H$2000=D1605)*('Дневник сделок'!$AE$10:'Дневник сделок'!$AE$2000&lt;0))))</f>
        <v/>
      </c>
      <c r="H1605" s="33" t="str">
        <f>IF(D1605="","",SUMPRODUCT(('Дневник сделок'!$H$10:$H$1960=D1605)*('Дневник сделок'!$AE$10:$AE$1960)))</f>
        <v/>
      </c>
    </row>
    <row r="1606" spans="5:8">
      <c r="E1606" s="33" t="str">
        <f>IF(D1606="","",COUNTIF('Дневник сделок'!$H$10:$H$1960,D1606))</f>
        <v/>
      </c>
      <c r="F1606" s="33" t="str">
        <f>IF(D1606="","",(SUMPRODUCT(('Дневник сделок'!$H$10:'Дневник сделок'!$H$2000=D1606)*('Дневник сделок'!$AE$10:'Дневник сделок'!$AE$2000&gt;0))))</f>
        <v/>
      </c>
      <c r="G1606" s="33" t="str">
        <f>IF(D1606="","",(SUMPRODUCT(('Дневник сделок'!$H$10:'Дневник сделок'!$H$2000=D1606)*('Дневник сделок'!$AE$10:'Дневник сделок'!$AE$2000&lt;0))))</f>
        <v/>
      </c>
      <c r="H1606" s="33" t="str">
        <f>IF(D1606="","",SUMPRODUCT(('Дневник сделок'!$H$10:$H$1960=D1606)*('Дневник сделок'!$AE$10:$AE$1960)))</f>
        <v/>
      </c>
    </row>
    <row r="1607" spans="5:8">
      <c r="E1607" s="33" t="str">
        <f>IF(D1607="","",COUNTIF('Дневник сделок'!$H$10:$H$1960,D1607))</f>
        <v/>
      </c>
      <c r="F1607" s="33" t="str">
        <f>IF(D1607="","",(SUMPRODUCT(('Дневник сделок'!$H$10:'Дневник сделок'!$H$2000=D1607)*('Дневник сделок'!$AE$10:'Дневник сделок'!$AE$2000&gt;0))))</f>
        <v/>
      </c>
      <c r="G1607" s="33" t="str">
        <f>IF(D1607="","",(SUMPRODUCT(('Дневник сделок'!$H$10:'Дневник сделок'!$H$2000=D1607)*('Дневник сделок'!$AE$10:'Дневник сделок'!$AE$2000&lt;0))))</f>
        <v/>
      </c>
      <c r="H1607" s="33" t="str">
        <f>IF(D1607="","",SUMPRODUCT(('Дневник сделок'!$H$10:$H$1960=D1607)*('Дневник сделок'!$AE$10:$AE$1960)))</f>
        <v/>
      </c>
    </row>
    <row r="1608" spans="5:8">
      <c r="E1608" s="33" t="str">
        <f>IF(D1608="","",COUNTIF('Дневник сделок'!$H$10:$H$1960,D1608))</f>
        <v/>
      </c>
      <c r="F1608" s="33" t="str">
        <f>IF(D1608="","",(SUMPRODUCT(('Дневник сделок'!$H$10:'Дневник сделок'!$H$2000=D1608)*('Дневник сделок'!$AE$10:'Дневник сделок'!$AE$2000&gt;0))))</f>
        <v/>
      </c>
      <c r="G1608" s="33" t="str">
        <f>IF(D1608="","",(SUMPRODUCT(('Дневник сделок'!$H$10:'Дневник сделок'!$H$2000=D1608)*('Дневник сделок'!$AE$10:'Дневник сделок'!$AE$2000&lt;0))))</f>
        <v/>
      </c>
      <c r="H1608" s="33" t="str">
        <f>IF(D1608="","",SUMPRODUCT(('Дневник сделок'!$H$10:$H$1960=D1608)*('Дневник сделок'!$AE$10:$AE$1960)))</f>
        <v/>
      </c>
    </row>
    <row r="1609" spans="5:8">
      <c r="E1609" s="33" t="str">
        <f>IF(D1609="","",COUNTIF('Дневник сделок'!$H$10:$H$1960,D1609))</f>
        <v/>
      </c>
      <c r="F1609" s="33" t="str">
        <f>IF(D1609="","",(SUMPRODUCT(('Дневник сделок'!$H$10:'Дневник сделок'!$H$2000=D1609)*('Дневник сделок'!$AE$10:'Дневник сделок'!$AE$2000&gt;0))))</f>
        <v/>
      </c>
      <c r="G1609" s="33" t="str">
        <f>IF(D1609="","",(SUMPRODUCT(('Дневник сделок'!$H$10:'Дневник сделок'!$H$2000=D1609)*('Дневник сделок'!$AE$10:'Дневник сделок'!$AE$2000&lt;0))))</f>
        <v/>
      </c>
      <c r="H1609" s="33" t="str">
        <f>IF(D1609="","",SUMPRODUCT(('Дневник сделок'!$H$10:$H$1960=D1609)*('Дневник сделок'!$AE$10:$AE$1960)))</f>
        <v/>
      </c>
    </row>
    <row r="1610" spans="5:8">
      <c r="E1610" s="33" t="str">
        <f>IF(D1610="","",COUNTIF('Дневник сделок'!$H$10:$H$1960,D1610))</f>
        <v/>
      </c>
      <c r="F1610" s="33" t="str">
        <f>IF(D1610="","",(SUMPRODUCT(('Дневник сделок'!$H$10:'Дневник сделок'!$H$2000=D1610)*('Дневник сделок'!$AE$10:'Дневник сделок'!$AE$2000&gt;0))))</f>
        <v/>
      </c>
      <c r="G1610" s="33" t="str">
        <f>IF(D1610="","",(SUMPRODUCT(('Дневник сделок'!$H$10:'Дневник сделок'!$H$2000=D1610)*('Дневник сделок'!$AE$10:'Дневник сделок'!$AE$2000&lt;0))))</f>
        <v/>
      </c>
      <c r="H1610" s="33" t="str">
        <f>IF(D1610="","",SUMPRODUCT(('Дневник сделок'!$H$10:$H$1960=D1610)*('Дневник сделок'!$AE$10:$AE$1960)))</f>
        <v/>
      </c>
    </row>
    <row r="1611" spans="5:8">
      <c r="E1611" s="33" t="str">
        <f>IF(D1611="","",COUNTIF('Дневник сделок'!$H$10:$H$1960,D1611))</f>
        <v/>
      </c>
      <c r="F1611" s="33" t="str">
        <f>IF(D1611="","",(SUMPRODUCT(('Дневник сделок'!$H$10:'Дневник сделок'!$H$2000=D1611)*('Дневник сделок'!$AE$10:'Дневник сделок'!$AE$2000&gt;0))))</f>
        <v/>
      </c>
      <c r="G1611" s="33" t="str">
        <f>IF(D1611="","",(SUMPRODUCT(('Дневник сделок'!$H$10:'Дневник сделок'!$H$2000=D1611)*('Дневник сделок'!$AE$10:'Дневник сделок'!$AE$2000&lt;0))))</f>
        <v/>
      </c>
      <c r="H1611" s="33" t="str">
        <f>IF(D1611="","",SUMPRODUCT(('Дневник сделок'!$H$10:$H$1960=D1611)*('Дневник сделок'!$AE$10:$AE$1960)))</f>
        <v/>
      </c>
    </row>
    <row r="1612" spans="5:8">
      <c r="E1612" s="33" t="str">
        <f>IF(D1612="","",COUNTIF('Дневник сделок'!$H$10:$H$1960,D1612))</f>
        <v/>
      </c>
      <c r="F1612" s="33" t="str">
        <f>IF(D1612="","",(SUMPRODUCT(('Дневник сделок'!$H$10:'Дневник сделок'!$H$2000=D1612)*('Дневник сделок'!$AE$10:'Дневник сделок'!$AE$2000&gt;0))))</f>
        <v/>
      </c>
      <c r="G1612" s="33" t="str">
        <f>IF(D1612="","",(SUMPRODUCT(('Дневник сделок'!$H$10:'Дневник сделок'!$H$2000=D1612)*('Дневник сделок'!$AE$10:'Дневник сделок'!$AE$2000&lt;0))))</f>
        <v/>
      </c>
      <c r="H1612" s="33" t="str">
        <f>IF(D1612="","",SUMPRODUCT(('Дневник сделок'!$H$10:$H$1960=D1612)*('Дневник сделок'!$AE$10:$AE$1960)))</f>
        <v/>
      </c>
    </row>
    <row r="1613" spans="5:8">
      <c r="E1613" s="33" t="str">
        <f>IF(D1613="","",COUNTIF('Дневник сделок'!$H$10:$H$1960,D1613))</f>
        <v/>
      </c>
      <c r="F1613" s="33" t="str">
        <f>IF(D1613="","",(SUMPRODUCT(('Дневник сделок'!$H$10:'Дневник сделок'!$H$2000=D1613)*('Дневник сделок'!$AE$10:'Дневник сделок'!$AE$2000&gt;0))))</f>
        <v/>
      </c>
      <c r="G1613" s="33" t="str">
        <f>IF(D1613="","",(SUMPRODUCT(('Дневник сделок'!$H$10:'Дневник сделок'!$H$2000=D1613)*('Дневник сделок'!$AE$10:'Дневник сделок'!$AE$2000&lt;0))))</f>
        <v/>
      </c>
      <c r="H1613" s="33" t="str">
        <f>IF(D1613="","",SUMPRODUCT(('Дневник сделок'!$H$10:$H$1960=D1613)*('Дневник сделок'!$AE$10:$AE$1960)))</f>
        <v/>
      </c>
    </row>
    <row r="1614" spans="5:8">
      <c r="E1614" s="33" t="str">
        <f>IF(D1614="","",COUNTIF('Дневник сделок'!$H$10:$H$1960,D1614))</f>
        <v/>
      </c>
      <c r="F1614" s="33" t="str">
        <f>IF(D1614="","",(SUMPRODUCT(('Дневник сделок'!$H$10:'Дневник сделок'!$H$2000=D1614)*('Дневник сделок'!$AE$10:'Дневник сделок'!$AE$2000&gt;0))))</f>
        <v/>
      </c>
      <c r="G1614" s="33" t="str">
        <f>IF(D1614="","",(SUMPRODUCT(('Дневник сделок'!$H$10:'Дневник сделок'!$H$2000=D1614)*('Дневник сделок'!$AE$10:'Дневник сделок'!$AE$2000&lt;0))))</f>
        <v/>
      </c>
      <c r="H1614" s="33" t="str">
        <f>IF(D1614="","",SUMPRODUCT(('Дневник сделок'!$H$10:$H$1960=D1614)*('Дневник сделок'!$AE$10:$AE$1960)))</f>
        <v/>
      </c>
    </row>
    <row r="1615" spans="5:8">
      <c r="E1615" s="33" t="str">
        <f>IF(D1615="","",COUNTIF('Дневник сделок'!$H$10:$H$1960,D1615))</f>
        <v/>
      </c>
      <c r="F1615" s="33" t="str">
        <f>IF(D1615="","",(SUMPRODUCT(('Дневник сделок'!$H$10:'Дневник сделок'!$H$2000=D1615)*('Дневник сделок'!$AE$10:'Дневник сделок'!$AE$2000&gt;0))))</f>
        <v/>
      </c>
      <c r="G1615" s="33" t="str">
        <f>IF(D1615="","",(SUMPRODUCT(('Дневник сделок'!$H$10:'Дневник сделок'!$H$2000=D1615)*('Дневник сделок'!$AE$10:'Дневник сделок'!$AE$2000&lt;0))))</f>
        <v/>
      </c>
      <c r="H1615" s="33" t="str">
        <f>IF(D1615="","",SUMPRODUCT(('Дневник сделок'!$H$10:$H$1960=D1615)*('Дневник сделок'!$AE$10:$AE$1960)))</f>
        <v/>
      </c>
    </row>
    <row r="1616" spans="5:8">
      <c r="E1616" s="33" t="str">
        <f>IF(D1616="","",COUNTIF('Дневник сделок'!$H$10:$H$1960,D1616))</f>
        <v/>
      </c>
      <c r="F1616" s="33" t="str">
        <f>IF(D1616="","",(SUMPRODUCT(('Дневник сделок'!$H$10:'Дневник сделок'!$H$2000=D1616)*('Дневник сделок'!$AE$10:'Дневник сделок'!$AE$2000&gt;0))))</f>
        <v/>
      </c>
      <c r="G1616" s="33" t="str">
        <f>IF(D1616="","",(SUMPRODUCT(('Дневник сделок'!$H$10:'Дневник сделок'!$H$2000=D1616)*('Дневник сделок'!$AE$10:'Дневник сделок'!$AE$2000&lt;0))))</f>
        <v/>
      </c>
      <c r="H1616" s="33" t="str">
        <f>IF(D1616="","",SUMPRODUCT(('Дневник сделок'!$H$10:$H$1960=D1616)*('Дневник сделок'!$AE$10:$AE$1960)))</f>
        <v/>
      </c>
    </row>
    <row r="1617" spans="5:8">
      <c r="E1617" s="33" t="str">
        <f>IF(D1617="","",COUNTIF('Дневник сделок'!$H$10:$H$1960,D1617))</f>
        <v/>
      </c>
      <c r="F1617" s="33" t="str">
        <f>IF(D1617="","",(SUMPRODUCT(('Дневник сделок'!$H$10:'Дневник сделок'!$H$2000=D1617)*('Дневник сделок'!$AE$10:'Дневник сделок'!$AE$2000&gt;0))))</f>
        <v/>
      </c>
      <c r="G1617" s="33" t="str">
        <f>IF(D1617="","",(SUMPRODUCT(('Дневник сделок'!$H$10:'Дневник сделок'!$H$2000=D1617)*('Дневник сделок'!$AE$10:'Дневник сделок'!$AE$2000&lt;0))))</f>
        <v/>
      </c>
      <c r="H1617" s="33" t="str">
        <f>IF(D1617="","",SUMPRODUCT(('Дневник сделок'!$H$10:$H$1960=D1617)*('Дневник сделок'!$AE$10:$AE$1960)))</f>
        <v/>
      </c>
    </row>
    <row r="1618" spans="5:8">
      <c r="E1618" s="33" t="str">
        <f>IF(D1618="","",COUNTIF('Дневник сделок'!$H$10:$H$1960,D1618))</f>
        <v/>
      </c>
      <c r="F1618" s="33" t="str">
        <f>IF(D1618="","",(SUMPRODUCT(('Дневник сделок'!$H$10:'Дневник сделок'!$H$2000=D1618)*('Дневник сделок'!$AE$10:'Дневник сделок'!$AE$2000&gt;0))))</f>
        <v/>
      </c>
      <c r="G1618" s="33" t="str">
        <f>IF(D1618="","",(SUMPRODUCT(('Дневник сделок'!$H$10:'Дневник сделок'!$H$2000=D1618)*('Дневник сделок'!$AE$10:'Дневник сделок'!$AE$2000&lt;0))))</f>
        <v/>
      </c>
      <c r="H1618" s="33" t="str">
        <f>IF(D1618="","",SUMPRODUCT(('Дневник сделок'!$H$10:$H$1960=D1618)*('Дневник сделок'!$AE$10:$AE$1960)))</f>
        <v/>
      </c>
    </row>
    <row r="1619" spans="5:8">
      <c r="E1619" s="33" t="str">
        <f>IF(D1619="","",COUNTIF('Дневник сделок'!$H$10:$H$1960,D1619))</f>
        <v/>
      </c>
      <c r="F1619" s="33" t="str">
        <f>IF(D1619="","",(SUMPRODUCT(('Дневник сделок'!$H$10:'Дневник сделок'!$H$2000=D1619)*('Дневник сделок'!$AE$10:'Дневник сделок'!$AE$2000&gt;0))))</f>
        <v/>
      </c>
      <c r="G1619" s="33" t="str">
        <f>IF(D1619="","",(SUMPRODUCT(('Дневник сделок'!$H$10:'Дневник сделок'!$H$2000=D1619)*('Дневник сделок'!$AE$10:'Дневник сделок'!$AE$2000&lt;0))))</f>
        <v/>
      </c>
      <c r="H1619" s="33" t="str">
        <f>IF(D1619="","",SUMPRODUCT(('Дневник сделок'!$H$10:$H$1960=D1619)*('Дневник сделок'!$AE$10:$AE$1960)))</f>
        <v/>
      </c>
    </row>
    <row r="1620" spans="5:8">
      <c r="E1620" s="33" t="str">
        <f>IF(D1620="","",COUNTIF('Дневник сделок'!$H$10:$H$1960,D1620))</f>
        <v/>
      </c>
      <c r="F1620" s="33" t="str">
        <f>IF(D1620="","",(SUMPRODUCT(('Дневник сделок'!$H$10:'Дневник сделок'!$H$2000=D1620)*('Дневник сделок'!$AE$10:'Дневник сделок'!$AE$2000&gt;0))))</f>
        <v/>
      </c>
      <c r="G1620" s="33" t="str">
        <f>IF(D1620="","",(SUMPRODUCT(('Дневник сделок'!$H$10:'Дневник сделок'!$H$2000=D1620)*('Дневник сделок'!$AE$10:'Дневник сделок'!$AE$2000&lt;0))))</f>
        <v/>
      </c>
      <c r="H1620" s="33" t="str">
        <f>IF(D1620="","",SUMPRODUCT(('Дневник сделок'!$H$10:$H$1960=D1620)*('Дневник сделок'!$AE$10:$AE$1960)))</f>
        <v/>
      </c>
    </row>
    <row r="1621" spans="5:8">
      <c r="E1621" s="33" t="str">
        <f>IF(D1621="","",COUNTIF('Дневник сделок'!$H$10:$H$1960,D1621))</f>
        <v/>
      </c>
      <c r="F1621" s="33" t="str">
        <f>IF(D1621="","",(SUMPRODUCT(('Дневник сделок'!$H$10:'Дневник сделок'!$H$2000=D1621)*('Дневник сделок'!$AE$10:'Дневник сделок'!$AE$2000&gt;0))))</f>
        <v/>
      </c>
      <c r="G1621" s="33" t="str">
        <f>IF(D1621="","",(SUMPRODUCT(('Дневник сделок'!$H$10:'Дневник сделок'!$H$2000=D1621)*('Дневник сделок'!$AE$10:'Дневник сделок'!$AE$2000&lt;0))))</f>
        <v/>
      </c>
      <c r="H1621" s="33" t="str">
        <f>IF(D1621="","",SUMPRODUCT(('Дневник сделок'!$H$10:$H$1960=D1621)*('Дневник сделок'!$AE$10:$AE$1960)))</f>
        <v/>
      </c>
    </row>
    <row r="1622" spans="5:8">
      <c r="E1622" s="33" t="str">
        <f>IF(D1622="","",COUNTIF('Дневник сделок'!$H$10:$H$1960,D1622))</f>
        <v/>
      </c>
      <c r="F1622" s="33" t="str">
        <f>IF(D1622="","",(SUMPRODUCT(('Дневник сделок'!$H$10:'Дневник сделок'!$H$2000=D1622)*('Дневник сделок'!$AE$10:'Дневник сделок'!$AE$2000&gt;0))))</f>
        <v/>
      </c>
      <c r="G1622" s="33" t="str">
        <f>IF(D1622="","",(SUMPRODUCT(('Дневник сделок'!$H$10:'Дневник сделок'!$H$2000=D1622)*('Дневник сделок'!$AE$10:'Дневник сделок'!$AE$2000&lt;0))))</f>
        <v/>
      </c>
      <c r="H1622" s="33" t="str">
        <f>IF(D1622="","",SUMPRODUCT(('Дневник сделок'!$H$10:$H$1960=D1622)*('Дневник сделок'!$AE$10:$AE$1960)))</f>
        <v/>
      </c>
    </row>
    <row r="1623" spans="5:8">
      <c r="E1623" s="33" t="str">
        <f>IF(D1623="","",COUNTIF('Дневник сделок'!$H$10:$H$1960,D1623))</f>
        <v/>
      </c>
      <c r="F1623" s="33" t="str">
        <f>IF(D1623="","",(SUMPRODUCT(('Дневник сделок'!$H$10:'Дневник сделок'!$H$2000=D1623)*('Дневник сделок'!$AE$10:'Дневник сделок'!$AE$2000&gt;0))))</f>
        <v/>
      </c>
      <c r="G1623" s="33" t="str">
        <f>IF(D1623="","",(SUMPRODUCT(('Дневник сделок'!$H$10:'Дневник сделок'!$H$2000=D1623)*('Дневник сделок'!$AE$10:'Дневник сделок'!$AE$2000&lt;0))))</f>
        <v/>
      </c>
      <c r="H1623" s="33" t="str">
        <f>IF(D1623="","",SUMPRODUCT(('Дневник сделок'!$H$10:$H$1960=D1623)*('Дневник сделок'!$AE$10:$AE$1960)))</f>
        <v/>
      </c>
    </row>
    <row r="1624" spans="5:8">
      <c r="E1624" s="33" t="str">
        <f>IF(D1624="","",COUNTIF('Дневник сделок'!$H$10:$H$1960,D1624))</f>
        <v/>
      </c>
      <c r="F1624" s="33" t="str">
        <f>IF(D1624="","",(SUMPRODUCT(('Дневник сделок'!$H$10:'Дневник сделок'!$H$2000=D1624)*('Дневник сделок'!$AE$10:'Дневник сделок'!$AE$2000&gt;0))))</f>
        <v/>
      </c>
      <c r="G1624" s="33" t="str">
        <f>IF(D1624="","",(SUMPRODUCT(('Дневник сделок'!$H$10:'Дневник сделок'!$H$2000=D1624)*('Дневник сделок'!$AE$10:'Дневник сделок'!$AE$2000&lt;0))))</f>
        <v/>
      </c>
      <c r="H1624" s="33" t="str">
        <f>IF(D1624="","",SUMPRODUCT(('Дневник сделок'!$H$10:$H$1960=D1624)*('Дневник сделок'!$AE$10:$AE$1960)))</f>
        <v/>
      </c>
    </row>
    <row r="1625" spans="5:8">
      <c r="E1625" s="33" t="str">
        <f>IF(D1625="","",COUNTIF('Дневник сделок'!$H$10:$H$1960,D1625))</f>
        <v/>
      </c>
      <c r="F1625" s="33" t="str">
        <f>IF(D1625="","",(SUMPRODUCT(('Дневник сделок'!$H$10:'Дневник сделок'!$H$2000=D1625)*('Дневник сделок'!$AE$10:'Дневник сделок'!$AE$2000&gt;0))))</f>
        <v/>
      </c>
      <c r="G1625" s="33" t="str">
        <f>IF(D1625="","",(SUMPRODUCT(('Дневник сделок'!$H$10:'Дневник сделок'!$H$2000=D1625)*('Дневник сделок'!$AE$10:'Дневник сделок'!$AE$2000&lt;0))))</f>
        <v/>
      </c>
      <c r="H1625" s="33" t="str">
        <f>IF(D1625="","",SUMPRODUCT(('Дневник сделок'!$H$10:$H$1960=D1625)*('Дневник сделок'!$AE$10:$AE$1960)))</f>
        <v/>
      </c>
    </row>
    <row r="1626" spans="5:8">
      <c r="E1626" s="33" t="str">
        <f>IF(D1626="","",COUNTIF('Дневник сделок'!$H$10:$H$1960,D1626))</f>
        <v/>
      </c>
      <c r="F1626" s="33" t="str">
        <f>IF(D1626="","",(SUMPRODUCT(('Дневник сделок'!$H$10:'Дневник сделок'!$H$2000=D1626)*('Дневник сделок'!$AE$10:'Дневник сделок'!$AE$2000&gt;0))))</f>
        <v/>
      </c>
      <c r="G1626" s="33" t="str">
        <f>IF(D1626="","",(SUMPRODUCT(('Дневник сделок'!$H$10:'Дневник сделок'!$H$2000=D1626)*('Дневник сделок'!$AE$10:'Дневник сделок'!$AE$2000&lt;0))))</f>
        <v/>
      </c>
      <c r="H1626" s="33" t="str">
        <f>IF(D1626="","",SUMPRODUCT(('Дневник сделок'!$H$10:$H$1960=D1626)*('Дневник сделок'!$AE$10:$AE$1960)))</f>
        <v/>
      </c>
    </row>
    <row r="1627" spans="5:8">
      <c r="E1627" s="33" t="str">
        <f>IF(D1627="","",COUNTIF('Дневник сделок'!$H$10:$H$1960,D1627))</f>
        <v/>
      </c>
      <c r="F1627" s="33" t="str">
        <f>IF(D1627="","",(SUMPRODUCT(('Дневник сделок'!$H$10:'Дневник сделок'!$H$2000=D1627)*('Дневник сделок'!$AE$10:'Дневник сделок'!$AE$2000&gt;0))))</f>
        <v/>
      </c>
      <c r="G1627" s="33" t="str">
        <f>IF(D1627="","",(SUMPRODUCT(('Дневник сделок'!$H$10:'Дневник сделок'!$H$2000=D1627)*('Дневник сделок'!$AE$10:'Дневник сделок'!$AE$2000&lt;0))))</f>
        <v/>
      </c>
      <c r="H1627" s="33" t="str">
        <f>IF(D1627="","",SUMPRODUCT(('Дневник сделок'!$H$10:$H$1960=D1627)*('Дневник сделок'!$AE$10:$AE$1960)))</f>
        <v/>
      </c>
    </row>
    <row r="1628" spans="5:8">
      <c r="E1628" s="33" t="str">
        <f>IF(D1628="","",COUNTIF('Дневник сделок'!$H$10:$H$1960,D1628))</f>
        <v/>
      </c>
      <c r="F1628" s="33" t="str">
        <f>IF(D1628="","",(SUMPRODUCT(('Дневник сделок'!$H$10:'Дневник сделок'!$H$2000=D1628)*('Дневник сделок'!$AE$10:'Дневник сделок'!$AE$2000&gt;0))))</f>
        <v/>
      </c>
      <c r="G1628" s="33" t="str">
        <f>IF(D1628="","",(SUMPRODUCT(('Дневник сделок'!$H$10:'Дневник сделок'!$H$2000=D1628)*('Дневник сделок'!$AE$10:'Дневник сделок'!$AE$2000&lt;0))))</f>
        <v/>
      </c>
      <c r="H1628" s="33" t="str">
        <f>IF(D1628="","",SUMPRODUCT(('Дневник сделок'!$H$10:$H$1960=D1628)*('Дневник сделок'!$AE$10:$AE$1960)))</f>
        <v/>
      </c>
    </row>
    <row r="1629" spans="5:8">
      <c r="E1629" s="33" t="str">
        <f>IF(D1629="","",COUNTIF('Дневник сделок'!$H$10:$H$1960,D1629))</f>
        <v/>
      </c>
      <c r="F1629" s="33" t="str">
        <f>IF(D1629="","",(SUMPRODUCT(('Дневник сделок'!$H$10:'Дневник сделок'!$H$2000=D1629)*('Дневник сделок'!$AE$10:'Дневник сделок'!$AE$2000&gt;0))))</f>
        <v/>
      </c>
      <c r="G1629" s="33" t="str">
        <f>IF(D1629="","",(SUMPRODUCT(('Дневник сделок'!$H$10:'Дневник сделок'!$H$2000=D1629)*('Дневник сделок'!$AE$10:'Дневник сделок'!$AE$2000&lt;0))))</f>
        <v/>
      </c>
      <c r="H1629" s="33" t="str">
        <f>IF(D1629="","",SUMPRODUCT(('Дневник сделок'!$H$10:$H$1960=D1629)*('Дневник сделок'!$AE$10:$AE$1960)))</f>
        <v/>
      </c>
    </row>
    <row r="1630" spans="5:8">
      <c r="E1630" s="33" t="str">
        <f>IF(D1630="","",COUNTIF('Дневник сделок'!$H$10:$H$1960,D1630))</f>
        <v/>
      </c>
      <c r="F1630" s="33" t="str">
        <f>IF(D1630="","",(SUMPRODUCT(('Дневник сделок'!$H$10:'Дневник сделок'!$H$2000=D1630)*('Дневник сделок'!$AE$10:'Дневник сделок'!$AE$2000&gt;0))))</f>
        <v/>
      </c>
      <c r="G1630" s="33" t="str">
        <f>IF(D1630="","",(SUMPRODUCT(('Дневник сделок'!$H$10:'Дневник сделок'!$H$2000=D1630)*('Дневник сделок'!$AE$10:'Дневник сделок'!$AE$2000&lt;0))))</f>
        <v/>
      </c>
      <c r="H1630" s="33" t="str">
        <f>IF(D1630="","",SUMPRODUCT(('Дневник сделок'!$H$10:$H$1960=D1630)*('Дневник сделок'!$AE$10:$AE$1960)))</f>
        <v/>
      </c>
    </row>
    <row r="1631" spans="5:8">
      <c r="E1631" s="33" t="str">
        <f>IF(D1631="","",COUNTIF('Дневник сделок'!$H$10:$H$1960,D1631))</f>
        <v/>
      </c>
      <c r="F1631" s="33" t="str">
        <f>IF(D1631="","",(SUMPRODUCT(('Дневник сделок'!$H$10:'Дневник сделок'!$H$2000=D1631)*('Дневник сделок'!$AE$10:'Дневник сделок'!$AE$2000&gt;0))))</f>
        <v/>
      </c>
      <c r="G1631" s="33" t="str">
        <f>IF(D1631="","",(SUMPRODUCT(('Дневник сделок'!$H$10:'Дневник сделок'!$H$2000=D1631)*('Дневник сделок'!$AE$10:'Дневник сделок'!$AE$2000&lt;0))))</f>
        <v/>
      </c>
      <c r="H1631" s="33" t="str">
        <f>IF(D1631="","",SUMPRODUCT(('Дневник сделок'!$H$10:$H$1960=D1631)*('Дневник сделок'!$AE$10:$AE$1960)))</f>
        <v/>
      </c>
    </row>
    <row r="1632" spans="5:8">
      <c r="E1632" s="33" t="str">
        <f>IF(D1632="","",COUNTIF('Дневник сделок'!$H$10:$H$1960,D1632))</f>
        <v/>
      </c>
      <c r="F1632" s="33" t="str">
        <f>IF(D1632="","",(SUMPRODUCT(('Дневник сделок'!$H$10:'Дневник сделок'!$H$2000=D1632)*('Дневник сделок'!$AE$10:'Дневник сделок'!$AE$2000&gt;0))))</f>
        <v/>
      </c>
      <c r="G1632" s="33" t="str">
        <f>IF(D1632="","",(SUMPRODUCT(('Дневник сделок'!$H$10:'Дневник сделок'!$H$2000=D1632)*('Дневник сделок'!$AE$10:'Дневник сделок'!$AE$2000&lt;0))))</f>
        <v/>
      </c>
      <c r="H1632" s="33" t="str">
        <f>IF(D1632="","",SUMPRODUCT(('Дневник сделок'!$H$10:$H$1960=D1632)*('Дневник сделок'!$AE$10:$AE$1960)))</f>
        <v/>
      </c>
    </row>
    <row r="1633" spans="5:8">
      <c r="E1633" s="33" t="str">
        <f>IF(D1633="","",COUNTIF('Дневник сделок'!$H$10:$H$1960,D1633))</f>
        <v/>
      </c>
      <c r="F1633" s="33" t="str">
        <f>IF(D1633="","",(SUMPRODUCT(('Дневник сделок'!$H$10:'Дневник сделок'!$H$2000=D1633)*('Дневник сделок'!$AE$10:'Дневник сделок'!$AE$2000&gt;0))))</f>
        <v/>
      </c>
      <c r="G1633" s="33" t="str">
        <f>IF(D1633="","",(SUMPRODUCT(('Дневник сделок'!$H$10:'Дневник сделок'!$H$2000=D1633)*('Дневник сделок'!$AE$10:'Дневник сделок'!$AE$2000&lt;0))))</f>
        <v/>
      </c>
      <c r="H1633" s="33" t="str">
        <f>IF(D1633="","",SUMPRODUCT(('Дневник сделок'!$H$10:$H$1960=D1633)*('Дневник сделок'!$AE$10:$AE$1960)))</f>
        <v/>
      </c>
    </row>
    <row r="1634" spans="5:8">
      <c r="E1634" s="33" t="str">
        <f>IF(D1634="","",COUNTIF('Дневник сделок'!$H$10:$H$1960,D1634))</f>
        <v/>
      </c>
      <c r="F1634" s="33" t="str">
        <f>IF(D1634="","",(SUMPRODUCT(('Дневник сделок'!$H$10:'Дневник сделок'!$H$2000=D1634)*('Дневник сделок'!$AE$10:'Дневник сделок'!$AE$2000&gt;0))))</f>
        <v/>
      </c>
      <c r="G1634" s="33" t="str">
        <f>IF(D1634="","",(SUMPRODUCT(('Дневник сделок'!$H$10:'Дневник сделок'!$H$2000=D1634)*('Дневник сделок'!$AE$10:'Дневник сделок'!$AE$2000&lt;0))))</f>
        <v/>
      </c>
      <c r="H1634" s="33" t="str">
        <f>IF(D1634="","",SUMPRODUCT(('Дневник сделок'!$H$10:$H$1960=D1634)*('Дневник сделок'!$AE$10:$AE$1960)))</f>
        <v/>
      </c>
    </row>
    <row r="1635" spans="5:8">
      <c r="E1635" s="33" t="str">
        <f>IF(D1635="","",COUNTIF('Дневник сделок'!$H$10:$H$1960,D1635))</f>
        <v/>
      </c>
      <c r="F1635" s="33" t="str">
        <f>IF(D1635="","",(SUMPRODUCT(('Дневник сделок'!$H$10:'Дневник сделок'!$H$2000=D1635)*('Дневник сделок'!$AE$10:'Дневник сделок'!$AE$2000&gt;0))))</f>
        <v/>
      </c>
      <c r="G1635" s="33" t="str">
        <f>IF(D1635="","",(SUMPRODUCT(('Дневник сделок'!$H$10:'Дневник сделок'!$H$2000=D1635)*('Дневник сделок'!$AE$10:'Дневник сделок'!$AE$2000&lt;0))))</f>
        <v/>
      </c>
      <c r="H1635" s="33" t="str">
        <f>IF(D1635="","",SUMPRODUCT(('Дневник сделок'!$H$10:$H$1960=D1635)*('Дневник сделок'!$AE$10:$AE$1960)))</f>
        <v/>
      </c>
    </row>
    <row r="1636" spans="5:8">
      <c r="E1636" s="33" t="str">
        <f>IF(D1636="","",COUNTIF('Дневник сделок'!$H$10:$H$1960,D1636))</f>
        <v/>
      </c>
      <c r="F1636" s="33" t="str">
        <f>IF(D1636="","",(SUMPRODUCT(('Дневник сделок'!$H$10:'Дневник сделок'!$H$2000=D1636)*('Дневник сделок'!$AE$10:'Дневник сделок'!$AE$2000&gt;0))))</f>
        <v/>
      </c>
      <c r="G1636" s="33" t="str">
        <f>IF(D1636="","",(SUMPRODUCT(('Дневник сделок'!$H$10:'Дневник сделок'!$H$2000=D1636)*('Дневник сделок'!$AE$10:'Дневник сделок'!$AE$2000&lt;0))))</f>
        <v/>
      </c>
      <c r="H1636" s="33" t="str">
        <f>IF(D1636="","",SUMPRODUCT(('Дневник сделок'!$H$10:$H$1960=D1636)*('Дневник сделок'!$AE$10:$AE$1960)))</f>
        <v/>
      </c>
    </row>
    <row r="1637" spans="5:8">
      <c r="E1637" s="33" t="str">
        <f>IF(D1637="","",COUNTIF('Дневник сделок'!$H$10:$H$1960,D1637))</f>
        <v/>
      </c>
      <c r="F1637" s="33" t="str">
        <f>IF(D1637="","",(SUMPRODUCT(('Дневник сделок'!$H$10:'Дневник сделок'!$H$2000=D1637)*('Дневник сделок'!$AE$10:'Дневник сделок'!$AE$2000&gt;0))))</f>
        <v/>
      </c>
      <c r="G1637" s="33" t="str">
        <f>IF(D1637="","",(SUMPRODUCT(('Дневник сделок'!$H$10:'Дневник сделок'!$H$2000=D1637)*('Дневник сделок'!$AE$10:'Дневник сделок'!$AE$2000&lt;0))))</f>
        <v/>
      </c>
      <c r="H1637" s="33" t="str">
        <f>IF(D1637="","",SUMPRODUCT(('Дневник сделок'!$H$10:$H$1960=D1637)*('Дневник сделок'!$AE$10:$AE$1960)))</f>
        <v/>
      </c>
    </row>
    <row r="1638" spans="5:8">
      <c r="E1638" s="33" t="str">
        <f>IF(D1638="","",COUNTIF('Дневник сделок'!$H$10:$H$1960,D1638))</f>
        <v/>
      </c>
      <c r="F1638" s="33" t="str">
        <f>IF(D1638="","",(SUMPRODUCT(('Дневник сделок'!$H$10:'Дневник сделок'!$H$2000=D1638)*('Дневник сделок'!$AE$10:'Дневник сделок'!$AE$2000&gt;0))))</f>
        <v/>
      </c>
      <c r="G1638" s="33" t="str">
        <f>IF(D1638="","",(SUMPRODUCT(('Дневник сделок'!$H$10:'Дневник сделок'!$H$2000=D1638)*('Дневник сделок'!$AE$10:'Дневник сделок'!$AE$2000&lt;0))))</f>
        <v/>
      </c>
      <c r="H1638" s="33" t="str">
        <f>IF(D1638="","",SUMPRODUCT(('Дневник сделок'!$H$10:$H$1960=D1638)*('Дневник сделок'!$AE$10:$AE$1960)))</f>
        <v/>
      </c>
    </row>
    <row r="1639" spans="5:8">
      <c r="E1639" s="33" t="str">
        <f>IF(D1639="","",COUNTIF('Дневник сделок'!$H$10:$H$1960,D1639))</f>
        <v/>
      </c>
      <c r="F1639" s="33" t="str">
        <f>IF(D1639="","",(SUMPRODUCT(('Дневник сделок'!$H$10:'Дневник сделок'!$H$2000=D1639)*('Дневник сделок'!$AE$10:'Дневник сделок'!$AE$2000&gt;0))))</f>
        <v/>
      </c>
      <c r="G1639" s="33" t="str">
        <f>IF(D1639="","",(SUMPRODUCT(('Дневник сделок'!$H$10:'Дневник сделок'!$H$2000=D1639)*('Дневник сделок'!$AE$10:'Дневник сделок'!$AE$2000&lt;0))))</f>
        <v/>
      </c>
      <c r="H1639" s="33" t="str">
        <f>IF(D1639="","",SUMPRODUCT(('Дневник сделок'!$H$10:$H$1960=D1639)*('Дневник сделок'!$AE$10:$AE$1960)))</f>
        <v/>
      </c>
    </row>
    <row r="1640" spans="5:8">
      <c r="E1640" s="33" t="str">
        <f>IF(D1640="","",COUNTIF('Дневник сделок'!$H$10:$H$1960,D1640))</f>
        <v/>
      </c>
      <c r="F1640" s="33" t="str">
        <f>IF(D1640="","",(SUMPRODUCT(('Дневник сделок'!$H$10:'Дневник сделок'!$H$2000=D1640)*('Дневник сделок'!$AE$10:'Дневник сделок'!$AE$2000&gt;0))))</f>
        <v/>
      </c>
      <c r="G1640" s="33" t="str">
        <f>IF(D1640="","",(SUMPRODUCT(('Дневник сделок'!$H$10:'Дневник сделок'!$H$2000=D1640)*('Дневник сделок'!$AE$10:'Дневник сделок'!$AE$2000&lt;0))))</f>
        <v/>
      </c>
      <c r="H1640" s="33" t="str">
        <f>IF(D1640="","",SUMPRODUCT(('Дневник сделок'!$H$10:$H$1960=D1640)*('Дневник сделок'!$AE$10:$AE$1960)))</f>
        <v/>
      </c>
    </row>
    <row r="1641" spans="5:8">
      <c r="E1641" s="33" t="str">
        <f>IF(D1641="","",COUNTIF('Дневник сделок'!$H$10:$H$1960,D1641))</f>
        <v/>
      </c>
      <c r="F1641" s="33" t="str">
        <f>IF(D1641="","",(SUMPRODUCT(('Дневник сделок'!$H$10:'Дневник сделок'!$H$2000=D1641)*('Дневник сделок'!$AE$10:'Дневник сделок'!$AE$2000&gt;0))))</f>
        <v/>
      </c>
      <c r="G1641" s="33" t="str">
        <f>IF(D1641="","",(SUMPRODUCT(('Дневник сделок'!$H$10:'Дневник сделок'!$H$2000=D1641)*('Дневник сделок'!$AE$10:'Дневник сделок'!$AE$2000&lt;0))))</f>
        <v/>
      </c>
      <c r="H1641" s="33" t="str">
        <f>IF(D1641="","",SUMPRODUCT(('Дневник сделок'!$H$10:$H$1960=D1641)*('Дневник сделок'!$AE$10:$AE$1960)))</f>
        <v/>
      </c>
    </row>
    <row r="1642" spans="5:8">
      <c r="E1642" s="33" t="str">
        <f>IF(D1642="","",COUNTIF('Дневник сделок'!$H$10:$H$1960,D1642))</f>
        <v/>
      </c>
      <c r="F1642" s="33" t="str">
        <f>IF(D1642="","",(SUMPRODUCT(('Дневник сделок'!$H$10:'Дневник сделок'!$H$2000=D1642)*('Дневник сделок'!$AE$10:'Дневник сделок'!$AE$2000&gt;0))))</f>
        <v/>
      </c>
      <c r="G1642" s="33" t="str">
        <f>IF(D1642="","",(SUMPRODUCT(('Дневник сделок'!$H$10:'Дневник сделок'!$H$2000=D1642)*('Дневник сделок'!$AE$10:'Дневник сделок'!$AE$2000&lt;0))))</f>
        <v/>
      </c>
      <c r="H1642" s="33" t="str">
        <f>IF(D1642="","",SUMPRODUCT(('Дневник сделок'!$H$10:$H$1960=D1642)*('Дневник сделок'!$AE$10:$AE$1960)))</f>
        <v/>
      </c>
    </row>
    <row r="1643" spans="5:8">
      <c r="E1643" s="33" t="str">
        <f>IF(D1643="","",COUNTIF('Дневник сделок'!$H$10:$H$1960,D1643))</f>
        <v/>
      </c>
      <c r="F1643" s="33" t="str">
        <f>IF(D1643="","",(SUMPRODUCT(('Дневник сделок'!$H$10:'Дневник сделок'!$H$2000=D1643)*('Дневник сделок'!$AE$10:'Дневник сделок'!$AE$2000&gt;0))))</f>
        <v/>
      </c>
      <c r="G1643" s="33" t="str">
        <f>IF(D1643="","",(SUMPRODUCT(('Дневник сделок'!$H$10:'Дневник сделок'!$H$2000=D1643)*('Дневник сделок'!$AE$10:'Дневник сделок'!$AE$2000&lt;0))))</f>
        <v/>
      </c>
      <c r="H1643" s="33" t="str">
        <f>IF(D1643="","",SUMPRODUCT(('Дневник сделок'!$H$10:$H$1960=D1643)*('Дневник сделок'!$AE$10:$AE$1960)))</f>
        <v/>
      </c>
    </row>
    <row r="1644" spans="5:8">
      <c r="E1644" s="33" t="str">
        <f>IF(D1644="","",COUNTIF('Дневник сделок'!$H$10:$H$1960,D1644))</f>
        <v/>
      </c>
      <c r="F1644" s="33" t="str">
        <f>IF(D1644="","",(SUMPRODUCT(('Дневник сделок'!$H$10:'Дневник сделок'!$H$2000=D1644)*('Дневник сделок'!$AE$10:'Дневник сделок'!$AE$2000&gt;0))))</f>
        <v/>
      </c>
      <c r="G1644" s="33" t="str">
        <f>IF(D1644="","",(SUMPRODUCT(('Дневник сделок'!$H$10:'Дневник сделок'!$H$2000=D1644)*('Дневник сделок'!$AE$10:'Дневник сделок'!$AE$2000&lt;0))))</f>
        <v/>
      </c>
      <c r="H1644" s="33" t="str">
        <f>IF(D1644="","",SUMPRODUCT(('Дневник сделок'!$H$10:$H$1960=D1644)*('Дневник сделок'!$AE$10:$AE$1960)))</f>
        <v/>
      </c>
    </row>
    <row r="1645" spans="5:8">
      <c r="E1645" s="33" t="str">
        <f>IF(D1645="","",COUNTIF('Дневник сделок'!$H$10:$H$1960,D1645))</f>
        <v/>
      </c>
      <c r="F1645" s="33" t="str">
        <f>IF(D1645="","",(SUMPRODUCT(('Дневник сделок'!$H$10:'Дневник сделок'!$H$2000=D1645)*('Дневник сделок'!$AE$10:'Дневник сделок'!$AE$2000&gt;0))))</f>
        <v/>
      </c>
      <c r="G1645" s="33" t="str">
        <f>IF(D1645="","",(SUMPRODUCT(('Дневник сделок'!$H$10:'Дневник сделок'!$H$2000=D1645)*('Дневник сделок'!$AE$10:'Дневник сделок'!$AE$2000&lt;0))))</f>
        <v/>
      </c>
      <c r="H1645" s="33" t="str">
        <f>IF(D1645="","",SUMPRODUCT(('Дневник сделок'!$H$10:$H$1960=D1645)*('Дневник сделок'!$AE$10:$AE$1960)))</f>
        <v/>
      </c>
    </row>
    <row r="1646" spans="5:8">
      <c r="E1646" s="33" t="str">
        <f>IF(D1646="","",COUNTIF('Дневник сделок'!$H$10:$H$1960,D1646))</f>
        <v/>
      </c>
      <c r="F1646" s="33" t="str">
        <f>IF(D1646="","",(SUMPRODUCT(('Дневник сделок'!$H$10:'Дневник сделок'!$H$2000=D1646)*('Дневник сделок'!$AE$10:'Дневник сделок'!$AE$2000&gt;0))))</f>
        <v/>
      </c>
      <c r="G1646" s="33" t="str">
        <f>IF(D1646="","",(SUMPRODUCT(('Дневник сделок'!$H$10:'Дневник сделок'!$H$2000=D1646)*('Дневник сделок'!$AE$10:'Дневник сделок'!$AE$2000&lt;0))))</f>
        <v/>
      </c>
      <c r="H1646" s="33" t="str">
        <f>IF(D1646="","",SUMPRODUCT(('Дневник сделок'!$H$10:$H$1960=D1646)*('Дневник сделок'!$AE$10:$AE$1960)))</f>
        <v/>
      </c>
    </row>
    <row r="1647" spans="5:8">
      <c r="E1647" s="33" t="str">
        <f>IF(D1647="","",COUNTIF('Дневник сделок'!$H$10:$H$1960,D1647))</f>
        <v/>
      </c>
      <c r="F1647" s="33" t="str">
        <f>IF(D1647="","",(SUMPRODUCT(('Дневник сделок'!$H$10:'Дневник сделок'!$H$2000=D1647)*('Дневник сделок'!$AE$10:'Дневник сделок'!$AE$2000&gt;0))))</f>
        <v/>
      </c>
      <c r="G1647" s="33" t="str">
        <f>IF(D1647="","",(SUMPRODUCT(('Дневник сделок'!$H$10:'Дневник сделок'!$H$2000=D1647)*('Дневник сделок'!$AE$10:'Дневник сделок'!$AE$2000&lt;0))))</f>
        <v/>
      </c>
      <c r="H1647" s="33" t="str">
        <f>IF(D1647="","",SUMPRODUCT(('Дневник сделок'!$H$10:$H$1960=D1647)*('Дневник сделок'!$AE$10:$AE$1960)))</f>
        <v/>
      </c>
    </row>
    <row r="1648" spans="5:8">
      <c r="E1648" s="33" t="str">
        <f>IF(D1648="","",COUNTIF('Дневник сделок'!$H$10:$H$1960,D1648))</f>
        <v/>
      </c>
      <c r="F1648" s="33" t="str">
        <f>IF(D1648="","",(SUMPRODUCT(('Дневник сделок'!$H$10:'Дневник сделок'!$H$2000=D1648)*('Дневник сделок'!$AE$10:'Дневник сделок'!$AE$2000&gt;0))))</f>
        <v/>
      </c>
      <c r="G1648" s="33" t="str">
        <f>IF(D1648="","",(SUMPRODUCT(('Дневник сделок'!$H$10:'Дневник сделок'!$H$2000=D1648)*('Дневник сделок'!$AE$10:'Дневник сделок'!$AE$2000&lt;0))))</f>
        <v/>
      </c>
      <c r="H1648" s="33" t="str">
        <f>IF(D1648="","",SUMPRODUCT(('Дневник сделок'!$H$10:$H$1960=D1648)*('Дневник сделок'!$AE$10:$AE$1960)))</f>
        <v/>
      </c>
    </row>
    <row r="1649" spans="5:8">
      <c r="E1649" s="33" t="str">
        <f>IF(D1649="","",COUNTIF('Дневник сделок'!$H$10:$H$1960,D1649))</f>
        <v/>
      </c>
      <c r="F1649" s="33" t="str">
        <f>IF(D1649="","",(SUMPRODUCT(('Дневник сделок'!$H$10:'Дневник сделок'!$H$2000=D1649)*('Дневник сделок'!$AE$10:'Дневник сделок'!$AE$2000&gt;0))))</f>
        <v/>
      </c>
      <c r="G1649" s="33" t="str">
        <f>IF(D1649="","",(SUMPRODUCT(('Дневник сделок'!$H$10:'Дневник сделок'!$H$2000=D1649)*('Дневник сделок'!$AE$10:'Дневник сделок'!$AE$2000&lt;0))))</f>
        <v/>
      </c>
      <c r="H1649" s="33" t="str">
        <f>IF(D1649="","",SUMPRODUCT(('Дневник сделок'!$H$10:$H$1960=D1649)*('Дневник сделок'!$AE$10:$AE$1960)))</f>
        <v/>
      </c>
    </row>
    <row r="1650" spans="5:8">
      <c r="E1650" s="33" t="str">
        <f>IF(D1650="","",COUNTIF('Дневник сделок'!$H$10:$H$1960,D1650))</f>
        <v/>
      </c>
      <c r="F1650" s="33" t="str">
        <f>IF(D1650="","",(SUMPRODUCT(('Дневник сделок'!$H$10:'Дневник сделок'!$H$2000=D1650)*('Дневник сделок'!$AE$10:'Дневник сделок'!$AE$2000&gt;0))))</f>
        <v/>
      </c>
      <c r="G1650" s="33" t="str">
        <f>IF(D1650="","",(SUMPRODUCT(('Дневник сделок'!$H$10:'Дневник сделок'!$H$2000=D1650)*('Дневник сделок'!$AE$10:'Дневник сделок'!$AE$2000&lt;0))))</f>
        <v/>
      </c>
      <c r="H1650" s="33" t="str">
        <f>IF(D1650="","",SUMPRODUCT(('Дневник сделок'!$H$10:$H$1960=D1650)*('Дневник сделок'!$AE$10:$AE$1960)))</f>
        <v/>
      </c>
    </row>
    <row r="1651" spans="5:8">
      <c r="E1651" s="33" t="str">
        <f>IF(D1651="","",COUNTIF('Дневник сделок'!$H$10:$H$1960,D1651))</f>
        <v/>
      </c>
      <c r="F1651" s="33" t="str">
        <f>IF(D1651="","",(SUMPRODUCT(('Дневник сделок'!$H$10:'Дневник сделок'!$H$2000=D1651)*('Дневник сделок'!$AE$10:'Дневник сделок'!$AE$2000&gt;0))))</f>
        <v/>
      </c>
      <c r="G1651" s="33" t="str">
        <f>IF(D1651="","",(SUMPRODUCT(('Дневник сделок'!$H$10:'Дневник сделок'!$H$2000=D1651)*('Дневник сделок'!$AE$10:'Дневник сделок'!$AE$2000&lt;0))))</f>
        <v/>
      </c>
      <c r="H1651" s="33" t="str">
        <f>IF(D1651="","",SUMPRODUCT(('Дневник сделок'!$H$10:$H$1960=D1651)*('Дневник сделок'!$AE$10:$AE$1960)))</f>
        <v/>
      </c>
    </row>
    <row r="1652" spans="5:8">
      <c r="E1652" s="33" t="str">
        <f>IF(D1652="","",COUNTIF('Дневник сделок'!$H$10:$H$1960,D1652))</f>
        <v/>
      </c>
      <c r="F1652" s="33" t="str">
        <f>IF(D1652="","",(SUMPRODUCT(('Дневник сделок'!$H$10:'Дневник сделок'!$H$2000=D1652)*('Дневник сделок'!$AE$10:'Дневник сделок'!$AE$2000&gt;0))))</f>
        <v/>
      </c>
      <c r="G1652" s="33" t="str">
        <f>IF(D1652="","",(SUMPRODUCT(('Дневник сделок'!$H$10:'Дневник сделок'!$H$2000=D1652)*('Дневник сделок'!$AE$10:'Дневник сделок'!$AE$2000&lt;0))))</f>
        <v/>
      </c>
      <c r="H1652" s="33" t="str">
        <f>IF(D1652="","",SUMPRODUCT(('Дневник сделок'!$H$10:$H$1960=D1652)*('Дневник сделок'!$AE$10:$AE$1960)))</f>
        <v/>
      </c>
    </row>
    <row r="1653" spans="5:8">
      <c r="E1653" s="33" t="str">
        <f>IF(D1653="","",COUNTIF('Дневник сделок'!$H$10:$H$1960,D1653))</f>
        <v/>
      </c>
      <c r="F1653" s="33" t="str">
        <f>IF(D1653="","",(SUMPRODUCT(('Дневник сделок'!$H$10:'Дневник сделок'!$H$2000=D1653)*('Дневник сделок'!$AE$10:'Дневник сделок'!$AE$2000&gt;0))))</f>
        <v/>
      </c>
      <c r="G1653" s="33" t="str">
        <f>IF(D1653="","",(SUMPRODUCT(('Дневник сделок'!$H$10:'Дневник сделок'!$H$2000=D1653)*('Дневник сделок'!$AE$10:'Дневник сделок'!$AE$2000&lt;0))))</f>
        <v/>
      </c>
      <c r="H1653" s="33" t="str">
        <f>IF(D1653="","",SUMPRODUCT(('Дневник сделок'!$H$10:$H$1960=D1653)*('Дневник сделок'!$AE$10:$AE$1960)))</f>
        <v/>
      </c>
    </row>
    <row r="1654" spans="5:8">
      <c r="E1654" s="33" t="str">
        <f>IF(D1654="","",COUNTIF('Дневник сделок'!$H$10:$H$1960,D1654))</f>
        <v/>
      </c>
      <c r="F1654" s="33" t="str">
        <f>IF(D1654="","",(SUMPRODUCT(('Дневник сделок'!$H$10:'Дневник сделок'!$H$2000=D1654)*('Дневник сделок'!$AE$10:'Дневник сделок'!$AE$2000&gt;0))))</f>
        <v/>
      </c>
      <c r="G1654" s="33" t="str">
        <f>IF(D1654="","",(SUMPRODUCT(('Дневник сделок'!$H$10:'Дневник сделок'!$H$2000=D1654)*('Дневник сделок'!$AE$10:'Дневник сделок'!$AE$2000&lt;0))))</f>
        <v/>
      </c>
      <c r="H1654" s="33" t="str">
        <f>IF(D1654="","",SUMPRODUCT(('Дневник сделок'!$H$10:$H$1960=D1654)*('Дневник сделок'!$AE$10:$AE$1960)))</f>
        <v/>
      </c>
    </row>
    <row r="1655" spans="5:8">
      <c r="E1655" s="33" t="str">
        <f>IF(D1655="","",COUNTIF('Дневник сделок'!$H$10:$H$1960,D1655))</f>
        <v/>
      </c>
      <c r="F1655" s="33" t="str">
        <f>IF(D1655="","",(SUMPRODUCT(('Дневник сделок'!$H$10:'Дневник сделок'!$H$2000=D1655)*('Дневник сделок'!$AE$10:'Дневник сделок'!$AE$2000&gt;0))))</f>
        <v/>
      </c>
      <c r="G1655" s="33" t="str">
        <f>IF(D1655="","",(SUMPRODUCT(('Дневник сделок'!$H$10:'Дневник сделок'!$H$2000=D1655)*('Дневник сделок'!$AE$10:'Дневник сделок'!$AE$2000&lt;0))))</f>
        <v/>
      </c>
      <c r="H1655" s="33" t="str">
        <f>IF(D1655="","",SUMPRODUCT(('Дневник сделок'!$H$10:$H$1960=D1655)*('Дневник сделок'!$AE$10:$AE$1960)))</f>
        <v/>
      </c>
    </row>
    <row r="1656" spans="5:8">
      <c r="E1656" s="33" t="str">
        <f>IF(D1656="","",COUNTIF('Дневник сделок'!$H$10:$H$1960,D1656))</f>
        <v/>
      </c>
      <c r="F1656" s="33" t="str">
        <f>IF(D1656="","",(SUMPRODUCT(('Дневник сделок'!$H$10:'Дневник сделок'!$H$2000=D1656)*('Дневник сделок'!$AE$10:'Дневник сделок'!$AE$2000&gt;0))))</f>
        <v/>
      </c>
      <c r="G1656" s="33" t="str">
        <f>IF(D1656="","",(SUMPRODUCT(('Дневник сделок'!$H$10:'Дневник сделок'!$H$2000=D1656)*('Дневник сделок'!$AE$10:'Дневник сделок'!$AE$2000&lt;0))))</f>
        <v/>
      </c>
      <c r="H1656" s="33" t="str">
        <f>IF(D1656="","",SUMPRODUCT(('Дневник сделок'!$H$10:$H$1960=D1656)*('Дневник сделок'!$AE$10:$AE$1960)))</f>
        <v/>
      </c>
    </row>
    <row r="1657" spans="5:8">
      <c r="E1657" s="33" t="str">
        <f>IF(D1657="","",COUNTIF('Дневник сделок'!$H$10:$H$1960,D1657))</f>
        <v/>
      </c>
      <c r="F1657" s="33" t="str">
        <f>IF(D1657="","",(SUMPRODUCT(('Дневник сделок'!$H$10:'Дневник сделок'!$H$2000=D1657)*('Дневник сделок'!$AE$10:'Дневник сделок'!$AE$2000&gt;0))))</f>
        <v/>
      </c>
      <c r="G1657" s="33" t="str">
        <f>IF(D1657="","",(SUMPRODUCT(('Дневник сделок'!$H$10:'Дневник сделок'!$H$2000=D1657)*('Дневник сделок'!$AE$10:'Дневник сделок'!$AE$2000&lt;0))))</f>
        <v/>
      </c>
      <c r="H1657" s="33" t="str">
        <f>IF(D1657="","",SUMPRODUCT(('Дневник сделок'!$H$10:$H$1960=D1657)*('Дневник сделок'!$AE$10:$AE$1960)))</f>
        <v/>
      </c>
    </row>
    <row r="1658" spans="5:8">
      <c r="E1658" s="33" t="str">
        <f>IF(D1658="","",COUNTIF('Дневник сделок'!$H$10:$H$1960,D1658))</f>
        <v/>
      </c>
      <c r="F1658" s="33" t="str">
        <f>IF(D1658="","",(SUMPRODUCT(('Дневник сделок'!$H$10:'Дневник сделок'!$H$2000=D1658)*('Дневник сделок'!$AE$10:'Дневник сделок'!$AE$2000&gt;0))))</f>
        <v/>
      </c>
      <c r="G1658" s="33" t="str">
        <f>IF(D1658="","",(SUMPRODUCT(('Дневник сделок'!$H$10:'Дневник сделок'!$H$2000=D1658)*('Дневник сделок'!$AE$10:'Дневник сделок'!$AE$2000&lt;0))))</f>
        <v/>
      </c>
      <c r="H1658" s="33" t="str">
        <f>IF(D1658="","",SUMPRODUCT(('Дневник сделок'!$H$10:$H$1960=D1658)*('Дневник сделок'!$AE$10:$AE$1960)))</f>
        <v/>
      </c>
    </row>
    <row r="1659" spans="5:8">
      <c r="E1659" s="33" t="str">
        <f>IF(D1659="","",COUNTIF('Дневник сделок'!$H$10:$H$1960,D1659))</f>
        <v/>
      </c>
      <c r="F1659" s="33" t="str">
        <f>IF(D1659="","",(SUMPRODUCT(('Дневник сделок'!$H$10:'Дневник сделок'!$H$2000=D1659)*('Дневник сделок'!$AE$10:'Дневник сделок'!$AE$2000&gt;0))))</f>
        <v/>
      </c>
      <c r="G1659" s="33" t="str">
        <f>IF(D1659="","",(SUMPRODUCT(('Дневник сделок'!$H$10:'Дневник сделок'!$H$2000=D1659)*('Дневник сделок'!$AE$10:'Дневник сделок'!$AE$2000&lt;0))))</f>
        <v/>
      </c>
      <c r="H1659" s="33" t="str">
        <f>IF(D1659="","",SUMPRODUCT(('Дневник сделок'!$H$10:$H$1960=D1659)*('Дневник сделок'!$AE$10:$AE$1960)))</f>
        <v/>
      </c>
    </row>
    <row r="1660" spans="5:8">
      <c r="E1660" s="33" t="str">
        <f>IF(D1660="","",COUNTIF('Дневник сделок'!$H$10:$H$1960,D1660))</f>
        <v/>
      </c>
      <c r="F1660" s="33" t="str">
        <f>IF(D1660="","",(SUMPRODUCT(('Дневник сделок'!$H$10:'Дневник сделок'!$H$2000=D1660)*('Дневник сделок'!$AE$10:'Дневник сделок'!$AE$2000&gt;0))))</f>
        <v/>
      </c>
      <c r="G1660" s="33" t="str">
        <f>IF(D1660="","",(SUMPRODUCT(('Дневник сделок'!$H$10:'Дневник сделок'!$H$2000=D1660)*('Дневник сделок'!$AE$10:'Дневник сделок'!$AE$2000&lt;0))))</f>
        <v/>
      </c>
      <c r="H1660" s="33" t="str">
        <f>IF(D1660="","",SUMPRODUCT(('Дневник сделок'!$H$10:$H$1960=D1660)*('Дневник сделок'!$AE$10:$AE$1960)))</f>
        <v/>
      </c>
    </row>
    <row r="1661" spans="5:8">
      <c r="E1661" s="33" t="str">
        <f>IF(D1661="","",COUNTIF('Дневник сделок'!$H$10:$H$1960,D1661))</f>
        <v/>
      </c>
      <c r="F1661" s="33" t="str">
        <f>IF(D1661="","",(SUMPRODUCT(('Дневник сделок'!$H$10:'Дневник сделок'!$H$2000=D1661)*('Дневник сделок'!$AE$10:'Дневник сделок'!$AE$2000&gt;0))))</f>
        <v/>
      </c>
      <c r="G1661" s="33" t="str">
        <f>IF(D1661="","",(SUMPRODUCT(('Дневник сделок'!$H$10:'Дневник сделок'!$H$2000=D1661)*('Дневник сделок'!$AE$10:'Дневник сделок'!$AE$2000&lt;0))))</f>
        <v/>
      </c>
      <c r="H1661" s="33" t="str">
        <f>IF(D1661="","",SUMPRODUCT(('Дневник сделок'!$H$10:$H$1960=D1661)*('Дневник сделок'!$AE$10:$AE$1960)))</f>
        <v/>
      </c>
    </row>
    <row r="1662" spans="5:8">
      <c r="E1662" s="33" t="str">
        <f>IF(D1662="","",COUNTIF('Дневник сделок'!$H$10:$H$1960,D1662))</f>
        <v/>
      </c>
      <c r="F1662" s="33" t="str">
        <f>IF(D1662="","",(SUMPRODUCT(('Дневник сделок'!$H$10:'Дневник сделок'!$H$2000=D1662)*('Дневник сделок'!$AE$10:'Дневник сделок'!$AE$2000&gt;0))))</f>
        <v/>
      </c>
      <c r="G1662" s="33" t="str">
        <f>IF(D1662="","",(SUMPRODUCT(('Дневник сделок'!$H$10:'Дневник сделок'!$H$2000=D1662)*('Дневник сделок'!$AE$10:'Дневник сделок'!$AE$2000&lt;0))))</f>
        <v/>
      </c>
      <c r="H1662" s="33" t="str">
        <f>IF(D1662="","",SUMPRODUCT(('Дневник сделок'!$H$10:$H$1960=D1662)*('Дневник сделок'!$AE$10:$AE$1960)))</f>
        <v/>
      </c>
    </row>
    <row r="1663" spans="5:8">
      <c r="E1663" s="33" t="str">
        <f>IF(D1663="","",COUNTIF('Дневник сделок'!$H$10:$H$1960,D1663))</f>
        <v/>
      </c>
      <c r="F1663" s="33" t="str">
        <f>IF(D1663="","",(SUMPRODUCT(('Дневник сделок'!$H$10:'Дневник сделок'!$H$2000=D1663)*('Дневник сделок'!$AE$10:'Дневник сделок'!$AE$2000&gt;0))))</f>
        <v/>
      </c>
      <c r="G1663" s="33" t="str">
        <f>IF(D1663="","",(SUMPRODUCT(('Дневник сделок'!$H$10:'Дневник сделок'!$H$2000=D1663)*('Дневник сделок'!$AE$10:'Дневник сделок'!$AE$2000&lt;0))))</f>
        <v/>
      </c>
      <c r="H1663" s="33" t="str">
        <f>IF(D1663="","",SUMPRODUCT(('Дневник сделок'!$H$10:$H$1960=D1663)*('Дневник сделок'!$AE$10:$AE$1960)))</f>
        <v/>
      </c>
    </row>
    <row r="1664" spans="5:8">
      <c r="E1664" s="33" t="str">
        <f>IF(D1664="","",COUNTIF('Дневник сделок'!$H$10:$H$1960,D1664))</f>
        <v/>
      </c>
      <c r="F1664" s="33" t="str">
        <f>IF(D1664="","",(SUMPRODUCT(('Дневник сделок'!$H$10:'Дневник сделок'!$H$2000=D1664)*('Дневник сделок'!$AE$10:'Дневник сделок'!$AE$2000&gt;0))))</f>
        <v/>
      </c>
      <c r="G1664" s="33" t="str">
        <f>IF(D1664="","",(SUMPRODUCT(('Дневник сделок'!$H$10:'Дневник сделок'!$H$2000=D1664)*('Дневник сделок'!$AE$10:'Дневник сделок'!$AE$2000&lt;0))))</f>
        <v/>
      </c>
      <c r="H1664" s="33" t="str">
        <f>IF(D1664="","",SUMPRODUCT(('Дневник сделок'!$H$10:$H$1960=D1664)*('Дневник сделок'!$AE$10:$AE$1960)))</f>
        <v/>
      </c>
    </row>
    <row r="1665" spans="5:8">
      <c r="E1665" s="33" t="str">
        <f>IF(D1665="","",COUNTIF('Дневник сделок'!$H$10:$H$1960,D1665))</f>
        <v/>
      </c>
      <c r="F1665" s="33" t="str">
        <f>IF(D1665="","",(SUMPRODUCT(('Дневник сделок'!$H$10:'Дневник сделок'!$H$2000=D1665)*('Дневник сделок'!$AE$10:'Дневник сделок'!$AE$2000&gt;0))))</f>
        <v/>
      </c>
      <c r="G1665" s="33" t="str">
        <f>IF(D1665="","",(SUMPRODUCT(('Дневник сделок'!$H$10:'Дневник сделок'!$H$2000=D1665)*('Дневник сделок'!$AE$10:'Дневник сделок'!$AE$2000&lt;0))))</f>
        <v/>
      </c>
      <c r="H1665" s="33" t="str">
        <f>IF(D1665="","",SUMPRODUCT(('Дневник сделок'!$H$10:$H$1960=D1665)*('Дневник сделок'!$AE$10:$AE$1960)))</f>
        <v/>
      </c>
    </row>
    <row r="1666" spans="5:8">
      <c r="E1666" s="33" t="str">
        <f>IF(D1666="","",COUNTIF('Дневник сделок'!$H$10:$H$1960,D1666))</f>
        <v/>
      </c>
      <c r="F1666" s="33" t="str">
        <f>IF(D1666="","",(SUMPRODUCT(('Дневник сделок'!$H$10:'Дневник сделок'!$H$2000=D1666)*('Дневник сделок'!$AE$10:'Дневник сделок'!$AE$2000&gt;0))))</f>
        <v/>
      </c>
      <c r="G1666" s="33" t="str">
        <f>IF(D1666="","",(SUMPRODUCT(('Дневник сделок'!$H$10:'Дневник сделок'!$H$2000=D1666)*('Дневник сделок'!$AE$10:'Дневник сделок'!$AE$2000&lt;0))))</f>
        <v/>
      </c>
      <c r="H1666" s="33" t="str">
        <f>IF(D1666="","",SUMPRODUCT(('Дневник сделок'!$H$10:$H$1960=D1666)*('Дневник сделок'!$AE$10:$AE$1960)))</f>
        <v/>
      </c>
    </row>
    <row r="1667" spans="5:8">
      <c r="E1667" s="33" t="str">
        <f>IF(D1667="","",COUNTIF('Дневник сделок'!$H$10:$H$1960,D1667))</f>
        <v/>
      </c>
      <c r="F1667" s="33" t="str">
        <f>IF(D1667="","",(SUMPRODUCT(('Дневник сделок'!$H$10:'Дневник сделок'!$H$2000=D1667)*('Дневник сделок'!$AE$10:'Дневник сделок'!$AE$2000&gt;0))))</f>
        <v/>
      </c>
      <c r="G1667" s="33" t="str">
        <f>IF(D1667="","",(SUMPRODUCT(('Дневник сделок'!$H$10:'Дневник сделок'!$H$2000=D1667)*('Дневник сделок'!$AE$10:'Дневник сделок'!$AE$2000&lt;0))))</f>
        <v/>
      </c>
      <c r="H1667" s="33" t="str">
        <f>IF(D1667="","",SUMPRODUCT(('Дневник сделок'!$H$10:$H$1960=D1667)*('Дневник сделок'!$AE$10:$AE$1960)))</f>
        <v/>
      </c>
    </row>
    <row r="1668" spans="5:8">
      <c r="E1668" s="33" t="str">
        <f>IF(D1668="","",COUNTIF('Дневник сделок'!$H$10:$H$1960,D1668))</f>
        <v/>
      </c>
      <c r="F1668" s="33" t="str">
        <f>IF(D1668="","",(SUMPRODUCT(('Дневник сделок'!$H$10:'Дневник сделок'!$H$2000=D1668)*('Дневник сделок'!$AE$10:'Дневник сделок'!$AE$2000&gt;0))))</f>
        <v/>
      </c>
      <c r="G1668" s="33" t="str">
        <f>IF(D1668="","",(SUMPRODUCT(('Дневник сделок'!$H$10:'Дневник сделок'!$H$2000=D1668)*('Дневник сделок'!$AE$10:'Дневник сделок'!$AE$2000&lt;0))))</f>
        <v/>
      </c>
      <c r="H1668" s="33" t="str">
        <f>IF(D1668="","",SUMPRODUCT(('Дневник сделок'!$H$10:$H$1960=D1668)*('Дневник сделок'!$AE$10:$AE$1960)))</f>
        <v/>
      </c>
    </row>
    <row r="1669" spans="5:8">
      <c r="E1669" s="33" t="str">
        <f>IF(D1669="","",COUNTIF('Дневник сделок'!$H$10:$H$1960,D1669))</f>
        <v/>
      </c>
      <c r="F1669" s="33" t="str">
        <f>IF(D1669="","",(SUMPRODUCT(('Дневник сделок'!$H$10:'Дневник сделок'!$H$2000=D1669)*('Дневник сделок'!$AE$10:'Дневник сделок'!$AE$2000&gt;0))))</f>
        <v/>
      </c>
      <c r="G1669" s="33" t="str">
        <f>IF(D1669="","",(SUMPRODUCT(('Дневник сделок'!$H$10:'Дневник сделок'!$H$2000=D1669)*('Дневник сделок'!$AE$10:'Дневник сделок'!$AE$2000&lt;0))))</f>
        <v/>
      </c>
      <c r="H1669" s="33" t="str">
        <f>IF(D1669="","",SUMPRODUCT(('Дневник сделок'!$H$10:$H$1960=D1669)*('Дневник сделок'!$AE$10:$AE$1960)))</f>
        <v/>
      </c>
    </row>
    <row r="1670" spans="5:8">
      <c r="E1670" s="33" t="str">
        <f>IF(D1670="","",COUNTIF('Дневник сделок'!$H$10:$H$1960,D1670))</f>
        <v/>
      </c>
      <c r="F1670" s="33" t="str">
        <f>IF(D1670="","",(SUMPRODUCT(('Дневник сделок'!$H$10:'Дневник сделок'!$H$2000=D1670)*('Дневник сделок'!$AE$10:'Дневник сделок'!$AE$2000&gt;0))))</f>
        <v/>
      </c>
      <c r="G1670" s="33" t="str">
        <f>IF(D1670="","",(SUMPRODUCT(('Дневник сделок'!$H$10:'Дневник сделок'!$H$2000=D1670)*('Дневник сделок'!$AE$10:'Дневник сделок'!$AE$2000&lt;0))))</f>
        <v/>
      </c>
      <c r="H1670" s="33" t="str">
        <f>IF(D1670="","",SUMPRODUCT(('Дневник сделок'!$H$10:$H$1960=D1670)*('Дневник сделок'!$AE$10:$AE$1960)))</f>
        <v/>
      </c>
    </row>
    <row r="1671" spans="5:8">
      <c r="E1671" s="33" t="str">
        <f>IF(D1671="","",COUNTIF('Дневник сделок'!$H$10:$H$1960,D1671))</f>
        <v/>
      </c>
      <c r="F1671" s="33" t="str">
        <f>IF(D1671="","",(SUMPRODUCT(('Дневник сделок'!$H$10:'Дневник сделок'!$H$2000=D1671)*('Дневник сделок'!$AE$10:'Дневник сделок'!$AE$2000&gt;0))))</f>
        <v/>
      </c>
      <c r="G1671" s="33" t="str">
        <f>IF(D1671="","",(SUMPRODUCT(('Дневник сделок'!$H$10:'Дневник сделок'!$H$2000=D1671)*('Дневник сделок'!$AE$10:'Дневник сделок'!$AE$2000&lt;0))))</f>
        <v/>
      </c>
      <c r="H1671" s="33" t="str">
        <f>IF(D1671="","",SUMPRODUCT(('Дневник сделок'!$H$10:$H$1960=D1671)*('Дневник сделок'!$AE$10:$AE$1960)))</f>
        <v/>
      </c>
    </row>
    <row r="1672" spans="5:8">
      <c r="E1672" s="33" t="str">
        <f>IF(D1672="","",COUNTIF('Дневник сделок'!$H$10:$H$1960,D1672))</f>
        <v/>
      </c>
      <c r="F1672" s="33" t="str">
        <f>IF(D1672="","",(SUMPRODUCT(('Дневник сделок'!$H$10:'Дневник сделок'!$H$2000=D1672)*('Дневник сделок'!$AE$10:'Дневник сделок'!$AE$2000&gt;0))))</f>
        <v/>
      </c>
      <c r="G1672" s="33" t="str">
        <f>IF(D1672="","",(SUMPRODUCT(('Дневник сделок'!$H$10:'Дневник сделок'!$H$2000=D1672)*('Дневник сделок'!$AE$10:'Дневник сделок'!$AE$2000&lt;0))))</f>
        <v/>
      </c>
      <c r="H1672" s="33" t="str">
        <f>IF(D1672="","",SUMPRODUCT(('Дневник сделок'!$H$10:$H$1960=D1672)*('Дневник сделок'!$AE$10:$AE$1960)))</f>
        <v/>
      </c>
    </row>
    <row r="1673" spans="5:8">
      <c r="E1673" s="33" t="str">
        <f>IF(D1673="","",COUNTIF('Дневник сделок'!$H$10:$H$1960,D1673))</f>
        <v/>
      </c>
      <c r="F1673" s="33" t="str">
        <f>IF(D1673="","",(SUMPRODUCT(('Дневник сделок'!$H$10:'Дневник сделок'!$H$2000=D1673)*('Дневник сделок'!$AE$10:'Дневник сделок'!$AE$2000&gt;0))))</f>
        <v/>
      </c>
      <c r="G1673" s="33" t="str">
        <f>IF(D1673="","",(SUMPRODUCT(('Дневник сделок'!$H$10:'Дневник сделок'!$H$2000=D1673)*('Дневник сделок'!$AE$10:'Дневник сделок'!$AE$2000&lt;0))))</f>
        <v/>
      </c>
      <c r="H1673" s="33" t="str">
        <f>IF(D1673="","",SUMPRODUCT(('Дневник сделок'!$H$10:$H$1960=D1673)*('Дневник сделок'!$AE$10:$AE$1960)))</f>
        <v/>
      </c>
    </row>
    <row r="1674" spans="5:8">
      <c r="F1674" s="33" t="str">
        <f>IF(D1674="","",(SUMPRODUCT(('Дневник сделок'!$H$10:'Дневник сделок'!$H$2000=D1674)*('Дневник сделок'!$AE$10:'Дневник сделок'!$AE$2000&gt;0))))</f>
        <v/>
      </c>
      <c r="G1674" s="33" t="str">
        <f>IF(D1674="","",(SUMPRODUCT(('Дневник сделок'!$H$10:'Дневник сделок'!$H$2000=D1674)*('Дневник сделок'!$AE$10:'Дневник сделок'!$AE$2000&lt;0))))</f>
        <v/>
      </c>
      <c r="H1674" s="33" t="str">
        <f>IF(D1674="","",SUMPRODUCT(('Дневник сделок'!$H$10:$H$1960=D1674)*('Дневник сделок'!$AE$10:$AE$1960)))</f>
        <v/>
      </c>
    </row>
    <row r="1675" spans="5:8">
      <c r="F1675" s="33" t="str">
        <f>IF(D1675="","",(SUMPRODUCT(('Дневник сделок'!$H$10:'Дневник сделок'!$H$2000=D1675)*('Дневник сделок'!$AE$10:'Дневник сделок'!$AE$2000&gt;0))))</f>
        <v/>
      </c>
      <c r="G1675" s="33" t="str">
        <f>IF(D1675="","",(SUMPRODUCT(('Дневник сделок'!$H$10:'Дневник сделок'!$H$2000=D1675)*('Дневник сделок'!$AE$10:'Дневник сделок'!$AE$2000&lt;0))))</f>
        <v/>
      </c>
      <c r="H1675" s="33" t="str">
        <f>IF(D1675="","",SUMPRODUCT(('Дневник сделок'!$H$10:$H$1960=D1675)*('Дневник сделок'!$AE$10:$AE$1960)))</f>
        <v/>
      </c>
    </row>
    <row r="1676" spans="5:8">
      <c r="F1676" s="33" t="str">
        <f>IF(D1676="","",(SUMPRODUCT(('Дневник сделок'!$H$10:'Дневник сделок'!$H$2000=D1676)*('Дневник сделок'!$AE$10:'Дневник сделок'!$AE$2000&gt;0))))</f>
        <v/>
      </c>
      <c r="G1676" s="33" t="str">
        <f>IF(D1676="","",(SUMPRODUCT(('Дневник сделок'!$H$10:'Дневник сделок'!$H$2000=D1676)*('Дневник сделок'!$AE$10:'Дневник сделок'!$AE$2000&lt;0))))</f>
        <v/>
      </c>
      <c r="H1676" s="33" t="str">
        <f>IF(D1676="","",SUMPRODUCT(('Дневник сделок'!$H$10:$H$1960=D1676)*('Дневник сделок'!$AE$10:$AE$1960)))</f>
        <v/>
      </c>
    </row>
    <row r="1677" spans="5:8">
      <c r="F1677" s="33" t="str">
        <f>IF(D1677="","",(SUMPRODUCT(('Дневник сделок'!$H$10:'Дневник сделок'!$H$2000=D1677)*('Дневник сделок'!$AE$10:'Дневник сделок'!$AE$2000&gt;0))))</f>
        <v/>
      </c>
      <c r="G1677" s="33" t="str">
        <f>IF(D1677="","",(SUMPRODUCT(('Дневник сделок'!$H$10:'Дневник сделок'!$H$2000=D1677)*('Дневник сделок'!$AE$10:'Дневник сделок'!$AE$2000&lt;0))))</f>
        <v/>
      </c>
      <c r="H1677" s="33" t="str">
        <f>IF(D1677="","",SUMPRODUCT(('Дневник сделок'!$H$10:$H$1960=D1677)*('Дневник сделок'!$AE$10:$AE$1960)))</f>
        <v/>
      </c>
    </row>
    <row r="1678" spans="5:8">
      <c r="F1678" s="33" t="str">
        <f>IF(D1678="","",(SUMPRODUCT(('Дневник сделок'!$H$10:'Дневник сделок'!$H$2000=D1678)*('Дневник сделок'!$AE$10:'Дневник сделок'!$AE$2000&gt;0))))</f>
        <v/>
      </c>
      <c r="G1678" s="33" t="str">
        <f>IF(D1678="","",(SUMPRODUCT(('Дневник сделок'!$H$10:'Дневник сделок'!$H$2000=D1678)*('Дневник сделок'!$AE$10:'Дневник сделок'!$AE$2000&lt;0))))</f>
        <v/>
      </c>
      <c r="H1678" s="33" t="str">
        <f>IF(D1678="","",SUMPRODUCT(('Дневник сделок'!$H$10:$H$1960=D1678)*('Дневник сделок'!$AE$10:$AE$1960)))</f>
        <v/>
      </c>
    </row>
    <row r="1679" spans="5:8">
      <c r="F1679" s="33" t="str">
        <f>IF(D1679="","",(SUMPRODUCT(('Дневник сделок'!$H$10:'Дневник сделок'!$H$2000=D1679)*('Дневник сделок'!$AE$10:'Дневник сделок'!$AE$2000&gt;0))))</f>
        <v/>
      </c>
      <c r="G1679" s="33" t="str">
        <f>IF(D1679="","",(SUMPRODUCT(('Дневник сделок'!$H$10:'Дневник сделок'!$H$2000=D1679)*('Дневник сделок'!$AE$10:'Дневник сделок'!$AE$2000&lt;0))))</f>
        <v/>
      </c>
      <c r="H1679" s="33" t="str">
        <f>IF(D1679="","",SUMPRODUCT(('Дневник сделок'!$H$10:$H$1960=D1679)*('Дневник сделок'!$AE$10:$AE$1960)))</f>
        <v/>
      </c>
    </row>
    <row r="1680" spans="5:8">
      <c r="F1680" s="33" t="str">
        <f>IF(D1680="","",(SUMPRODUCT(('Дневник сделок'!$H$10:'Дневник сделок'!$H$2000=D1680)*('Дневник сделок'!$AE$10:'Дневник сделок'!$AE$2000&gt;0))))</f>
        <v/>
      </c>
      <c r="G1680" s="33" t="str">
        <f>IF(D1680="","",(SUMPRODUCT(('Дневник сделок'!$H$10:'Дневник сделок'!$H$2000=D1680)*('Дневник сделок'!$AE$10:'Дневник сделок'!$AE$2000&lt;0))))</f>
        <v/>
      </c>
      <c r="H1680" s="33" t="str">
        <f>IF(D1680="","",SUMPRODUCT(('Дневник сделок'!$H$10:$H$1960=D1680)*('Дневник сделок'!$AE$10:$AE$1960)))</f>
        <v/>
      </c>
    </row>
    <row r="1681" spans="6:9">
      <c r="F1681" s="33" t="str">
        <f>IF(D1681="","",(SUMPRODUCT(('Дневник сделок'!$H$10:'Дневник сделок'!$H$2000=D1681)*('Дневник сделок'!$AE$10:'Дневник сделок'!$AE$2000&gt;0))))</f>
        <v/>
      </c>
      <c r="G1681" s="33"/>
      <c r="H1681" s="33" t="str">
        <f>IF(D1681="","",SUMPRODUCT(('Дневник сделок'!$H$10:$H$1960=D1681)*('Дневник сделок'!$AE$10:$AE$1960)))</f>
        <v/>
      </c>
    </row>
    <row r="1682" spans="6:9">
      <c r="G1682" s="33"/>
      <c r="H1682" s="33" t="str">
        <f>IF(D1682="","",SUMPRODUCT(('Дневник сделок'!$H$10:$H$1960=D1682)*('Дневник сделок'!$AE$10:$AE$1960)))</f>
        <v/>
      </c>
    </row>
    <row r="1683" spans="6:9">
      <c r="G1683" s="33"/>
      <c r="H1683" s="33" t="str">
        <f>IF(D1683="","",SUMPRODUCT(('Дневник сделок'!$H$10:$H$1960=D1683)*('Дневник сделок'!$AE$10:$AE$1960)))</f>
        <v/>
      </c>
    </row>
    <row r="1684" spans="6:9">
      <c r="G1684" s="33"/>
      <c r="H1684" s="33"/>
    </row>
    <row r="1685" spans="6:9">
      <c r="G1685" s="33"/>
      <c r="H1685" s="33"/>
    </row>
    <row r="1686" spans="6:9">
      <c r="G1686" s="33"/>
      <c r="H1686" s="33"/>
      <c r="I1686" s="33"/>
    </row>
    <row r="1687" spans="6:9">
      <c r="G1687" s="33"/>
      <c r="H1687" s="33"/>
      <c r="I1687" s="33"/>
    </row>
    <row r="1688" spans="6:9">
      <c r="G1688" s="33"/>
      <c r="H1688" s="33"/>
      <c r="I1688" s="33"/>
    </row>
    <row r="1689" spans="6:9">
      <c r="G1689" s="33"/>
      <c r="H1689" s="33"/>
      <c r="I1689" s="33"/>
    </row>
    <row r="1690" spans="6:9">
      <c r="G1690" s="33"/>
      <c r="H1690" s="33"/>
      <c r="I1690" s="33"/>
    </row>
    <row r="1691" spans="6:9">
      <c r="G1691" s="33"/>
      <c r="H1691" s="33"/>
      <c r="I1691" s="33"/>
    </row>
    <row r="1692" spans="6:9">
      <c r="G1692" s="33"/>
      <c r="H1692" s="33"/>
      <c r="I1692" s="33"/>
    </row>
    <row r="1693" spans="6:9">
      <c r="G1693" s="33"/>
      <c r="H1693" s="33"/>
      <c r="I1693" s="33"/>
    </row>
    <row r="1694" spans="6:9">
      <c r="G1694" s="33"/>
      <c r="H1694" s="33"/>
      <c r="I1694" s="33"/>
    </row>
    <row r="1695" spans="6:9">
      <c r="G1695" s="33"/>
      <c r="H1695" s="33"/>
      <c r="I1695" s="33"/>
    </row>
    <row r="1696" spans="6:9">
      <c r="G1696" s="33"/>
      <c r="H1696" s="33"/>
      <c r="I1696" s="33"/>
    </row>
    <row r="1697" spans="7:9">
      <c r="G1697" s="33"/>
      <c r="H1697" s="33"/>
      <c r="I1697" s="33"/>
    </row>
    <row r="1698" spans="7:9">
      <c r="G1698" s="33"/>
      <c r="H1698" s="33"/>
      <c r="I1698" s="33"/>
    </row>
    <row r="1699" spans="7:9">
      <c r="G1699" s="33"/>
      <c r="H1699" s="33"/>
      <c r="I1699" s="33"/>
    </row>
    <row r="1700" spans="7:9">
      <c r="G1700" s="33"/>
      <c r="H1700" s="33"/>
      <c r="I1700" s="33"/>
    </row>
    <row r="1701" spans="7:9">
      <c r="G1701" s="33"/>
      <c r="H1701" s="33"/>
      <c r="I1701" s="33"/>
    </row>
    <row r="1702" spans="7:9">
      <c r="G1702" s="33"/>
      <c r="H1702" s="33"/>
      <c r="I1702" s="33"/>
    </row>
    <row r="1703" spans="7:9">
      <c r="G1703" s="33"/>
      <c r="H1703" s="33"/>
      <c r="I1703" s="33"/>
    </row>
    <row r="1704" spans="7:9">
      <c r="G1704" s="33"/>
      <c r="H1704" s="33"/>
      <c r="I1704" s="33"/>
    </row>
    <row r="1705" spans="7:9">
      <c r="G1705" s="33"/>
      <c r="H1705" s="33"/>
      <c r="I1705" s="33"/>
    </row>
    <row r="1706" spans="7:9">
      <c r="G1706" s="33"/>
      <c r="H1706" s="33"/>
      <c r="I1706" s="33"/>
    </row>
    <row r="1707" spans="7:9">
      <c r="G1707" s="33"/>
      <c r="H1707" s="33"/>
      <c r="I1707" s="33"/>
    </row>
    <row r="1708" spans="7:9">
      <c r="G1708" s="33"/>
      <c r="H1708" s="33"/>
      <c r="I1708" s="33"/>
    </row>
    <row r="1709" spans="7:9">
      <c r="G1709" s="33"/>
      <c r="H1709" s="33"/>
      <c r="I1709" s="33"/>
    </row>
    <row r="1710" spans="7:9">
      <c r="G1710" s="33"/>
      <c r="H1710" s="33"/>
      <c r="I1710" s="33"/>
    </row>
    <row r="1711" spans="7:9">
      <c r="G1711" s="33"/>
      <c r="H1711" s="33"/>
      <c r="I1711" s="33"/>
    </row>
    <row r="1712" spans="7:9">
      <c r="G1712" s="33"/>
      <c r="H1712" s="33"/>
      <c r="I1712" s="33"/>
    </row>
    <row r="1713" spans="7:9">
      <c r="G1713" s="33"/>
      <c r="H1713" s="33"/>
      <c r="I1713" s="33"/>
    </row>
    <row r="1714" spans="7:9">
      <c r="G1714" s="33"/>
      <c r="H1714" s="33"/>
      <c r="I1714" s="33"/>
    </row>
    <row r="1715" spans="7:9">
      <c r="G1715" s="33"/>
      <c r="H1715" s="33"/>
      <c r="I1715" s="33"/>
    </row>
    <row r="1716" spans="7:9">
      <c r="G1716" s="33"/>
      <c r="H1716" s="33"/>
      <c r="I1716" s="33"/>
    </row>
    <row r="1717" spans="7:9">
      <c r="G1717" s="33"/>
      <c r="H1717" s="33"/>
      <c r="I1717" s="33"/>
    </row>
    <row r="1718" spans="7:9">
      <c r="G1718" s="33"/>
      <c r="H1718" s="33"/>
      <c r="I1718" s="33"/>
    </row>
    <row r="1719" spans="7:9">
      <c r="G1719" s="33"/>
      <c r="H1719" s="33"/>
      <c r="I1719" s="33"/>
    </row>
    <row r="1720" spans="7:9">
      <c r="G1720" s="33"/>
      <c r="H1720" s="33"/>
      <c r="I1720" s="33"/>
    </row>
    <row r="1721" spans="7:9">
      <c r="G1721" s="33"/>
      <c r="H1721" s="33"/>
      <c r="I1721" s="33"/>
    </row>
    <row r="1722" spans="7:9">
      <c r="G1722" s="33"/>
      <c r="H1722" s="33"/>
      <c r="I1722" s="33"/>
    </row>
    <row r="1723" spans="7:9">
      <c r="G1723" s="33"/>
      <c r="H1723" s="33"/>
      <c r="I1723" s="33"/>
    </row>
    <row r="1724" spans="7:9">
      <c r="G1724" s="33"/>
      <c r="H1724" s="33"/>
      <c r="I1724" s="33"/>
    </row>
    <row r="1725" spans="7:9">
      <c r="G1725" s="33"/>
      <c r="H1725" s="33"/>
      <c r="I1725" s="33"/>
    </row>
    <row r="1726" spans="7:9">
      <c r="G1726" s="33"/>
      <c r="H1726" s="33"/>
      <c r="I1726" s="33"/>
    </row>
    <row r="1727" spans="7:9">
      <c r="G1727" s="33"/>
      <c r="H1727" s="33"/>
      <c r="I1727" s="33"/>
    </row>
    <row r="1728" spans="7:9">
      <c r="G1728" s="33"/>
      <c r="H1728" s="33"/>
      <c r="I1728" s="33"/>
    </row>
    <row r="1729" spans="7:9">
      <c r="G1729" s="33"/>
      <c r="H1729" s="33"/>
      <c r="I1729" s="33"/>
    </row>
    <row r="1730" spans="7:9">
      <c r="G1730" s="33"/>
      <c r="H1730" s="33"/>
      <c r="I1730" s="33"/>
    </row>
    <row r="1731" spans="7:9">
      <c r="G1731" s="33"/>
      <c r="H1731" s="33"/>
      <c r="I1731" s="33"/>
    </row>
    <row r="1732" spans="7:9">
      <c r="G1732" s="33"/>
      <c r="H1732" s="33"/>
      <c r="I1732" s="33"/>
    </row>
    <row r="1733" spans="7:9">
      <c r="G1733" s="33"/>
      <c r="H1733" s="33"/>
      <c r="I1733" s="33"/>
    </row>
    <row r="1734" spans="7:9">
      <c r="G1734" s="33"/>
      <c r="H1734" s="33"/>
      <c r="I1734" s="33"/>
    </row>
    <row r="1735" spans="7:9">
      <c r="G1735" s="33"/>
      <c r="H1735" s="33"/>
      <c r="I1735" s="33"/>
    </row>
    <row r="1736" spans="7:9">
      <c r="G1736" s="33"/>
      <c r="H1736" s="33"/>
      <c r="I1736" s="33"/>
    </row>
    <row r="1737" spans="7:9">
      <c r="G1737" s="33"/>
      <c r="H1737" s="33"/>
      <c r="I1737" s="33"/>
    </row>
    <row r="1738" spans="7:9">
      <c r="G1738" s="33"/>
      <c r="H1738" s="33"/>
      <c r="I1738" s="33"/>
    </row>
    <row r="1739" spans="7:9">
      <c r="G1739" s="33"/>
      <c r="H1739" s="33"/>
      <c r="I1739" s="33"/>
    </row>
    <row r="1740" spans="7:9">
      <c r="G1740" s="33"/>
      <c r="H1740" s="33"/>
      <c r="I1740" s="33"/>
    </row>
    <row r="1741" spans="7:9">
      <c r="G1741" s="33"/>
      <c r="H1741" s="33"/>
      <c r="I1741" s="33"/>
    </row>
    <row r="1742" spans="7:9">
      <c r="G1742" s="33"/>
      <c r="H1742" s="33"/>
      <c r="I1742" s="33"/>
    </row>
    <row r="1743" spans="7:9">
      <c r="G1743" s="33"/>
      <c r="H1743" s="33"/>
      <c r="I1743" s="33"/>
    </row>
    <row r="1744" spans="7:9">
      <c r="G1744" s="33"/>
      <c r="H1744" s="33"/>
      <c r="I1744" s="33"/>
    </row>
    <row r="1745" spans="7:9">
      <c r="G1745" s="33"/>
      <c r="H1745" s="33"/>
      <c r="I1745" s="33"/>
    </row>
    <row r="1746" spans="7:9">
      <c r="G1746" s="33"/>
      <c r="H1746" s="33"/>
      <c r="I1746" s="33"/>
    </row>
    <row r="1747" spans="7:9">
      <c r="G1747" s="33"/>
      <c r="H1747" s="33"/>
      <c r="I1747" s="33"/>
    </row>
    <row r="1748" spans="7:9">
      <c r="G1748" s="33"/>
      <c r="H1748" s="33"/>
      <c r="I1748" s="33"/>
    </row>
    <row r="1749" spans="7:9">
      <c r="G1749" s="33"/>
      <c r="H1749" s="33"/>
      <c r="I1749" s="33"/>
    </row>
    <row r="1750" spans="7:9">
      <c r="G1750" s="33"/>
      <c r="H1750" s="33"/>
      <c r="I1750" s="33"/>
    </row>
    <row r="1751" spans="7:9">
      <c r="G1751" s="33"/>
      <c r="H1751" s="33"/>
      <c r="I1751" s="33"/>
    </row>
    <row r="1752" spans="7:9">
      <c r="G1752" s="33"/>
      <c r="H1752" s="33"/>
      <c r="I1752" s="33"/>
    </row>
    <row r="1753" spans="7:9">
      <c r="G1753" s="33"/>
      <c r="H1753" s="33"/>
      <c r="I1753" s="33"/>
    </row>
    <row r="1754" spans="7:9">
      <c r="G1754" s="33"/>
      <c r="H1754" s="33"/>
      <c r="I1754" s="33"/>
    </row>
    <row r="1755" spans="7:9">
      <c r="G1755" s="33"/>
      <c r="H1755" s="33"/>
      <c r="I1755" s="33"/>
    </row>
    <row r="1756" spans="7:9">
      <c r="G1756" s="33"/>
      <c r="H1756" s="33"/>
      <c r="I1756" s="33"/>
    </row>
    <row r="1757" spans="7:9">
      <c r="G1757" s="33"/>
      <c r="H1757" s="33"/>
      <c r="I1757" s="33"/>
    </row>
    <row r="1758" spans="7:9">
      <c r="G1758" s="33"/>
      <c r="H1758" s="33"/>
      <c r="I1758" s="33"/>
    </row>
    <row r="1759" spans="7:9">
      <c r="G1759" s="33"/>
      <c r="H1759" s="33"/>
      <c r="I1759" s="33"/>
    </row>
    <row r="1760" spans="7:9">
      <c r="G1760" s="33"/>
      <c r="H1760" s="33"/>
      <c r="I1760" s="33"/>
    </row>
    <row r="1761" spans="7:9">
      <c r="G1761" s="33"/>
      <c r="H1761" s="33"/>
      <c r="I1761" s="33"/>
    </row>
    <row r="1762" spans="7:9">
      <c r="G1762" s="33"/>
      <c r="H1762" s="33"/>
      <c r="I1762" s="33"/>
    </row>
    <row r="1763" spans="7:9">
      <c r="G1763" s="33"/>
      <c r="H1763" s="33"/>
      <c r="I1763" s="33"/>
    </row>
    <row r="1764" spans="7:9">
      <c r="G1764" s="33"/>
      <c r="H1764" s="33"/>
      <c r="I1764" s="33"/>
    </row>
    <row r="1765" spans="7:9">
      <c r="G1765" s="33"/>
      <c r="H1765" s="33"/>
      <c r="I1765" s="33"/>
    </row>
    <row r="1766" spans="7:9">
      <c r="G1766" s="33"/>
      <c r="H1766" s="33"/>
      <c r="I1766" s="33"/>
    </row>
    <row r="1767" spans="7:9">
      <c r="G1767" s="33"/>
      <c r="H1767" s="33"/>
      <c r="I1767" s="33"/>
    </row>
    <row r="1768" spans="7:9">
      <c r="G1768" s="33"/>
      <c r="H1768" s="33"/>
      <c r="I1768" s="33"/>
    </row>
    <row r="1769" spans="7:9">
      <c r="G1769" s="33"/>
      <c r="H1769" s="33"/>
      <c r="I1769" s="33"/>
    </row>
    <row r="1770" spans="7:9">
      <c r="G1770" s="33"/>
      <c r="H1770" s="33"/>
      <c r="I1770" s="33"/>
    </row>
    <row r="1771" spans="7:9">
      <c r="G1771" s="33"/>
      <c r="H1771" s="33"/>
      <c r="I1771" s="33"/>
    </row>
    <row r="1772" spans="7:9">
      <c r="G1772" s="33"/>
      <c r="H1772" s="33"/>
      <c r="I1772" s="33"/>
    </row>
    <row r="1773" spans="7:9">
      <c r="G1773" s="33"/>
      <c r="H1773" s="33"/>
      <c r="I1773" s="33"/>
    </row>
    <row r="1774" spans="7:9">
      <c r="G1774" s="33"/>
      <c r="H1774" s="33"/>
      <c r="I1774" s="33"/>
    </row>
    <row r="1775" spans="7:9">
      <c r="G1775" s="33"/>
      <c r="H1775" s="33"/>
      <c r="I1775" s="33"/>
    </row>
    <row r="1776" spans="7:9">
      <c r="G1776" s="33"/>
      <c r="H1776" s="33"/>
      <c r="I1776" s="33"/>
    </row>
    <row r="1777" spans="7:9">
      <c r="G1777" s="33"/>
      <c r="H1777" s="33"/>
      <c r="I1777" s="33"/>
    </row>
    <row r="1778" spans="7:9">
      <c r="G1778" s="33"/>
      <c r="H1778" s="33"/>
      <c r="I1778" s="33"/>
    </row>
    <row r="1779" spans="7:9">
      <c r="G1779" s="33"/>
      <c r="H1779" s="33"/>
      <c r="I1779" s="33"/>
    </row>
    <row r="1780" spans="7:9">
      <c r="G1780" s="33"/>
      <c r="H1780" s="33"/>
      <c r="I1780" s="33"/>
    </row>
    <row r="1781" spans="7:9">
      <c r="G1781" s="33"/>
      <c r="H1781" s="33"/>
      <c r="I1781" s="33"/>
    </row>
    <row r="1782" spans="7:9">
      <c r="G1782" s="33"/>
      <c r="H1782" s="33"/>
      <c r="I1782" s="33"/>
    </row>
    <row r="1783" spans="7:9">
      <c r="G1783" s="33"/>
      <c r="H1783" s="33"/>
      <c r="I1783" s="33"/>
    </row>
    <row r="1784" spans="7:9">
      <c r="G1784" s="33"/>
      <c r="H1784" s="33"/>
      <c r="I1784" s="33"/>
    </row>
    <row r="1785" spans="7:9">
      <c r="G1785" s="33"/>
      <c r="H1785" s="33"/>
      <c r="I1785" s="33"/>
    </row>
    <row r="1786" spans="7:9">
      <c r="G1786" s="33"/>
      <c r="H1786" s="33"/>
      <c r="I1786" s="33"/>
    </row>
    <row r="1787" spans="7:9">
      <c r="G1787" s="33"/>
      <c r="H1787" s="33"/>
      <c r="I1787" s="33"/>
    </row>
    <row r="1788" spans="7:9">
      <c r="G1788" s="33"/>
      <c r="H1788" s="33"/>
      <c r="I1788" s="33"/>
    </row>
    <row r="1789" spans="7:9">
      <c r="G1789" s="33"/>
      <c r="H1789" s="33"/>
      <c r="I1789" s="33"/>
    </row>
    <row r="1790" spans="7:9">
      <c r="G1790" s="33"/>
      <c r="H1790" s="33"/>
      <c r="I1790" s="33"/>
    </row>
    <row r="1791" spans="7:9">
      <c r="G1791" s="33"/>
      <c r="H1791" s="33"/>
      <c r="I1791" s="33"/>
    </row>
    <row r="1792" spans="7:9">
      <c r="G1792" s="33"/>
      <c r="H1792" s="33"/>
      <c r="I1792" s="33"/>
    </row>
    <row r="1793" spans="7:9">
      <c r="G1793" s="33"/>
      <c r="H1793" s="33"/>
      <c r="I1793" s="33"/>
    </row>
    <row r="1794" spans="7:9">
      <c r="G1794" s="33"/>
      <c r="H1794" s="33"/>
      <c r="I1794" s="33"/>
    </row>
    <row r="1795" spans="7:9">
      <c r="G1795" s="33"/>
      <c r="H1795" s="33"/>
      <c r="I1795" s="33"/>
    </row>
    <row r="1796" spans="7:9">
      <c r="G1796" s="33"/>
      <c r="H1796" s="33"/>
      <c r="I1796" s="33"/>
    </row>
    <row r="1797" spans="7:9">
      <c r="G1797" s="33"/>
      <c r="H1797" s="33"/>
      <c r="I1797" s="33"/>
    </row>
    <row r="1798" spans="7:9">
      <c r="G1798" s="33"/>
      <c r="H1798" s="33"/>
      <c r="I1798" s="33"/>
    </row>
    <row r="1799" spans="7:9">
      <c r="G1799" s="33"/>
      <c r="H1799" s="33"/>
      <c r="I1799" s="33"/>
    </row>
    <row r="1800" spans="7:9">
      <c r="G1800" s="33"/>
      <c r="H1800" s="33"/>
      <c r="I1800" s="33"/>
    </row>
    <row r="1801" spans="7:9">
      <c r="G1801" s="33"/>
      <c r="H1801" s="33"/>
      <c r="I1801" s="33"/>
    </row>
    <row r="1802" spans="7:9">
      <c r="G1802" s="33"/>
      <c r="H1802" s="33"/>
      <c r="I1802" s="33"/>
    </row>
    <row r="1803" spans="7:9">
      <c r="G1803" s="33"/>
      <c r="H1803" s="33"/>
      <c r="I1803" s="33"/>
    </row>
    <row r="1804" spans="7:9">
      <c r="G1804" s="33"/>
      <c r="H1804" s="33"/>
      <c r="I1804" s="33"/>
    </row>
    <row r="1805" spans="7:9">
      <c r="G1805" s="33"/>
      <c r="H1805" s="33"/>
      <c r="I1805" s="33"/>
    </row>
    <row r="1806" spans="7:9">
      <c r="G1806" s="33"/>
      <c r="H1806" s="33"/>
      <c r="I1806" s="33"/>
    </row>
    <row r="1807" spans="7:9">
      <c r="G1807" s="33"/>
      <c r="H1807" s="33"/>
      <c r="I1807" s="33"/>
    </row>
    <row r="1808" spans="7:9">
      <c r="G1808" s="33"/>
      <c r="H1808" s="33"/>
      <c r="I1808" s="33"/>
    </row>
    <row r="1809" spans="7:9">
      <c r="G1809" s="33"/>
      <c r="H1809" s="33"/>
      <c r="I1809" s="33"/>
    </row>
    <row r="1810" spans="7:9">
      <c r="G1810" s="33"/>
      <c r="H1810" s="33"/>
      <c r="I1810" s="33"/>
    </row>
    <row r="1811" spans="7:9">
      <c r="G1811" s="33"/>
      <c r="H1811" s="33"/>
      <c r="I1811" s="33"/>
    </row>
    <row r="1812" spans="7:9">
      <c r="G1812" s="33"/>
      <c r="H1812" s="33"/>
      <c r="I1812" s="33"/>
    </row>
    <row r="1813" spans="7:9">
      <c r="G1813" s="33"/>
      <c r="H1813" s="33"/>
      <c r="I1813" s="33"/>
    </row>
    <row r="1814" spans="7:9">
      <c r="G1814" s="33"/>
      <c r="H1814" s="33"/>
      <c r="I1814" s="33"/>
    </row>
    <row r="1815" spans="7:9">
      <c r="G1815" s="33"/>
      <c r="H1815" s="33"/>
      <c r="I1815" s="33"/>
    </row>
    <row r="1816" spans="7:9">
      <c r="G1816" s="33"/>
      <c r="H1816" s="33"/>
      <c r="I1816" s="33"/>
    </row>
    <row r="1817" spans="7:9">
      <c r="G1817" s="33"/>
      <c r="H1817" s="33"/>
      <c r="I1817" s="33"/>
    </row>
    <row r="1818" spans="7:9">
      <c r="G1818" s="33"/>
      <c r="H1818" s="33"/>
      <c r="I1818" s="33"/>
    </row>
    <row r="1819" spans="7:9">
      <c r="G1819" s="33"/>
      <c r="H1819" s="33"/>
      <c r="I1819" s="33"/>
    </row>
    <row r="1820" spans="7:9">
      <c r="G1820" s="33"/>
      <c r="H1820" s="33"/>
      <c r="I1820" s="33"/>
    </row>
    <row r="1821" spans="7:9">
      <c r="G1821" s="33"/>
      <c r="H1821" s="33"/>
      <c r="I1821" s="33"/>
    </row>
    <row r="1822" spans="7:9">
      <c r="G1822" s="33"/>
      <c r="H1822" s="33"/>
      <c r="I1822" s="33"/>
    </row>
    <row r="1823" spans="7:9">
      <c r="G1823" s="33"/>
      <c r="H1823" s="33"/>
      <c r="I1823" s="33"/>
    </row>
    <row r="1824" spans="7:9">
      <c r="G1824" s="33"/>
      <c r="H1824" s="33"/>
      <c r="I1824" s="33"/>
    </row>
    <row r="1825" spans="7:9">
      <c r="G1825" s="33"/>
      <c r="H1825" s="33"/>
      <c r="I1825" s="33"/>
    </row>
    <row r="1826" spans="7:9">
      <c r="G1826" s="33"/>
      <c r="H1826" s="33"/>
      <c r="I1826" s="33"/>
    </row>
    <row r="1827" spans="7:9">
      <c r="G1827" s="33"/>
      <c r="H1827" s="33"/>
      <c r="I1827" s="33"/>
    </row>
    <row r="1828" spans="7:9">
      <c r="G1828" s="33"/>
      <c r="H1828" s="33"/>
      <c r="I1828" s="33"/>
    </row>
    <row r="1829" spans="7:9">
      <c r="G1829" s="33"/>
      <c r="H1829" s="33"/>
      <c r="I1829" s="33"/>
    </row>
    <row r="1830" spans="7:9">
      <c r="G1830" s="33"/>
      <c r="H1830" s="33"/>
      <c r="I1830" s="33"/>
    </row>
    <row r="1831" spans="7:9">
      <c r="G1831" s="33"/>
      <c r="H1831" s="33"/>
      <c r="I1831" s="33"/>
    </row>
    <row r="1832" spans="7:9">
      <c r="G1832" s="33"/>
      <c r="H1832" s="33"/>
      <c r="I1832" s="33"/>
    </row>
    <row r="1833" spans="7:9">
      <c r="G1833" s="33"/>
      <c r="H1833" s="33"/>
      <c r="I1833" s="33"/>
    </row>
    <row r="1834" spans="7:9">
      <c r="G1834" s="33"/>
      <c r="H1834" s="33"/>
      <c r="I1834" s="33"/>
    </row>
    <row r="1835" spans="7:9">
      <c r="G1835" s="33"/>
      <c r="H1835" s="33"/>
      <c r="I1835" s="33"/>
    </row>
    <row r="1836" spans="7:9">
      <c r="G1836" s="33"/>
      <c r="H1836" s="33"/>
      <c r="I1836" s="33"/>
    </row>
    <row r="1837" spans="7:9">
      <c r="G1837" s="33"/>
      <c r="H1837" s="33"/>
      <c r="I1837" s="33"/>
    </row>
    <row r="1838" spans="7:9">
      <c r="G1838" s="33"/>
      <c r="H1838" s="33"/>
      <c r="I1838" s="33"/>
    </row>
    <row r="1839" spans="7:9">
      <c r="G1839" s="33"/>
      <c r="H1839" s="33"/>
      <c r="I1839" s="33"/>
    </row>
    <row r="1840" spans="7:9">
      <c r="G1840" s="33"/>
      <c r="H1840" s="33"/>
      <c r="I1840" s="33"/>
    </row>
    <row r="1841" spans="7:9">
      <c r="G1841" s="33"/>
      <c r="H1841" s="33"/>
      <c r="I1841" s="33"/>
    </row>
    <row r="1842" spans="7:9">
      <c r="G1842" s="33"/>
      <c r="H1842" s="33"/>
      <c r="I1842" s="33"/>
    </row>
    <row r="1843" spans="7:9">
      <c r="G1843" s="33"/>
      <c r="H1843" s="33"/>
      <c r="I1843" s="33"/>
    </row>
    <row r="1844" spans="7:9">
      <c r="G1844" s="33"/>
      <c r="H1844" s="33"/>
      <c r="I1844" s="33"/>
    </row>
    <row r="1845" spans="7:9">
      <c r="G1845" s="33"/>
      <c r="H1845" s="33"/>
      <c r="I1845" s="33"/>
    </row>
    <row r="1846" spans="7:9">
      <c r="G1846" s="33"/>
      <c r="H1846" s="33"/>
      <c r="I1846" s="33"/>
    </row>
    <row r="1847" spans="7:9">
      <c r="G1847" s="33"/>
      <c r="H1847" s="33"/>
      <c r="I1847" s="33"/>
    </row>
    <row r="1848" spans="7:9">
      <c r="G1848" s="33"/>
      <c r="H1848" s="33"/>
      <c r="I1848" s="33"/>
    </row>
    <row r="1849" spans="7:9">
      <c r="G1849" s="33"/>
      <c r="H1849" s="33"/>
      <c r="I1849" s="33"/>
    </row>
    <row r="1850" spans="7:9">
      <c r="G1850" s="33"/>
      <c r="H1850" s="33"/>
      <c r="I1850" s="33"/>
    </row>
    <row r="1851" spans="7:9">
      <c r="G1851" s="33"/>
      <c r="H1851" s="33"/>
      <c r="I1851" s="33"/>
    </row>
    <row r="1852" spans="7:9">
      <c r="G1852" s="33"/>
      <c r="H1852" s="33"/>
      <c r="I1852" s="33"/>
    </row>
    <row r="1853" spans="7:9">
      <c r="G1853" s="33"/>
      <c r="H1853" s="33"/>
      <c r="I1853" s="33"/>
    </row>
    <row r="1854" spans="7:9">
      <c r="G1854" s="33"/>
      <c r="H1854" s="33"/>
      <c r="I1854" s="33"/>
    </row>
    <row r="1855" spans="7:9">
      <c r="G1855" s="33"/>
      <c r="H1855" s="33"/>
      <c r="I1855" s="33"/>
    </row>
    <row r="1856" spans="7:9">
      <c r="G1856" s="33"/>
      <c r="H1856" s="33"/>
      <c r="I1856" s="33"/>
    </row>
    <row r="1857" spans="7:9">
      <c r="G1857" s="33"/>
      <c r="H1857" s="33"/>
      <c r="I1857" s="33"/>
    </row>
    <row r="1858" spans="7:9">
      <c r="G1858" s="33"/>
      <c r="H1858" s="33"/>
      <c r="I1858" s="33"/>
    </row>
    <row r="1859" spans="7:9">
      <c r="G1859" s="33"/>
      <c r="H1859" s="33"/>
      <c r="I1859" s="33"/>
    </row>
    <row r="1860" spans="7:9">
      <c r="G1860" s="33"/>
      <c r="H1860" s="33"/>
      <c r="I1860" s="33"/>
    </row>
    <row r="1861" spans="7:9">
      <c r="G1861" s="33"/>
      <c r="H1861" s="33"/>
      <c r="I1861" s="33"/>
    </row>
    <row r="1862" spans="7:9">
      <c r="G1862" s="33"/>
      <c r="H1862" s="33"/>
      <c r="I1862" s="33"/>
    </row>
    <row r="1863" spans="7:9">
      <c r="G1863" s="33"/>
      <c r="H1863" s="33"/>
      <c r="I1863" s="33"/>
    </row>
    <row r="1864" spans="7:9">
      <c r="G1864" s="33"/>
      <c r="H1864" s="33"/>
      <c r="I1864" s="33"/>
    </row>
    <row r="1865" spans="7:9">
      <c r="G1865" s="33"/>
      <c r="H1865" s="33"/>
      <c r="I1865" s="33"/>
    </row>
    <row r="1866" spans="7:9">
      <c r="G1866" s="33"/>
      <c r="H1866" s="33"/>
      <c r="I1866" s="33"/>
    </row>
    <row r="1867" spans="7:9">
      <c r="G1867" s="33"/>
      <c r="H1867" s="33"/>
      <c r="I1867" s="33"/>
    </row>
    <row r="1868" spans="7:9">
      <c r="G1868" s="33"/>
      <c r="H1868" s="33"/>
      <c r="I1868" s="33"/>
    </row>
    <row r="1869" spans="7:9">
      <c r="G1869" s="33"/>
      <c r="H1869" s="33"/>
      <c r="I1869" s="33"/>
    </row>
    <row r="1870" spans="7:9">
      <c r="G1870" s="33"/>
      <c r="H1870" s="33"/>
      <c r="I1870" s="33"/>
    </row>
    <row r="1871" spans="7:9">
      <c r="G1871" s="33"/>
      <c r="H1871" s="33"/>
      <c r="I1871" s="33"/>
    </row>
    <row r="1872" spans="7:9">
      <c r="G1872" s="33"/>
      <c r="H1872" s="33"/>
      <c r="I1872" s="33"/>
    </row>
    <row r="1873" spans="7:9">
      <c r="G1873" s="33"/>
      <c r="H1873" s="33"/>
      <c r="I1873" s="33"/>
    </row>
    <row r="1874" spans="7:9">
      <c r="G1874" s="33"/>
      <c r="H1874" s="33"/>
      <c r="I1874" s="33"/>
    </row>
    <row r="1875" spans="7:9">
      <c r="G1875" s="33"/>
      <c r="H1875" s="33"/>
      <c r="I1875" s="33"/>
    </row>
    <row r="1876" spans="7:9">
      <c r="G1876" s="33"/>
      <c r="H1876" s="33"/>
      <c r="I1876" s="33"/>
    </row>
    <row r="1877" spans="7:9">
      <c r="G1877" s="33"/>
      <c r="H1877" s="33"/>
      <c r="I1877" s="33"/>
    </row>
    <row r="1878" spans="7:9">
      <c r="G1878" s="33"/>
      <c r="H1878" s="33"/>
      <c r="I1878" s="33"/>
    </row>
    <row r="1879" spans="7:9">
      <c r="G1879" s="33"/>
      <c r="H1879" s="33"/>
      <c r="I1879" s="33"/>
    </row>
    <row r="1880" spans="7:9">
      <c r="G1880" s="33"/>
      <c r="H1880" s="33"/>
      <c r="I1880" s="33"/>
    </row>
    <row r="1881" spans="7:9">
      <c r="G1881" s="33"/>
      <c r="H1881" s="33"/>
      <c r="I1881" s="33"/>
    </row>
    <row r="1882" spans="7:9">
      <c r="G1882" s="33"/>
      <c r="H1882" s="33"/>
      <c r="I1882" s="33"/>
    </row>
    <row r="1883" spans="7:9">
      <c r="G1883" s="33"/>
      <c r="H1883" s="33"/>
      <c r="I1883" s="33"/>
    </row>
    <row r="1884" spans="7:9">
      <c r="G1884" s="33"/>
      <c r="H1884" s="33"/>
      <c r="I1884" s="33"/>
    </row>
    <row r="1885" spans="7:9">
      <c r="G1885" s="33"/>
      <c r="H1885" s="33"/>
      <c r="I1885" s="33"/>
    </row>
    <row r="1886" spans="7:9">
      <c r="G1886" s="33"/>
      <c r="H1886" s="33"/>
      <c r="I1886" s="33"/>
    </row>
    <row r="1887" spans="7:9">
      <c r="G1887" s="33"/>
      <c r="H1887" s="33"/>
      <c r="I1887" s="33"/>
    </row>
    <row r="1888" spans="7:9">
      <c r="G1888" s="33"/>
      <c r="H1888" s="33"/>
      <c r="I1888" s="33"/>
    </row>
    <row r="1889" spans="7:9">
      <c r="G1889" s="33"/>
      <c r="H1889" s="33"/>
      <c r="I1889" s="33"/>
    </row>
    <row r="1890" spans="7:9">
      <c r="G1890" s="33"/>
      <c r="H1890" s="33"/>
      <c r="I1890" s="33"/>
    </row>
    <row r="1891" spans="7:9">
      <c r="G1891" s="33"/>
      <c r="H1891" s="33"/>
      <c r="I1891" s="33"/>
    </row>
    <row r="1892" spans="7:9">
      <c r="G1892" s="33"/>
      <c r="H1892" s="33"/>
      <c r="I1892" s="33"/>
    </row>
    <row r="1893" spans="7:9">
      <c r="G1893" s="33"/>
      <c r="H1893" s="33"/>
      <c r="I1893" s="33"/>
    </row>
    <row r="1894" spans="7:9">
      <c r="G1894" s="33"/>
      <c r="H1894" s="33"/>
      <c r="I1894" s="33"/>
    </row>
    <row r="1895" spans="7:9">
      <c r="G1895" s="33"/>
      <c r="H1895" s="33"/>
      <c r="I1895" s="33"/>
    </row>
    <row r="1896" spans="7:9">
      <c r="G1896" s="33"/>
      <c r="H1896" s="33"/>
      <c r="I1896" s="33"/>
    </row>
    <row r="1897" spans="7:9">
      <c r="G1897" s="33"/>
      <c r="H1897" s="33"/>
      <c r="I1897" s="33"/>
    </row>
    <row r="1898" spans="7:9">
      <c r="G1898" s="33"/>
      <c r="H1898" s="33"/>
      <c r="I1898" s="33"/>
    </row>
    <row r="1899" spans="7:9">
      <c r="G1899" s="33"/>
      <c r="H1899" s="33"/>
      <c r="I1899" s="33"/>
    </row>
    <row r="1900" spans="7:9">
      <c r="G1900" s="33"/>
      <c r="H1900" s="33"/>
      <c r="I1900" s="33"/>
    </row>
    <row r="1901" spans="7:9">
      <c r="G1901" s="33"/>
      <c r="H1901" s="33"/>
      <c r="I1901" s="33"/>
    </row>
    <row r="1902" spans="7:9">
      <c r="G1902" s="33"/>
      <c r="H1902" s="33"/>
      <c r="I1902" s="33"/>
    </row>
    <row r="1903" spans="7:9">
      <c r="G1903" s="33"/>
      <c r="H1903" s="33"/>
      <c r="I1903" s="33"/>
    </row>
    <row r="1904" spans="7:9">
      <c r="G1904" s="33"/>
      <c r="H1904" s="33"/>
      <c r="I1904" s="33"/>
    </row>
    <row r="1905" spans="7:9">
      <c r="G1905" s="33"/>
      <c r="H1905" s="33"/>
      <c r="I1905" s="33"/>
    </row>
    <row r="1906" spans="7:9">
      <c r="G1906" s="33"/>
      <c r="H1906" s="33"/>
      <c r="I1906" s="33"/>
    </row>
    <row r="1907" spans="7:9">
      <c r="G1907" s="33"/>
      <c r="H1907" s="33"/>
      <c r="I1907" s="33"/>
    </row>
    <row r="1908" spans="7:9">
      <c r="G1908" s="33"/>
      <c r="H1908" s="33"/>
      <c r="I1908" s="33"/>
    </row>
    <row r="1909" spans="7:9">
      <c r="G1909" s="33"/>
      <c r="H1909" s="33"/>
      <c r="I1909" s="33"/>
    </row>
    <row r="1910" spans="7:9">
      <c r="G1910" s="33"/>
      <c r="H1910" s="33"/>
      <c r="I1910" s="33"/>
    </row>
    <row r="1911" spans="7:9">
      <c r="G1911" s="33"/>
      <c r="H1911" s="33"/>
      <c r="I1911" s="33"/>
    </row>
    <row r="1912" spans="7:9">
      <c r="G1912" s="33"/>
      <c r="H1912" s="33"/>
      <c r="I1912" s="33"/>
    </row>
    <row r="1913" spans="7:9">
      <c r="G1913" s="33"/>
      <c r="H1913" s="33"/>
      <c r="I1913" s="33"/>
    </row>
    <row r="1914" spans="7:9">
      <c r="G1914" s="33"/>
      <c r="H1914" s="33"/>
      <c r="I1914" s="33"/>
    </row>
    <row r="1915" spans="7:9">
      <c r="G1915" s="33"/>
      <c r="H1915" s="33"/>
      <c r="I1915" s="33"/>
    </row>
    <row r="1916" spans="7:9">
      <c r="G1916" s="33"/>
      <c r="H1916" s="33"/>
      <c r="I1916" s="33"/>
    </row>
    <row r="1917" spans="7:9">
      <c r="G1917" s="33"/>
      <c r="H1917" s="33"/>
      <c r="I1917" s="33"/>
    </row>
    <row r="1918" spans="7:9">
      <c r="G1918" s="33"/>
      <c r="H1918" s="33"/>
      <c r="I1918" s="33"/>
    </row>
    <row r="1919" spans="7:9">
      <c r="G1919" s="33"/>
      <c r="H1919" s="33"/>
      <c r="I1919" s="33"/>
    </row>
    <row r="1920" spans="7:9">
      <c r="G1920" s="33"/>
      <c r="H1920" s="33"/>
      <c r="I1920" s="33"/>
    </row>
    <row r="1921" spans="7:9">
      <c r="G1921" s="33"/>
      <c r="H1921" s="33"/>
      <c r="I1921" s="33"/>
    </row>
    <row r="1922" spans="7:9">
      <c r="G1922" s="33"/>
      <c r="H1922" s="33"/>
      <c r="I1922" s="33"/>
    </row>
    <row r="1923" spans="7:9">
      <c r="G1923" s="33"/>
      <c r="H1923" s="33"/>
      <c r="I1923" s="33"/>
    </row>
    <row r="1924" spans="7:9">
      <c r="G1924" s="33"/>
      <c r="H1924" s="33"/>
      <c r="I1924" s="33"/>
    </row>
    <row r="1925" spans="7:9">
      <c r="G1925" s="33"/>
      <c r="H1925" s="33"/>
      <c r="I1925" s="33"/>
    </row>
    <row r="1926" spans="7:9">
      <c r="G1926" s="33"/>
      <c r="H1926" s="33"/>
      <c r="I1926" s="33"/>
    </row>
    <row r="1927" spans="7:9">
      <c r="G1927" s="33"/>
      <c r="H1927" s="33"/>
      <c r="I1927" s="33"/>
    </row>
    <row r="1928" spans="7:9">
      <c r="G1928" s="33"/>
      <c r="H1928" s="33"/>
      <c r="I1928" s="33"/>
    </row>
    <row r="1929" spans="7:9">
      <c r="G1929" s="33"/>
      <c r="H1929" s="33"/>
      <c r="I1929" s="33"/>
    </row>
    <row r="1930" spans="7:9">
      <c r="G1930" s="33"/>
      <c r="H1930" s="33"/>
      <c r="I1930" s="33"/>
    </row>
    <row r="1931" spans="7:9">
      <c r="G1931" s="33"/>
      <c r="H1931" s="33"/>
      <c r="I1931" s="33"/>
    </row>
    <row r="1932" spans="7:9">
      <c r="G1932" s="33"/>
      <c r="H1932" s="33"/>
      <c r="I1932" s="33"/>
    </row>
    <row r="1933" spans="7:9">
      <c r="G1933" s="33"/>
      <c r="H1933" s="33"/>
      <c r="I1933" s="33"/>
    </row>
    <row r="1934" spans="7:9">
      <c r="G1934" s="33"/>
      <c r="H1934" s="33"/>
      <c r="I1934" s="33"/>
    </row>
    <row r="1935" spans="7:9">
      <c r="G1935" s="33"/>
      <c r="H1935" s="33"/>
      <c r="I1935" s="33"/>
    </row>
    <row r="1936" spans="7:9">
      <c r="G1936" s="33"/>
      <c r="H1936" s="33"/>
      <c r="I1936" s="33"/>
    </row>
    <row r="1937" spans="7:9">
      <c r="G1937" s="33"/>
      <c r="H1937" s="33"/>
      <c r="I1937" s="33"/>
    </row>
    <row r="1938" spans="7:9">
      <c r="G1938" s="33"/>
      <c r="H1938" s="33"/>
      <c r="I1938" s="33"/>
    </row>
    <row r="1939" spans="7:9">
      <c r="G1939" s="33"/>
      <c r="H1939" s="33"/>
      <c r="I1939" s="33"/>
    </row>
    <row r="1940" spans="7:9">
      <c r="G1940" s="33"/>
      <c r="H1940" s="33"/>
      <c r="I1940" s="33"/>
    </row>
    <row r="1941" spans="7:9">
      <c r="G1941" s="33"/>
      <c r="H1941" s="33"/>
      <c r="I1941" s="33"/>
    </row>
    <row r="1942" spans="7:9">
      <c r="G1942" s="33"/>
      <c r="H1942" s="33"/>
      <c r="I1942" s="33"/>
    </row>
    <row r="1943" spans="7:9">
      <c r="G1943" s="33"/>
      <c r="H1943" s="33"/>
      <c r="I1943" s="33"/>
    </row>
    <row r="1944" spans="7:9">
      <c r="G1944" s="33"/>
      <c r="H1944" s="33"/>
      <c r="I1944" s="33"/>
    </row>
    <row r="1945" spans="7:9">
      <c r="G1945" s="33"/>
      <c r="H1945" s="33"/>
      <c r="I1945" s="33"/>
    </row>
    <row r="1946" spans="7:9">
      <c r="G1946" s="33"/>
      <c r="H1946" s="33"/>
      <c r="I1946" s="33"/>
    </row>
    <row r="1947" spans="7:9">
      <c r="G1947" s="33"/>
      <c r="H1947" s="33"/>
      <c r="I1947" s="33"/>
    </row>
    <row r="1948" spans="7:9">
      <c r="G1948" s="33"/>
      <c r="H1948" s="33"/>
      <c r="I1948" s="33"/>
    </row>
    <row r="1949" spans="7:9">
      <c r="G1949" s="33"/>
      <c r="H1949" s="33"/>
      <c r="I1949" s="33"/>
    </row>
    <row r="1950" spans="7:9">
      <c r="G1950" s="33"/>
      <c r="H1950" s="33"/>
      <c r="I1950" s="33"/>
    </row>
    <row r="1951" spans="7:9">
      <c r="G1951" s="33"/>
      <c r="H1951" s="33"/>
      <c r="I1951" s="33"/>
    </row>
    <row r="1952" spans="7:9">
      <c r="G1952" s="33"/>
      <c r="H1952" s="33"/>
      <c r="I1952" s="33"/>
    </row>
    <row r="1953" spans="7:9">
      <c r="G1953" s="33"/>
      <c r="H1953" s="33"/>
      <c r="I1953" s="33"/>
    </row>
    <row r="1954" spans="7:9">
      <c r="G1954" s="33"/>
      <c r="H1954" s="33"/>
      <c r="I1954" s="33"/>
    </row>
    <row r="1955" spans="7:9">
      <c r="G1955" s="33"/>
      <c r="H1955" s="33"/>
      <c r="I1955" s="33"/>
    </row>
    <row r="1956" spans="7:9">
      <c r="G1956" s="33"/>
      <c r="H1956" s="33"/>
      <c r="I1956" s="33"/>
    </row>
    <row r="1957" spans="7:9">
      <c r="G1957" s="33"/>
      <c r="H1957" s="33"/>
      <c r="I1957" s="33"/>
    </row>
    <row r="1958" spans="7:9">
      <c r="G1958" s="33"/>
      <c r="H1958" s="33"/>
      <c r="I1958" s="33"/>
    </row>
    <row r="1959" spans="7:9">
      <c r="G1959" s="33"/>
      <c r="H1959" s="33"/>
      <c r="I1959" s="33"/>
    </row>
    <row r="1960" spans="7:9">
      <c r="G1960" s="33"/>
      <c r="H1960" s="33"/>
      <c r="I1960" s="33"/>
    </row>
    <row r="1961" spans="7:9">
      <c r="G1961" s="33"/>
      <c r="H1961" s="33"/>
      <c r="I1961" s="33"/>
    </row>
    <row r="1962" spans="7:9">
      <c r="G1962" s="33"/>
      <c r="H1962" s="33"/>
      <c r="I1962" s="33"/>
    </row>
    <row r="1963" spans="7:9">
      <c r="G1963" s="33"/>
      <c r="H1963" s="33"/>
      <c r="I1963" s="33"/>
    </row>
    <row r="1964" spans="7:9">
      <c r="G1964" s="33"/>
      <c r="H1964" s="33"/>
      <c r="I1964" s="33"/>
    </row>
    <row r="1965" spans="7:9">
      <c r="G1965" s="33"/>
      <c r="H1965" s="33"/>
      <c r="I1965" s="33"/>
    </row>
    <row r="1966" spans="7:9">
      <c r="G1966" s="33"/>
      <c r="H1966" s="33"/>
      <c r="I1966" s="33"/>
    </row>
    <row r="1967" spans="7:9">
      <c r="G1967" s="33"/>
      <c r="H1967" s="33"/>
      <c r="I1967" s="33"/>
    </row>
    <row r="1968" spans="7:9">
      <c r="G1968" s="33"/>
      <c r="H1968" s="33"/>
      <c r="I1968" s="33"/>
    </row>
    <row r="1969" spans="7:9">
      <c r="G1969" s="33"/>
      <c r="H1969" s="33"/>
      <c r="I1969" s="33"/>
    </row>
    <row r="1970" spans="7:9">
      <c r="G1970" s="33"/>
      <c r="H1970" s="33"/>
      <c r="I1970" s="33"/>
    </row>
    <row r="1971" spans="7:9">
      <c r="G1971" s="33"/>
      <c r="H1971" s="33"/>
      <c r="I1971" s="33"/>
    </row>
    <row r="1972" spans="7:9">
      <c r="G1972" s="33"/>
      <c r="H1972" s="33"/>
      <c r="I1972" s="33"/>
    </row>
    <row r="1973" spans="7:9">
      <c r="G1973" s="33"/>
      <c r="H1973" s="33"/>
      <c r="I1973" s="33"/>
    </row>
    <row r="1974" spans="7:9">
      <c r="G1974" s="33"/>
      <c r="H1974" s="33"/>
      <c r="I1974" s="33"/>
    </row>
    <row r="1975" spans="7:9">
      <c r="G1975" s="33"/>
      <c r="H1975" s="33"/>
      <c r="I1975" s="33"/>
    </row>
    <row r="1976" spans="7:9">
      <c r="G1976" s="33"/>
      <c r="H1976" s="33"/>
      <c r="I1976" s="33"/>
    </row>
    <row r="1977" spans="7:9">
      <c r="G1977" s="33"/>
      <c r="H1977" s="33"/>
      <c r="I1977" s="33"/>
    </row>
    <row r="1978" spans="7:9">
      <c r="G1978" s="33"/>
      <c r="H1978" s="33"/>
      <c r="I1978" s="33"/>
    </row>
    <row r="1979" spans="7:9">
      <c r="G1979" s="33"/>
      <c r="H1979" s="33"/>
      <c r="I1979" s="33"/>
    </row>
    <row r="1980" spans="7:9">
      <c r="G1980" s="33"/>
      <c r="H1980" s="33"/>
      <c r="I1980" s="33"/>
    </row>
    <row r="1981" spans="7:9">
      <c r="G1981" s="33"/>
      <c r="H1981" s="33"/>
      <c r="I1981" s="33"/>
    </row>
    <row r="1982" spans="7:9">
      <c r="G1982" s="33"/>
      <c r="H1982" s="33"/>
      <c r="I1982" s="33"/>
    </row>
    <row r="1983" spans="7:9">
      <c r="G1983" s="33"/>
      <c r="H1983" s="33"/>
      <c r="I1983" s="33"/>
    </row>
    <row r="1984" spans="7:9">
      <c r="G1984" s="33"/>
      <c r="H1984" s="33"/>
      <c r="I1984" s="33"/>
    </row>
    <row r="1985" spans="7:9">
      <c r="G1985" s="33"/>
      <c r="H1985" s="33"/>
      <c r="I1985" s="33"/>
    </row>
    <row r="1986" spans="7:9">
      <c r="G1986" s="33"/>
      <c r="H1986" s="33"/>
      <c r="I1986" s="33"/>
    </row>
    <row r="1987" spans="7:9">
      <c r="G1987" s="33"/>
      <c r="H1987" s="33"/>
      <c r="I1987" s="33"/>
    </row>
    <row r="1988" spans="7:9">
      <c r="G1988" s="33"/>
      <c r="H1988" s="33"/>
      <c r="I1988" s="33"/>
    </row>
    <row r="1989" spans="7:9">
      <c r="G1989" s="33"/>
      <c r="H1989" s="33"/>
      <c r="I1989" s="33"/>
    </row>
    <row r="1990" spans="7:9">
      <c r="G1990" s="33"/>
      <c r="H1990" s="33"/>
      <c r="I1990" s="33"/>
    </row>
    <row r="1991" spans="7:9">
      <c r="G1991" s="33"/>
      <c r="H1991" s="33"/>
      <c r="I1991" s="33"/>
    </row>
    <row r="1992" spans="7:9">
      <c r="G1992" s="33"/>
      <c r="H1992" s="33"/>
      <c r="I1992" s="33"/>
    </row>
    <row r="1993" spans="7:9">
      <c r="G1993" s="33"/>
      <c r="H1993" s="33"/>
      <c r="I1993" s="33"/>
    </row>
    <row r="1994" spans="7:9">
      <c r="G1994" s="33"/>
      <c r="H1994" s="33"/>
      <c r="I1994" s="33"/>
    </row>
    <row r="1995" spans="7:9">
      <c r="G1995" s="33"/>
      <c r="H1995" s="33"/>
      <c r="I1995" s="33"/>
    </row>
    <row r="1996" spans="7:9">
      <c r="G1996" s="33"/>
      <c r="H1996" s="33"/>
      <c r="I1996" s="33"/>
    </row>
    <row r="1997" spans="7:9">
      <c r="G1997" s="33"/>
      <c r="H1997" s="33"/>
      <c r="I1997" s="33"/>
    </row>
    <row r="1998" spans="7:9">
      <c r="G1998" s="33"/>
      <c r="H1998" s="33"/>
      <c r="I1998" s="33"/>
    </row>
    <row r="1999" spans="7:9">
      <c r="G1999" s="33"/>
      <c r="H1999" s="33"/>
      <c r="I1999" s="33"/>
    </row>
    <row r="2000" spans="7:9">
      <c r="G2000" s="33"/>
      <c r="H2000" s="33"/>
      <c r="I2000" s="33"/>
    </row>
    <row r="2001" spans="7:9">
      <c r="G2001" s="33"/>
      <c r="H2001" s="33"/>
      <c r="I2001" s="33"/>
    </row>
    <row r="2002" spans="7:9">
      <c r="G2002" s="33"/>
      <c r="H2002" s="33"/>
      <c r="I2002" s="33"/>
    </row>
    <row r="2003" spans="7:9">
      <c r="G2003" s="33"/>
      <c r="H2003" s="33"/>
      <c r="I2003" s="33"/>
    </row>
    <row r="2004" spans="7:9">
      <c r="G2004" s="33"/>
      <c r="H2004" s="33"/>
      <c r="I2004" s="33"/>
    </row>
    <row r="2005" spans="7:9">
      <c r="G2005" s="33"/>
      <c r="H2005" s="33"/>
      <c r="I2005" s="33"/>
    </row>
    <row r="2006" spans="7:9">
      <c r="G2006" s="33"/>
      <c r="H2006" s="33"/>
      <c r="I2006" s="33"/>
    </row>
    <row r="2007" spans="7:9">
      <c r="G2007" s="33"/>
      <c r="H2007" s="33"/>
      <c r="I2007" s="33"/>
    </row>
    <row r="2008" spans="7:9">
      <c r="G2008" s="33"/>
      <c r="H2008" s="33"/>
      <c r="I2008" s="33"/>
    </row>
    <row r="2009" spans="7:9">
      <c r="G2009" s="33"/>
      <c r="H2009" s="33"/>
      <c r="I2009" s="33"/>
    </row>
    <row r="2010" spans="7:9">
      <c r="G2010" s="33"/>
      <c r="H2010" s="33"/>
      <c r="I2010" s="33"/>
    </row>
    <row r="2011" spans="7:9">
      <c r="G2011" s="33"/>
      <c r="H2011" s="33"/>
      <c r="I2011" s="33"/>
    </row>
    <row r="2012" spans="7:9">
      <c r="G2012" s="33"/>
      <c r="H2012" s="33"/>
      <c r="I2012" s="33"/>
    </row>
    <row r="2013" spans="7:9">
      <c r="G2013" s="33"/>
      <c r="H2013" s="33"/>
      <c r="I2013" s="33"/>
    </row>
    <row r="2014" spans="7:9">
      <c r="G2014" s="33"/>
      <c r="H2014" s="33"/>
      <c r="I2014" s="33"/>
    </row>
    <row r="2015" spans="7:9">
      <c r="G2015" s="33"/>
      <c r="H2015" s="33"/>
      <c r="I2015" s="33"/>
    </row>
    <row r="2016" spans="7:9">
      <c r="G2016" s="33"/>
      <c r="H2016" s="33"/>
      <c r="I2016" s="33"/>
    </row>
    <row r="2017" spans="7:9">
      <c r="G2017" s="33"/>
      <c r="H2017" s="33"/>
      <c r="I2017" s="33"/>
    </row>
    <row r="2018" spans="7:9">
      <c r="G2018" s="33"/>
      <c r="H2018" s="33"/>
      <c r="I2018" s="33"/>
    </row>
    <row r="2019" spans="7:9">
      <c r="G2019" s="33"/>
      <c r="H2019" s="33"/>
      <c r="I2019" s="33"/>
    </row>
    <row r="2020" spans="7:9">
      <c r="G2020" s="33"/>
      <c r="H2020" s="33"/>
      <c r="I2020" s="33"/>
    </row>
    <row r="2021" spans="7:9">
      <c r="G2021" s="33"/>
      <c r="H2021" s="33"/>
      <c r="I2021" s="33"/>
    </row>
    <row r="2022" spans="7:9">
      <c r="G2022" s="33"/>
      <c r="H2022" s="33"/>
      <c r="I2022" s="33"/>
    </row>
    <row r="2023" spans="7:9">
      <c r="G2023" s="33"/>
      <c r="H2023" s="33"/>
      <c r="I2023" s="33"/>
    </row>
    <row r="2024" spans="7:9">
      <c r="G2024" s="33"/>
      <c r="H2024" s="33"/>
      <c r="I2024" s="33"/>
    </row>
    <row r="2025" spans="7:9">
      <c r="G2025" s="33"/>
      <c r="H2025" s="33"/>
      <c r="I2025" s="33"/>
    </row>
    <row r="2026" spans="7:9">
      <c r="G2026" s="33"/>
      <c r="H2026" s="33"/>
      <c r="I2026" s="33"/>
    </row>
    <row r="2027" spans="7:9">
      <c r="G2027" s="33"/>
      <c r="H2027" s="33"/>
      <c r="I2027" s="33"/>
    </row>
    <row r="2028" spans="7:9">
      <c r="G2028" s="33"/>
      <c r="H2028" s="33"/>
      <c r="I2028" s="33"/>
    </row>
    <row r="2029" spans="7:9">
      <c r="G2029" s="33"/>
      <c r="H2029" s="33"/>
      <c r="I2029" s="33"/>
    </row>
    <row r="2030" spans="7:9">
      <c r="G2030" s="33"/>
      <c r="H2030" s="33"/>
      <c r="I2030" s="33"/>
    </row>
    <row r="2031" spans="7:9">
      <c r="G2031" s="33"/>
      <c r="H2031" s="33"/>
      <c r="I2031" s="33"/>
    </row>
    <row r="2032" spans="7:9">
      <c r="G2032" s="33"/>
      <c r="H2032" s="33"/>
      <c r="I2032" s="33"/>
    </row>
    <row r="2033" spans="7:9">
      <c r="G2033" s="33"/>
      <c r="H2033" s="33"/>
      <c r="I2033" s="33"/>
    </row>
    <row r="2034" spans="7:9">
      <c r="G2034" s="33"/>
      <c r="H2034" s="33"/>
      <c r="I2034" s="33"/>
    </row>
    <row r="2035" spans="7:9">
      <c r="G2035" s="33"/>
      <c r="H2035" s="33"/>
      <c r="I2035" s="33"/>
    </row>
    <row r="2036" spans="7:9">
      <c r="G2036" s="33"/>
      <c r="H2036" s="33"/>
      <c r="I2036" s="33"/>
    </row>
    <row r="2037" spans="7:9">
      <c r="G2037" s="33"/>
      <c r="H2037" s="33"/>
      <c r="I2037" s="33"/>
    </row>
    <row r="2038" spans="7:9">
      <c r="G2038" s="33"/>
      <c r="H2038" s="33"/>
      <c r="I2038" s="33"/>
    </row>
    <row r="2039" spans="7:9">
      <c r="G2039" s="33"/>
      <c r="H2039" s="33"/>
      <c r="I2039" s="33"/>
    </row>
    <row r="2040" spans="7:9">
      <c r="G2040" s="33"/>
      <c r="H2040" s="33"/>
      <c r="I2040" s="33"/>
    </row>
    <row r="2041" spans="7:9">
      <c r="G2041" s="33"/>
      <c r="H2041" s="33"/>
      <c r="I2041" s="33"/>
    </row>
    <row r="2042" spans="7:9">
      <c r="G2042" s="33"/>
      <c r="H2042" s="33"/>
      <c r="I2042" s="33"/>
    </row>
    <row r="2043" spans="7:9">
      <c r="G2043" s="33"/>
      <c r="H2043" s="33"/>
      <c r="I2043" s="33"/>
    </row>
    <row r="2044" spans="7:9">
      <c r="G2044" s="33"/>
      <c r="H2044" s="33"/>
      <c r="I2044" s="33"/>
    </row>
    <row r="2045" spans="7:9">
      <c r="G2045" s="33"/>
      <c r="H2045" s="33"/>
      <c r="I2045" s="33"/>
    </row>
    <row r="2046" spans="7:9">
      <c r="G2046" s="33"/>
      <c r="H2046" s="33"/>
      <c r="I2046" s="33"/>
    </row>
    <row r="2047" spans="7:9">
      <c r="G2047" s="33"/>
      <c r="H2047" s="33"/>
      <c r="I2047" s="33"/>
    </row>
    <row r="2048" spans="7:9">
      <c r="G2048" s="33"/>
      <c r="H2048" s="33"/>
      <c r="I2048" s="33"/>
    </row>
    <row r="2049" spans="7:9">
      <c r="G2049" s="33"/>
      <c r="H2049" s="33"/>
      <c r="I2049" s="33"/>
    </row>
    <row r="2050" spans="7:9">
      <c r="G2050" s="33"/>
      <c r="H2050" s="33"/>
      <c r="I2050" s="33"/>
    </row>
    <row r="2051" spans="7:9">
      <c r="G2051" s="33"/>
      <c r="H2051" s="33"/>
      <c r="I2051" s="33"/>
    </row>
    <row r="2052" spans="7:9">
      <c r="G2052" s="33"/>
      <c r="H2052" s="33"/>
      <c r="I2052" s="33"/>
    </row>
    <row r="2053" spans="7:9">
      <c r="G2053" s="33"/>
      <c r="H2053" s="33"/>
      <c r="I2053" s="33"/>
    </row>
    <row r="2054" spans="7:9">
      <c r="G2054" s="33"/>
      <c r="H2054" s="33"/>
      <c r="I2054" s="33"/>
    </row>
    <row r="2055" spans="7:9">
      <c r="G2055" s="33"/>
      <c r="H2055" s="33"/>
      <c r="I2055" s="33"/>
    </row>
    <row r="2056" spans="7:9">
      <c r="G2056" s="33"/>
      <c r="H2056" s="33"/>
      <c r="I2056" s="33"/>
    </row>
    <row r="2057" spans="7:9">
      <c r="G2057" s="33"/>
      <c r="H2057" s="33"/>
      <c r="I2057" s="33"/>
    </row>
    <row r="2058" spans="7:9">
      <c r="G2058" s="33"/>
      <c r="H2058" s="33"/>
      <c r="I2058" s="33"/>
    </row>
    <row r="2059" spans="7:9">
      <c r="G2059" s="33"/>
      <c r="H2059" s="33"/>
      <c r="I2059" s="33"/>
    </row>
    <row r="2060" spans="7:9">
      <c r="G2060" s="33"/>
      <c r="H2060" s="33"/>
      <c r="I2060" s="33"/>
    </row>
    <row r="2061" spans="7:9">
      <c r="G2061" s="33"/>
      <c r="H2061" s="33"/>
      <c r="I2061" s="33"/>
    </row>
    <row r="2062" spans="7:9">
      <c r="G2062" s="33"/>
      <c r="H2062" s="33"/>
      <c r="I2062" s="33"/>
    </row>
    <row r="2063" spans="7:9">
      <c r="G2063" s="33"/>
      <c r="H2063" s="33"/>
      <c r="I2063" s="33"/>
    </row>
    <row r="2064" spans="7:9">
      <c r="G2064" s="33"/>
      <c r="H2064" s="33"/>
      <c r="I2064" s="33"/>
    </row>
    <row r="2065" spans="7:9">
      <c r="G2065" s="33"/>
      <c r="H2065" s="33"/>
      <c r="I2065" s="33"/>
    </row>
    <row r="2066" spans="7:9">
      <c r="G2066" s="33"/>
      <c r="H2066" s="33"/>
      <c r="I2066" s="33"/>
    </row>
    <row r="2067" spans="7:9">
      <c r="G2067" s="33"/>
      <c r="H2067" s="33"/>
      <c r="I2067" s="33"/>
    </row>
    <row r="2068" spans="7:9">
      <c r="G2068" s="33"/>
      <c r="H2068" s="33"/>
      <c r="I2068" s="33"/>
    </row>
    <row r="2069" spans="7:9">
      <c r="G2069" s="33"/>
      <c r="H2069" s="33"/>
      <c r="I2069" s="33"/>
    </row>
    <row r="2070" spans="7:9">
      <c r="G2070" s="33"/>
      <c r="H2070" s="33"/>
      <c r="I2070" s="33"/>
    </row>
    <row r="2071" spans="7:9">
      <c r="G2071" s="33"/>
      <c r="H2071" s="33"/>
      <c r="I2071" s="33"/>
    </row>
    <row r="2072" spans="7:9">
      <c r="G2072" s="33"/>
      <c r="H2072" s="33"/>
      <c r="I2072" s="33"/>
    </row>
    <row r="2073" spans="7:9">
      <c r="G2073" s="33"/>
      <c r="H2073" s="33"/>
      <c r="I2073" s="33"/>
    </row>
    <row r="2074" spans="7:9">
      <c r="G2074" s="33"/>
      <c r="H2074" s="33"/>
      <c r="I2074" s="33"/>
    </row>
    <row r="2075" spans="7:9">
      <c r="G2075" s="33"/>
      <c r="H2075" s="33"/>
      <c r="I2075" s="33"/>
    </row>
    <row r="2076" spans="7:9">
      <c r="G2076" s="33"/>
      <c r="H2076" s="33"/>
      <c r="I2076" s="33"/>
    </row>
    <row r="2077" spans="7:9">
      <c r="G2077" s="33"/>
      <c r="H2077" s="33"/>
      <c r="I2077" s="33"/>
    </row>
    <row r="2078" spans="7:9">
      <c r="G2078" s="33"/>
      <c r="H2078" s="33"/>
      <c r="I2078" s="33"/>
    </row>
    <row r="2079" spans="7:9">
      <c r="G2079" s="33"/>
      <c r="H2079" s="33"/>
      <c r="I2079" s="33"/>
    </row>
    <row r="2080" spans="7:9">
      <c r="G2080" s="33"/>
      <c r="H2080" s="33"/>
      <c r="I2080" s="33"/>
    </row>
    <row r="2081" spans="7:9">
      <c r="G2081" s="33"/>
      <c r="H2081" s="33"/>
      <c r="I2081" s="33"/>
    </row>
    <row r="2082" spans="7:9">
      <c r="G2082" s="33"/>
      <c r="H2082" s="33"/>
      <c r="I2082" s="33"/>
    </row>
    <row r="2083" spans="7:9">
      <c r="G2083" s="33"/>
      <c r="H2083" s="33"/>
      <c r="I2083" s="33"/>
    </row>
    <row r="2084" spans="7:9">
      <c r="G2084" s="33"/>
      <c r="H2084" s="33"/>
      <c r="I2084" s="33"/>
    </row>
    <row r="2085" spans="7:9">
      <c r="G2085" s="33"/>
      <c r="H2085" s="33"/>
      <c r="I2085" s="33"/>
    </row>
    <row r="2086" spans="7:9">
      <c r="G2086" s="33"/>
      <c r="H2086" s="33"/>
      <c r="I2086" s="33"/>
    </row>
    <row r="2087" spans="7:9">
      <c r="G2087" s="33"/>
      <c r="H2087" s="33"/>
      <c r="I2087" s="33"/>
    </row>
    <row r="2088" spans="7:9">
      <c r="G2088" s="33"/>
      <c r="H2088" s="33"/>
      <c r="I2088" s="33"/>
    </row>
    <row r="2089" spans="7:9">
      <c r="G2089" s="33"/>
      <c r="H2089" s="33"/>
      <c r="I2089" s="33"/>
    </row>
    <row r="2090" spans="7:9">
      <c r="G2090" s="33"/>
      <c r="H2090" s="33"/>
      <c r="I2090" s="33"/>
    </row>
    <row r="2091" spans="7:9">
      <c r="G2091" s="33"/>
      <c r="H2091" s="33"/>
      <c r="I2091" s="33"/>
    </row>
    <row r="2092" spans="7:9">
      <c r="G2092" s="33"/>
      <c r="H2092" s="33"/>
      <c r="I2092" s="33"/>
    </row>
    <row r="2093" spans="7:9">
      <c r="G2093" s="33"/>
      <c r="H2093" s="33"/>
      <c r="I2093" s="33"/>
    </row>
    <row r="2094" spans="7:9">
      <c r="G2094" s="33"/>
      <c r="H2094" s="33"/>
      <c r="I2094" s="33"/>
    </row>
    <row r="2095" spans="7:9">
      <c r="G2095" s="33"/>
      <c r="H2095" s="33"/>
      <c r="I2095" s="33"/>
    </row>
    <row r="2096" spans="7:9">
      <c r="G2096" s="33"/>
      <c r="H2096" s="33"/>
      <c r="I2096" s="33"/>
    </row>
    <row r="2097" spans="7:9">
      <c r="G2097" s="33"/>
      <c r="H2097" s="33"/>
      <c r="I2097" s="33"/>
    </row>
    <row r="2098" spans="7:9">
      <c r="G2098" s="33"/>
      <c r="H2098" s="33"/>
      <c r="I2098" s="33"/>
    </row>
    <row r="2099" spans="7:9">
      <c r="G2099" s="33"/>
      <c r="H2099" s="33"/>
      <c r="I2099" s="33"/>
    </row>
    <row r="2100" spans="7:9">
      <c r="G2100" s="33"/>
      <c r="H2100" s="33"/>
      <c r="I2100" s="33"/>
    </row>
    <row r="2101" spans="7:9">
      <c r="G2101" s="33"/>
      <c r="H2101" s="33"/>
      <c r="I2101" s="33"/>
    </row>
    <row r="2102" spans="7:9">
      <c r="G2102" s="33"/>
      <c r="H2102" s="33"/>
      <c r="I2102" s="33"/>
    </row>
    <row r="2103" spans="7:9">
      <c r="G2103" s="33"/>
      <c r="H2103" s="33"/>
      <c r="I2103" s="33"/>
    </row>
    <row r="2104" spans="7:9">
      <c r="G2104" s="33"/>
      <c r="H2104" s="33"/>
      <c r="I2104" s="33"/>
    </row>
    <row r="2105" spans="7:9">
      <c r="G2105" s="33"/>
      <c r="H2105" s="33"/>
      <c r="I2105" s="33"/>
    </row>
    <row r="2106" spans="7:9">
      <c r="G2106" s="33"/>
      <c r="H2106" s="33"/>
      <c r="I2106" s="33"/>
    </row>
    <row r="2107" spans="7:9">
      <c r="G2107" s="33"/>
      <c r="H2107" s="33"/>
      <c r="I2107" s="33"/>
    </row>
    <row r="2108" spans="7:9">
      <c r="G2108" s="33"/>
      <c r="H2108" s="33"/>
      <c r="I2108" s="33"/>
    </row>
    <row r="2109" spans="7:9">
      <c r="G2109" s="33"/>
      <c r="H2109" s="33"/>
      <c r="I2109" s="33"/>
    </row>
    <row r="2110" spans="7:9">
      <c r="G2110" s="33"/>
      <c r="H2110" s="33"/>
      <c r="I2110" s="33"/>
    </row>
    <row r="2111" spans="7:9">
      <c r="G2111" s="33"/>
      <c r="H2111" s="33"/>
      <c r="I2111" s="33"/>
    </row>
    <row r="2112" spans="7:9">
      <c r="G2112" s="33"/>
      <c r="H2112" s="33"/>
      <c r="I2112" s="33"/>
    </row>
    <row r="2113" spans="7:9">
      <c r="G2113" s="33"/>
      <c r="H2113" s="33"/>
      <c r="I2113" s="33"/>
    </row>
    <row r="2114" spans="7:9">
      <c r="G2114" s="33"/>
      <c r="H2114" s="33"/>
      <c r="I2114" s="33"/>
    </row>
    <row r="2115" spans="7:9">
      <c r="G2115" s="33"/>
      <c r="H2115" s="33"/>
      <c r="I2115" s="33"/>
    </row>
    <row r="2116" spans="7:9">
      <c r="G2116" s="33"/>
      <c r="H2116" s="33"/>
      <c r="I2116" s="33"/>
    </row>
    <row r="2117" spans="7:9">
      <c r="G2117" s="33"/>
      <c r="H2117" s="33"/>
      <c r="I2117" s="33"/>
    </row>
    <row r="2118" spans="7:9">
      <c r="G2118" s="33"/>
      <c r="H2118" s="33"/>
      <c r="I2118" s="33"/>
    </row>
    <row r="2119" spans="7:9">
      <c r="G2119" s="33"/>
      <c r="H2119" s="33"/>
      <c r="I2119" s="33"/>
    </row>
    <row r="2120" spans="7:9">
      <c r="G2120" s="33"/>
      <c r="H2120" s="33"/>
      <c r="I2120" s="33"/>
    </row>
    <row r="2121" spans="7:9">
      <c r="G2121" s="33"/>
      <c r="H2121" s="33"/>
      <c r="I2121" s="33"/>
    </row>
    <row r="2122" spans="7:9">
      <c r="G2122" s="33"/>
      <c r="H2122" s="33"/>
      <c r="I2122" s="33"/>
    </row>
    <row r="2123" spans="7:9">
      <c r="G2123" s="33"/>
      <c r="H2123" s="33"/>
      <c r="I2123" s="33"/>
    </row>
    <row r="2124" spans="7:9">
      <c r="G2124" s="33"/>
      <c r="H2124" s="33"/>
      <c r="I2124" s="33"/>
    </row>
    <row r="2125" spans="7:9">
      <c r="G2125" s="33"/>
      <c r="H2125" s="33"/>
      <c r="I2125" s="33"/>
    </row>
    <row r="2126" spans="7:9">
      <c r="G2126" s="33"/>
      <c r="H2126" s="33"/>
      <c r="I2126" s="33"/>
    </row>
    <row r="2127" spans="7:9">
      <c r="G2127" s="33"/>
      <c r="H2127" s="33"/>
      <c r="I2127" s="33"/>
    </row>
    <row r="2128" spans="7:9">
      <c r="G2128" s="33"/>
      <c r="H2128" s="33"/>
      <c r="I2128" s="33"/>
    </row>
    <row r="2129" spans="7:9">
      <c r="G2129" s="33"/>
      <c r="H2129" s="33"/>
      <c r="I2129" s="33"/>
    </row>
    <row r="2130" spans="7:9">
      <c r="G2130" s="33"/>
      <c r="H2130" s="33"/>
      <c r="I2130" s="33"/>
    </row>
    <row r="2131" spans="7:9">
      <c r="G2131" s="33"/>
      <c r="H2131" s="33"/>
      <c r="I2131" s="33"/>
    </row>
    <row r="2132" spans="7:9">
      <c r="G2132" s="33"/>
      <c r="H2132" s="33"/>
      <c r="I2132" s="33"/>
    </row>
    <row r="2133" spans="7:9">
      <c r="G2133" s="33"/>
      <c r="H2133" s="33"/>
      <c r="I2133" s="33"/>
    </row>
    <row r="2134" spans="7:9">
      <c r="G2134" s="33"/>
      <c r="H2134" s="33"/>
      <c r="I2134" s="33"/>
    </row>
    <row r="2135" spans="7:9">
      <c r="G2135" s="33"/>
      <c r="H2135" s="33"/>
      <c r="I2135" s="33"/>
    </row>
    <row r="2136" spans="7:9">
      <c r="G2136" s="33"/>
      <c r="H2136" s="33"/>
      <c r="I2136" s="33"/>
    </row>
    <row r="2137" spans="7:9">
      <c r="G2137" s="33"/>
      <c r="H2137" s="33"/>
      <c r="I2137" s="33"/>
    </row>
    <row r="2138" spans="7:9">
      <c r="G2138" s="33"/>
      <c r="H2138" s="33"/>
      <c r="I2138" s="33"/>
    </row>
    <row r="2139" spans="7:9">
      <c r="G2139" s="33"/>
      <c r="H2139" s="33"/>
      <c r="I2139" s="33"/>
    </row>
    <row r="2140" spans="7:9">
      <c r="G2140" s="33"/>
      <c r="H2140" s="33"/>
      <c r="I2140" s="33"/>
    </row>
    <row r="2141" spans="7:9">
      <c r="G2141" s="33"/>
      <c r="H2141" s="33"/>
      <c r="I2141" s="33"/>
    </row>
    <row r="2142" spans="7:9">
      <c r="G2142" s="33"/>
      <c r="H2142" s="33"/>
      <c r="I2142" s="33"/>
    </row>
    <row r="2143" spans="7:9">
      <c r="G2143" s="33"/>
      <c r="H2143" s="33"/>
      <c r="I2143" s="33"/>
    </row>
    <row r="2144" spans="7:9">
      <c r="G2144" s="33"/>
      <c r="H2144" s="33"/>
      <c r="I2144" s="33"/>
    </row>
    <row r="2145" spans="7:9">
      <c r="G2145" s="33"/>
      <c r="H2145" s="33"/>
      <c r="I2145" s="33"/>
    </row>
    <row r="2146" spans="7:9">
      <c r="G2146" s="33"/>
      <c r="H2146" s="33"/>
      <c r="I2146" s="33"/>
    </row>
    <row r="2147" spans="7:9">
      <c r="G2147" s="33"/>
      <c r="H2147" s="33"/>
      <c r="I2147" s="33"/>
    </row>
    <row r="2148" spans="7:9">
      <c r="G2148" s="33"/>
      <c r="H2148" s="33"/>
      <c r="I2148" s="33"/>
    </row>
    <row r="2149" spans="7:9">
      <c r="G2149" s="33"/>
      <c r="H2149" s="33"/>
      <c r="I2149" s="33"/>
    </row>
    <row r="2150" spans="7:9">
      <c r="G2150" s="33"/>
      <c r="H2150" s="33"/>
      <c r="I2150" s="33"/>
    </row>
    <row r="2151" spans="7:9">
      <c r="G2151" s="33"/>
      <c r="H2151" s="33"/>
      <c r="I2151" s="33"/>
    </row>
    <row r="2152" spans="7:9">
      <c r="G2152" s="33"/>
      <c r="H2152" s="33"/>
      <c r="I2152" s="33"/>
    </row>
    <row r="2153" spans="7:9">
      <c r="G2153" s="33"/>
      <c r="H2153" s="33"/>
      <c r="I2153" s="33"/>
    </row>
    <row r="2154" spans="7:9">
      <c r="G2154" s="33"/>
      <c r="H2154" s="33"/>
      <c r="I2154" s="33"/>
    </row>
    <row r="2155" spans="7:9">
      <c r="G2155" s="33"/>
      <c r="H2155" s="33"/>
      <c r="I2155" s="33"/>
    </row>
    <row r="2156" spans="7:9">
      <c r="G2156" s="33"/>
      <c r="H2156" s="33"/>
      <c r="I2156" s="33"/>
    </row>
    <row r="2157" spans="7:9">
      <c r="G2157" s="33"/>
      <c r="H2157" s="33"/>
      <c r="I2157" s="33"/>
    </row>
    <row r="2158" spans="7:9">
      <c r="G2158" s="33"/>
      <c r="H2158" s="33"/>
      <c r="I2158" s="33"/>
    </row>
    <row r="2159" spans="7:9">
      <c r="G2159" s="33"/>
      <c r="H2159" s="33"/>
      <c r="I2159" s="33"/>
    </row>
    <row r="2160" spans="7:9">
      <c r="G2160" s="33"/>
      <c r="H2160" s="33"/>
      <c r="I2160" s="33"/>
    </row>
    <row r="2161" spans="7:9">
      <c r="G2161" s="33"/>
      <c r="H2161" s="33"/>
      <c r="I2161" s="33"/>
    </row>
    <row r="2162" spans="7:9">
      <c r="G2162" s="33"/>
      <c r="H2162" s="33"/>
      <c r="I2162" s="33"/>
    </row>
    <row r="2163" spans="7:9">
      <c r="G2163" s="33"/>
      <c r="H2163" s="33"/>
      <c r="I2163" s="33"/>
    </row>
    <row r="2164" spans="7:9">
      <c r="G2164" s="33"/>
      <c r="H2164" s="33"/>
      <c r="I2164" s="33"/>
    </row>
    <row r="2165" spans="7:9">
      <c r="G2165" s="33"/>
      <c r="H2165" s="33"/>
      <c r="I2165" s="33"/>
    </row>
    <row r="2166" spans="7:9">
      <c r="G2166" s="33"/>
      <c r="H2166" s="33"/>
      <c r="I2166" s="33"/>
    </row>
    <row r="2167" spans="7:9">
      <c r="G2167" s="33"/>
      <c r="H2167" s="33"/>
      <c r="I2167" s="33"/>
    </row>
    <row r="2168" spans="7:9">
      <c r="G2168" s="33"/>
      <c r="H2168" s="33"/>
      <c r="I2168" s="33"/>
    </row>
    <row r="2169" spans="7:9">
      <c r="G2169" s="33"/>
      <c r="H2169" s="33"/>
      <c r="I2169" s="33"/>
    </row>
    <row r="2170" spans="7:9">
      <c r="G2170" s="33"/>
      <c r="H2170" s="33"/>
      <c r="I2170" s="33"/>
    </row>
    <row r="2171" spans="7:9">
      <c r="G2171" s="33"/>
      <c r="H2171" s="33"/>
      <c r="I2171" s="33"/>
    </row>
    <row r="2172" spans="7:9">
      <c r="G2172" s="33"/>
      <c r="H2172" s="33"/>
      <c r="I2172" s="33"/>
    </row>
    <row r="2173" spans="7:9">
      <c r="G2173" s="33"/>
      <c r="H2173" s="33"/>
      <c r="I2173" s="33"/>
    </row>
    <row r="2174" spans="7:9">
      <c r="G2174" s="33"/>
      <c r="H2174" s="33"/>
      <c r="I2174" s="33"/>
    </row>
    <row r="2175" spans="7:9">
      <c r="G2175" s="33"/>
      <c r="H2175" s="33"/>
      <c r="I2175" s="33"/>
    </row>
    <row r="2176" spans="7:9">
      <c r="G2176" s="33"/>
      <c r="H2176" s="33"/>
      <c r="I2176" s="33"/>
    </row>
    <row r="2177" spans="7:9">
      <c r="G2177" s="33"/>
      <c r="H2177" s="33"/>
      <c r="I2177" s="33"/>
    </row>
    <row r="2178" spans="7:9">
      <c r="G2178" s="33"/>
      <c r="H2178" s="33"/>
      <c r="I2178" s="33"/>
    </row>
    <row r="2179" spans="7:9">
      <c r="G2179" s="33"/>
      <c r="H2179" s="33"/>
      <c r="I2179" s="33"/>
    </row>
    <row r="2180" spans="7:9">
      <c r="G2180" s="33"/>
      <c r="H2180" s="33"/>
      <c r="I2180" s="33"/>
    </row>
    <row r="2181" spans="7:9">
      <c r="G2181" s="33"/>
      <c r="H2181" s="33"/>
      <c r="I2181" s="33"/>
    </row>
    <row r="2182" spans="7:9">
      <c r="G2182" s="33"/>
      <c r="H2182" s="33"/>
      <c r="I2182" s="33"/>
    </row>
    <row r="2183" spans="7:9">
      <c r="G2183" s="33"/>
      <c r="H2183" s="33"/>
      <c r="I2183" s="33"/>
    </row>
    <row r="2184" spans="7:9">
      <c r="G2184" s="33"/>
      <c r="H2184" s="33"/>
      <c r="I2184" s="33"/>
    </row>
    <row r="2185" spans="7:9">
      <c r="G2185" s="33"/>
      <c r="H2185" s="33"/>
      <c r="I2185" s="33"/>
    </row>
    <row r="2186" spans="7:9">
      <c r="G2186" s="33"/>
      <c r="H2186" s="33"/>
      <c r="I2186" s="33"/>
    </row>
    <row r="2187" spans="7:9">
      <c r="G2187" s="33"/>
      <c r="H2187" s="33"/>
      <c r="I2187" s="33"/>
    </row>
    <row r="2188" spans="7:9">
      <c r="G2188" s="33"/>
      <c r="H2188" s="33"/>
      <c r="I2188" s="33"/>
    </row>
    <row r="2189" spans="7:9">
      <c r="G2189" s="33"/>
      <c r="H2189" s="33"/>
      <c r="I2189" s="33"/>
    </row>
    <row r="2190" spans="7:9">
      <c r="G2190" s="33"/>
      <c r="H2190" s="33"/>
      <c r="I2190" s="33"/>
    </row>
    <row r="2191" spans="7:9">
      <c r="G2191" s="33"/>
      <c r="H2191" s="33"/>
      <c r="I2191" s="33"/>
    </row>
    <row r="2192" spans="7:9">
      <c r="G2192" s="33"/>
      <c r="H2192" s="33"/>
      <c r="I2192" s="33"/>
    </row>
    <row r="2193" spans="7:9">
      <c r="G2193" s="33"/>
      <c r="H2193" s="33"/>
      <c r="I2193" s="33"/>
    </row>
    <row r="2194" spans="7:9">
      <c r="G2194" s="33"/>
      <c r="H2194" s="33"/>
      <c r="I2194" s="33"/>
    </row>
    <row r="2195" spans="7:9">
      <c r="G2195" s="33"/>
      <c r="H2195" s="33"/>
      <c r="I2195" s="33"/>
    </row>
    <row r="2196" spans="7:9">
      <c r="G2196" s="33"/>
      <c r="H2196" s="33"/>
      <c r="I2196" s="33"/>
    </row>
    <row r="2197" spans="7:9">
      <c r="G2197" s="33"/>
      <c r="H2197" s="33"/>
      <c r="I2197" s="33"/>
    </row>
    <row r="2198" spans="7:9">
      <c r="G2198" s="33"/>
      <c r="H2198" s="33"/>
      <c r="I2198" s="33"/>
    </row>
    <row r="2199" spans="7:9">
      <c r="G2199" s="33"/>
      <c r="H2199" s="33"/>
      <c r="I2199" s="33"/>
    </row>
    <row r="2200" spans="7:9">
      <c r="G2200" s="33"/>
      <c r="H2200" s="33"/>
      <c r="I2200" s="33"/>
    </row>
    <row r="2201" spans="7:9">
      <c r="G2201" s="33"/>
      <c r="H2201" s="33"/>
      <c r="I2201" s="33"/>
    </row>
    <row r="2202" spans="7:9">
      <c r="G2202" s="33"/>
      <c r="H2202" s="33"/>
      <c r="I2202" s="33"/>
    </row>
    <row r="2203" spans="7:9">
      <c r="G2203" s="33"/>
      <c r="H2203" s="33"/>
      <c r="I2203" s="33"/>
    </row>
    <row r="2204" spans="7:9">
      <c r="G2204" s="33"/>
      <c r="H2204" s="33"/>
      <c r="I2204" s="33"/>
    </row>
    <row r="2205" spans="7:9">
      <c r="G2205" s="33"/>
      <c r="H2205" s="33"/>
      <c r="I2205" s="33"/>
    </row>
    <row r="2206" spans="7:9">
      <c r="G2206" s="33"/>
      <c r="H2206" s="33"/>
      <c r="I2206" s="33"/>
    </row>
    <row r="2207" spans="7:9">
      <c r="G2207" s="33"/>
      <c r="H2207" s="33"/>
      <c r="I2207" s="33"/>
    </row>
    <row r="2208" spans="7:9">
      <c r="G2208" s="33"/>
      <c r="H2208" s="33"/>
      <c r="I2208" s="33"/>
    </row>
    <row r="2209" spans="7:9">
      <c r="G2209" s="33"/>
      <c r="H2209" s="33"/>
      <c r="I2209" s="33"/>
    </row>
    <row r="2210" spans="7:9">
      <c r="G2210" s="33"/>
      <c r="H2210" s="33"/>
      <c r="I2210" s="33"/>
    </row>
    <row r="2211" spans="7:9">
      <c r="G2211" s="33"/>
      <c r="H2211" s="33"/>
      <c r="I2211" s="33"/>
    </row>
    <row r="2212" spans="7:9">
      <c r="G2212" s="33"/>
      <c r="H2212" s="33"/>
      <c r="I2212" s="33"/>
    </row>
    <row r="2213" spans="7:9">
      <c r="G2213" s="33"/>
      <c r="H2213" s="33"/>
      <c r="I2213" s="33"/>
    </row>
    <row r="2214" spans="7:9">
      <c r="G2214" s="33"/>
      <c r="H2214" s="33"/>
      <c r="I2214" s="33"/>
    </row>
    <row r="2215" spans="7:9">
      <c r="G2215" s="33"/>
      <c r="H2215" s="33"/>
      <c r="I2215" s="33"/>
    </row>
    <row r="2216" spans="7:9">
      <c r="G2216" s="33"/>
      <c r="H2216" s="33"/>
      <c r="I2216" s="33"/>
    </row>
    <row r="2217" spans="7:9">
      <c r="G2217" s="33"/>
      <c r="H2217" s="33"/>
      <c r="I2217" s="33"/>
    </row>
    <row r="2218" spans="7:9">
      <c r="G2218" s="33"/>
      <c r="H2218" s="33"/>
      <c r="I2218" s="33"/>
    </row>
    <row r="2219" spans="7:9">
      <c r="G2219" s="33"/>
      <c r="H2219" s="33"/>
      <c r="I2219" s="33"/>
    </row>
    <row r="2220" spans="7:9">
      <c r="G2220" s="33"/>
      <c r="H2220" s="33"/>
      <c r="I2220" s="33"/>
    </row>
    <row r="2221" spans="7:9">
      <c r="G2221" s="33"/>
      <c r="H2221" s="33"/>
      <c r="I2221" s="33"/>
    </row>
    <row r="2222" spans="7:9">
      <c r="G2222" s="33"/>
      <c r="H2222" s="33"/>
      <c r="I2222" s="33"/>
    </row>
    <row r="2223" spans="7:9">
      <c r="G2223" s="33"/>
      <c r="H2223" s="33"/>
      <c r="I2223" s="33"/>
    </row>
    <row r="2224" spans="7:9">
      <c r="G2224" s="33"/>
      <c r="H2224" s="33"/>
      <c r="I2224" s="33"/>
    </row>
    <row r="2225" spans="7:9">
      <c r="G2225" s="33"/>
      <c r="H2225" s="33"/>
      <c r="I2225" s="33"/>
    </row>
    <row r="2226" spans="7:9">
      <c r="G2226" s="33"/>
      <c r="H2226" s="33"/>
      <c r="I2226" s="33"/>
    </row>
    <row r="2227" spans="7:9">
      <c r="G2227" s="33"/>
      <c r="H2227" s="33"/>
      <c r="I2227" s="33"/>
    </row>
    <row r="2228" spans="7:9">
      <c r="G2228" s="33"/>
      <c r="H2228" s="33"/>
      <c r="I2228" s="33"/>
    </row>
    <row r="2229" spans="7:9">
      <c r="G2229" s="33"/>
      <c r="H2229" s="33"/>
      <c r="I2229" s="33"/>
    </row>
    <row r="2230" spans="7:9">
      <c r="G2230" s="33"/>
      <c r="H2230" s="33"/>
      <c r="I2230" s="33"/>
    </row>
    <row r="2231" spans="7:9">
      <c r="G2231" s="33"/>
      <c r="H2231" s="33"/>
      <c r="I2231" s="33"/>
    </row>
    <row r="2232" spans="7:9">
      <c r="G2232" s="33"/>
      <c r="H2232" s="33"/>
      <c r="I2232" s="33"/>
    </row>
    <row r="2233" spans="7:9">
      <c r="G2233" s="33"/>
      <c r="H2233" s="33"/>
      <c r="I2233" s="33"/>
    </row>
    <row r="2234" spans="7:9">
      <c r="G2234" s="33"/>
      <c r="H2234" s="33"/>
      <c r="I2234" s="33"/>
    </row>
    <row r="2235" spans="7:9">
      <c r="G2235" s="33"/>
      <c r="H2235" s="33"/>
      <c r="I2235" s="33"/>
    </row>
    <row r="2236" spans="7:9">
      <c r="G2236" s="33"/>
      <c r="H2236" s="33"/>
      <c r="I2236" s="33"/>
    </row>
    <row r="2237" spans="7:9">
      <c r="G2237" s="33"/>
      <c r="H2237" s="33"/>
      <c r="I2237" s="33"/>
    </row>
    <row r="2238" spans="7:9">
      <c r="G2238" s="33"/>
      <c r="H2238" s="33"/>
      <c r="I2238" s="33"/>
    </row>
    <row r="2239" spans="7:9">
      <c r="G2239" s="33"/>
      <c r="H2239" s="33"/>
      <c r="I2239" s="33"/>
    </row>
    <row r="2240" spans="7:9">
      <c r="G2240" s="33"/>
      <c r="H2240" s="33"/>
      <c r="I2240" s="33"/>
    </row>
    <row r="2241" spans="7:9">
      <c r="G2241" s="33"/>
      <c r="H2241" s="33"/>
      <c r="I2241" s="33"/>
    </row>
    <row r="2242" spans="7:9">
      <c r="G2242" s="33"/>
      <c r="H2242" s="33"/>
      <c r="I2242" s="33"/>
    </row>
    <row r="2243" spans="7:9">
      <c r="G2243" s="33"/>
      <c r="H2243" s="33"/>
      <c r="I2243" s="33"/>
    </row>
    <row r="2244" spans="7:9">
      <c r="G2244" s="33"/>
      <c r="H2244" s="33"/>
      <c r="I2244" s="33"/>
    </row>
    <row r="2245" spans="7:9">
      <c r="G2245" s="33"/>
      <c r="H2245" s="33"/>
      <c r="I2245" s="33"/>
    </row>
    <row r="2246" spans="7:9">
      <c r="G2246" s="33"/>
      <c r="H2246" s="33"/>
      <c r="I2246" s="33"/>
    </row>
    <row r="2247" spans="7:9">
      <c r="G2247" s="33"/>
      <c r="H2247" s="33"/>
      <c r="I2247" s="33"/>
    </row>
    <row r="2248" spans="7:9">
      <c r="G2248" s="33"/>
      <c r="H2248" s="33"/>
      <c r="I2248" s="33"/>
    </row>
    <row r="2249" spans="7:9">
      <c r="G2249" s="33"/>
      <c r="H2249" s="33"/>
      <c r="I2249" s="33"/>
    </row>
    <row r="2250" spans="7:9">
      <c r="G2250" s="33"/>
      <c r="H2250" s="33"/>
      <c r="I2250" s="33"/>
    </row>
    <row r="2251" spans="7:9">
      <c r="G2251" s="33"/>
      <c r="H2251" s="33"/>
      <c r="I2251" s="33"/>
    </row>
    <row r="2252" spans="7:9">
      <c r="G2252" s="33"/>
      <c r="H2252" s="33"/>
      <c r="I2252" s="33"/>
    </row>
    <row r="2253" spans="7:9">
      <c r="G2253" s="33"/>
      <c r="H2253" s="33"/>
      <c r="I2253" s="33"/>
    </row>
    <row r="2254" spans="7:9">
      <c r="G2254" s="33"/>
      <c r="H2254" s="33"/>
      <c r="I2254" s="33"/>
    </row>
    <row r="2255" spans="7:9">
      <c r="G2255" s="33"/>
      <c r="H2255" s="33"/>
      <c r="I2255" s="33"/>
    </row>
    <row r="2256" spans="7:9">
      <c r="G2256" s="33"/>
      <c r="H2256" s="33"/>
      <c r="I2256" s="33"/>
    </row>
    <row r="2257" spans="7:9">
      <c r="G2257" s="33"/>
      <c r="H2257" s="33"/>
      <c r="I2257" s="33"/>
    </row>
    <row r="2258" spans="7:9">
      <c r="G2258" s="33"/>
      <c r="H2258" s="33"/>
      <c r="I2258" s="33"/>
    </row>
    <row r="2259" spans="7:9">
      <c r="G2259" s="33"/>
      <c r="H2259" s="33"/>
      <c r="I2259" s="33"/>
    </row>
    <row r="2260" spans="7:9">
      <c r="G2260" s="33"/>
      <c r="H2260" s="33"/>
      <c r="I2260" s="33"/>
    </row>
    <row r="2261" spans="7:9">
      <c r="G2261" s="33"/>
      <c r="H2261" s="33"/>
      <c r="I2261" s="33"/>
    </row>
    <row r="2262" spans="7:9">
      <c r="G2262" s="33"/>
      <c r="H2262" s="33"/>
      <c r="I2262" s="33"/>
    </row>
    <row r="2263" spans="7:9">
      <c r="G2263" s="33"/>
      <c r="H2263" s="33"/>
      <c r="I2263" s="33"/>
    </row>
    <row r="2264" spans="7:9">
      <c r="G2264" s="33"/>
      <c r="H2264" s="33"/>
      <c r="I2264" s="33"/>
    </row>
    <row r="2265" spans="7:9">
      <c r="G2265" s="33"/>
      <c r="H2265" s="33"/>
      <c r="I2265" s="33"/>
    </row>
    <row r="2266" spans="7:9">
      <c r="G2266" s="33"/>
      <c r="H2266" s="33"/>
      <c r="I2266" s="33"/>
    </row>
    <row r="2267" spans="7:9">
      <c r="G2267" s="33"/>
      <c r="H2267" s="33"/>
      <c r="I2267" s="33"/>
    </row>
    <row r="2268" spans="7:9">
      <c r="G2268" s="33"/>
      <c r="H2268" s="33"/>
      <c r="I2268" s="33"/>
    </row>
    <row r="2269" spans="7:9">
      <c r="G2269" s="33"/>
      <c r="H2269" s="33"/>
      <c r="I2269" s="33"/>
    </row>
    <row r="2270" spans="7:9">
      <c r="G2270" s="33"/>
      <c r="H2270" s="33"/>
      <c r="I2270" s="33"/>
    </row>
    <row r="2271" spans="7:9">
      <c r="G2271" s="33"/>
      <c r="H2271" s="33"/>
      <c r="I2271" s="33"/>
    </row>
    <row r="2272" spans="7:9">
      <c r="G2272" s="33"/>
      <c r="H2272" s="33"/>
      <c r="I2272" s="33"/>
    </row>
    <row r="2273" spans="7:9">
      <c r="G2273" s="33"/>
      <c r="H2273" s="33"/>
      <c r="I2273" s="33"/>
    </row>
    <row r="2274" spans="7:9">
      <c r="G2274" s="33"/>
      <c r="H2274" s="33"/>
      <c r="I2274" s="33"/>
    </row>
    <row r="2275" spans="7:9">
      <c r="G2275" s="33"/>
      <c r="H2275" s="33"/>
      <c r="I2275" s="33"/>
    </row>
    <row r="2276" spans="7:9">
      <c r="G2276" s="33"/>
      <c r="H2276" s="33"/>
      <c r="I2276" s="33"/>
    </row>
    <row r="2277" spans="7:9">
      <c r="G2277" s="33"/>
      <c r="H2277" s="33"/>
      <c r="I2277" s="33"/>
    </row>
    <row r="2278" spans="7:9">
      <c r="G2278" s="33"/>
      <c r="H2278" s="33"/>
      <c r="I2278" s="33"/>
    </row>
    <row r="2279" spans="7:9">
      <c r="G2279" s="33"/>
      <c r="H2279" s="33"/>
      <c r="I2279" s="33"/>
    </row>
    <row r="2280" spans="7:9">
      <c r="G2280" s="33"/>
      <c r="H2280" s="33"/>
      <c r="I2280" s="33"/>
    </row>
    <row r="2281" spans="7:9">
      <c r="G2281" s="33"/>
      <c r="H2281" s="33"/>
      <c r="I2281" s="33"/>
    </row>
    <row r="2282" spans="7:9">
      <c r="G2282" s="33"/>
      <c r="H2282" s="33"/>
      <c r="I2282" s="33"/>
    </row>
    <row r="2283" spans="7:9">
      <c r="G2283" s="33"/>
      <c r="H2283" s="33"/>
      <c r="I2283" s="33"/>
    </row>
    <row r="2284" spans="7:9">
      <c r="G2284" s="33"/>
      <c r="H2284" s="33"/>
      <c r="I2284" s="33"/>
    </row>
    <row r="2285" spans="7:9">
      <c r="G2285" s="33"/>
      <c r="H2285" s="33"/>
      <c r="I2285" s="33"/>
    </row>
    <row r="2286" spans="7:9">
      <c r="G2286" s="33"/>
      <c r="H2286" s="33"/>
      <c r="I2286" s="33"/>
    </row>
    <row r="2287" spans="7:9">
      <c r="G2287" s="33"/>
      <c r="H2287" s="33"/>
      <c r="I2287" s="33"/>
    </row>
    <row r="2288" spans="7:9">
      <c r="G2288" s="33"/>
      <c r="H2288" s="33"/>
      <c r="I2288" s="33"/>
    </row>
    <row r="2289" spans="7:9">
      <c r="G2289" s="33"/>
      <c r="H2289" s="33"/>
      <c r="I2289" s="33"/>
    </row>
    <row r="2290" spans="7:9">
      <c r="G2290" s="33"/>
      <c r="H2290" s="33"/>
      <c r="I2290" s="33"/>
    </row>
    <row r="2291" spans="7:9">
      <c r="G2291" s="33"/>
      <c r="H2291" s="33"/>
      <c r="I2291" s="33"/>
    </row>
    <row r="2292" spans="7:9">
      <c r="G2292" s="33"/>
      <c r="H2292" s="33"/>
      <c r="I2292" s="33"/>
    </row>
    <row r="2293" spans="7:9">
      <c r="G2293" s="33"/>
      <c r="H2293" s="33"/>
      <c r="I2293" s="33"/>
    </row>
    <row r="2294" spans="7:9">
      <c r="G2294" s="33"/>
      <c r="H2294" s="33"/>
      <c r="I2294" s="33"/>
    </row>
    <row r="2295" spans="7:9">
      <c r="G2295" s="33"/>
      <c r="H2295" s="33"/>
      <c r="I2295" s="33"/>
    </row>
    <row r="2296" spans="7:9">
      <c r="G2296" s="33"/>
      <c r="H2296" s="33"/>
      <c r="I2296" s="33"/>
    </row>
    <row r="2297" spans="7:9">
      <c r="G2297" s="33"/>
      <c r="H2297" s="33"/>
      <c r="I2297" s="33"/>
    </row>
    <row r="2298" spans="7:9">
      <c r="G2298" s="33"/>
      <c r="H2298" s="33"/>
      <c r="I2298" s="33"/>
    </row>
    <row r="2299" spans="7:9">
      <c r="G2299" s="33"/>
      <c r="H2299" s="33"/>
      <c r="I2299" s="33"/>
    </row>
    <row r="2300" spans="7:9">
      <c r="G2300" s="33"/>
      <c r="H2300" s="33"/>
      <c r="I2300" s="33"/>
    </row>
    <row r="2301" spans="7:9">
      <c r="G2301" s="33"/>
      <c r="H2301" s="33"/>
      <c r="I2301" s="33"/>
    </row>
    <row r="2302" spans="7:9">
      <c r="G2302" s="33"/>
      <c r="H2302" s="33"/>
      <c r="I2302" s="33"/>
    </row>
    <row r="2303" spans="7:9">
      <c r="G2303" s="33"/>
      <c r="H2303" s="33"/>
      <c r="I2303" s="33"/>
    </row>
    <row r="2304" spans="7:9">
      <c r="G2304" s="33"/>
      <c r="H2304" s="33"/>
      <c r="I2304" s="33"/>
    </row>
    <row r="2305" spans="7:9">
      <c r="G2305" s="33"/>
      <c r="H2305" s="33"/>
      <c r="I2305" s="33"/>
    </row>
    <row r="2306" spans="7:9">
      <c r="G2306" s="33"/>
      <c r="H2306" s="33"/>
      <c r="I2306" s="33"/>
    </row>
    <row r="2307" spans="7:9">
      <c r="G2307" s="33"/>
      <c r="H2307" s="33"/>
      <c r="I2307" s="33"/>
    </row>
    <row r="2308" spans="7:9">
      <c r="G2308" s="33"/>
      <c r="H2308" s="33"/>
      <c r="I2308" s="33"/>
    </row>
    <row r="2309" spans="7:9">
      <c r="G2309" s="33"/>
      <c r="H2309" s="33"/>
      <c r="I2309" s="33"/>
    </row>
    <row r="2310" spans="7:9">
      <c r="G2310" s="33"/>
      <c r="H2310" s="33"/>
      <c r="I2310" s="33"/>
    </row>
    <row r="2311" spans="7:9">
      <c r="G2311" s="33"/>
      <c r="H2311" s="33"/>
      <c r="I2311" s="33"/>
    </row>
    <row r="2312" spans="7:9">
      <c r="G2312" s="33"/>
      <c r="H2312" s="33"/>
      <c r="I2312" s="33"/>
    </row>
    <row r="2313" spans="7:9">
      <c r="G2313" s="33"/>
      <c r="H2313" s="33"/>
      <c r="I2313" s="33"/>
    </row>
    <row r="2314" spans="7:9">
      <c r="G2314" s="33"/>
      <c r="H2314" s="33"/>
      <c r="I2314" s="33"/>
    </row>
    <row r="2315" spans="7:9">
      <c r="G2315" s="33"/>
      <c r="H2315" s="33"/>
      <c r="I2315" s="33"/>
    </row>
    <row r="2316" spans="7:9">
      <c r="G2316" s="33"/>
      <c r="H2316" s="33"/>
      <c r="I2316" s="33"/>
    </row>
    <row r="2317" spans="7:9">
      <c r="G2317" s="33"/>
      <c r="H2317" s="33"/>
      <c r="I2317" s="33"/>
    </row>
    <row r="2318" spans="7:9">
      <c r="G2318" s="33"/>
      <c r="H2318" s="33"/>
      <c r="I2318" s="33"/>
    </row>
    <row r="2319" spans="7:9">
      <c r="G2319" s="33"/>
      <c r="H2319" s="33"/>
      <c r="I2319" s="33"/>
    </row>
    <row r="2320" spans="7:9">
      <c r="G2320" s="33"/>
      <c r="H2320" s="33"/>
      <c r="I2320" s="33"/>
    </row>
    <row r="2321" spans="7:9">
      <c r="G2321" s="33"/>
      <c r="H2321" s="33"/>
      <c r="I2321" s="33"/>
    </row>
    <row r="2322" spans="7:9">
      <c r="G2322" s="33"/>
      <c r="H2322" s="33"/>
      <c r="I2322" s="33"/>
    </row>
    <row r="2323" spans="7:9">
      <c r="G2323" s="33"/>
      <c r="H2323" s="33"/>
      <c r="I2323" s="33"/>
    </row>
    <row r="2324" spans="7:9">
      <c r="G2324" s="33"/>
      <c r="H2324" s="33"/>
      <c r="I2324" s="33"/>
    </row>
    <row r="2325" spans="7:9">
      <c r="G2325" s="33"/>
      <c r="H2325" s="33"/>
      <c r="I2325" s="33"/>
    </row>
    <row r="2326" spans="7:9">
      <c r="G2326" s="33"/>
      <c r="H2326" s="33"/>
      <c r="I2326" s="33"/>
    </row>
    <row r="2327" spans="7:9">
      <c r="G2327" s="33"/>
      <c r="H2327" s="33"/>
      <c r="I2327" s="33"/>
    </row>
    <row r="2328" spans="7:9">
      <c r="G2328" s="33"/>
      <c r="H2328" s="33"/>
      <c r="I2328" s="33"/>
    </row>
    <row r="2329" spans="7:9">
      <c r="G2329" s="33"/>
      <c r="H2329" s="33"/>
      <c r="I2329" s="33"/>
    </row>
    <row r="2330" spans="7:9">
      <c r="G2330" s="33"/>
      <c r="H2330" s="33"/>
      <c r="I2330" s="33"/>
    </row>
    <row r="2331" spans="7:9">
      <c r="G2331" s="33"/>
      <c r="H2331" s="33"/>
      <c r="I2331" s="33"/>
    </row>
    <row r="2332" spans="7:9">
      <c r="G2332" s="33"/>
      <c r="H2332" s="33"/>
      <c r="I2332" s="33"/>
    </row>
    <row r="2333" spans="7:9">
      <c r="G2333" s="33"/>
      <c r="H2333" s="33"/>
      <c r="I2333" s="33"/>
    </row>
    <row r="2334" spans="7:9">
      <c r="G2334" s="33"/>
      <c r="H2334" s="33"/>
      <c r="I2334" s="33"/>
    </row>
    <row r="2335" spans="7:9">
      <c r="G2335" s="33"/>
      <c r="H2335" s="33"/>
      <c r="I2335" s="33"/>
    </row>
    <row r="2336" spans="7:9">
      <c r="G2336" s="33"/>
      <c r="H2336" s="33"/>
      <c r="I2336" s="33"/>
    </row>
    <row r="2337" spans="7:9">
      <c r="G2337" s="33"/>
      <c r="H2337" s="33"/>
      <c r="I2337" s="33"/>
    </row>
    <row r="2338" spans="7:9">
      <c r="G2338" s="33"/>
      <c r="H2338" s="33"/>
      <c r="I2338" s="33"/>
    </row>
    <row r="2339" spans="7:9">
      <c r="G2339" s="33"/>
      <c r="H2339" s="33"/>
      <c r="I2339" s="33"/>
    </row>
    <row r="2340" spans="7:9">
      <c r="G2340" s="33"/>
      <c r="H2340" s="33"/>
      <c r="I2340" s="33"/>
    </row>
    <row r="2341" spans="7:9">
      <c r="G2341" s="33"/>
      <c r="H2341" s="33"/>
      <c r="I2341" s="33"/>
    </row>
    <row r="2342" spans="7:9">
      <c r="G2342" s="33"/>
      <c r="H2342" s="33"/>
      <c r="I2342" s="33"/>
    </row>
    <row r="2343" spans="7:9">
      <c r="G2343" s="33"/>
      <c r="H2343" s="33"/>
      <c r="I2343" s="33"/>
    </row>
    <row r="2344" spans="7:9">
      <c r="G2344" s="33"/>
      <c r="H2344" s="33"/>
      <c r="I2344" s="33"/>
    </row>
    <row r="2345" spans="7:9">
      <c r="G2345" s="33"/>
      <c r="H2345" s="33"/>
      <c r="I2345" s="33"/>
    </row>
    <row r="2346" spans="7:9">
      <c r="G2346" s="33"/>
      <c r="H2346" s="33"/>
      <c r="I2346" s="33"/>
    </row>
    <row r="2347" spans="7:9">
      <c r="G2347" s="33"/>
      <c r="H2347" s="33"/>
      <c r="I2347" s="33"/>
    </row>
    <row r="2348" spans="7:9">
      <c r="G2348" s="33"/>
      <c r="H2348" s="33"/>
      <c r="I2348" s="33"/>
    </row>
    <row r="2349" spans="7:9">
      <c r="G2349" s="33"/>
      <c r="H2349" s="33"/>
      <c r="I2349" s="33"/>
    </row>
    <row r="2350" spans="7:9">
      <c r="G2350" s="33"/>
      <c r="H2350" s="33"/>
      <c r="I2350" s="33"/>
    </row>
    <row r="2351" spans="7:9">
      <c r="G2351" s="33"/>
      <c r="H2351" s="33"/>
      <c r="I2351" s="33"/>
    </row>
    <row r="2352" spans="7:9">
      <c r="G2352" s="33"/>
      <c r="H2352" s="33"/>
      <c r="I2352" s="33"/>
    </row>
    <row r="2353" spans="7:9">
      <c r="G2353" s="33"/>
      <c r="H2353" s="33"/>
      <c r="I2353" s="33"/>
    </row>
    <row r="2354" spans="7:9">
      <c r="G2354" s="33"/>
      <c r="H2354" s="33"/>
      <c r="I2354" s="33"/>
    </row>
    <row r="2355" spans="7:9">
      <c r="G2355" s="33"/>
      <c r="H2355" s="33"/>
      <c r="I2355" s="33"/>
    </row>
    <row r="2356" spans="7:9">
      <c r="G2356" s="33"/>
      <c r="H2356" s="33"/>
      <c r="I2356" s="33"/>
    </row>
    <row r="2357" spans="7:9">
      <c r="G2357" s="33"/>
      <c r="H2357" s="33"/>
      <c r="I2357" s="33"/>
    </row>
    <row r="2358" spans="7:9">
      <c r="G2358" s="33"/>
      <c r="H2358" s="33"/>
      <c r="I2358" s="33"/>
    </row>
    <row r="2359" spans="7:9">
      <c r="G2359" s="33"/>
      <c r="H2359" s="33"/>
      <c r="I2359" s="33"/>
    </row>
    <row r="2360" spans="7:9">
      <c r="G2360" s="33"/>
      <c r="H2360" s="33"/>
      <c r="I2360" s="33"/>
    </row>
    <row r="2361" spans="7:9">
      <c r="G2361" s="33"/>
      <c r="H2361" s="33"/>
      <c r="I2361" s="33"/>
    </row>
    <row r="2362" spans="7:9">
      <c r="G2362" s="33"/>
      <c r="H2362" s="33"/>
      <c r="I2362" s="33"/>
    </row>
    <row r="2363" spans="7:9">
      <c r="G2363" s="33"/>
      <c r="H2363" s="33"/>
      <c r="I2363" s="33"/>
    </row>
    <row r="2364" spans="7:9">
      <c r="G2364" s="33"/>
      <c r="H2364" s="33"/>
      <c r="I2364" s="33"/>
    </row>
    <row r="2365" spans="7:9">
      <c r="G2365" s="33"/>
      <c r="H2365" s="33"/>
      <c r="I2365" s="33"/>
    </row>
    <row r="2366" spans="7:9">
      <c r="G2366" s="33"/>
      <c r="H2366" s="33"/>
      <c r="I2366" s="33"/>
    </row>
    <row r="2367" spans="7:9">
      <c r="G2367" s="33"/>
      <c r="H2367" s="33"/>
      <c r="I2367" s="33"/>
    </row>
    <row r="2368" spans="7:9">
      <c r="G2368" s="33"/>
      <c r="H2368" s="33"/>
      <c r="I2368" s="33"/>
    </row>
    <row r="2369" spans="7:9">
      <c r="G2369" s="33"/>
      <c r="H2369" s="33"/>
      <c r="I2369" s="33"/>
    </row>
    <row r="2370" spans="7:9">
      <c r="G2370" s="33"/>
      <c r="H2370" s="33"/>
      <c r="I2370" s="33"/>
    </row>
    <row r="2371" spans="7:9">
      <c r="G2371" s="33"/>
      <c r="H2371" s="33"/>
      <c r="I2371" s="33"/>
    </row>
    <row r="2372" spans="7:9">
      <c r="G2372" s="33"/>
      <c r="H2372" s="33"/>
      <c r="I2372" s="33"/>
    </row>
    <row r="2373" spans="7:9">
      <c r="G2373" s="33"/>
      <c r="H2373" s="33"/>
      <c r="I2373" s="33"/>
    </row>
    <row r="2374" spans="7:9">
      <c r="G2374" s="33"/>
      <c r="H2374" s="33"/>
      <c r="I2374" s="33"/>
    </row>
    <row r="2375" spans="7:9">
      <c r="G2375" s="33"/>
      <c r="H2375" s="33"/>
      <c r="I2375" s="33"/>
    </row>
    <row r="2376" spans="7:9">
      <c r="G2376" s="33"/>
      <c r="H2376" s="33"/>
      <c r="I2376" s="33"/>
    </row>
    <row r="2377" spans="7:9">
      <c r="G2377" s="33"/>
      <c r="H2377" s="33"/>
      <c r="I2377" s="33"/>
    </row>
    <row r="2378" spans="7:9">
      <c r="G2378" s="33"/>
      <c r="H2378" s="33"/>
      <c r="I2378" s="33"/>
    </row>
    <row r="2379" spans="7:9">
      <c r="G2379" s="33"/>
      <c r="H2379" s="33"/>
      <c r="I2379" s="33"/>
    </row>
    <row r="2380" spans="7:9">
      <c r="G2380" s="33"/>
      <c r="H2380" s="33"/>
      <c r="I2380" s="33"/>
    </row>
    <row r="2381" spans="7:9">
      <c r="G2381" s="33"/>
      <c r="H2381" s="33"/>
      <c r="I2381" s="33"/>
    </row>
    <row r="2382" spans="7:9">
      <c r="G2382" s="33"/>
      <c r="H2382" s="33"/>
      <c r="I2382" s="33"/>
    </row>
    <row r="2383" spans="7:9">
      <c r="G2383" s="33"/>
      <c r="H2383" s="33"/>
      <c r="I2383" s="33"/>
    </row>
    <row r="2384" spans="7:9">
      <c r="G2384" s="33"/>
      <c r="H2384" s="33"/>
      <c r="I2384" s="33"/>
    </row>
    <row r="2385" spans="7:9">
      <c r="G2385" s="33"/>
      <c r="H2385" s="33"/>
      <c r="I2385" s="33"/>
    </row>
    <row r="2386" spans="7:9">
      <c r="G2386" s="33"/>
      <c r="H2386" s="33"/>
      <c r="I2386" s="33"/>
    </row>
    <row r="2387" spans="7:9">
      <c r="G2387" s="33"/>
      <c r="H2387" s="33"/>
      <c r="I2387" s="33"/>
    </row>
    <row r="2388" spans="7:9">
      <c r="G2388" s="33"/>
      <c r="H2388" s="33"/>
      <c r="I2388" s="33"/>
    </row>
    <row r="2389" spans="7:9">
      <c r="G2389" s="33"/>
      <c r="H2389" s="33"/>
      <c r="I2389" s="33"/>
    </row>
    <row r="2390" spans="7:9">
      <c r="G2390" s="33"/>
      <c r="H2390" s="33"/>
      <c r="I2390" s="33"/>
    </row>
    <row r="2391" spans="7:9">
      <c r="G2391" s="33"/>
      <c r="H2391" s="33"/>
      <c r="I2391" s="33"/>
    </row>
    <row r="2392" spans="7:9">
      <c r="G2392" s="33"/>
      <c r="H2392" s="33"/>
      <c r="I2392" s="33"/>
    </row>
    <row r="2393" spans="7:9">
      <c r="G2393" s="33"/>
      <c r="H2393" s="33"/>
      <c r="I2393" s="33"/>
    </row>
    <row r="2394" spans="7:9">
      <c r="G2394" s="33"/>
      <c r="H2394" s="33"/>
      <c r="I2394" s="33"/>
    </row>
    <row r="2395" spans="7:9">
      <c r="G2395" s="33"/>
      <c r="H2395" s="33"/>
      <c r="I2395" s="33"/>
    </row>
    <row r="2396" spans="7:9">
      <c r="G2396" s="33"/>
      <c r="H2396" s="33"/>
      <c r="I2396" s="33"/>
    </row>
    <row r="2397" spans="7:9">
      <c r="G2397" s="33"/>
      <c r="H2397" s="33"/>
      <c r="I2397" s="33"/>
    </row>
    <row r="2398" spans="7:9">
      <c r="G2398" s="33"/>
      <c r="H2398" s="33"/>
      <c r="I2398" s="33"/>
    </row>
    <row r="2399" spans="7:9">
      <c r="G2399" s="33"/>
      <c r="H2399" s="33"/>
      <c r="I2399" s="33"/>
    </row>
    <row r="2400" spans="7:9">
      <c r="G2400" s="33"/>
      <c r="H2400" s="33"/>
      <c r="I2400" s="33"/>
    </row>
    <row r="2401" spans="7:9">
      <c r="G2401" s="33"/>
      <c r="H2401" s="33"/>
      <c r="I2401" s="33"/>
    </row>
    <row r="2402" spans="7:9">
      <c r="G2402" s="33"/>
      <c r="H2402" s="33"/>
      <c r="I2402" s="33"/>
    </row>
    <row r="2403" spans="7:9">
      <c r="G2403" s="33"/>
      <c r="H2403" s="33"/>
      <c r="I2403" s="33"/>
    </row>
    <row r="2404" spans="7:9">
      <c r="G2404" s="33"/>
      <c r="H2404" s="33"/>
      <c r="I2404" s="33"/>
    </row>
    <row r="2405" spans="7:9">
      <c r="G2405" s="33"/>
      <c r="H2405" s="33"/>
      <c r="I2405" s="33"/>
    </row>
    <row r="2406" spans="7:9">
      <c r="G2406" s="33"/>
      <c r="H2406" s="33"/>
      <c r="I2406" s="33"/>
    </row>
    <row r="2407" spans="7:9">
      <c r="G2407" s="33"/>
      <c r="H2407" s="33"/>
      <c r="I2407" s="33"/>
    </row>
    <row r="2408" spans="7:9">
      <c r="G2408" s="33"/>
      <c r="H2408" s="33"/>
      <c r="I2408" s="33"/>
    </row>
    <row r="2409" spans="7:9">
      <c r="G2409" s="33"/>
      <c r="H2409" s="33"/>
      <c r="I2409" s="33"/>
    </row>
    <row r="2410" spans="7:9">
      <c r="G2410" s="33"/>
      <c r="H2410" s="33"/>
      <c r="I2410" s="33"/>
    </row>
    <row r="2411" spans="7:9">
      <c r="G2411" s="33"/>
      <c r="H2411" s="33"/>
      <c r="I2411" s="33"/>
    </row>
    <row r="2412" spans="7:9">
      <c r="G2412" s="33"/>
      <c r="H2412" s="33"/>
      <c r="I2412" s="33"/>
    </row>
    <row r="2413" spans="7:9">
      <c r="G2413" s="33"/>
      <c r="H2413" s="33"/>
      <c r="I2413" s="33"/>
    </row>
    <row r="2414" spans="7:9">
      <c r="G2414" s="33"/>
      <c r="H2414" s="33"/>
      <c r="I2414" s="33"/>
    </row>
    <row r="2415" spans="7:9">
      <c r="G2415" s="33"/>
      <c r="H2415" s="33"/>
      <c r="I2415" s="33"/>
    </row>
    <row r="2416" spans="7:9">
      <c r="G2416" s="33"/>
      <c r="H2416" s="33"/>
      <c r="I2416" s="33"/>
    </row>
    <row r="2417" spans="7:9">
      <c r="G2417" s="33"/>
      <c r="H2417" s="33"/>
      <c r="I2417" s="33"/>
    </row>
    <row r="2418" spans="7:9">
      <c r="G2418" s="33"/>
      <c r="H2418" s="33"/>
      <c r="I2418" s="33"/>
    </row>
    <row r="2419" spans="7:9">
      <c r="G2419" s="33"/>
      <c r="H2419" s="33"/>
      <c r="I2419" s="33"/>
    </row>
    <row r="2420" spans="7:9">
      <c r="G2420" s="33"/>
      <c r="H2420" s="33"/>
      <c r="I2420" s="33"/>
    </row>
    <row r="2421" spans="7:9">
      <c r="G2421" s="33"/>
      <c r="H2421" s="33"/>
      <c r="I2421" s="33"/>
    </row>
    <row r="2422" spans="7:9">
      <c r="G2422" s="33"/>
      <c r="H2422" s="33"/>
      <c r="I2422" s="33"/>
    </row>
    <row r="2423" spans="7:9">
      <c r="G2423" s="33"/>
      <c r="H2423" s="33"/>
      <c r="I2423" s="33"/>
    </row>
    <row r="2424" spans="7:9">
      <c r="G2424" s="33"/>
      <c r="H2424" s="33"/>
      <c r="I2424" s="33"/>
    </row>
    <row r="2425" spans="7:9">
      <c r="G2425" s="33"/>
      <c r="H2425" s="33"/>
      <c r="I2425" s="33"/>
    </row>
    <row r="2426" spans="7:9">
      <c r="G2426" s="33"/>
      <c r="H2426" s="33"/>
      <c r="I2426" s="33"/>
    </row>
    <row r="2427" spans="7:9">
      <c r="G2427" s="33"/>
      <c r="H2427" s="33"/>
      <c r="I2427" s="33"/>
    </row>
    <row r="2428" spans="7:9">
      <c r="G2428" s="33"/>
      <c r="H2428" s="33"/>
      <c r="I2428" s="33"/>
    </row>
    <row r="2429" spans="7:9">
      <c r="G2429" s="33"/>
      <c r="H2429" s="33"/>
      <c r="I2429" s="33"/>
    </row>
    <row r="2430" spans="7:9">
      <c r="G2430" s="33"/>
      <c r="H2430" s="33"/>
      <c r="I2430" s="33"/>
    </row>
    <row r="2431" spans="7:9">
      <c r="G2431" s="33"/>
      <c r="H2431" s="33"/>
      <c r="I2431" s="33"/>
    </row>
    <row r="2432" spans="7:9">
      <c r="G2432" s="33"/>
      <c r="H2432" s="33"/>
      <c r="I2432" s="33"/>
    </row>
    <row r="2433" spans="7:9">
      <c r="G2433" s="33"/>
      <c r="H2433" s="33"/>
      <c r="I2433" s="33"/>
    </row>
    <row r="2434" spans="7:9">
      <c r="G2434" s="33"/>
      <c r="H2434" s="33"/>
      <c r="I2434" s="33"/>
    </row>
    <row r="2435" spans="7:9">
      <c r="G2435" s="33"/>
      <c r="H2435" s="33"/>
      <c r="I2435" s="33"/>
    </row>
    <row r="2436" spans="7:9">
      <c r="G2436" s="33"/>
      <c r="H2436" s="33"/>
      <c r="I2436" s="33"/>
    </row>
    <row r="2437" spans="7:9">
      <c r="G2437" s="33"/>
      <c r="H2437" s="33"/>
      <c r="I2437" s="33"/>
    </row>
    <row r="2438" spans="7:9">
      <c r="G2438" s="33"/>
      <c r="H2438" s="33"/>
      <c r="I2438" s="33"/>
    </row>
    <row r="2439" spans="7:9">
      <c r="G2439" s="33"/>
      <c r="H2439" s="33"/>
      <c r="I2439" s="33"/>
    </row>
    <row r="2440" spans="7:9">
      <c r="G2440" s="33"/>
      <c r="H2440" s="33"/>
      <c r="I2440" s="33"/>
    </row>
    <row r="2441" spans="7:9">
      <c r="G2441" s="33"/>
      <c r="H2441" s="33"/>
      <c r="I2441" s="33"/>
    </row>
    <row r="2442" spans="7:9">
      <c r="G2442" s="33"/>
      <c r="H2442" s="33"/>
      <c r="I2442" s="33"/>
    </row>
    <row r="2443" spans="7:9">
      <c r="G2443" s="33"/>
      <c r="H2443" s="33"/>
      <c r="I2443" s="33"/>
    </row>
    <row r="2444" spans="7:9">
      <c r="G2444" s="33"/>
      <c r="H2444" s="33"/>
      <c r="I2444" s="33"/>
    </row>
    <row r="2445" spans="7:9">
      <c r="G2445" s="33"/>
      <c r="H2445" s="33"/>
      <c r="I2445" s="33"/>
    </row>
    <row r="2446" spans="7:9">
      <c r="G2446" s="33"/>
      <c r="H2446" s="33"/>
      <c r="I2446" s="33"/>
    </row>
    <row r="2447" spans="7:9">
      <c r="G2447" s="33"/>
      <c r="H2447" s="33"/>
      <c r="I2447" s="33"/>
    </row>
    <row r="2448" spans="7:9">
      <c r="G2448" s="33"/>
      <c r="H2448" s="33"/>
      <c r="I2448" s="33"/>
    </row>
    <row r="2449" spans="7:9">
      <c r="G2449" s="33"/>
      <c r="H2449" s="33"/>
      <c r="I2449" s="33"/>
    </row>
    <row r="2450" spans="7:9">
      <c r="G2450" s="33"/>
      <c r="H2450" s="33"/>
      <c r="I2450" s="33"/>
    </row>
    <row r="2451" spans="7:9">
      <c r="G2451" s="33"/>
      <c r="H2451" s="33"/>
      <c r="I2451" s="33"/>
    </row>
    <row r="2452" spans="7:9">
      <c r="G2452" s="33"/>
      <c r="H2452" s="33"/>
      <c r="I2452" s="33"/>
    </row>
    <row r="2453" spans="7:9">
      <c r="G2453" s="33"/>
      <c r="H2453" s="33"/>
      <c r="I2453" s="33"/>
    </row>
    <row r="2454" spans="7:9">
      <c r="G2454" s="33"/>
      <c r="H2454" s="33"/>
      <c r="I2454" s="33"/>
    </row>
    <row r="2455" spans="7:9">
      <c r="G2455" s="33"/>
      <c r="H2455" s="33"/>
      <c r="I2455" s="33"/>
    </row>
    <row r="2456" spans="7:9">
      <c r="G2456" s="33"/>
      <c r="H2456" s="33"/>
      <c r="I2456" s="33"/>
    </row>
    <row r="2457" spans="7:9">
      <c r="G2457" s="33"/>
      <c r="H2457" s="33"/>
      <c r="I2457" s="33"/>
    </row>
    <row r="2458" spans="7:9">
      <c r="G2458" s="33"/>
      <c r="H2458" s="33"/>
      <c r="I2458" s="33"/>
    </row>
    <row r="2459" spans="7:9">
      <c r="G2459" s="33"/>
      <c r="H2459" s="33"/>
      <c r="I2459" s="33"/>
    </row>
    <row r="2460" spans="7:9">
      <c r="G2460" s="33"/>
      <c r="H2460" s="33"/>
      <c r="I2460" s="33"/>
    </row>
    <row r="2461" spans="7:9">
      <c r="G2461" s="33"/>
      <c r="H2461" s="33"/>
      <c r="I2461" s="33"/>
    </row>
    <row r="2462" spans="7:9">
      <c r="G2462" s="33"/>
      <c r="H2462" s="33"/>
      <c r="I2462" s="33"/>
    </row>
    <row r="2463" spans="7:9">
      <c r="G2463" s="33"/>
      <c r="H2463" s="33"/>
      <c r="I2463" s="33"/>
    </row>
    <row r="2464" spans="7:9">
      <c r="G2464" s="33"/>
      <c r="H2464" s="33"/>
      <c r="I2464" s="33"/>
    </row>
    <row r="2465" spans="7:9">
      <c r="G2465" s="33"/>
      <c r="H2465" s="33"/>
      <c r="I2465" s="33"/>
    </row>
    <row r="2466" spans="7:9">
      <c r="G2466" s="33"/>
      <c r="H2466" s="33"/>
      <c r="I2466" s="33"/>
    </row>
    <row r="2467" spans="7:9">
      <c r="G2467" s="33"/>
      <c r="H2467" s="33"/>
      <c r="I2467" s="33"/>
    </row>
    <row r="2468" spans="7:9">
      <c r="G2468" s="33"/>
      <c r="H2468" s="33"/>
      <c r="I2468" s="33"/>
    </row>
    <row r="2469" spans="7:9">
      <c r="G2469" s="33"/>
      <c r="H2469" s="33"/>
      <c r="I2469" s="33"/>
    </row>
    <row r="2470" spans="7:9">
      <c r="G2470" s="33"/>
      <c r="H2470" s="33"/>
      <c r="I2470" s="33"/>
    </row>
    <row r="2471" spans="7:9">
      <c r="G2471" s="33"/>
      <c r="H2471" s="33"/>
      <c r="I2471" s="33"/>
    </row>
    <row r="2472" spans="7:9">
      <c r="G2472" s="33"/>
      <c r="H2472" s="33"/>
      <c r="I2472" s="33"/>
    </row>
    <row r="2473" spans="7:9">
      <c r="G2473" s="33"/>
      <c r="H2473" s="33"/>
      <c r="I2473" s="33"/>
    </row>
    <row r="2474" spans="7:9">
      <c r="G2474" s="33"/>
      <c r="H2474" s="33"/>
      <c r="I2474" s="33"/>
    </row>
    <row r="2475" spans="7:9">
      <c r="G2475" s="33"/>
      <c r="H2475" s="33"/>
      <c r="I2475" s="33"/>
    </row>
    <row r="2476" spans="7:9">
      <c r="G2476" s="33"/>
      <c r="H2476" s="33"/>
      <c r="I2476" s="33"/>
    </row>
    <row r="2477" spans="7:9">
      <c r="G2477" s="33"/>
      <c r="H2477" s="33"/>
      <c r="I2477" s="33"/>
    </row>
    <row r="2478" spans="7:9">
      <c r="G2478" s="33"/>
      <c r="H2478" s="33"/>
      <c r="I2478" s="33"/>
    </row>
    <row r="2479" spans="7:9">
      <c r="G2479" s="33"/>
      <c r="H2479" s="33"/>
      <c r="I2479" s="33"/>
    </row>
    <row r="2480" spans="7:9">
      <c r="G2480" s="33"/>
      <c r="H2480" s="33"/>
      <c r="I2480" s="33"/>
    </row>
    <row r="2481" spans="7:9">
      <c r="G2481" s="33"/>
      <c r="H2481" s="33"/>
      <c r="I2481" s="33"/>
    </row>
    <row r="2482" spans="7:9">
      <c r="G2482" s="33"/>
      <c r="H2482" s="33"/>
      <c r="I2482" s="33"/>
    </row>
    <row r="2483" spans="7:9">
      <c r="G2483" s="33"/>
      <c r="H2483" s="33"/>
      <c r="I2483" s="33"/>
    </row>
    <row r="2484" spans="7:9">
      <c r="G2484" s="33"/>
      <c r="H2484" s="33"/>
      <c r="I2484" s="33"/>
    </row>
    <row r="2485" spans="7:9">
      <c r="G2485" s="33"/>
      <c r="H2485" s="33"/>
      <c r="I2485" s="33"/>
    </row>
    <row r="2486" spans="7:9">
      <c r="G2486" s="33"/>
      <c r="H2486" s="33"/>
      <c r="I2486" s="33"/>
    </row>
    <row r="2487" spans="7:9">
      <c r="G2487" s="33"/>
      <c r="H2487" s="33"/>
      <c r="I2487" s="33"/>
    </row>
    <row r="2488" spans="7:9">
      <c r="G2488" s="33"/>
      <c r="H2488" s="33"/>
      <c r="I2488" s="33"/>
    </row>
    <row r="2489" spans="7:9">
      <c r="G2489" s="33"/>
      <c r="H2489" s="33"/>
      <c r="I2489" s="33"/>
    </row>
    <row r="2490" spans="7:9">
      <c r="G2490" s="33"/>
      <c r="H2490" s="33"/>
      <c r="I2490" s="33"/>
    </row>
    <row r="2491" spans="7:9">
      <c r="G2491" s="33"/>
      <c r="H2491" s="33"/>
      <c r="I2491" s="33"/>
    </row>
    <row r="2492" spans="7:9">
      <c r="G2492" s="33"/>
      <c r="H2492" s="33"/>
      <c r="I2492" s="33"/>
    </row>
    <row r="2493" spans="7:9">
      <c r="G2493" s="33"/>
      <c r="H2493" s="33"/>
      <c r="I2493" s="33"/>
    </row>
    <row r="2494" spans="7:9">
      <c r="G2494" s="33"/>
      <c r="H2494" s="33"/>
      <c r="I2494" s="33"/>
    </row>
    <row r="2495" spans="7:9">
      <c r="G2495" s="33"/>
      <c r="H2495" s="33"/>
      <c r="I2495" s="33"/>
    </row>
    <row r="2496" spans="7:9">
      <c r="G2496" s="33"/>
      <c r="H2496" s="33"/>
      <c r="I2496" s="33"/>
    </row>
    <row r="2497" spans="7:9">
      <c r="G2497" s="33"/>
      <c r="H2497" s="33"/>
      <c r="I2497" s="33"/>
    </row>
    <row r="2498" spans="7:9">
      <c r="G2498" s="33"/>
      <c r="H2498" s="33"/>
      <c r="I2498" s="33"/>
    </row>
    <row r="2499" spans="7:9">
      <c r="G2499" s="33"/>
      <c r="H2499" s="33"/>
      <c r="I2499" s="33"/>
    </row>
    <row r="2500" spans="7:9">
      <c r="G2500" s="33"/>
      <c r="H2500" s="33"/>
      <c r="I2500" s="33"/>
    </row>
    <row r="2501" spans="7:9">
      <c r="G2501" s="33"/>
      <c r="H2501" s="33"/>
      <c r="I2501" s="33"/>
    </row>
    <row r="2502" spans="7:9">
      <c r="G2502" s="33"/>
      <c r="H2502" s="33"/>
      <c r="I2502" s="33"/>
    </row>
    <row r="2503" spans="7:9">
      <c r="G2503" s="33"/>
      <c r="H2503" s="33"/>
      <c r="I2503" s="33"/>
    </row>
    <row r="2504" spans="7:9">
      <c r="G2504" s="33"/>
      <c r="H2504" s="33"/>
      <c r="I2504" s="33"/>
    </row>
    <row r="2505" spans="7:9">
      <c r="G2505" s="33"/>
      <c r="H2505" s="33"/>
      <c r="I2505" s="33"/>
    </row>
    <row r="2506" spans="7:9">
      <c r="G2506" s="33"/>
      <c r="H2506" s="33"/>
      <c r="I2506" s="33"/>
    </row>
    <row r="2507" spans="7:9">
      <c r="G2507" s="33"/>
      <c r="H2507" s="33"/>
      <c r="I2507" s="33"/>
    </row>
    <row r="2508" spans="7:9">
      <c r="G2508" s="33"/>
      <c r="H2508" s="33"/>
      <c r="I2508" s="33"/>
    </row>
    <row r="2509" spans="7:9">
      <c r="G2509" s="33"/>
      <c r="H2509" s="33"/>
      <c r="I2509" s="33"/>
    </row>
    <row r="2510" spans="7:9">
      <c r="G2510" s="33"/>
      <c r="H2510" s="33"/>
      <c r="I2510" s="33"/>
    </row>
    <row r="2511" spans="7:9">
      <c r="G2511" s="33"/>
      <c r="H2511" s="33"/>
      <c r="I2511" s="33"/>
    </row>
    <row r="2512" spans="7:9">
      <c r="G2512" s="33"/>
      <c r="H2512" s="33"/>
      <c r="I2512" s="33"/>
    </row>
    <row r="2513" spans="7:9">
      <c r="G2513" s="33"/>
      <c r="H2513" s="33"/>
      <c r="I2513" s="33"/>
    </row>
    <row r="2514" spans="7:9">
      <c r="G2514" s="33"/>
      <c r="H2514" s="33"/>
      <c r="I2514" s="33"/>
    </row>
    <row r="2515" spans="7:9">
      <c r="G2515" s="33"/>
      <c r="H2515" s="33"/>
      <c r="I2515" s="33"/>
    </row>
    <row r="2516" spans="7:9">
      <c r="G2516" s="33"/>
      <c r="H2516" s="33"/>
      <c r="I2516" s="33"/>
    </row>
    <row r="2517" spans="7:9">
      <c r="G2517" s="33"/>
      <c r="H2517" s="33"/>
      <c r="I2517" s="33"/>
    </row>
    <row r="2518" spans="7:9">
      <c r="G2518" s="33"/>
      <c r="H2518" s="33"/>
      <c r="I2518" s="33"/>
    </row>
    <row r="2519" spans="7:9">
      <c r="G2519" s="33"/>
      <c r="H2519" s="33"/>
      <c r="I2519" s="33"/>
    </row>
    <row r="2520" spans="7:9">
      <c r="G2520" s="33"/>
      <c r="H2520" s="33"/>
      <c r="I2520" s="33"/>
    </row>
    <row r="2521" spans="7:9">
      <c r="G2521" s="33"/>
      <c r="H2521" s="33"/>
      <c r="I2521" s="33"/>
    </row>
    <row r="2522" spans="7:9">
      <c r="G2522" s="33"/>
      <c r="H2522" s="33"/>
      <c r="I2522" s="33"/>
    </row>
    <row r="2523" spans="7:9">
      <c r="G2523" s="33"/>
      <c r="H2523" s="33"/>
      <c r="I2523" s="33"/>
    </row>
    <row r="2524" spans="7:9">
      <c r="G2524" s="33"/>
      <c r="H2524" s="33"/>
      <c r="I2524" s="33"/>
    </row>
    <row r="2525" spans="7:9">
      <c r="G2525" s="33"/>
      <c r="H2525" s="33"/>
      <c r="I2525" s="33"/>
    </row>
    <row r="2526" spans="7:9">
      <c r="G2526" s="33"/>
      <c r="H2526" s="33"/>
      <c r="I2526" s="33"/>
    </row>
    <row r="2527" spans="7:9">
      <c r="G2527" s="33"/>
      <c r="H2527" s="33"/>
      <c r="I2527" s="33"/>
    </row>
    <row r="2528" spans="7:9">
      <c r="G2528" s="33"/>
      <c r="H2528" s="33"/>
      <c r="I2528" s="33"/>
    </row>
    <row r="2529" spans="7:9">
      <c r="G2529" s="33"/>
      <c r="H2529" s="33"/>
      <c r="I2529" s="33"/>
    </row>
    <row r="2530" spans="7:9">
      <c r="G2530" s="33"/>
      <c r="H2530" s="33"/>
      <c r="I2530" s="33"/>
    </row>
    <row r="2531" spans="7:9">
      <c r="G2531" s="33"/>
      <c r="H2531" s="33"/>
      <c r="I2531" s="33"/>
    </row>
    <row r="2532" spans="7:9">
      <c r="G2532" s="33"/>
      <c r="H2532" s="33"/>
      <c r="I2532" s="33"/>
    </row>
    <row r="2533" spans="7:9">
      <c r="G2533" s="33"/>
      <c r="H2533" s="33"/>
      <c r="I2533" s="33"/>
    </row>
    <row r="2534" spans="7:9">
      <c r="G2534" s="33"/>
      <c r="H2534" s="33"/>
      <c r="I2534" s="33"/>
    </row>
    <row r="2535" spans="7:9">
      <c r="G2535" s="33"/>
      <c r="H2535" s="33"/>
      <c r="I2535" s="33"/>
    </row>
    <row r="2536" spans="7:9">
      <c r="G2536" s="33"/>
      <c r="H2536" s="33"/>
      <c r="I2536" s="33"/>
    </row>
    <row r="2537" spans="7:9">
      <c r="G2537" s="33"/>
      <c r="H2537" s="33"/>
      <c r="I2537" s="33"/>
    </row>
    <row r="2538" spans="7:9">
      <c r="G2538" s="33"/>
      <c r="H2538" s="33"/>
      <c r="I2538" s="33"/>
    </row>
    <row r="2539" spans="7:9">
      <c r="G2539" s="33"/>
      <c r="H2539" s="33"/>
      <c r="I2539" s="33"/>
    </row>
    <row r="2540" spans="7:9">
      <c r="G2540" s="33"/>
      <c r="H2540" s="33"/>
      <c r="I2540" s="33"/>
    </row>
    <row r="2541" spans="7:9">
      <c r="G2541" s="33"/>
      <c r="H2541" s="33"/>
      <c r="I2541" s="33"/>
    </row>
    <row r="2542" spans="7:9">
      <c r="G2542" s="33"/>
      <c r="H2542" s="33"/>
      <c r="I2542" s="33"/>
    </row>
    <row r="2543" spans="7:9">
      <c r="G2543" s="33"/>
      <c r="H2543" s="33"/>
      <c r="I2543" s="33"/>
    </row>
    <row r="2544" spans="7:9">
      <c r="G2544" s="33"/>
      <c r="H2544" s="33"/>
      <c r="I2544" s="33"/>
    </row>
    <row r="2545" spans="7:9">
      <c r="G2545" s="33"/>
      <c r="H2545" s="33"/>
      <c r="I2545" s="33"/>
    </row>
    <row r="2546" spans="7:9">
      <c r="G2546" s="33"/>
      <c r="H2546" s="33"/>
      <c r="I2546" s="33"/>
    </row>
    <row r="2547" spans="7:9">
      <c r="G2547" s="33"/>
      <c r="H2547" s="33"/>
      <c r="I2547" s="33"/>
    </row>
    <row r="2548" spans="7:9">
      <c r="G2548" s="33"/>
      <c r="H2548" s="33"/>
      <c r="I2548" s="33"/>
    </row>
    <row r="2549" spans="7:9">
      <c r="G2549" s="33"/>
      <c r="H2549" s="33"/>
      <c r="I2549" s="33"/>
    </row>
    <row r="2550" spans="7:9">
      <c r="G2550" s="33"/>
      <c r="H2550" s="33"/>
      <c r="I2550" s="33"/>
    </row>
    <row r="2551" spans="7:9">
      <c r="G2551" s="33"/>
      <c r="H2551" s="33"/>
      <c r="I2551" s="33"/>
    </row>
    <row r="2552" spans="7:9">
      <c r="G2552" s="33"/>
      <c r="H2552" s="33"/>
      <c r="I2552" s="33"/>
    </row>
    <row r="2553" spans="7:9">
      <c r="G2553" s="33"/>
      <c r="H2553" s="33"/>
      <c r="I2553" s="33"/>
    </row>
    <row r="2554" spans="7:9">
      <c r="G2554" s="33"/>
      <c r="H2554" s="33"/>
      <c r="I2554" s="33"/>
    </row>
    <row r="2555" spans="7:9">
      <c r="G2555" s="33"/>
      <c r="H2555" s="33"/>
      <c r="I2555" s="33"/>
    </row>
    <row r="2556" spans="7:9">
      <c r="G2556" s="33"/>
      <c r="H2556" s="33"/>
      <c r="I2556" s="33"/>
    </row>
    <row r="2557" spans="7:9">
      <c r="G2557" s="33"/>
      <c r="H2557" s="33"/>
      <c r="I2557" s="33"/>
    </row>
    <row r="2558" spans="7:9">
      <c r="G2558" s="33"/>
      <c r="H2558" s="33"/>
      <c r="I2558" s="33"/>
    </row>
    <row r="2559" spans="7:9">
      <c r="G2559" s="33"/>
      <c r="H2559" s="33"/>
      <c r="I2559" s="33"/>
    </row>
    <row r="2560" spans="7:9">
      <c r="G2560" s="33"/>
      <c r="H2560" s="33"/>
      <c r="I2560" s="33"/>
    </row>
    <row r="2561" spans="7:9">
      <c r="G2561" s="33"/>
      <c r="H2561" s="33"/>
      <c r="I2561" s="33"/>
    </row>
    <row r="2562" spans="7:9">
      <c r="G2562" s="33"/>
      <c r="H2562" s="33"/>
      <c r="I2562" s="33"/>
    </row>
    <row r="2563" spans="7:9">
      <c r="G2563" s="33"/>
      <c r="H2563" s="33"/>
      <c r="I2563" s="33"/>
    </row>
    <row r="2564" spans="7:9">
      <c r="G2564" s="33"/>
      <c r="H2564" s="33"/>
      <c r="I2564" s="33"/>
    </row>
    <row r="2565" spans="7:9">
      <c r="G2565" s="33"/>
      <c r="H2565" s="33"/>
      <c r="I2565" s="33"/>
    </row>
    <row r="2566" spans="7:9">
      <c r="G2566" s="33"/>
      <c r="H2566" s="33"/>
      <c r="I2566" s="33"/>
    </row>
    <row r="2567" spans="7:9">
      <c r="G2567" s="33"/>
      <c r="H2567" s="33"/>
      <c r="I2567" s="33"/>
    </row>
    <row r="2568" spans="7:9">
      <c r="G2568" s="33"/>
      <c r="H2568" s="33"/>
      <c r="I2568" s="33"/>
    </row>
    <row r="2569" spans="7:9">
      <c r="G2569" s="33"/>
      <c r="H2569" s="33"/>
      <c r="I2569" s="33"/>
    </row>
    <row r="2570" spans="7:9">
      <c r="G2570" s="33"/>
      <c r="H2570" s="33"/>
      <c r="I2570" s="33"/>
    </row>
    <row r="2571" spans="7:9">
      <c r="G2571" s="33"/>
      <c r="H2571" s="33"/>
      <c r="I2571" s="33"/>
    </row>
    <row r="2572" spans="7:9">
      <c r="G2572" s="33"/>
      <c r="H2572" s="33"/>
      <c r="I2572" s="33"/>
    </row>
    <row r="2573" spans="7:9">
      <c r="G2573" s="33"/>
      <c r="H2573" s="33"/>
      <c r="I2573" s="33"/>
    </row>
    <row r="2574" spans="7:9">
      <c r="G2574" s="33"/>
      <c r="H2574" s="33"/>
      <c r="I2574" s="33"/>
    </row>
    <row r="2575" spans="7:9">
      <c r="G2575" s="33"/>
      <c r="H2575" s="33"/>
      <c r="I2575" s="33"/>
    </row>
    <row r="2576" spans="7:9">
      <c r="G2576" s="33"/>
      <c r="H2576" s="33"/>
      <c r="I2576" s="33"/>
    </row>
    <row r="2577" spans="7:9">
      <c r="G2577" s="33"/>
      <c r="H2577" s="33"/>
      <c r="I2577" s="33"/>
    </row>
    <row r="2578" spans="7:9">
      <c r="G2578" s="33"/>
      <c r="H2578" s="33"/>
      <c r="I2578" s="33"/>
    </row>
    <row r="2579" spans="7:9">
      <c r="G2579" s="33"/>
      <c r="H2579" s="33"/>
      <c r="I2579" s="33"/>
    </row>
    <row r="2580" spans="7:9">
      <c r="G2580" s="33"/>
      <c r="H2580" s="33"/>
      <c r="I2580" s="33"/>
    </row>
    <row r="2581" spans="7:9">
      <c r="G2581" s="33"/>
      <c r="H2581" s="33"/>
      <c r="I2581" s="33"/>
    </row>
    <row r="2582" spans="7:9">
      <c r="G2582" s="33"/>
      <c r="H2582" s="33"/>
      <c r="I2582" s="33"/>
    </row>
    <row r="2583" spans="7:9">
      <c r="G2583" s="33"/>
      <c r="H2583" s="33"/>
      <c r="I2583" s="33"/>
    </row>
    <row r="2584" spans="7:9">
      <c r="G2584" s="33"/>
      <c r="H2584" s="33"/>
      <c r="I2584" s="33"/>
    </row>
    <row r="2585" spans="7:9">
      <c r="G2585" s="33"/>
      <c r="H2585" s="33"/>
      <c r="I2585" s="33"/>
    </row>
    <row r="2586" spans="7:9">
      <c r="G2586" s="33"/>
      <c r="H2586" s="33"/>
      <c r="I2586" s="33"/>
    </row>
    <row r="2587" spans="7:9">
      <c r="G2587" s="33"/>
      <c r="H2587" s="33"/>
      <c r="I2587" s="33"/>
    </row>
    <row r="2588" spans="7:9">
      <c r="G2588" s="33"/>
      <c r="H2588" s="33"/>
      <c r="I2588" s="33"/>
    </row>
    <row r="2589" spans="7:9">
      <c r="G2589" s="33"/>
      <c r="H2589" s="33"/>
      <c r="I2589" s="33"/>
    </row>
    <row r="2590" spans="7:9">
      <c r="G2590" s="33"/>
      <c r="H2590" s="33"/>
      <c r="I2590" s="33"/>
    </row>
    <row r="2591" spans="7:9">
      <c r="G2591" s="33"/>
      <c r="H2591" s="33"/>
      <c r="I2591" s="33"/>
    </row>
    <row r="2592" spans="7:9">
      <c r="G2592" s="33"/>
      <c r="H2592" s="33"/>
      <c r="I2592" s="33"/>
    </row>
    <row r="2593" spans="7:9">
      <c r="G2593" s="33"/>
      <c r="H2593" s="33"/>
      <c r="I2593" s="33"/>
    </row>
    <row r="2594" spans="7:9">
      <c r="G2594" s="33"/>
      <c r="H2594" s="33"/>
      <c r="I2594" s="33"/>
    </row>
    <row r="2595" spans="7:9">
      <c r="G2595" s="33"/>
      <c r="H2595" s="33"/>
      <c r="I2595" s="33"/>
    </row>
    <row r="2596" spans="7:9">
      <c r="G2596" s="33"/>
      <c r="H2596" s="33"/>
      <c r="I2596" s="33"/>
    </row>
    <row r="2597" spans="7:9">
      <c r="G2597" s="33"/>
      <c r="H2597" s="33"/>
      <c r="I2597" s="33"/>
    </row>
    <row r="2598" spans="7:9">
      <c r="G2598" s="33"/>
      <c r="H2598" s="33"/>
      <c r="I2598" s="33"/>
    </row>
    <row r="2599" spans="7:9">
      <c r="G2599" s="33"/>
      <c r="H2599" s="33"/>
      <c r="I2599" s="33"/>
    </row>
    <row r="2600" spans="7:9">
      <c r="G2600" s="33"/>
      <c r="H2600" s="33"/>
      <c r="I2600" s="33"/>
    </row>
    <row r="2601" spans="7:9">
      <c r="G2601" s="33"/>
      <c r="H2601" s="33"/>
      <c r="I2601" s="33"/>
    </row>
    <row r="2602" spans="7:9">
      <c r="G2602" s="33"/>
      <c r="H2602" s="33"/>
      <c r="I2602" s="33"/>
    </row>
    <row r="2603" spans="7:9">
      <c r="G2603" s="33"/>
      <c r="H2603" s="33"/>
      <c r="I2603" s="33"/>
    </row>
    <row r="2604" spans="7:9">
      <c r="G2604" s="33"/>
      <c r="H2604" s="33"/>
      <c r="I2604" s="33"/>
    </row>
    <row r="2605" spans="7:9">
      <c r="G2605" s="33"/>
      <c r="H2605" s="33"/>
      <c r="I2605" s="33"/>
    </row>
    <row r="2606" spans="7:9">
      <c r="G2606" s="33"/>
      <c r="H2606" s="33"/>
      <c r="I2606" s="33"/>
    </row>
    <row r="2607" spans="7:9">
      <c r="G2607" s="33"/>
      <c r="H2607" s="33"/>
      <c r="I2607" s="33"/>
    </row>
    <row r="2608" spans="7:9">
      <c r="G2608" s="33"/>
      <c r="H2608" s="33"/>
      <c r="I2608" s="33"/>
    </row>
    <row r="2609" spans="7:9">
      <c r="G2609" s="33"/>
      <c r="H2609" s="33"/>
      <c r="I2609" s="33"/>
    </row>
    <row r="2610" spans="7:9">
      <c r="G2610" s="33"/>
      <c r="H2610" s="33"/>
      <c r="I2610" s="33"/>
    </row>
    <row r="2611" spans="7:9">
      <c r="G2611" s="33"/>
      <c r="H2611" s="33"/>
      <c r="I2611" s="33"/>
    </row>
    <row r="2612" spans="7:9">
      <c r="G2612" s="33"/>
      <c r="H2612" s="33"/>
      <c r="I2612" s="33"/>
    </row>
    <row r="2613" spans="7:9">
      <c r="G2613" s="33"/>
      <c r="H2613" s="33"/>
      <c r="I2613" s="33"/>
    </row>
    <row r="2614" spans="7:9">
      <c r="G2614" s="33"/>
      <c r="H2614" s="33"/>
      <c r="I2614" s="33"/>
    </row>
    <row r="2615" spans="7:9">
      <c r="G2615" s="33"/>
      <c r="H2615" s="33"/>
      <c r="I2615" s="33"/>
    </row>
    <row r="2616" spans="7:9">
      <c r="G2616" s="33"/>
      <c r="H2616" s="33"/>
      <c r="I2616" s="33"/>
    </row>
    <row r="2617" spans="7:9">
      <c r="G2617" s="33"/>
      <c r="H2617" s="33"/>
      <c r="I2617" s="33"/>
    </row>
    <row r="2618" spans="7:9">
      <c r="G2618" s="33"/>
      <c r="H2618" s="33"/>
      <c r="I2618" s="33"/>
    </row>
    <row r="2619" spans="7:9">
      <c r="G2619" s="33"/>
      <c r="H2619" s="33"/>
      <c r="I2619" s="33"/>
    </row>
    <row r="2620" spans="7:9">
      <c r="G2620" s="33"/>
      <c r="H2620" s="33"/>
      <c r="I2620" s="33"/>
    </row>
    <row r="2621" spans="7:9">
      <c r="G2621" s="33"/>
      <c r="H2621" s="33"/>
      <c r="I2621" s="33"/>
    </row>
    <row r="2622" spans="7:9">
      <c r="G2622" s="33"/>
      <c r="H2622" s="33"/>
      <c r="I2622" s="33"/>
    </row>
    <row r="2623" spans="7:9">
      <c r="G2623" s="33"/>
      <c r="H2623" s="33"/>
      <c r="I2623" s="33"/>
    </row>
    <row r="2624" spans="7:9">
      <c r="G2624" s="33"/>
      <c r="H2624" s="33"/>
      <c r="I2624" s="33"/>
    </row>
    <row r="2625" spans="7:9">
      <c r="G2625" s="33"/>
      <c r="H2625" s="33"/>
      <c r="I2625" s="33"/>
    </row>
    <row r="2626" spans="7:9">
      <c r="G2626" s="33"/>
      <c r="H2626" s="33"/>
      <c r="I2626" s="33"/>
    </row>
    <row r="2627" spans="7:9">
      <c r="G2627" s="33"/>
      <c r="H2627" s="33"/>
      <c r="I2627" s="33"/>
    </row>
    <row r="2628" spans="7:9">
      <c r="G2628" s="33"/>
      <c r="H2628" s="33"/>
      <c r="I2628" s="33"/>
    </row>
    <row r="2629" spans="7:9">
      <c r="G2629" s="33"/>
      <c r="H2629" s="33"/>
      <c r="I2629" s="33"/>
    </row>
    <row r="2630" spans="7:9">
      <c r="G2630" s="33"/>
      <c r="H2630" s="33"/>
      <c r="I2630" s="33"/>
    </row>
    <row r="2631" spans="7:9">
      <c r="G2631" s="33"/>
      <c r="H2631" s="33"/>
      <c r="I2631" s="33"/>
    </row>
    <row r="2632" spans="7:9">
      <c r="G2632" s="33"/>
      <c r="H2632" s="33"/>
      <c r="I2632" s="33"/>
    </row>
    <row r="2633" spans="7:9">
      <c r="G2633" s="33"/>
      <c r="H2633" s="33"/>
      <c r="I2633" s="33"/>
    </row>
    <row r="2634" spans="7:9">
      <c r="G2634" s="33"/>
      <c r="H2634" s="33"/>
      <c r="I2634" s="33"/>
    </row>
    <row r="2635" spans="7:9">
      <c r="G2635" s="33"/>
      <c r="H2635" s="33"/>
      <c r="I2635" s="33"/>
    </row>
    <row r="2636" spans="7:9">
      <c r="G2636" s="33"/>
      <c r="H2636" s="33"/>
      <c r="I2636" s="33"/>
    </row>
    <row r="2637" spans="7:9">
      <c r="G2637" s="33"/>
      <c r="H2637" s="33"/>
      <c r="I2637" s="33"/>
    </row>
    <row r="2638" spans="7:9">
      <c r="G2638" s="33"/>
      <c r="H2638" s="33"/>
      <c r="I2638" s="33"/>
    </row>
    <row r="2639" spans="7:9">
      <c r="G2639" s="33"/>
      <c r="H2639" s="33"/>
      <c r="I2639" s="33"/>
    </row>
    <row r="2640" spans="7:9">
      <c r="G2640" s="33"/>
      <c r="H2640" s="33"/>
      <c r="I2640" s="33"/>
    </row>
    <row r="2641" spans="7:9">
      <c r="G2641" s="33"/>
      <c r="H2641" s="33"/>
      <c r="I2641" s="33"/>
    </row>
    <row r="2642" spans="7:9">
      <c r="G2642" s="33"/>
      <c r="H2642" s="33"/>
      <c r="I2642" s="33"/>
    </row>
    <row r="2643" spans="7:9">
      <c r="G2643" s="33"/>
      <c r="H2643" s="33"/>
      <c r="I2643" s="33"/>
    </row>
    <row r="2644" spans="7:9">
      <c r="G2644" s="33"/>
      <c r="H2644" s="33"/>
      <c r="I2644" s="33"/>
    </row>
    <row r="2645" spans="7:9">
      <c r="G2645" s="33"/>
      <c r="H2645" s="33"/>
      <c r="I2645" s="33"/>
    </row>
    <row r="2646" spans="7:9">
      <c r="G2646" s="33"/>
      <c r="H2646" s="33"/>
      <c r="I2646" s="33"/>
    </row>
    <row r="2647" spans="7:9">
      <c r="G2647" s="33"/>
      <c r="H2647" s="33"/>
      <c r="I2647" s="33"/>
    </row>
    <row r="2648" spans="7:9">
      <c r="G2648" s="33"/>
      <c r="H2648" s="33"/>
      <c r="I2648" s="33"/>
    </row>
    <row r="2649" spans="7:9">
      <c r="G2649" s="33"/>
      <c r="H2649" s="33"/>
      <c r="I2649" s="33"/>
    </row>
    <row r="2650" spans="7:9">
      <c r="G2650" s="33"/>
      <c r="H2650" s="33"/>
      <c r="I2650" s="33"/>
    </row>
    <row r="2651" spans="7:9">
      <c r="G2651" s="33"/>
      <c r="H2651" s="33"/>
      <c r="I2651" s="33"/>
    </row>
    <row r="2652" spans="7:9">
      <c r="G2652" s="33"/>
      <c r="H2652" s="33"/>
      <c r="I2652" s="33"/>
    </row>
    <row r="2653" spans="7:9">
      <c r="G2653" s="33"/>
      <c r="H2653" s="33"/>
      <c r="I2653" s="33"/>
    </row>
    <row r="2654" spans="7:9">
      <c r="G2654" s="33"/>
      <c r="H2654" s="33"/>
      <c r="I2654" s="33"/>
    </row>
    <row r="2655" spans="7:9">
      <c r="G2655" s="33"/>
      <c r="H2655" s="33"/>
      <c r="I2655" s="33"/>
    </row>
    <row r="2656" spans="7:9">
      <c r="G2656" s="33"/>
      <c r="H2656" s="33"/>
      <c r="I2656" s="33"/>
    </row>
    <row r="2657" spans="7:9">
      <c r="G2657" s="33"/>
      <c r="H2657" s="33"/>
      <c r="I2657" s="33"/>
    </row>
    <row r="2658" spans="7:9">
      <c r="G2658" s="33"/>
      <c r="H2658" s="33"/>
      <c r="I2658" s="33"/>
    </row>
    <row r="2659" spans="7:9">
      <c r="G2659" s="33"/>
      <c r="H2659" s="33"/>
      <c r="I2659" s="33"/>
    </row>
    <row r="2660" spans="7:9">
      <c r="G2660" s="33"/>
      <c r="H2660" s="33"/>
      <c r="I2660" s="33"/>
    </row>
    <row r="2661" spans="7:9">
      <c r="G2661" s="33"/>
      <c r="H2661" s="33"/>
      <c r="I2661" s="33"/>
    </row>
    <row r="2662" spans="7:9">
      <c r="G2662" s="33"/>
      <c r="H2662" s="33"/>
      <c r="I2662" s="33"/>
    </row>
    <row r="2663" spans="7:9">
      <c r="G2663" s="33"/>
      <c r="H2663" s="33"/>
      <c r="I2663" s="33"/>
    </row>
    <row r="2664" spans="7:9">
      <c r="G2664" s="33"/>
      <c r="H2664" s="33"/>
      <c r="I2664" s="33"/>
    </row>
    <row r="2665" spans="7:9">
      <c r="G2665" s="33"/>
      <c r="H2665" s="33"/>
      <c r="I2665" s="33"/>
    </row>
    <row r="2666" spans="7:9">
      <c r="G2666" s="33"/>
      <c r="H2666" s="33"/>
      <c r="I2666" s="33"/>
    </row>
    <row r="2667" spans="7:9">
      <c r="G2667" s="33"/>
      <c r="H2667" s="33"/>
      <c r="I2667" s="33"/>
    </row>
    <row r="2668" spans="7:9">
      <c r="G2668" s="33"/>
      <c r="H2668" s="33"/>
      <c r="I2668" s="33"/>
    </row>
    <row r="2669" spans="7:9">
      <c r="G2669" s="33"/>
      <c r="H2669" s="33"/>
      <c r="I2669" s="33"/>
    </row>
    <row r="2670" spans="7:9">
      <c r="G2670" s="33"/>
      <c r="H2670" s="33"/>
      <c r="I2670" s="33"/>
    </row>
    <row r="2671" spans="7:9">
      <c r="G2671" s="33"/>
      <c r="H2671" s="33"/>
      <c r="I2671" s="33"/>
    </row>
    <row r="2672" spans="7:9">
      <c r="G2672" s="33"/>
      <c r="H2672" s="33"/>
      <c r="I2672" s="33"/>
    </row>
    <row r="2673" spans="7:9">
      <c r="G2673" s="33"/>
      <c r="H2673" s="33"/>
      <c r="I2673" s="33"/>
    </row>
    <row r="2674" spans="7:9">
      <c r="G2674" s="33"/>
      <c r="H2674" s="33"/>
      <c r="I2674" s="33"/>
    </row>
    <row r="2675" spans="7:9">
      <c r="G2675" s="33"/>
      <c r="H2675" s="33"/>
      <c r="I2675" s="33"/>
    </row>
    <row r="2676" spans="7:9">
      <c r="G2676" s="33"/>
      <c r="H2676" s="33"/>
      <c r="I2676" s="33"/>
    </row>
    <row r="2677" spans="7:9">
      <c r="G2677" s="33"/>
      <c r="H2677" s="33"/>
      <c r="I2677" s="33"/>
    </row>
    <row r="2678" spans="7:9">
      <c r="G2678" s="33"/>
      <c r="H2678" s="33"/>
      <c r="I2678" s="33"/>
    </row>
    <row r="2679" spans="7:9">
      <c r="G2679" s="33"/>
      <c r="H2679" s="33"/>
      <c r="I2679" s="33"/>
    </row>
    <row r="2680" spans="7:9">
      <c r="G2680" s="33"/>
      <c r="H2680" s="33"/>
      <c r="I2680" s="33"/>
    </row>
    <row r="2681" spans="7:9">
      <c r="G2681" s="33"/>
      <c r="H2681" s="33"/>
      <c r="I2681" s="33"/>
    </row>
    <row r="2682" spans="7:9">
      <c r="G2682" s="33"/>
      <c r="H2682" s="33"/>
      <c r="I2682" s="33"/>
    </row>
    <row r="2683" spans="7:9">
      <c r="G2683" s="33"/>
      <c r="H2683" s="33"/>
      <c r="I2683" s="33"/>
    </row>
    <row r="2684" spans="7:9">
      <c r="G2684" s="33"/>
      <c r="H2684" s="33"/>
      <c r="I2684" s="33"/>
    </row>
    <row r="2685" spans="7:9">
      <c r="G2685" s="33"/>
      <c r="H2685" s="33"/>
      <c r="I2685" s="33"/>
    </row>
    <row r="2686" spans="7:9">
      <c r="G2686" s="33"/>
      <c r="H2686" s="33"/>
      <c r="I2686" s="33"/>
    </row>
    <row r="2687" spans="7:9">
      <c r="G2687" s="33"/>
      <c r="H2687" s="33"/>
      <c r="I2687" s="33"/>
    </row>
    <row r="2688" spans="7:9">
      <c r="G2688" s="33"/>
      <c r="H2688" s="33"/>
      <c r="I2688" s="33"/>
    </row>
    <row r="2689" spans="7:9">
      <c r="G2689" s="33"/>
      <c r="H2689" s="33"/>
      <c r="I2689" s="33"/>
    </row>
    <row r="2690" spans="7:9">
      <c r="G2690" s="33"/>
      <c r="H2690" s="33"/>
      <c r="I2690" s="33"/>
    </row>
    <row r="2691" spans="7:9">
      <c r="G2691" s="33"/>
      <c r="H2691" s="33"/>
      <c r="I2691" s="33"/>
    </row>
    <row r="2692" spans="7:9">
      <c r="G2692" s="33"/>
      <c r="H2692" s="33"/>
      <c r="I2692" s="33"/>
    </row>
    <row r="2693" spans="7:9">
      <c r="G2693" s="33"/>
      <c r="H2693" s="33"/>
      <c r="I2693" s="33"/>
    </row>
    <row r="2694" spans="7:9">
      <c r="G2694" s="33"/>
      <c r="H2694" s="33"/>
      <c r="I2694" s="33"/>
    </row>
    <row r="2695" spans="7:9">
      <c r="G2695" s="33"/>
      <c r="H2695" s="33"/>
      <c r="I2695" s="33"/>
    </row>
    <row r="2696" spans="7:9">
      <c r="G2696" s="33"/>
      <c r="H2696" s="33"/>
      <c r="I2696" s="33"/>
    </row>
    <row r="2697" spans="7:9">
      <c r="G2697" s="33"/>
      <c r="H2697" s="33"/>
      <c r="I2697" s="33"/>
    </row>
    <row r="2698" spans="7:9">
      <c r="G2698" s="33"/>
      <c r="H2698" s="33"/>
      <c r="I2698" s="33"/>
    </row>
    <row r="2699" spans="7:9">
      <c r="G2699" s="33"/>
      <c r="H2699" s="33"/>
      <c r="I2699" s="33"/>
    </row>
    <row r="2700" spans="7:9">
      <c r="G2700" s="33"/>
      <c r="H2700" s="33"/>
      <c r="I2700" s="33"/>
    </row>
    <row r="2701" spans="7:9">
      <c r="G2701" s="33"/>
      <c r="H2701" s="33"/>
      <c r="I2701" s="33"/>
    </row>
    <row r="2702" spans="7:9">
      <c r="G2702" s="33"/>
      <c r="H2702" s="33"/>
      <c r="I2702" s="33"/>
    </row>
    <row r="2703" spans="7:9">
      <c r="G2703" s="33"/>
      <c r="H2703" s="33"/>
      <c r="I2703" s="33"/>
    </row>
    <row r="2704" spans="7:9">
      <c r="G2704" s="33"/>
      <c r="H2704" s="33"/>
      <c r="I2704" s="33"/>
    </row>
    <row r="2705" spans="7:9">
      <c r="G2705" s="33"/>
      <c r="H2705" s="33"/>
      <c r="I2705" s="33"/>
    </row>
    <row r="2706" spans="7:9">
      <c r="G2706" s="33"/>
      <c r="H2706" s="33"/>
      <c r="I2706" s="33"/>
    </row>
    <row r="2707" spans="7:9">
      <c r="G2707" s="33"/>
      <c r="H2707" s="33"/>
      <c r="I2707" s="33"/>
    </row>
    <row r="2708" spans="7:9">
      <c r="G2708" s="33"/>
      <c r="H2708" s="33"/>
      <c r="I2708" s="33"/>
    </row>
    <row r="2709" spans="7:9">
      <c r="G2709" s="33"/>
      <c r="H2709" s="33"/>
      <c r="I2709" s="33"/>
    </row>
    <row r="2710" spans="7:9">
      <c r="G2710" s="33"/>
      <c r="H2710" s="33"/>
      <c r="I2710" s="33"/>
    </row>
    <row r="2711" spans="7:9">
      <c r="G2711" s="33"/>
      <c r="H2711" s="33"/>
      <c r="I2711" s="33"/>
    </row>
    <row r="2712" spans="7:9">
      <c r="G2712" s="33"/>
      <c r="H2712" s="33"/>
      <c r="I2712" s="33"/>
    </row>
    <row r="2713" spans="7:9">
      <c r="G2713" s="33"/>
      <c r="H2713" s="33"/>
      <c r="I2713" s="33"/>
    </row>
    <row r="2714" spans="7:9">
      <c r="G2714" s="33"/>
      <c r="H2714" s="33"/>
      <c r="I2714" s="33"/>
    </row>
    <row r="2715" spans="7:9">
      <c r="G2715" s="33"/>
      <c r="H2715" s="33"/>
      <c r="I2715" s="33"/>
    </row>
    <row r="2716" spans="7:9">
      <c r="G2716" s="33"/>
      <c r="H2716" s="33"/>
      <c r="I2716" s="33"/>
    </row>
    <row r="2717" spans="7:9">
      <c r="G2717" s="33"/>
      <c r="H2717" s="33"/>
      <c r="I2717" s="33"/>
    </row>
    <row r="2718" spans="7:9">
      <c r="G2718" s="33"/>
      <c r="H2718" s="33"/>
      <c r="I2718" s="33"/>
    </row>
    <row r="2719" spans="7:9">
      <c r="G2719" s="33"/>
      <c r="H2719" s="33"/>
      <c r="I2719" s="33"/>
    </row>
    <row r="2720" spans="7:9">
      <c r="G2720" s="33"/>
      <c r="H2720" s="33"/>
      <c r="I2720" s="33"/>
    </row>
    <row r="2721" spans="7:9">
      <c r="G2721" s="33"/>
      <c r="H2721" s="33"/>
      <c r="I2721" s="33"/>
    </row>
    <row r="2722" spans="7:9">
      <c r="G2722" s="33"/>
      <c r="H2722" s="33"/>
      <c r="I2722" s="33"/>
    </row>
    <row r="2723" spans="7:9">
      <c r="G2723" s="33"/>
      <c r="H2723" s="33"/>
      <c r="I2723" s="33"/>
    </row>
    <row r="2724" spans="7:9">
      <c r="G2724" s="33"/>
      <c r="H2724" s="33"/>
      <c r="I2724" s="33"/>
    </row>
    <row r="2725" spans="7:9">
      <c r="G2725" s="33"/>
      <c r="H2725" s="33"/>
      <c r="I2725" s="33"/>
    </row>
    <row r="2726" spans="7:9">
      <c r="G2726" s="33"/>
      <c r="H2726" s="33"/>
      <c r="I2726" s="33"/>
    </row>
    <row r="2727" spans="7:9">
      <c r="G2727" s="33"/>
      <c r="H2727" s="33"/>
      <c r="I2727" s="33"/>
    </row>
    <row r="2728" spans="7:9">
      <c r="G2728" s="33"/>
      <c r="H2728" s="33"/>
      <c r="I2728" s="33"/>
    </row>
    <row r="2729" spans="7:9">
      <c r="G2729" s="33"/>
      <c r="H2729" s="33"/>
      <c r="I2729" s="33"/>
    </row>
    <row r="2730" spans="7:9">
      <c r="G2730" s="33"/>
      <c r="H2730" s="33"/>
      <c r="I2730" s="33"/>
    </row>
    <row r="2731" spans="7:9">
      <c r="G2731" s="33"/>
      <c r="H2731" s="33"/>
      <c r="I2731" s="33"/>
    </row>
    <row r="2732" spans="7:9">
      <c r="G2732" s="33"/>
      <c r="H2732" s="33"/>
      <c r="I2732" s="33"/>
    </row>
    <row r="2733" spans="7:9">
      <c r="G2733" s="33"/>
      <c r="H2733" s="33"/>
      <c r="I2733" s="33"/>
    </row>
    <row r="2734" spans="7:9">
      <c r="G2734" s="33"/>
      <c r="H2734" s="33"/>
      <c r="I2734" s="33"/>
    </row>
    <row r="2735" spans="7:9">
      <c r="G2735" s="33"/>
      <c r="H2735" s="33"/>
      <c r="I2735" s="33"/>
    </row>
    <row r="2736" spans="7:9">
      <c r="G2736" s="33"/>
      <c r="H2736" s="33"/>
      <c r="I2736" s="33"/>
    </row>
    <row r="2737" spans="7:9">
      <c r="G2737" s="33"/>
      <c r="H2737" s="33"/>
      <c r="I2737" s="33"/>
    </row>
    <row r="2738" spans="7:9">
      <c r="G2738" s="33"/>
      <c r="H2738" s="33"/>
      <c r="I2738" s="33"/>
    </row>
    <row r="2739" spans="7:9">
      <c r="G2739" s="33"/>
      <c r="H2739" s="33"/>
      <c r="I2739" s="33"/>
    </row>
    <row r="2740" spans="7:9">
      <c r="G2740" s="33"/>
      <c r="H2740" s="33"/>
      <c r="I2740" s="33"/>
    </row>
    <row r="2741" spans="7:9">
      <c r="G2741" s="33"/>
      <c r="H2741" s="33"/>
      <c r="I2741" s="33"/>
    </row>
    <row r="2742" spans="7:9">
      <c r="G2742" s="33"/>
      <c r="H2742" s="33"/>
      <c r="I2742" s="33"/>
    </row>
    <row r="2743" spans="7:9">
      <c r="G2743" s="33"/>
      <c r="H2743" s="33"/>
      <c r="I2743" s="33"/>
    </row>
    <row r="2744" spans="7:9">
      <c r="G2744" s="33"/>
      <c r="H2744" s="33"/>
      <c r="I2744" s="33"/>
    </row>
    <row r="2745" spans="7:9">
      <c r="G2745" s="33"/>
      <c r="H2745" s="33"/>
      <c r="I2745" s="33"/>
    </row>
    <row r="2746" spans="7:9">
      <c r="G2746" s="33"/>
      <c r="H2746" s="33"/>
      <c r="I2746" s="33"/>
    </row>
    <row r="2747" spans="7:9">
      <c r="G2747" s="33"/>
      <c r="H2747" s="33"/>
      <c r="I2747" s="33"/>
    </row>
    <row r="2748" spans="7:9">
      <c r="G2748" s="33"/>
      <c r="H2748" s="33"/>
      <c r="I2748" s="33"/>
    </row>
    <row r="2749" spans="7:9">
      <c r="G2749" s="33"/>
      <c r="H2749" s="33"/>
      <c r="I2749" s="33"/>
    </row>
    <row r="2750" spans="7:9">
      <c r="G2750" s="33"/>
      <c r="H2750" s="33"/>
      <c r="I2750" s="33"/>
    </row>
    <row r="2751" spans="7:9">
      <c r="G2751" s="33"/>
      <c r="H2751" s="33"/>
      <c r="I2751" s="33"/>
    </row>
    <row r="2752" spans="7:9">
      <c r="G2752" s="33"/>
      <c r="H2752" s="33"/>
      <c r="I2752" s="33"/>
    </row>
    <row r="2753" spans="7:9">
      <c r="G2753" s="33"/>
      <c r="H2753" s="33"/>
      <c r="I2753" s="33"/>
    </row>
    <row r="2754" spans="7:9">
      <c r="G2754" s="33"/>
      <c r="H2754" s="33"/>
      <c r="I2754" s="33"/>
    </row>
    <row r="2755" spans="7:9">
      <c r="G2755" s="33"/>
      <c r="H2755" s="33"/>
      <c r="I2755" s="33"/>
    </row>
    <row r="2756" spans="7:9">
      <c r="G2756" s="33"/>
      <c r="H2756" s="33"/>
      <c r="I2756" s="33"/>
    </row>
    <row r="2757" spans="7:9">
      <c r="G2757" s="33"/>
      <c r="H2757" s="33"/>
      <c r="I2757" s="33"/>
    </row>
    <row r="2758" spans="7:9">
      <c r="G2758" s="33"/>
      <c r="H2758" s="33"/>
      <c r="I2758" s="33"/>
    </row>
    <row r="2759" spans="7:9">
      <c r="G2759" s="33"/>
      <c r="H2759" s="33"/>
      <c r="I2759" s="33"/>
    </row>
    <row r="2760" spans="7:9">
      <c r="G2760" s="33"/>
      <c r="H2760" s="33"/>
      <c r="I2760" s="33"/>
    </row>
    <row r="2761" spans="7:9">
      <c r="G2761" s="33"/>
      <c r="H2761" s="33"/>
      <c r="I2761" s="33"/>
    </row>
    <row r="2762" spans="7:9">
      <c r="G2762" s="33"/>
      <c r="H2762" s="33"/>
      <c r="I2762" s="33"/>
    </row>
    <row r="2763" spans="7:9">
      <c r="G2763" s="33"/>
      <c r="H2763" s="33"/>
      <c r="I2763" s="33"/>
    </row>
    <row r="2764" spans="7:9">
      <c r="G2764" s="33"/>
      <c r="H2764" s="33"/>
      <c r="I2764" s="33"/>
    </row>
    <row r="2765" spans="7:9">
      <c r="G2765" s="33"/>
      <c r="H2765" s="33"/>
      <c r="I2765" s="33"/>
    </row>
    <row r="2766" spans="7:9">
      <c r="G2766" s="33"/>
      <c r="H2766" s="33"/>
      <c r="I2766" s="33"/>
    </row>
    <row r="2767" spans="7:9">
      <c r="G2767" s="33"/>
      <c r="H2767" s="33"/>
      <c r="I2767" s="33"/>
    </row>
    <row r="2768" spans="7:9">
      <c r="G2768" s="33"/>
      <c r="H2768" s="33"/>
      <c r="I2768" s="33"/>
    </row>
    <row r="2769" spans="7:9">
      <c r="G2769" s="33"/>
      <c r="H2769" s="33"/>
      <c r="I2769" s="33"/>
    </row>
    <row r="2770" spans="7:9">
      <c r="G2770" s="33"/>
      <c r="H2770" s="33"/>
      <c r="I2770" s="33"/>
    </row>
    <row r="2771" spans="7:9">
      <c r="G2771" s="33"/>
      <c r="H2771" s="33"/>
      <c r="I2771" s="33"/>
    </row>
    <row r="2772" spans="7:9">
      <c r="G2772" s="33"/>
      <c r="H2772" s="33"/>
      <c r="I2772" s="33"/>
    </row>
    <row r="2773" spans="7:9">
      <c r="G2773" s="33"/>
      <c r="H2773" s="33"/>
      <c r="I2773" s="33"/>
    </row>
    <row r="2774" spans="7:9">
      <c r="G2774" s="33"/>
      <c r="H2774" s="33"/>
      <c r="I2774" s="33"/>
    </row>
    <row r="2775" spans="7:9">
      <c r="G2775" s="33"/>
      <c r="H2775" s="33"/>
      <c r="I2775" s="33"/>
    </row>
    <row r="2776" spans="7:9">
      <c r="G2776" s="33"/>
      <c r="H2776" s="33"/>
      <c r="I2776" s="33"/>
    </row>
    <row r="2777" spans="7:9">
      <c r="G2777" s="33"/>
      <c r="H2777" s="33"/>
      <c r="I2777" s="33"/>
    </row>
    <row r="2778" spans="7:9">
      <c r="G2778" s="33"/>
      <c r="H2778" s="33"/>
      <c r="I2778" s="33"/>
    </row>
    <row r="2779" spans="7:9">
      <c r="G2779" s="33"/>
      <c r="H2779" s="33"/>
      <c r="I2779" s="33"/>
    </row>
    <row r="2780" spans="7:9">
      <c r="G2780" s="33"/>
      <c r="H2780" s="33"/>
      <c r="I2780" s="33"/>
    </row>
    <row r="2781" spans="7:9">
      <c r="G2781" s="33"/>
      <c r="H2781" s="33"/>
      <c r="I2781" s="33"/>
    </row>
    <row r="2782" spans="7:9">
      <c r="G2782" s="33"/>
      <c r="H2782" s="33"/>
      <c r="I2782" s="33"/>
    </row>
    <row r="2783" spans="7:9">
      <c r="G2783" s="33"/>
      <c r="H2783" s="33"/>
      <c r="I2783" s="33"/>
    </row>
    <row r="2784" spans="7:9">
      <c r="G2784" s="33"/>
      <c r="H2784" s="33"/>
      <c r="I2784" s="33"/>
    </row>
    <row r="2785" spans="7:9">
      <c r="G2785" s="33"/>
      <c r="H2785" s="33"/>
      <c r="I2785" s="33"/>
    </row>
    <row r="2786" spans="7:9">
      <c r="G2786" s="33"/>
      <c r="H2786" s="33"/>
      <c r="I2786" s="33"/>
    </row>
    <row r="2787" spans="7:9">
      <c r="G2787" s="33"/>
      <c r="H2787" s="33"/>
      <c r="I2787" s="33"/>
    </row>
    <row r="2788" spans="7:9">
      <c r="G2788" s="33"/>
      <c r="H2788" s="33"/>
      <c r="I2788" s="33"/>
    </row>
    <row r="2789" spans="7:9">
      <c r="G2789" s="33"/>
      <c r="H2789" s="33"/>
      <c r="I2789" s="33"/>
    </row>
    <row r="2790" spans="7:9">
      <c r="G2790" s="33"/>
      <c r="H2790" s="33"/>
      <c r="I2790" s="33"/>
    </row>
    <row r="2791" spans="7:9">
      <c r="G2791" s="33"/>
      <c r="H2791" s="33"/>
      <c r="I2791" s="33"/>
    </row>
    <row r="2792" spans="7:9">
      <c r="G2792" s="33"/>
      <c r="H2792" s="33"/>
      <c r="I2792" s="33"/>
    </row>
    <row r="2793" spans="7:9">
      <c r="G2793" s="33"/>
      <c r="H2793" s="33"/>
      <c r="I2793" s="33"/>
    </row>
    <row r="2794" spans="7:9">
      <c r="G2794" s="33"/>
      <c r="H2794" s="33"/>
      <c r="I2794" s="33"/>
    </row>
    <row r="2795" spans="7:9">
      <c r="G2795" s="33"/>
      <c r="H2795" s="33"/>
      <c r="I2795" s="33"/>
    </row>
    <row r="2796" spans="7:9">
      <c r="G2796" s="33"/>
      <c r="H2796" s="33"/>
      <c r="I2796" s="33"/>
    </row>
    <row r="2797" spans="7:9">
      <c r="G2797" s="33"/>
      <c r="H2797" s="33"/>
      <c r="I2797" s="33"/>
    </row>
    <row r="2798" spans="7:9">
      <c r="G2798" s="33"/>
      <c r="H2798" s="33"/>
      <c r="I2798" s="33"/>
    </row>
    <row r="2799" spans="7:9">
      <c r="G2799" s="33"/>
      <c r="H2799" s="33"/>
      <c r="I2799" s="33"/>
    </row>
    <row r="2800" spans="7:9">
      <c r="G2800" s="33"/>
      <c r="H2800" s="33"/>
      <c r="I2800" s="33"/>
    </row>
    <row r="2801" spans="7:9">
      <c r="G2801" s="33"/>
      <c r="H2801" s="33"/>
      <c r="I2801" s="33"/>
    </row>
    <row r="2802" spans="7:9">
      <c r="G2802" s="33"/>
      <c r="H2802" s="33"/>
      <c r="I2802" s="33"/>
    </row>
    <row r="2803" spans="7:9">
      <c r="G2803" s="33"/>
      <c r="H2803" s="33"/>
      <c r="I2803" s="33"/>
    </row>
    <row r="2804" spans="7:9">
      <c r="G2804" s="33"/>
      <c r="H2804" s="33"/>
      <c r="I2804" s="33"/>
    </row>
    <row r="2805" spans="7:9">
      <c r="G2805" s="33"/>
      <c r="H2805" s="33"/>
      <c r="I2805" s="33"/>
    </row>
    <row r="2806" spans="7:9">
      <c r="G2806" s="33"/>
      <c r="H2806" s="33"/>
      <c r="I2806" s="33"/>
    </row>
    <row r="2807" spans="7:9">
      <c r="G2807" s="33"/>
      <c r="H2807" s="33"/>
      <c r="I2807" s="33"/>
    </row>
    <row r="2808" spans="7:9">
      <c r="G2808" s="33"/>
      <c r="H2808" s="33"/>
      <c r="I2808" s="33"/>
    </row>
    <row r="2809" spans="7:9">
      <c r="G2809" s="33"/>
      <c r="H2809" s="33"/>
      <c r="I2809" s="33"/>
    </row>
    <row r="2810" spans="7:9">
      <c r="G2810" s="33"/>
      <c r="H2810" s="33"/>
      <c r="I2810" s="33"/>
    </row>
    <row r="2811" spans="7:9">
      <c r="G2811" s="33"/>
      <c r="H2811" s="33"/>
      <c r="I2811" s="33"/>
    </row>
    <row r="2812" spans="7:9">
      <c r="G2812" s="33"/>
      <c r="H2812" s="33"/>
      <c r="I2812" s="33"/>
    </row>
    <row r="2813" spans="7:9">
      <c r="G2813" s="33"/>
      <c r="H2813" s="33"/>
      <c r="I2813" s="33"/>
    </row>
    <row r="2814" spans="7:9">
      <c r="G2814" s="33"/>
      <c r="H2814" s="33"/>
      <c r="I2814" s="33"/>
    </row>
    <row r="2815" spans="7:9">
      <c r="G2815" s="33"/>
      <c r="H2815" s="33"/>
      <c r="I2815" s="33"/>
    </row>
    <row r="2816" spans="7:9">
      <c r="G2816" s="33"/>
      <c r="H2816" s="33"/>
      <c r="I2816" s="33"/>
    </row>
    <row r="2817" spans="7:9">
      <c r="G2817" s="33"/>
      <c r="H2817" s="33"/>
      <c r="I2817" s="33"/>
    </row>
    <row r="2818" spans="7:9">
      <c r="G2818" s="33"/>
      <c r="H2818" s="33"/>
      <c r="I2818" s="33"/>
    </row>
    <row r="2819" spans="7:9">
      <c r="G2819" s="33"/>
      <c r="H2819" s="33"/>
      <c r="I2819" s="33"/>
    </row>
    <row r="2820" spans="7:9">
      <c r="G2820" s="33"/>
      <c r="H2820" s="33"/>
      <c r="I2820" s="33"/>
    </row>
    <row r="2821" spans="7:9">
      <c r="G2821" s="33"/>
      <c r="H2821" s="33"/>
      <c r="I2821" s="33"/>
    </row>
    <row r="2822" spans="7:9">
      <c r="G2822" s="33"/>
      <c r="H2822" s="33"/>
      <c r="I2822" s="33"/>
    </row>
    <row r="2823" spans="7:9">
      <c r="G2823" s="33"/>
      <c r="H2823" s="33"/>
      <c r="I2823" s="33"/>
    </row>
    <row r="2824" spans="7:9">
      <c r="G2824" s="33"/>
      <c r="H2824" s="33"/>
      <c r="I2824" s="33"/>
    </row>
    <row r="2825" spans="7:9">
      <c r="G2825" s="33"/>
      <c r="H2825" s="33"/>
      <c r="I2825" s="33"/>
    </row>
    <row r="2826" spans="7:9">
      <c r="G2826" s="33"/>
      <c r="H2826" s="33"/>
      <c r="I2826" s="33"/>
    </row>
    <row r="2827" spans="7:9">
      <c r="G2827" s="33"/>
      <c r="H2827" s="33"/>
      <c r="I2827" s="33"/>
    </row>
    <row r="2828" spans="7:9">
      <c r="G2828" s="33"/>
      <c r="H2828" s="33"/>
      <c r="I2828" s="33"/>
    </row>
    <row r="2829" spans="7:9">
      <c r="G2829" s="33"/>
      <c r="H2829" s="33"/>
      <c r="I2829" s="33"/>
    </row>
    <row r="2830" spans="7:9">
      <c r="G2830" s="33"/>
      <c r="H2830" s="33"/>
      <c r="I2830" s="33"/>
    </row>
    <row r="2831" spans="7:9">
      <c r="G2831" s="33"/>
      <c r="H2831" s="33"/>
      <c r="I2831" s="33"/>
    </row>
    <row r="2832" spans="7:9">
      <c r="G2832" s="33"/>
      <c r="H2832" s="33"/>
      <c r="I2832" s="33"/>
    </row>
    <row r="2833" spans="7:9">
      <c r="G2833" s="33"/>
      <c r="H2833" s="33"/>
      <c r="I2833" s="33"/>
    </row>
    <row r="2834" spans="7:9">
      <c r="G2834" s="33"/>
      <c r="H2834" s="33"/>
      <c r="I2834" s="33"/>
    </row>
    <row r="2835" spans="7:9">
      <c r="G2835" s="33"/>
      <c r="H2835" s="33"/>
      <c r="I2835" s="33"/>
    </row>
    <row r="2836" spans="7:9">
      <c r="G2836" s="33"/>
      <c r="H2836" s="33"/>
      <c r="I2836" s="33"/>
    </row>
    <row r="2837" spans="7:9">
      <c r="G2837" s="33"/>
      <c r="H2837" s="33"/>
      <c r="I2837" s="33"/>
    </row>
    <row r="2838" spans="7:9">
      <c r="G2838" s="33"/>
      <c r="H2838" s="33"/>
      <c r="I2838" s="33"/>
    </row>
    <row r="2839" spans="7:9">
      <c r="G2839" s="33"/>
      <c r="H2839" s="33"/>
      <c r="I2839" s="33"/>
    </row>
    <row r="2840" spans="7:9">
      <c r="G2840" s="33"/>
      <c r="H2840" s="33"/>
      <c r="I2840" s="33"/>
    </row>
    <row r="2841" spans="7:9">
      <c r="G2841" s="33"/>
      <c r="H2841" s="33"/>
      <c r="I2841" s="33"/>
    </row>
    <row r="2842" spans="7:9">
      <c r="G2842" s="33"/>
      <c r="H2842" s="33"/>
      <c r="I2842" s="33"/>
    </row>
    <row r="2843" spans="7:9">
      <c r="G2843" s="33"/>
      <c r="H2843" s="33"/>
      <c r="I2843" s="33"/>
    </row>
    <row r="2844" spans="7:9">
      <c r="G2844" s="33"/>
      <c r="H2844" s="33"/>
      <c r="I2844" s="33"/>
    </row>
    <row r="2845" spans="7:9">
      <c r="G2845" s="33"/>
      <c r="H2845" s="33"/>
      <c r="I2845" s="33"/>
    </row>
    <row r="2846" spans="7:9">
      <c r="G2846" s="33"/>
      <c r="H2846" s="33"/>
      <c r="I2846" s="33"/>
    </row>
    <row r="2847" spans="7:9">
      <c r="G2847" s="33"/>
      <c r="H2847" s="33"/>
      <c r="I2847" s="33"/>
    </row>
    <row r="2848" spans="7:9">
      <c r="G2848" s="33"/>
      <c r="H2848" s="33"/>
      <c r="I2848" s="33"/>
    </row>
    <row r="2849" spans="7:9">
      <c r="G2849" s="33"/>
      <c r="H2849" s="33"/>
      <c r="I2849" s="33"/>
    </row>
    <row r="2850" spans="7:9">
      <c r="G2850" s="33"/>
      <c r="H2850" s="33"/>
      <c r="I2850" s="33"/>
    </row>
    <row r="2851" spans="7:9">
      <c r="G2851" s="33"/>
      <c r="H2851" s="33"/>
      <c r="I2851" s="33"/>
    </row>
    <row r="2852" spans="7:9">
      <c r="G2852" s="33"/>
      <c r="H2852" s="33"/>
      <c r="I2852" s="33"/>
    </row>
    <row r="2853" spans="7:9">
      <c r="G2853" s="33"/>
      <c r="H2853" s="33"/>
      <c r="I2853" s="33"/>
    </row>
    <row r="2854" spans="7:9">
      <c r="G2854" s="33"/>
      <c r="H2854" s="33"/>
      <c r="I2854" s="33"/>
    </row>
    <row r="2855" spans="7:9">
      <c r="G2855" s="33"/>
      <c r="H2855" s="33"/>
      <c r="I2855" s="33"/>
    </row>
    <row r="2856" spans="7:9">
      <c r="G2856" s="33"/>
      <c r="H2856" s="33"/>
      <c r="I2856" s="33"/>
    </row>
    <row r="2857" spans="7:9">
      <c r="G2857" s="33"/>
      <c r="H2857" s="33"/>
      <c r="I2857" s="33"/>
    </row>
    <row r="2858" spans="7:9">
      <c r="G2858" s="33"/>
      <c r="H2858" s="33"/>
      <c r="I2858" s="33"/>
    </row>
    <row r="2859" spans="7:9">
      <c r="G2859" s="33"/>
      <c r="H2859" s="33"/>
      <c r="I2859" s="33"/>
    </row>
    <row r="2860" spans="7:9">
      <c r="G2860" s="33"/>
      <c r="H2860" s="33"/>
      <c r="I2860" s="33"/>
    </row>
    <row r="2861" spans="7:9">
      <c r="G2861" s="33"/>
      <c r="H2861" s="33"/>
      <c r="I2861" s="33"/>
    </row>
    <row r="2862" spans="7:9">
      <c r="G2862" s="33"/>
      <c r="H2862" s="33"/>
      <c r="I2862" s="33"/>
    </row>
    <row r="2863" spans="7:9">
      <c r="G2863" s="33"/>
      <c r="H2863" s="33"/>
      <c r="I2863" s="33"/>
    </row>
    <row r="2864" spans="7:9">
      <c r="G2864" s="33"/>
      <c r="H2864" s="33"/>
      <c r="I2864" s="33"/>
    </row>
    <row r="2865" spans="7:9">
      <c r="G2865" s="33"/>
      <c r="H2865" s="33"/>
      <c r="I2865" s="33"/>
    </row>
    <row r="2866" spans="7:9">
      <c r="G2866" s="33"/>
      <c r="H2866" s="33"/>
      <c r="I2866" s="33"/>
    </row>
    <row r="2867" spans="7:9">
      <c r="G2867" s="33"/>
      <c r="H2867" s="33"/>
      <c r="I2867" s="33"/>
    </row>
    <row r="2868" spans="7:9">
      <c r="G2868" s="33"/>
      <c r="H2868" s="33"/>
      <c r="I2868" s="33"/>
    </row>
    <row r="2869" spans="7:9">
      <c r="G2869" s="33"/>
      <c r="H2869" s="33"/>
      <c r="I2869" s="33"/>
    </row>
    <row r="2870" spans="7:9">
      <c r="G2870" s="33"/>
      <c r="H2870" s="33"/>
      <c r="I2870" s="33"/>
    </row>
    <row r="2871" spans="7:9">
      <c r="G2871" s="33"/>
      <c r="H2871" s="33"/>
      <c r="I2871" s="33"/>
    </row>
    <row r="2872" spans="7:9">
      <c r="G2872" s="33"/>
      <c r="H2872" s="33"/>
      <c r="I2872" s="33"/>
    </row>
    <row r="2873" spans="7:9">
      <c r="G2873" s="33"/>
      <c r="H2873" s="33"/>
      <c r="I2873" s="33"/>
    </row>
    <row r="2874" spans="7:9">
      <c r="G2874" s="33"/>
      <c r="H2874" s="33"/>
      <c r="I2874" s="33"/>
    </row>
    <row r="2875" spans="7:9">
      <c r="G2875" s="33"/>
      <c r="H2875" s="33"/>
      <c r="I2875" s="33"/>
    </row>
    <row r="2876" spans="7:9">
      <c r="G2876" s="33"/>
      <c r="H2876" s="33"/>
      <c r="I2876" s="33"/>
    </row>
    <row r="2877" spans="7:9">
      <c r="G2877" s="33"/>
      <c r="H2877" s="33"/>
      <c r="I2877" s="33"/>
    </row>
    <row r="2878" spans="7:9">
      <c r="G2878" s="33"/>
      <c r="H2878" s="33"/>
      <c r="I2878" s="33"/>
    </row>
    <row r="2879" spans="7:9">
      <c r="G2879" s="33"/>
      <c r="H2879" s="33"/>
      <c r="I2879" s="33"/>
    </row>
    <row r="2880" spans="7:9">
      <c r="G2880" s="33"/>
      <c r="H2880" s="33"/>
      <c r="I2880" s="33"/>
    </row>
    <row r="2881" spans="7:9">
      <c r="G2881" s="33"/>
      <c r="H2881" s="33"/>
      <c r="I2881" s="33"/>
    </row>
    <row r="2882" spans="7:9">
      <c r="G2882" s="33"/>
      <c r="H2882" s="33"/>
      <c r="I2882" s="33"/>
    </row>
    <row r="2883" spans="7:9">
      <c r="G2883" s="33"/>
      <c r="H2883" s="33"/>
      <c r="I2883" s="33"/>
    </row>
    <row r="2884" spans="7:9">
      <c r="G2884" s="33"/>
      <c r="H2884" s="33"/>
      <c r="I2884" s="33"/>
    </row>
    <row r="2885" spans="7:9">
      <c r="G2885" s="33"/>
      <c r="H2885" s="33"/>
      <c r="I2885" s="33"/>
    </row>
    <row r="2886" spans="7:9">
      <c r="G2886" s="33"/>
      <c r="H2886" s="33"/>
      <c r="I2886" s="33"/>
    </row>
    <row r="2887" spans="7:9">
      <c r="G2887" s="33"/>
      <c r="H2887" s="33"/>
      <c r="I2887" s="33"/>
    </row>
    <row r="2888" spans="7:9">
      <c r="G2888" s="33"/>
      <c r="H2888" s="33"/>
      <c r="I2888" s="33"/>
    </row>
    <row r="2889" spans="7:9">
      <c r="G2889" s="33"/>
      <c r="H2889" s="33"/>
      <c r="I2889" s="33"/>
    </row>
    <row r="2890" spans="7:9">
      <c r="G2890" s="33"/>
      <c r="H2890" s="33"/>
      <c r="I2890" s="33"/>
    </row>
    <row r="2891" spans="7:9">
      <c r="G2891" s="33"/>
      <c r="H2891" s="33"/>
      <c r="I2891" s="33"/>
    </row>
    <row r="2892" spans="7:9">
      <c r="G2892" s="33"/>
      <c r="H2892" s="33"/>
      <c r="I2892" s="33"/>
    </row>
    <row r="2893" spans="7:9">
      <c r="G2893" s="33"/>
      <c r="H2893" s="33"/>
      <c r="I2893" s="33"/>
    </row>
    <row r="2894" spans="7:9">
      <c r="G2894" s="33"/>
      <c r="H2894" s="33"/>
      <c r="I2894" s="33"/>
    </row>
    <row r="2895" spans="7:9">
      <c r="G2895" s="33"/>
      <c r="H2895" s="33"/>
      <c r="I2895" s="33"/>
    </row>
    <row r="2896" spans="7:9">
      <c r="G2896" s="33"/>
      <c r="H2896" s="33"/>
      <c r="I2896" s="33"/>
    </row>
    <row r="2897" spans="7:9">
      <c r="G2897" s="33"/>
      <c r="H2897" s="33"/>
      <c r="I2897" s="33"/>
    </row>
    <row r="2898" spans="7:9">
      <c r="G2898" s="33"/>
      <c r="H2898" s="33"/>
      <c r="I2898" s="33"/>
    </row>
    <row r="2899" spans="7:9">
      <c r="G2899" s="33"/>
      <c r="H2899" s="33"/>
      <c r="I2899" s="33"/>
    </row>
    <row r="2900" spans="7:9">
      <c r="G2900" s="33"/>
      <c r="H2900" s="33"/>
      <c r="I2900" s="33"/>
    </row>
    <row r="2901" spans="7:9">
      <c r="G2901" s="33"/>
      <c r="H2901" s="33"/>
      <c r="I2901" s="33"/>
    </row>
    <row r="2902" spans="7:9">
      <c r="G2902" s="33"/>
      <c r="H2902" s="33"/>
      <c r="I2902" s="33"/>
    </row>
    <row r="2903" spans="7:9">
      <c r="G2903" s="33"/>
      <c r="H2903" s="33"/>
      <c r="I2903" s="33"/>
    </row>
    <row r="2904" spans="7:9">
      <c r="G2904" s="33"/>
      <c r="H2904" s="33"/>
      <c r="I2904" s="33"/>
    </row>
    <row r="2905" spans="7:9">
      <c r="G2905" s="33"/>
      <c r="H2905" s="33"/>
      <c r="I2905" s="33"/>
    </row>
    <row r="2906" spans="7:9">
      <c r="G2906" s="33"/>
      <c r="H2906" s="33"/>
      <c r="I2906" s="33"/>
    </row>
    <row r="2907" spans="7:9">
      <c r="G2907" s="33"/>
      <c r="H2907" s="33"/>
      <c r="I2907" s="33"/>
    </row>
    <row r="2908" spans="7:9">
      <c r="G2908" s="33"/>
      <c r="H2908" s="33"/>
      <c r="I2908" s="33"/>
    </row>
    <row r="2909" spans="7:9">
      <c r="G2909" s="33"/>
      <c r="H2909" s="33"/>
      <c r="I2909" s="33"/>
    </row>
    <row r="2910" spans="7:9">
      <c r="G2910" s="33"/>
      <c r="H2910" s="33"/>
      <c r="I2910" s="33"/>
    </row>
    <row r="2911" spans="7:9">
      <c r="G2911" s="33"/>
      <c r="H2911" s="33"/>
      <c r="I2911" s="33"/>
    </row>
    <row r="2912" spans="7:9">
      <c r="G2912" s="33"/>
      <c r="H2912" s="33"/>
      <c r="I2912" s="33"/>
    </row>
    <row r="2913" spans="7:9">
      <c r="G2913" s="33"/>
      <c r="H2913" s="33"/>
      <c r="I2913" s="33"/>
    </row>
    <row r="2914" spans="7:9">
      <c r="G2914" s="33"/>
      <c r="H2914" s="33"/>
      <c r="I2914" s="33"/>
    </row>
    <row r="2915" spans="7:9">
      <c r="G2915" s="33"/>
      <c r="H2915" s="33"/>
      <c r="I2915" s="33"/>
    </row>
    <row r="2916" spans="7:9">
      <c r="G2916" s="33"/>
      <c r="H2916" s="33"/>
      <c r="I2916" s="33"/>
    </row>
    <row r="2917" spans="7:9">
      <c r="G2917" s="33"/>
      <c r="H2917" s="33"/>
      <c r="I2917" s="33"/>
    </row>
    <row r="2918" spans="7:9">
      <c r="G2918" s="33"/>
      <c r="H2918" s="33"/>
      <c r="I2918" s="33"/>
    </row>
    <row r="2919" spans="7:9">
      <c r="G2919" s="33"/>
      <c r="H2919" s="33"/>
      <c r="I2919" s="33"/>
    </row>
    <row r="2920" spans="7:9">
      <c r="G2920" s="33"/>
      <c r="H2920" s="33"/>
      <c r="I2920" s="33"/>
    </row>
    <row r="2921" spans="7:9">
      <c r="G2921" s="33"/>
      <c r="H2921" s="33"/>
      <c r="I2921" s="33"/>
    </row>
    <row r="2922" spans="7:9">
      <c r="G2922" s="33"/>
      <c r="H2922" s="33"/>
      <c r="I2922" s="33"/>
    </row>
    <row r="2923" spans="7:9">
      <c r="G2923" s="33"/>
      <c r="H2923" s="33"/>
      <c r="I2923" s="33"/>
    </row>
    <row r="2924" spans="7:9">
      <c r="G2924" s="33"/>
      <c r="H2924" s="33"/>
      <c r="I2924" s="33"/>
    </row>
    <row r="2925" spans="7:9">
      <c r="G2925" s="33"/>
      <c r="H2925" s="33"/>
      <c r="I2925" s="33"/>
    </row>
    <row r="2926" spans="7:9">
      <c r="G2926" s="33"/>
      <c r="H2926" s="33"/>
      <c r="I2926" s="33"/>
    </row>
    <row r="2927" spans="7:9">
      <c r="G2927" s="33"/>
      <c r="H2927" s="33"/>
      <c r="I2927" s="33"/>
    </row>
    <row r="2928" spans="7:9">
      <c r="G2928" s="33"/>
      <c r="H2928" s="33"/>
      <c r="I2928" s="33"/>
    </row>
    <row r="2929" spans="7:9">
      <c r="G2929" s="33"/>
      <c r="H2929" s="33"/>
      <c r="I2929" s="33"/>
    </row>
    <row r="2930" spans="7:9">
      <c r="G2930" s="33"/>
      <c r="H2930" s="33"/>
      <c r="I2930" s="33"/>
    </row>
    <row r="2931" spans="7:9">
      <c r="G2931" s="33"/>
      <c r="H2931" s="33"/>
      <c r="I2931" s="33"/>
    </row>
    <row r="2932" spans="7:9">
      <c r="G2932" s="33"/>
      <c r="H2932" s="33"/>
      <c r="I2932" s="33"/>
    </row>
    <row r="2933" spans="7:9">
      <c r="G2933" s="33"/>
      <c r="H2933" s="33"/>
      <c r="I2933" s="33"/>
    </row>
    <row r="2934" spans="7:9">
      <c r="G2934" s="33"/>
      <c r="H2934" s="33"/>
      <c r="I2934" s="33"/>
    </row>
    <row r="2935" spans="7:9">
      <c r="G2935" s="33"/>
      <c r="H2935" s="33"/>
      <c r="I2935" s="33"/>
    </row>
    <row r="2936" spans="7:9">
      <c r="G2936" s="33"/>
      <c r="H2936" s="33"/>
      <c r="I2936" s="33"/>
    </row>
    <row r="2937" spans="7:9">
      <c r="G2937" s="33"/>
      <c r="H2937" s="33"/>
      <c r="I2937" s="33"/>
    </row>
    <row r="2938" spans="7:9">
      <c r="G2938" s="33"/>
      <c r="H2938" s="33"/>
      <c r="I2938" s="33"/>
    </row>
    <row r="2939" spans="7:9">
      <c r="G2939" s="33"/>
      <c r="H2939" s="33"/>
      <c r="I2939" s="33"/>
    </row>
    <row r="2940" spans="7:9">
      <c r="G2940" s="33"/>
      <c r="H2940" s="33"/>
      <c r="I2940" s="33"/>
    </row>
    <row r="2941" spans="7:9">
      <c r="G2941" s="33"/>
      <c r="H2941" s="33"/>
      <c r="I2941" s="33"/>
    </row>
    <row r="2942" spans="7:9">
      <c r="G2942" s="33"/>
      <c r="H2942" s="33"/>
      <c r="I2942" s="33"/>
    </row>
    <row r="2943" spans="7:9">
      <c r="G2943" s="33"/>
      <c r="H2943" s="33"/>
      <c r="I2943" s="33"/>
    </row>
    <row r="2944" spans="7:9">
      <c r="G2944" s="33"/>
      <c r="H2944" s="33"/>
      <c r="I2944" s="33"/>
    </row>
    <row r="2945" spans="7:9">
      <c r="G2945" s="33"/>
      <c r="H2945" s="33"/>
      <c r="I2945" s="33"/>
    </row>
    <row r="2946" spans="7:9">
      <c r="G2946" s="33"/>
      <c r="H2946" s="33"/>
      <c r="I2946" s="33"/>
    </row>
    <row r="2947" spans="7:9">
      <c r="G2947" s="33"/>
      <c r="H2947" s="33"/>
      <c r="I2947" s="33"/>
    </row>
    <row r="2948" spans="7:9">
      <c r="G2948" s="33"/>
      <c r="H2948" s="33"/>
      <c r="I2948" s="33"/>
    </row>
    <row r="2949" spans="7:9">
      <c r="G2949" s="33"/>
      <c r="H2949" s="33"/>
      <c r="I2949" s="33"/>
    </row>
    <row r="2950" spans="7:9">
      <c r="G2950" s="33"/>
      <c r="H2950" s="33"/>
      <c r="I2950" s="33"/>
    </row>
    <row r="2951" spans="7:9">
      <c r="G2951" s="33"/>
      <c r="H2951" s="33"/>
      <c r="I2951" s="33"/>
    </row>
    <row r="2952" spans="7:9">
      <c r="G2952" s="33"/>
      <c r="H2952" s="33"/>
      <c r="I2952" s="33"/>
    </row>
    <row r="2953" spans="7:9">
      <c r="G2953" s="33"/>
      <c r="H2953" s="33"/>
      <c r="I2953" s="33"/>
    </row>
    <row r="2954" spans="7:9">
      <c r="G2954" s="33"/>
      <c r="H2954" s="33"/>
      <c r="I2954" s="33"/>
    </row>
    <row r="2955" spans="7:9">
      <c r="G2955" s="33"/>
      <c r="H2955" s="33"/>
      <c r="I2955" s="33"/>
    </row>
    <row r="2956" spans="7:9">
      <c r="G2956" s="33"/>
      <c r="H2956" s="33"/>
      <c r="I2956" s="33"/>
    </row>
    <row r="2957" spans="7:9">
      <c r="G2957" s="33"/>
      <c r="H2957" s="33"/>
      <c r="I2957" s="33"/>
    </row>
    <row r="2958" spans="7:9">
      <c r="G2958" s="33"/>
      <c r="H2958" s="33"/>
      <c r="I2958" s="33"/>
    </row>
    <row r="2959" spans="7:9">
      <c r="G2959" s="33"/>
      <c r="H2959" s="33"/>
      <c r="I2959" s="33"/>
    </row>
    <row r="2960" spans="7:9">
      <c r="G2960" s="33"/>
      <c r="H2960" s="33"/>
      <c r="I2960" s="33"/>
    </row>
    <row r="2961" spans="7:9">
      <c r="G2961" s="33"/>
      <c r="H2961" s="33"/>
      <c r="I2961" s="33"/>
    </row>
    <row r="2962" spans="7:9">
      <c r="G2962" s="33"/>
      <c r="H2962" s="33"/>
      <c r="I2962" s="33"/>
    </row>
    <row r="2963" spans="7:9">
      <c r="G2963" s="33"/>
      <c r="H2963" s="33"/>
      <c r="I2963" s="33"/>
    </row>
    <row r="2964" spans="7:9">
      <c r="G2964" s="33"/>
      <c r="H2964" s="33"/>
      <c r="I2964" s="33"/>
    </row>
    <row r="2965" spans="7:9">
      <c r="G2965" s="33"/>
      <c r="H2965" s="33"/>
      <c r="I2965" s="33"/>
    </row>
    <row r="2966" spans="7:9">
      <c r="G2966" s="33"/>
      <c r="H2966" s="33"/>
      <c r="I2966" s="33"/>
    </row>
    <row r="2967" spans="7:9">
      <c r="G2967" s="33"/>
      <c r="H2967" s="33"/>
      <c r="I2967" s="33"/>
    </row>
    <row r="2968" spans="7:9">
      <c r="G2968" s="33"/>
      <c r="H2968" s="33"/>
      <c r="I2968" s="33"/>
    </row>
    <row r="2969" spans="7:9">
      <c r="G2969" s="33"/>
      <c r="H2969" s="33"/>
      <c r="I2969" s="33"/>
    </row>
    <row r="2970" spans="7:9">
      <c r="G2970" s="33"/>
      <c r="H2970" s="33"/>
      <c r="I2970" s="33"/>
    </row>
    <row r="2971" spans="7:9">
      <c r="G2971" s="33"/>
      <c r="H2971" s="33"/>
      <c r="I2971" s="33"/>
    </row>
    <row r="2972" spans="7:9">
      <c r="G2972" s="33"/>
      <c r="H2972" s="33"/>
      <c r="I2972" s="33"/>
    </row>
    <row r="2973" spans="7:9">
      <c r="G2973" s="33"/>
      <c r="H2973" s="33"/>
      <c r="I2973" s="33"/>
    </row>
    <row r="2974" spans="7:9">
      <c r="G2974" s="33"/>
      <c r="H2974" s="33"/>
      <c r="I2974" s="33"/>
    </row>
    <row r="2975" spans="7:9">
      <c r="G2975" s="33"/>
      <c r="H2975" s="33"/>
      <c r="I2975" s="33"/>
    </row>
    <row r="2976" spans="7:9">
      <c r="G2976" s="33"/>
      <c r="H2976" s="33"/>
      <c r="I2976" s="33"/>
    </row>
    <row r="2977" spans="7:9">
      <c r="G2977" s="33"/>
      <c r="H2977" s="33"/>
      <c r="I2977" s="33"/>
    </row>
    <row r="2978" spans="7:9">
      <c r="G2978" s="33"/>
      <c r="H2978" s="33"/>
      <c r="I2978" s="33"/>
    </row>
    <row r="2979" spans="7:9">
      <c r="G2979" s="33"/>
      <c r="H2979" s="33"/>
      <c r="I2979" s="33"/>
    </row>
    <row r="2980" spans="7:9">
      <c r="G2980" s="33"/>
      <c r="H2980" s="33"/>
      <c r="I2980" s="33"/>
    </row>
    <row r="2981" spans="7:9">
      <c r="G2981" s="33"/>
      <c r="H2981" s="33"/>
      <c r="I2981" s="33"/>
    </row>
    <row r="2982" spans="7:9">
      <c r="G2982" s="33"/>
      <c r="H2982" s="33"/>
      <c r="I2982" s="33"/>
    </row>
    <row r="2983" spans="7:9">
      <c r="G2983" s="33"/>
      <c r="H2983" s="33"/>
      <c r="I2983" s="33"/>
    </row>
    <row r="2984" spans="7:9">
      <c r="G2984" s="33"/>
      <c r="H2984" s="33"/>
      <c r="I2984" s="33"/>
    </row>
    <row r="2985" spans="7:9">
      <c r="G2985" s="33"/>
      <c r="H2985" s="33"/>
      <c r="I2985" s="33"/>
    </row>
    <row r="2986" spans="7:9">
      <c r="G2986" s="33"/>
      <c r="H2986" s="33"/>
      <c r="I2986" s="33"/>
    </row>
    <row r="2987" spans="7:9">
      <c r="G2987" s="33"/>
      <c r="H2987" s="33"/>
      <c r="I2987" s="33"/>
    </row>
    <row r="2988" spans="7:9">
      <c r="G2988" s="33"/>
      <c r="H2988" s="33"/>
      <c r="I2988" s="33"/>
    </row>
    <row r="2989" spans="7:9">
      <c r="G2989" s="33"/>
      <c r="H2989" s="33"/>
      <c r="I2989" s="33"/>
    </row>
    <row r="2990" spans="7:9">
      <c r="G2990" s="33"/>
      <c r="H2990" s="33"/>
      <c r="I2990" s="33"/>
    </row>
    <row r="2991" spans="7:9">
      <c r="G2991" s="33"/>
      <c r="H2991" s="33"/>
      <c r="I2991" s="33"/>
    </row>
    <row r="2992" spans="7:9">
      <c r="G2992" s="33"/>
      <c r="H2992" s="33"/>
      <c r="I2992" s="33"/>
    </row>
    <row r="2993" spans="7:9">
      <c r="G2993" s="33"/>
      <c r="H2993" s="33"/>
      <c r="I2993" s="33"/>
    </row>
    <row r="2994" spans="7:9">
      <c r="G2994" s="33"/>
      <c r="H2994" s="33"/>
      <c r="I2994" s="33"/>
    </row>
    <row r="2995" spans="7:9">
      <c r="G2995" s="33"/>
      <c r="H2995" s="33"/>
      <c r="I2995" s="33"/>
    </row>
    <row r="2996" spans="7:9">
      <c r="G2996" s="33"/>
      <c r="H2996" s="33"/>
      <c r="I2996" s="33"/>
    </row>
    <row r="2997" spans="7:9">
      <c r="G2997" s="33"/>
      <c r="H2997" s="33"/>
      <c r="I2997" s="33"/>
    </row>
    <row r="2998" spans="7:9">
      <c r="G2998" s="33"/>
      <c r="H2998" s="33"/>
      <c r="I2998" s="33"/>
    </row>
    <row r="2999" spans="7:9">
      <c r="G2999" s="33"/>
      <c r="H2999" s="33"/>
      <c r="I2999" s="33"/>
    </row>
    <row r="3000" spans="7:9">
      <c r="G3000" s="33"/>
      <c r="H3000" s="33"/>
      <c r="I3000" s="33"/>
    </row>
    <row r="3001" spans="7:9">
      <c r="G3001" s="33"/>
      <c r="H3001" s="33"/>
      <c r="I3001" s="33"/>
    </row>
    <row r="3002" spans="7:9">
      <c r="G3002" s="33"/>
      <c r="H3002" s="33"/>
      <c r="I3002" s="33"/>
    </row>
    <row r="3003" spans="7:9">
      <c r="G3003" s="33"/>
      <c r="H3003" s="33"/>
      <c r="I3003" s="33"/>
    </row>
    <row r="3004" spans="7:9">
      <c r="G3004" s="33"/>
      <c r="H3004" s="33"/>
      <c r="I3004" s="33"/>
    </row>
    <row r="3005" spans="7:9">
      <c r="G3005" s="33"/>
      <c r="H3005" s="33"/>
      <c r="I3005" s="33"/>
    </row>
    <row r="3006" spans="7:9">
      <c r="G3006" s="33"/>
      <c r="H3006" s="33"/>
      <c r="I3006" s="33"/>
    </row>
    <row r="3007" spans="7:9">
      <c r="G3007" s="33"/>
      <c r="H3007" s="33"/>
      <c r="I3007" s="33"/>
    </row>
    <row r="3008" spans="7:9">
      <c r="G3008" s="33"/>
      <c r="H3008" s="33"/>
      <c r="I3008" s="33"/>
    </row>
    <row r="3009" spans="7:9">
      <c r="G3009" s="33"/>
      <c r="H3009" s="33"/>
      <c r="I3009" s="33"/>
    </row>
    <row r="3010" spans="7:9">
      <c r="G3010" s="33"/>
      <c r="H3010" s="33"/>
      <c r="I3010" s="33"/>
    </row>
    <row r="3011" spans="7:9">
      <c r="G3011" s="33"/>
      <c r="H3011" s="33"/>
      <c r="I3011" s="33"/>
    </row>
    <row r="3012" spans="7:9">
      <c r="G3012" s="33"/>
      <c r="H3012" s="33"/>
      <c r="I3012" s="33"/>
    </row>
    <row r="3013" spans="7:9">
      <c r="G3013" s="33"/>
      <c r="H3013" s="33"/>
      <c r="I3013" s="33"/>
    </row>
    <row r="3014" spans="7:9">
      <c r="G3014" s="33"/>
      <c r="H3014" s="33"/>
      <c r="I3014" s="33"/>
    </row>
    <row r="3015" spans="7:9">
      <c r="G3015" s="33"/>
      <c r="H3015" s="33"/>
      <c r="I3015" s="33"/>
    </row>
    <row r="3016" spans="7:9">
      <c r="G3016" s="33"/>
      <c r="H3016" s="33"/>
      <c r="I3016" s="33"/>
    </row>
    <row r="3017" spans="7:9">
      <c r="G3017" s="33"/>
      <c r="H3017" s="33"/>
      <c r="I3017" s="33"/>
    </row>
    <row r="3018" spans="7:9">
      <c r="G3018" s="33"/>
      <c r="H3018" s="33"/>
      <c r="I3018" s="33"/>
    </row>
    <row r="3019" spans="7:9">
      <c r="G3019" s="33"/>
      <c r="H3019" s="33"/>
      <c r="I3019" s="33"/>
    </row>
    <row r="3020" spans="7:9">
      <c r="G3020" s="33"/>
      <c r="H3020" s="33"/>
      <c r="I3020" s="33"/>
    </row>
    <row r="3021" spans="7:9">
      <c r="G3021" s="33"/>
      <c r="H3021" s="33"/>
      <c r="I3021" s="33"/>
    </row>
    <row r="3022" spans="7:9">
      <c r="G3022" s="33"/>
      <c r="H3022" s="33"/>
      <c r="I3022" s="33"/>
    </row>
    <row r="3023" spans="7:9">
      <c r="G3023" s="33"/>
      <c r="H3023" s="33"/>
      <c r="I3023" s="33"/>
    </row>
    <row r="3024" spans="7:9">
      <c r="G3024" s="33"/>
      <c r="H3024" s="33"/>
      <c r="I3024" s="33"/>
    </row>
    <row r="3025" spans="7:9">
      <c r="G3025" s="33"/>
      <c r="H3025" s="33"/>
      <c r="I3025" s="33"/>
    </row>
    <row r="3026" spans="7:9">
      <c r="G3026" s="33"/>
      <c r="H3026" s="33"/>
      <c r="I3026" s="33"/>
    </row>
    <row r="3027" spans="7:9">
      <c r="G3027" s="33"/>
      <c r="H3027" s="33"/>
      <c r="I3027" s="33"/>
    </row>
    <row r="3028" spans="7:9">
      <c r="G3028" s="33"/>
      <c r="H3028" s="33"/>
      <c r="I3028" s="33"/>
    </row>
    <row r="3029" spans="7:9">
      <c r="G3029" s="33"/>
      <c r="H3029" s="33"/>
      <c r="I3029" s="33"/>
    </row>
    <row r="3030" spans="7:9">
      <c r="G3030" s="33"/>
      <c r="H3030" s="33"/>
      <c r="I3030" s="33"/>
    </row>
    <row r="3031" spans="7:9">
      <c r="G3031" s="33"/>
      <c r="H3031" s="33"/>
      <c r="I3031" s="33"/>
    </row>
    <row r="3032" spans="7:9">
      <c r="G3032" s="33"/>
      <c r="H3032" s="33"/>
      <c r="I3032" s="33"/>
    </row>
    <row r="3033" spans="7:9">
      <c r="G3033" s="33"/>
      <c r="H3033" s="33"/>
      <c r="I3033" s="33"/>
    </row>
    <row r="3034" spans="7:9">
      <c r="G3034" s="33"/>
      <c r="H3034" s="33"/>
      <c r="I3034" s="33"/>
    </row>
    <row r="3035" spans="7:9">
      <c r="G3035" s="33"/>
      <c r="H3035" s="33"/>
      <c r="I3035" s="33"/>
    </row>
    <row r="3036" spans="7:9">
      <c r="G3036" s="33"/>
      <c r="H3036" s="33"/>
      <c r="I3036" s="33"/>
    </row>
    <row r="3037" spans="7:9">
      <c r="G3037" s="33"/>
      <c r="H3037" s="33"/>
      <c r="I3037" s="33"/>
    </row>
    <row r="3038" spans="7:9">
      <c r="G3038" s="33"/>
      <c r="H3038" s="33"/>
      <c r="I3038" s="33"/>
    </row>
    <row r="3039" spans="7:9">
      <c r="G3039" s="33"/>
      <c r="H3039" s="33"/>
      <c r="I3039" s="33"/>
    </row>
    <row r="3040" spans="7:9">
      <c r="G3040" s="33"/>
      <c r="H3040" s="33"/>
      <c r="I3040" s="33"/>
    </row>
    <row r="3041" spans="7:9">
      <c r="G3041" s="33"/>
      <c r="H3041" s="33"/>
      <c r="I3041" s="33"/>
    </row>
    <row r="3042" spans="7:9">
      <c r="G3042" s="33"/>
      <c r="H3042" s="33"/>
      <c r="I3042" s="33"/>
    </row>
    <row r="3043" spans="7:9">
      <c r="G3043" s="33"/>
      <c r="H3043" s="33"/>
      <c r="I3043" s="33"/>
    </row>
    <row r="3044" spans="7:9">
      <c r="G3044" s="33"/>
      <c r="H3044" s="33"/>
      <c r="I3044" s="33"/>
    </row>
    <row r="3045" spans="7:9">
      <c r="G3045" s="33"/>
      <c r="H3045" s="33"/>
      <c r="I3045" s="33"/>
    </row>
    <row r="3046" spans="7:9">
      <c r="G3046" s="33"/>
      <c r="H3046" s="33"/>
      <c r="I3046" s="33"/>
    </row>
    <row r="3047" spans="7:9">
      <c r="G3047" s="33"/>
      <c r="H3047" s="33"/>
      <c r="I3047" s="33"/>
    </row>
    <row r="3048" spans="7:9">
      <c r="G3048" s="33"/>
      <c r="H3048" s="33"/>
      <c r="I3048" s="33"/>
    </row>
    <row r="3049" spans="7:9">
      <c r="G3049" s="33"/>
      <c r="H3049" s="33"/>
      <c r="I3049" s="33"/>
    </row>
    <row r="3050" spans="7:9">
      <c r="G3050" s="33"/>
      <c r="H3050" s="33"/>
      <c r="I3050" s="33"/>
    </row>
    <row r="3051" spans="7:9">
      <c r="G3051" s="33"/>
      <c r="H3051" s="33"/>
      <c r="I3051" s="33"/>
    </row>
    <row r="3052" spans="7:9">
      <c r="G3052" s="33"/>
      <c r="H3052" s="33"/>
      <c r="I3052" s="33"/>
    </row>
    <row r="3053" spans="7:9">
      <c r="G3053" s="33"/>
      <c r="H3053" s="33"/>
      <c r="I3053" s="33"/>
    </row>
    <row r="3054" spans="7:9">
      <c r="G3054" s="33"/>
      <c r="H3054" s="33"/>
      <c r="I3054" s="33"/>
    </row>
    <row r="3055" spans="7:9">
      <c r="G3055" s="33"/>
      <c r="H3055" s="33"/>
      <c r="I3055" s="33"/>
    </row>
    <row r="3056" spans="7:9">
      <c r="G3056" s="33"/>
      <c r="H3056" s="33"/>
      <c r="I3056" s="33"/>
    </row>
    <row r="3057" spans="7:9">
      <c r="G3057" s="33"/>
      <c r="H3057" s="33"/>
      <c r="I3057" s="33"/>
    </row>
    <row r="3058" spans="7:9">
      <c r="G3058" s="33"/>
      <c r="H3058" s="33"/>
      <c r="I3058" s="33"/>
    </row>
    <row r="3059" spans="7:9">
      <c r="G3059" s="33"/>
      <c r="H3059" s="33"/>
      <c r="I3059" s="33"/>
    </row>
    <row r="3060" spans="7:9">
      <c r="G3060" s="33"/>
      <c r="H3060" s="33"/>
      <c r="I3060" s="33"/>
    </row>
    <row r="3061" spans="7:9">
      <c r="G3061" s="33"/>
      <c r="H3061" s="33"/>
      <c r="I3061" s="33"/>
    </row>
    <row r="3062" spans="7:9">
      <c r="G3062" s="33"/>
      <c r="H3062" s="33"/>
      <c r="I3062" s="33"/>
    </row>
    <row r="3063" spans="7:9">
      <c r="G3063" s="33"/>
      <c r="H3063" s="33"/>
      <c r="I3063" s="33"/>
    </row>
    <row r="3064" spans="7:9">
      <c r="G3064" s="33"/>
      <c r="H3064" s="33"/>
      <c r="I3064" s="33"/>
    </row>
    <row r="3065" spans="7:9">
      <c r="G3065" s="33"/>
      <c r="H3065" s="33"/>
      <c r="I3065" s="33"/>
    </row>
    <row r="3066" spans="7:9">
      <c r="G3066" s="33"/>
      <c r="H3066" s="33"/>
      <c r="I3066" s="33"/>
    </row>
    <row r="3067" spans="7:9">
      <c r="G3067" s="33"/>
      <c r="H3067" s="33"/>
      <c r="I3067" s="33"/>
    </row>
    <row r="3068" spans="7:9">
      <c r="G3068" s="33"/>
      <c r="H3068" s="33"/>
      <c r="I3068" s="33"/>
    </row>
    <row r="3069" spans="7:9">
      <c r="G3069" s="33"/>
      <c r="H3069" s="33"/>
      <c r="I3069" s="33"/>
    </row>
    <row r="3070" spans="7:9">
      <c r="G3070" s="33"/>
      <c r="H3070" s="33"/>
      <c r="I3070" s="33"/>
    </row>
    <row r="3071" spans="7:9">
      <c r="G3071" s="33"/>
      <c r="H3071" s="33"/>
      <c r="I3071" s="33"/>
    </row>
    <row r="3072" spans="7:9">
      <c r="G3072" s="33"/>
      <c r="H3072" s="33"/>
      <c r="I3072" s="33"/>
    </row>
    <row r="3073" spans="7:9">
      <c r="G3073" s="33"/>
      <c r="H3073" s="33"/>
      <c r="I3073" s="33"/>
    </row>
    <row r="3074" spans="7:9">
      <c r="G3074" s="33"/>
      <c r="H3074" s="33"/>
      <c r="I3074" s="33"/>
    </row>
    <row r="3075" spans="7:9">
      <c r="G3075" s="33"/>
      <c r="H3075" s="33"/>
      <c r="I3075" s="33"/>
    </row>
    <row r="3076" spans="7:9">
      <c r="G3076" s="33"/>
      <c r="H3076" s="33"/>
      <c r="I3076" s="33"/>
    </row>
    <row r="3077" spans="7:9">
      <c r="G3077" s="33"/>
      <c r="H3077" s="33"/>
      <c r="I3077" s="33"/>
    </row>
    <row r="3078" spans="7:9">
      <c r="G3078" s="33"/>
      <c r="H3078" s="33"/>
      <c r="I3078" s="33"/>
    </row>
    <row r="3079" spans="7:9">
      <c r="G3079" s="33"/>
      <c r="H3079" s="33"/>
      <c r="I3079" s="33"/>
    </row>
    <row r="3080" spans="7:9">
      <c r="G3080" s="33"/>
      <c r="H3080" s="33"/>
      <c r="I3080" s="33"/>
    </row>
    <row r="3081" spans="7:9">
      <c r="G3081" s="33"/>
      <c r="H3081" s="33"/>
      <c r="I3081" s="33"/>
    </row>
    <row r="3082" spans="7:9">
      <c r="G3082" s="33"/>
      <c r="H3082" s="33"/>
      <c r="I3082" s="33"/>
    </row>
    <row r="3083" spans="7:9">
      <c r="G3083" s="33"/>
      <c r="H3083" s="33"/>
      <c r="I3083" s="33"/>
    </row>
    <row r="3084" spans="7:9">
      <c r="G3084" s="33"/>
      <c r="H3084" s="33"/>
      <c r="I3084" s="33"/>
    </row>
    <row r="3085" spans="7:9">
      <c r="G3085" s="33"/>
      <c r="H3085" s="33"/>
      <c r="I3085" s="33"/>
    </row>
    <row r="3086" spans="7:9">
      <c r="G3086" s="33"/>
      <c r="H3086" s="33"/>
      <c r="I3086" s="33"/>
    </row>
    <row r="3087" spans="7:9">
      <c r="G3087" s="33"/>
      <c r="H3087" s="33"/>
      <c r="I3087" s="33"/>
    </row>
    <row r="3088" spans="7:9">
      <c r="G3088" s="33"/>
      <c r="H3088" s="33"/>
      <c r="I3088" s="33"/>
    </row>
    <row r="3089" spans="7:9">
      <c r="G3089" s="33"/>
      <c r="H3089" s="33"/>
      <c r="I3089" s="33"/>
    </row>
    <row r="3090" spans="7:9">
      <c r="G3090" s="33"/>
      <c r="H3090" s="33"/>
      <c r="I3090" s="33"/>
    </row>
    <row r="3091" spans="7:9">
      <c r="G3091" s="33"/>
      <c r="H3091" s="33"/>
      <c r="I3091" s="33"/>
    </row>
    <row r="3092" spans="7:9">
      <c r="G3092" s="33"/>
      <c r="H3092" s="33"/>
      <c r="I3092" s="33"/>
    </row>
    <row r="3093" spans="7:9">
      <c r="G3093" s="33"/>
      <c r="H3093" s="33"/>
      <c r="I3093" s="33"/>
    </row>
    <row r="3094" spans="7:9">
      <c r="G3094" s="33"/>
      <c r="H3094" s="33"/>
      <c r="I3094" s="33"/>
    </row>
    <row r="3095" spans="7:9">
      <c r="G3095" s="33"/>
      <c r="H3095" s="33"/>
      <c r="I3095" s="33"/>
    </row>
    <row r="3096" spans="7:9">
      <c r="G3096" s="33"/>
      <c r="H3096" s="33"/>
      <c r="I3096" s="33"/>
    </row>
    <row r="3097" spans="7:9">
      <c r="G3097" s="33"/>
      <c r="H3097" s="33"/>
      <c r="I3097" s="33"/>
    </row>
    <row r="3098" spans="7:9">
      <c r="G3098" s="33"/>
      <c r="H3098" s="33"/>
      <c r="I3098" s="33"/>
    </row>
    <row r="3099" spans="7:9">
      <c r="G3099" s="33"/>
      <c r="H3099" s="33"/>
      <c r="I3099" s="33"/>
    </row>
    <row r="3100" spans="7:9">
      <c r="G3100" s="33"/>
      <c r="H3100" s="33"/>
      <c r="I3100" s="33"/>
    </row>
    <row r="3101" spans="7:9">
      <c r="G3101" s="33"/>
      <c r="H3101" s="33"/>
      <c r="I3101" s="33"/>
    </row>
    <row r="3102" spans="7:9">
      <c r="G3102" s="33"/>
      <c r="H3102" s="33"/>
      <c r="I3102" s="33"/>
    </row>
    <row r="3103" spans="7:9">
      <c r="G3103" s="33"/>
      <c r="H3103" s="33"/>
      <c r="I3103" s="33"/>
    </row>
    <row r="3104" spans="7:9">
      <c r="G3104" s="33"/>
      <c r="H3104" s="33"/>
      <c r="I3104" s="33"/>
    </row>
    <row r="3105" spans="7:9">
      <c r="G3105" s="33"/>
      <c r="H3105" s="33"/>
      <c r="I3105" s="33"/>
    </row>
    <row r="3106" spans="7:9">
      <c r="G3106" s="33"/>
      <c r="H3106" s="33"/>
      <c r="I3106" s="33"/>
    </row>
    <row r="3107" spans="7:9">
      <c r="G3107" s="33"/>
      <c r="H3107" s="33"/>
      <c r="I3107" s="33"/>
    </row>
    <row r="3108" spans="7:9">
      <c r="G3108" s="33"/>
      <c r="H3108" s="33"/>
      <c r="I3108" s="33"/>
    </row>
    <row r="3109" spans="7:9">
      <c r="G3109" s="33"/>
      <c r="H3109" s="33"/>
      <c r="I3109" s="33"/>
    </row>
    <row r="3110" spans="7:9">
      <c r="G3110" s="33"/>
      <c r="H3110" s="33"/>
      <c r="I3110" s="33"/>
    </row>
    <row r="3111" spans="7:9">
      <c r="G3111" s="33"/>
      <c r="H3111" s="33"/>
      <c r="I3111" s="33"/>
    </row>
    <row r="3112" spans="7:9">
      <c r="G3112" s="33"/>
      <c r="H3112" s="33"/>
      <c r="I3112" s="33"/>
    </row>
    <row r="3113" spans="7:9">
      <c r="G3113" s="33"/>
      <c r="H3113" s="33"/>
      <c r="I3113" s="33"/>
    </row>
    <row r="3114" spans="7:9">
      <c r="G3114" s="33"/>
      <c r="H3114" s="33"/>
      <c r="I3114" s="33"/>
    </row>
    <row r="3115" spans="7:9">
      <c r="G3115" s="33"/>
      <c r="H3115" s="33"/>
      <c r="I3115" s="33"/>
    </row>
    <row r="3116" spans="7:9">
      <c r="G3116" s="33"/>
      <c r="H3116" s="33"/>
      <c r="I3116" s="33"/>
    </row>
    <row r="3117" spans="7:9">
      <c r="G3117" s="33"/>
      <c r="H3117" s="33"/>
      <c r="I3117" s="33"/>
    </row>
    <row r="3118" spans="7:9">
      <c r="G3118" s="33"/>
      <c r="H3118" s="33"/>
      <c r="I3118" s="33"/>
    </row>
    <row r="3119" spans="7:9">
      <c r="G3119" s="33"/>
      <c r="H3119" s="33"/>
      <c r="I3119" s="33"/>
    </row>
    <row r="3120" spans="7:9">
      <c r="G3120" s="33"/>
      <c r="H3120" s="33"/>
      <c r="I3120" s="33"/>
    </row>
    <row r="3121" spans="7:9">
      <c r="G3121" s="33"/>
      <c r="H3121" s="33"/>
      <c r="I3121" s="33"/>
    </row>
    <row r="3122" spans="7:9">
      <c r="G3122" s="33"/>
      <c r="H3122" s="33"/>
      <c r="I3122" s="33"/>
    </row>
    <row r="3123" spans="7:9">
      <c r="G3123" s="33"/>
      <c r="H3123" s="33"/>
      <c r="I3123" s="33"/>
    </row>
    <row r="3124" spans="7:9">
      <c r="G3124" s="33"/>
      <c r="H3124" s="33"/>
      <c r="I3124" s="33"/>
    </row>
    <row r="3125" spans="7:9">
      <c r="G3125" s="33"/>
      <c r="H3125" s="33"/>
      <c r="I3125" s="33"/>
    </row>
    <row r="3126" spans="7:9">
      <c r="G3126" s="33"/>
      <c r="H3126" s="33"/>
      <c r="I3126" s="33"/>
    </row>
    <row r="3127" spans="7:9">
      <c r="G3127" s="33"/>
      <c r="H3127" s="33"/>
      <c r="I3127" s="33"/>
    </row>
    <row r="3128" spans="7:9">
      <c r="G3128" s="33"/>
      <c r="H3128" s="33"/>
      <c r="I3128" s="33"/>
    </row>
    <row r="3129" spans="7:9">
      <c r="G3129" s="33"/>
      <c r="H3129" s="33"/>
      <c r="I3129" s="33"/>
    </row>
    <row r="3130" spans="7:9">
      <c r="G3130" s="33"/>
      <c r="H3130" s="33"/>
      <c r="I3130" s="33"/>
    </row>
    <row r="3131" spans="7:9">
      <c r="G3131" s="33"/>
      <c r="H3131" s="33"/>
      <c r="I3131" s="33"/>
    </row>
    <row r="3132" spans="7:9">
      <c r="G3132" s="33"/>
      <c r="H3132" s="33"/>
      <c r="I3132" s="33"/>
    </row>
    <row r="3133" spans="7:9">
      <c r="G3133" s="33"/>
      <c r="H3133" s="33"/>
      <c r="I3133" s="33"/>
    </row>
    <row r="3134" spans="7:9">
      <c r="G3134" s="33"/>
      <c r="H3134" s="33"/>
      <c r="I3134" s="33"/>
    </row>
    <row r="3135" spans="7:9">
      <c r="G3135" s="33"/>
      <c r="H3135" s="33"/>
      <c r="I3135" s="33"/>
    </row>
    <row r="3136" spans="7:9">
      <c r="G3136" s="33"/>
      <c r="H3136" s="33"/>
      <c r="I3136" s="33"/>
    </row>
    <row r="3137" spans="7:9">
      <c r="G3137" s="33"/>
      <c r="H3137" s="33"/>
      <c r="I3137" s="33"/>
    </row>
    <row r="3138" spans="7:9">
      <c r="G3138" s="33"/>
      <c r="H3138" s="33"/>
      <c r="I3138" s="33"/>
    </row>
    <row r="3139" spans="7:9">
      <c r="G3139" s="33"/>
      <c r="H3139" s="33"/>
      <c r="I3139" s="33"/>
    </row>
    <row r="3140" spans="7:9">
      <c r="G3140" s="33"/>
      <c r="H3140" s="33"/>
      <c r="I3140" s="33"/>
    </row>
    <row r="3141" spans="7:9">
      <c r="G3141" s="33"/>
      <c r="H3141" s="33"/>
      <c r="I3141" s="33"/>
    </row>
    <row r="3142" spans="7:9">
      <c r="G3142" s="33"/>
      <c r="H3142" s="33"/>
      <c r="I3142" s="33"/>
    </row>
    <row r="3143" spans="7:9">
      <c r="G3143" s="33"/>
      <c r="H3143" s="33"/>
      <c r="I3143" s="33"/>
    </row>
    <row r="3144" spans="7:9">
      <c r="G3144" s="33"/>
      <c r="H3144" s="33"/>
      <c r="I3144" s="33"/>
    </row>
    <row r="3145" spans="7:9">
      <c r="G3145" s="33"/>
      <c r="H3145" s="33"/>
      <c r="I3145" s="33"/>
    </row>
    <row r="3146" spans="7:9">
      <c r="G3146" s="33"/>
      <c r="H3146" s="33"/>
      <c r="I3146" s="33"/>
    </row>
    <row r="3147" spans="7:9">
      <c r="G3147" s="33"/>
      <c r="H3147" s="33"/>
      <c r="I3147" s="33"/>
    </row>
    <row r="3148" spans="7:9">
      <c r="G3148" s="33"/>
      <c r="H3148" s="33"/>
      <c r="I3148" s="33"/>
    </row>
    <row r="3149" spans="7:9">
      <c r="G3149" s="33"/>
      <c r="H3149" s="33"/>
      <c r="I3149" s="33"/>
    </row>
    <row r="3150" spans="7:9">
      <c r="G3150" s="33"/>
      <c r="H3150" s="33"/>
      <c r="I3150" s="33"/>
    </row>
    <row r="3151" spans="7:9">
      <c r="G3151" s="33"/>
      <c r="H3151" s="33"/>
      <c r="I3151" s="33"/>
    </row>
    <row r="3152" spans="7:9">
      <c r="G3152" s="33"/>
      <c r="H3152" s="33"/>
      <c r="I3152" s="33"/>
    </row>
    <row r="3153" spans="7:9">
      <c r="G3153" s="33"/>
      <c r="H3153" s="33"/>
      <c r="I3153" s="33"/>
    </row>
    <row r="3154" spans="7:9">
      <c r="G3154" s="33"/>
      <c r="H3154" s="33"/>
      <c r="I3154" s="33"/>
    </row>
    <row r="3155" spans="7:9">
      <c r="G3155" s="33"/>
      <c r="H3155" s="33"/>
      <c r="I3155" s="33"/>
    </row>
    <row r="3156" spans="7:9">
      <c r="G3156" s="33"/>
      <c r="H3156" s="33"/>
      <c r="I3156" s="33"/>
    </row>
    <row r="3157" spans="7:9">
      <c r="G3157" s="33"/>
      <c r="H3157" s="33"/>
      <c r="I3157" s="33"/>
    </row>
    <row r="3158" spans="7:9">
      <c r="G3158" s="33"/>
      <c r="H3158" s="33"/>
      <c r="I3158" s="33"/>
    </row>
    <row r="3159" spans="7:9">
      <c r="G3159" s="33"/>
      <c r="H3159" s="33"/>
      <c r="I3159" s="33"/>
    </row>
    <row r="3160" spans="7:9">
      <c r="G3160" s="33"/>
      <c r="H3160" s="33"/>
      <c r="I3160" s="33"/>
    </row>
    <row r="3161" spans="7:9">
      <c r="G3161" s="33"/>
      <c r="H3161" s="33"/>
      <c r="I3161" s="33"/>
    </row>
    <row r="3162" spans="7:9">
      <c r="G3162" s="33"/>
      <c r="H3162" s="33"/>
      <c r="I3162" s="33"/>
    </row>
    <row r="3163" spans="7:9">
      <c r="G3163" s="33"/>
      <c r="H3163" s="33"/>
      <c r="I3163" s="33"/>
    </row>
    <row r="3164" spans="7:9">
      <c r="G3164" s="33"/>
      <c r="H3164" s="33"/>
      <c r="I3164" s="33"/>
    </row>
    <row r="3165" spans="7:9">
      <c r="G3165" s="33"/>
      <c r="H3165" s="33"/>
      <c r="I3165" s="33"/>
    </row>
    <row r="3166" spans="7:9">
      <c r="G3166" s="33"/>
      <c r="H3166" s="33"/>
      <c r="I3166" s="33"/>
    </row>
    <row r="3167" spans="7:9">
      <c r="G3167" s="33"/>
      <c r="H3167" s="33"/>
      <c r="I3167" s="33"/>
    </row>
    <row r="3168" spans="7:9">
      <c r="G3168" s="33"/>
      <c r="H3168" s="33"/>
      <c r="I3168" s="33"/>
    </row>
    <row r="3169" spans="7:9">
      <c r="G3169" s="33"/>
      <c r="H3169" s="33"/>
      <c r="I3169" s="33"/>
    </row>
    <row r="3170" spans="7:9">
      <c r="G3170" s="33"/>
      <c r="H3170" s="33"/>
      <c r="I3170" s="33"/>
    </row>
    <row r="3171" spans="7:9">
      <c r="G3171" s="33"/>
      <c r="H3171" s="33"/>
      <c r="I3171" s="33"/>
    </row>
    <row r="3172" spans="7:9">
      <c r="G3172" s="33"/>
      <c r="H3172" s="33"/>
      <c r="I3172" s="33"/>
    </row>
    <row r="3173" spans="7:9">
      <c r="G3173" s="33"/>
      <c r="H3173" s="33"/>
      <c r="I3173" s="33"/>
    </row>
    <row r="3174" spans="7:9">
      <c r="G3174" s="33"/>
      <c r="H3174" s="33"/>
      <c r="I3174" s="33"/>
    </row>
    <row r="3175" spans="7:9">
      <c r="G3175" s="33"/>
      <c r="H3175" s="33"/>
      <c r="I3175" s="33"/>
    </row>
    <row r="3176" spans="7:9">
      <c r="G3176" s="33"/>
      <c r="H3176" s="33"/>
      <c r="I3176" s="33"/>
    </row>
    <row r="3177" spans="7:9">
      <c r="G3177" s="33"/>
      <c r="H3177" s="33"/>
      <c r="I3177" s="33"/>
    </row>
    <row r="3178" spans="7:9">
      <c r="G3178" s="33"/>
      <c r="H3178" s="33"/>
      <c r="I3178" s="33"/>
    </row>
    <row r="3179" spans="7:9">
      <c r="G3179" s="33"/>
      <c r="H3179" s="33"/>
      <c r="I3179" s="33"/>
    </row>
    <row r="3180" spans="7:9">
      <c r="G3180" s="33"/>
      <c r="H3180" s="33"/>
      <c r="I3180" s="33"/>
    </row>
    <row r="3181" spans="7:9">
      <c r="G3181" s="33"/>
      <c r="H3181" s="33"/>
      <c r="I3181" s="33"/>
    </row>
    <row r="3182" spans="7:9">
      <c r="G3182" s="33"/>
      <c r="H3182" s="33"/>
      <c r="I3182" s="33"/>
    </row>
    <row r="3183" spans="7:9">
      <c r="G3183" s="33"/>
      <c r="H3183" s="33"/>
      <c r="I3183" s="33"/>
    </row>
    <row r="3184" spans="7:9">
      <c r="G3184" s="33"/>
      <c r="H3184" s="33"/>
      <c r="I3184" s="33"/>
    </row>
    <row r="3185" spans="7:9">
      <c r="G3185" s="33"/>
      <c r="H3185" s="33"/>
      <c r="I3185" s="33"/>
    </row>
    <row r="3186" spans="7:9">
      <c r="G3186" s="33"/>
      <c r="H3186" s="33"/>
      <c r="I3186" s="33"/>
    </row>
    <row r="3187" spans="7:9">
      <c r="G3187" s="33"/>
      <c r="H3187" s="33"/>
      <c r="I3187" s="33"/>
    </row>
    <row r="3188" spans="7:9">
      <c r="G3188" s="33"/>
      <c r="H3188" s="33"/>
      <c r="I3188" s="33"/>
    </row>
    <row r="3189" spans="7:9">
      <c r="G3189" s="33"/>
      <c r="H3189" s="33"/>
      <c r="I3189" s="33"/>
    </row>
    <row r="3190" spans="7:9">
      <c r="G3190" s="33"/>
      <c r="H3190" s="33"/>
      <c r="I3190" s="33"/>
    </row>
    <row r="3191" spans="7:9">
      <c r="G3191" s="33"/>
      <c r="H3191" s="33"/>
      <c r="I3191" s="33"/>
    </row>
    <row r="3192" spans="7:9">
      <c r="G3192" s="33"/>
      <c r="H3192" s="33"/>
      <c r="I3192" s="33"/>
    </row>
    <row r="3193" spans="7:9">
      <c r="G3193" s="33"/>
      <c r="H3193" s="33"/>
      <c r="I3193" s="33"/>
    </row>
    <row r="3194" spans="7:9">
      <c r="G3194" s="33"/>
      <c r="H3194" s="33"/>
      <c r="I3194" s="33"/>
    </row>
    <row r="3195" spans="7:9">
      <c r="G3195" s="33"/>
      <c r="H3195" s="33"/>
      <c r="I3195" s="33"/>
    </row>
    <row r="3196" spans="7:9">
      <c r="G3196" s="33"/>
      <c r="H3196" s="33"/>
      <c r="I3196" s="33"/>
    </row>
    <row r="3197" spans="7:9">
      <c r="G3197" s="33"/>
      <c r="H3197" s="33"/>
      <c r="I3197" s="33"/>
    </row>
    <row r="3198" spans="7:9">
      <c r="G3198" s="33"/>
      <c r="H3198" s="33"/>
      <c r="I3198" s="33"/>
    </row>
    <row r="3199" spans="7:9">
      <c r="G3199" s="33"/>
      <c r="H3199" s="33"/>
      <c r="I3199" s="33"/>
    </row>
    <row r="3200" spans="7:9">
      <c r="G3200" s="33"/>
      <c r="H3200" s="33"/>
      <c r="I3200" s="33"/>
    </row>
    <row r="3201" spans="7:9">
      <c r="G3201" s="33"/>
      <c r="H3201" s="33"/>
      <c r="I3201" s="33"/>
    </row>
    <row r="3202" spans="7:9">
      <c r="G3202" s="33"/>
      <c r="H3202" s="33"/>
      <c r="I3202" s="33"/>
    </row>
    <row r="3203" spans="7:9">
      <c r="G3203" s="33"/>
      <c r="H3203" s="33"/>
      <c r="I3203" s="33"/>
    </row>
    <row r="3204" spans="7:9">
      <c r="G3204" s="33"/>
      <c r="H3204" s="33"/>
      <c r="I3204" s="33"/>
    </row>
    <row r="3205" spans="7:9">
      <c r="G3205" s="33"/>
      <c r="H3205" s="33"/>
      <c r="I3205" s="33"/>
    </row>
    <row r="3206" spans="7:9">
      <c r="G3206" s="33"/>
      <c r="H3206" s="33"/>
      <c r="I3206" s="33"/>
    </row>
    <row r="3207" spans="7:9">
      <c r="G3207" s="33"/>
      <c r="H3207" s="33"/>
      <c r="I3207" s="33"/>
    </row>
    <row r="3208" spans="7:9">
      <c r="G3208" s="33"/>
      <c r="H3208" s="33"/>
      <c r="I3208" s="33"/>
    </row>
    <row r="3209" spans="7:9">
      <c r="G3209" s="33"/>
      <c r="H3209" s="33"/>
      <c r="I3209" s="33"/>
    </row>
    <row r="3210" spans="7:9">
      <c r="G3210" s="33"/>
      <c r="H3210" s="33"/>
      <c r="I3210" s="33"/>
    </row>
    <row r="3211" spans="7:9">
      <c r="G3211" s="33"/>
      <c r="H3211" s="33"/>
      <c r="I3211" s="33"/>
    </row>
    <row r="3212" spans="7:9">
      <c r="G3212" s="33"/>
      <c r="H3212" s="33"/>
      <c r="I3212" s="33"/>
    </row>
    <row r="3213" spans="7:9">
      <c r="G3213" s="33"/>
      <c r="H3213" s="33"/>
      <c r="I3213" s="33"/>
    </row>
    <row r="3214" spans="7:9">
      <c r="G3214" s="33"/>
      <c r="H3214" s="33"/>
      <c r="I3214" s="33"/>
    </row>
    <row r="3215" spans="7:9">
      <c r="G3215" s="33"/>
      <c r="H3215" s="33"/>
      <c r="I3215" s="33"/>
    </row>
    <row r="3216" spans="7:9">
      <c r="G3216" s="33"/>
      <c r="H3216" s="33"/>
      <c r="I3216" s="33"/>
    </row>
    <row r="3217" spans="7:9">
      <c r="G3217" s="33"/>
      <c r="H3217" s="33"/>
      <c r="I3217" s="33"/>
    </row>
    <row r="3218" spans="7:9">
      <c r="G3218" s="33"/>
      <c r="H3218" s="33"/>
      <c r="I3218" s="33"/>
    </row>
    <row r="3219" spans="7:9">
      <c r="G3219" s="33"/>
      <c r="H3219" s="33"/>
      <c r="I3219" s="33"/>
    </row>
    <row r="3220" spans="7:9">
      <c r="G3220" s="33"/>
      <c r="H3220" s="33"/>
      <c r="I3220" s="33"/>
    </row>
    <row r="3221" spans="7:9">
      <c r="G3221" s="33"/>
      <c r="H3221" s="33"/>
      <c r="I3221" s="33"/>
    </row>
    <row r="3222" spans="7:9">
      <c r="G3222" s="33"/>
      <c r="H3222" s="33"/>
      <c r="I3222" s="33"/>
    </row>
    <row r="3223" spans="7:9">
      <c r="G3223" s="33"/>
      <c r="H3223" s="33"/>
      <c r="I3223" s="33"/>
    </row>
    <row r="3224" spans="7:9">
      <c r="G3224" s="33"/>
      <c r="H3224" s="33"/>
      <c r="I3224" s="33"/>
    </row>
    <row r="3225" spans="7:9">
      <c r="G3225" s="33"/>
      <c r="H3225" s="33"/>
      <c r="I3225" s="33"/>
    </row>
    <row r="3226" spans="7:9">
      <c r="G3226" s="33"/>
      <c r="H3226" s="33"/>
      <c r="I3226" s="33"/>
    </row>
    <row r="3227" spans="7:9">
      <c r="G3227" s="33"/>
      <c r="H3227" s="33"/>
      <c r="I3227" s="33"/>
    </row>
    <row r="3228" spans="7:9">
      <c r="G3228" s="33"/>
      <c r="H3228" s="33"/>
      <c r="I3228" s="33"/>
    </row>
    <row r="3229" spans="7:9">
      <c r="G3229" s="33"/>
      <c r="H3229" s="33"/>
      <c r="I3229" s="33"/>
    </row>
    <row r="3230" spans="7:9">
      <c r="G3230" s="33"/>
      <c r="H3230" s="33"/>
      <c r="I3230" s="33"/>
    </row>
    <row r="3231" spans="7:9">
      <c r="G3231" s="33"/>
      <c r="H3231" s="33"/>
      <c r="I3231" s="33"/>
    </row>
    <row r="3232" spans="7:9">
      <c r="G3232" s="33"/>
      <c r="H3232" s="33"/>
      <c r="I3232" s="33"/>
    </row>
    <row r="3233" spans="7:9">
      <c r="G3233" s="33"/>
      <c r="H3233" s="33"/>
      <c r="I3233" s="33"/>
    </row>
    <row r="3234" spans="7:9">
      <c r="G3234" s="33"/>
      <c r="H3234" s="33"/>
      <c r="I3234" s="33"/>
    </row>
    <row r="3235" spans="7:9">
      <c r="G3235" s="33"/>
      <c r="H3235" s="33"/>
      <c r="I3235" s="33"/>
    </row>
    <row r="3236" spans="7:9">
      <c r="G3236" s="33"/>
      <c r="H3236" s="33"/>
      <c r="I3236" s="33"/>
    </row>
    <row r="3237" spans="7:9">
      <c r="G3237" s="33"/>
      <c r="H3237" s="33"/>
      <c r="I3237" s="33"/>
    </row>
    <row r="3238" spans="7:9">
      <c r="G3238" s="33"/>
      <c r="H3238" s="33"/>
      <c r="I3238" s="33"/>
    </row>
    <row r="3239" spans="7:9">
      <c r="G3239" s="33"/>
      <c r="H3239" s="33"/>
      <c r="I3239" s="33"/>
    </row>
    <row r="3240" spans="7:9">
      <c r="G3240" s="33"/>
      <c r="H3240" s="33"/>
      <c r="I3240" s="33"/>
    </row>
    <row r="3241" spans="7:9">
      <c r="G3241" s="33"/>
      <c r="H3241" s="33"/>
      <c r="I3241" s="33"/>
    </row>
    <row r="3242" spans="7:9">
      <c r="G3242" s="33"/>
      <c r="H3242" s="33"/>
      <c r="I3242" s="33"/>
    </row>
    <row r="3243" spans="7:9">
      <c r="G3243" s="33"/>
      <c r="H3243" s="33"/>
      <c r="I3243" s="33"/>
    </row>
    <row r="3244" spans="7:9">
      <c r="G3244" s="33"/>
      <c r="H3244" s="33"/>
      <c r="I3244" s="33"/>
    </row>
    <row r="3245" spans="7:9">
      <c r="G3245" s="33"/>
      <c r="H3245" s="33"/>
      <c r="I3245" s="33"/>
    </row>
    <row r="3246" spans="7:9">
      <c r="G3246" s="33"/>
      <c r="H3246" s="33"/>
      <c r="I3246" s="33"/>
    </row>
    <row r="3247" spans="7:9">
      <c r="G3247" s="33"/>
      <c r="H3247" s="33"/>
      <c r="I3247" s="33"/>
    </row>
    <row r="3248" spans="7:9">
      <c r="G3248" s="33"/>
      <c r="H3248" s="33"/>
      <c r="I3248" s="33"/>
    </row>
    <row r="3249" spans="7:9">
      <c r="G3249" s="33"/>
      <c r="H3249" s="33"/>
      <c r="I3249" s="33"/>
    </row>
    <row r="3250" spans="7:9">
      <c r="G3250" s="33"/>
      <c r="H3250" s="33"/>
      <c r="I3250" s="33"/>
    </row>
    <row r="3251" spans="7:9">
      <c r="G3251" s="33"/>
      <c r="H3251" s="33"/>
      <c r="I3251" s="33"/>
    </row>
    <row r="3252" spans="7:9">
      <c r="G3252" s="33"/>
      <c r="H3252" s="33"/>
      <c r="I3252" s="33"/>
    </row>
    <row r="3253" spans="7:9">
      <c r="G3253" s="33"/>
      <c r="H3253" s="33"/>
      <c r="I3253" s="33"/>
    </row>
    <row r="3254" spans="7:9">
      <c r="G3254" s="33"/>
      <c r="H3254" s="33"/>
      <c r="I3254" s="33"/>
    </row>
    <row r="3255" spans="7:9">
      <c r="G3255" s="33"/>
      <c r="H3255" s="33"/>
      <c r="I3255" s="33"/>
    </row>
    <row r="3256" spans="7:9">
      <c r="G3256" s="33"/>
      <c r="H3256" s="33"/>
      <c r="I3256" s="33"/>
    </row>
    <row r="3257" spans="7:9">
      <c r="G3257" s="33"/>
      <c r="H3257" s="33"/>
      <c r="I3257" s="33"/>
    </row>
    <row r="3258" spans="7:9">
      <c r="G3258" s="33"/>
      <c r="H3258" s="33"/>
      <c r="I3258" s="33"/>
    </row>
    <row r="3259" spans="7:9">
      <c r="G3259" s="33"/>
      <c r="H3259" s="33"/>
      <c r="I3259" s="33"/>
    </row>
    <row r="3260" spans="7:9">
      <c r="G3260" s="33"/>
      <c r="H3260" s="33"/>
      <c r="I3260" s="33"/>
    </row>
    <row r="3261" spans="7:9">
      <c r="G3261" s="33"/>
      <c r="H3261" s="33"/>
      <c r="I3261" s="33"/>
    </row>
    <row r="3262" spans="7:9">
      <c r="G3262" s="33"/>
      <c r="H3262" s="33"/>
      <c r="I3262" s="33"/>
    </row>
    <row r="3263" spans="7:9">
      <c r="G3263" s="33"/>
      <c r="H3263" s="33"/>
      <c r="I3263" s="33"/>
    </row>
    <row r="3264" spans="7:9">
      <c r="G3264" s="33"/>
      <c r="H3264" s="33"/>
      <c r="I3264" s="33"/>
    </row>
    <row r="3265" spans="7:9">
      <c r="G3265" s="33"/>
      <c r="H3265" s="33"/>
      <c r="I3265" s="33"/>
    </row>
    <row r="3266" spans="7:9">
      <c r="G3266" s="33"/>
      <c r="H3266" s="33"/>
      <c r="I3266" s="33"/>
    </row>
    <row r="3267" spans="7:9">
      <c r="G3267" s="33"/>
      <c r="H3267" s="33"/>
      <c r="I3267" s="33"/>
    </row>
    <row r="3268" spans="7:9">
      <c r="G3268" s="33"/>
      <c r="H3268" s="33"/>
      <c r="I3268" s="33"/>
    </row>
    <row r="3269" spans="7:9">
      <c r="G3269" s="33"/>
      <c r="H3269" s="33"/>
      <c r="I3269" s="33"/>
    </row>
    <row r="3270" spans="7:9">
      <c r="G3270" s="33"/>
      <c r="H3270" s="33"/>
      <c r="I3270" s="33"/>
    </row>
    <row r="3271" spans="7:9">
      <c r="G3271" s="33"/>
      <c r="H3271" s="33"/>
      <c r="I3271" s="33"/>
    </row>
    <row r="3272" spans="7:9">
      <c r="G3272" s="33"/>
      <c r="H3272" s="33"/>
      <c r="I3272" s="33"/>
    </row>
    <row r="3273" spans="7:9">
      <c r="G3273" s="33"/>
      <c r="H3273" s="33"/>
      <c r="I3273" s="33"/>
    </row>
    <row r="3274" spans="7:9">
      <c r="G3274" s="33"/>
      <c r="H3274" s="33"/>
      <c r="I3274" s="33"/>
    </row>
    <row r="3275" spans="7:9">
      <c r="G3275" s="33"/>
      <c r="H3275" s="33"/>
      <c r="I3275" s="33"/>
    </row>
    <row r="3276" spans="7:9">
      <c r="G3276" s="33"/>
      <c r="H3276" s="33"/>
      <c r="I3276" s="33"/>
    </row>
    <row r="3277" spans="7:9">
      <c r="G3277" s="33"/>
      <c r="H3277" s="33"/>
      <c r="I3277" s="33"/>
    </row>
    <row r="3278" spans="7:9">
      <c r="G3278" s="33"/>
      <c r="H3278" s="33"/>
      <c r="I3278" s="33"/>
    </row>
    <row r="3279" spans="7:9">
      <c r="G3279" s="33"/>
      <c r="H3279" s="33"/>
      <c r="I3279" s="33"/>
    </row>
    <row r="3280" spans="7:9">
      <c r="G3280" s="33"/>
      <c r="H3280" s="33"/>
      <c r="I3280" s="33"/>
    </row>
    <row r="3281" spans="7:9">
      <c r="G3281" s="33"/>
      <c r="H3281" s="33"/>
      <c r="I3281" s="33"/>
    </row>
    <row r="3282" spans="7:9">
      <c r="G3282" s="33"/>
      <c r="H3282" s="33"/>
      <c r="I3282" s="33"/>
    </row>
    <row r="3283" spans="7:9">
      <c r="G3283" s="33"/>
      <c r="H3283" s="33"/>
      <c r="I3283" s="33"/>
    </row>
    <row r="3284" spans="7:9">
      <c r="G3284" s="33"/>
      <c r="H3284" s="33"/>
      <c r="I3284" s="33"/>
    </row>
    <row r="3285" spans="7:9">
      <c r="G3285" s="33"/>
      <c r="H3285" s="33"/>
      <c r="I3285" s="33"/>
    </row>
    <row r="3286" spans="7:9">
      <c r="G3286" s="33"/>
      <c r="H3286" s="33"/>
      <c r="I3286" s="33"/>
    </row>
    <row r="3287" spans="7:9">
      <c r="G3287" s="33"/>
      <c r="H3287" s="33"/>
      <c r="I3287" s="33"/>
    </row>
    <row r="3288" spans="7:9">
      <c r="G3288" s="33"/>
      <c r="H3288" s="33"/>
      <c r="I3288" s="33"/>
    </row>
    <row r="3289" spans="7:9">
      <c r="G3289" s="33"/>
      <c r="H3289" s="33"/>
      <c r="I3289" s="33"/>
    </row>
    <row r="3290" spans="7:9">
      <c r="G3290" s="33"/>
      <c r="H3290" s="33"/>
      <c r="I3290" s="33"/>
    </row>
    <row r="3291" spans="7:9">
      <c r="G3291" s="33"/>
      <c r="H3291" s="33"/>
      <c r="I3291" s="33"/>
    </row>
    <row r="3292" spans="7:9">
      <c r="G3292" s="33"/>
      <c r="H3292" s="33"/>
      <c r="I3292" s="33"/>
    </row>
    <row r="3293" spans="7:9">
      <c r="G3293" s="33"/>
      <c r="H3293" s="33"/>
      <c r="I3293" s="33"/>
    </row>
    <row r="3294" spans="7:9">
      <c r="G3294" s="33"/>
      <c r="H3294" s="33"/>
      <c r="I3294" s="33"/>
    </row>
    <row r="3295" spans="7:9">
      <c r="G3295" s="33"/>
      <c r="H3295" s="33"/>
      <c r="I3295" s="33"/>
    </row>
    <row r="3296" spans="7:9">
      <c r="G3296" s="33"/>
      <c r="H3296" s="33"/>
      <c r="I3296" s="33"/>
    </row>
    <row r="3297" spans="7:9">
      <c r="G3297" s="33"/>
      <c r="H3297" s="33"/>
      <c r="I3297" s="33"/>
    </row>
    <row r="3298" spans="7:9">
      <c r="G3298" s="33"/>
      <c r="H3298" s="33"/>
      <c r="I3298" s="33"/>
    </row>
    <row r="3299" spans="7:9">
      <c r="G3299" s="33"/>
      <c r="H3299" s="33"/>
      <c r="I3299" s="33"/>
    </row>
    <row r="3300" spans="7:9">
      <c r="G3300" s="33"/>
      <c r="H3300" s="33"/>
      <c r="I3300" s="33"/>
    </row>
    <row r="3301" spans="7:9">
      <c r="G3301" s="33"/>
      <c r="H3301" s="33"/>
      <c r="I3301" s="33"/>
    </row>
    <row r="3302" spans="7:9">
      <c r="G3302" s="33"/>
      <c r="H3302" s="33"/>
      <c r="I3302" s="33"/>
    </row>
    <row r="3303" spans="7:9">
      <c r="G3303" s="33"/>
      <c r="H3303" s="33"/>
      <c r="I3303" s="33"/>
    </row>
    <row r="3304" spans="7:9">
      <c r="G3304" s="33"/>
      <c r="H3304" s="33"/>
      <c r="I3304" s="33"/>
    </row>
    <row r="3305" spans="7:9">
      <c r="G3305" s="33"/>
      <c r="H3305" s="33"/>
      <c r="I3305" s="33"/>
    </row>
    <row r="3306" spans="7:9">
      <c r="G3306" s="33"/>
      <c r="H3306" s="33"/>
      <c r="I3306" s="33"/>
    </row>
    <row r="3307" spans="7:9">
      <c r="G3307" s="33"/>
      <c r="H3307" s="33"/>
      <c r="I3307" s="33"/>
    </row>
    <row r="3308" spans="7:9">
      <c r="G3308" s="33"/>
      <c r="H3308" s="33"/>
      <c r="I3308" s="33"/>
    </row>
    <row r="3309" spans="7:9">
      <c r="G3309" s="33"/>
      <c r="H3309" s="33"/>
      <c r="I3309" s="33"/>
    </row>
    <row r="3310" spans="7:9">
      <c r="G3310" s="33"/>
      <c r="H3310" s="33"/>
      <c r="I3310" s="33"/>
    </row>
    <row r="3311" spans="7:9">
      <c r="G3311" s="33"/>
      <c r="H3311" s="33"/>
      <c r="I3311" s="33"/>
    </row>
    <row r="3312" spans="7:9">
      <c r="G3312" s="33"/>
      <c r="H3312" s="33"/>
      <c r="I3312" s="33"/>
    </row>
    <row r="3313" spans="7:9">
      <c r="G3313" s="33"/>
      <c r="H3313" s="33"/>
      <c r="I3313" s="33"/>
    </row>
    <row r="3314" spans="7:9">
      <c r="G3314" s="33"/>
      <c r="H3314" s="33"/>
      <c r="I3314" s="33"/>
    </row>
    <row r="3315" spans="7:9">
      <c r="G3315" s="33"/>
      <c r="H3315" s="33"/>
      <c r="I3315" s="33"/>
    </row>
    <row r="3316" spans="7:9">
      <c r="G3316" s="33"/>
      <c r="H3316" s="33"/>
      <c r="I3316" s="33"/>
    </row>
    <row r="3317" spans="7:9">
      <c r="G3317" s="33"/>
      <c r="H3317" s="33"/>
      <c r="I3317" s="33"/>
    </row>
    <row r="3318" spans="7:9">
      <c r="G3318" s="33"/>
      <c r="H3318" s="33"/>
      <c r="I3318" s="33"/>
    </row>
    <row r="3319" spans="7:9">
      <c r="G3319" s="33"/>
      <c r="H3319" s="33"/>
      <c r="I3319" s="33"/>
    </row>
    <row r="3320" spans="7:9">
      <c r="G3320" s="33"/>
      <c r="H3320" s="33"/>
      <c r="I3320" s="33"/>
    </row>
    <row r="3321" spans="7:9">
      <c r="G3321" s="33"/>
      <c r="H3321" s="33"/>
      <c r="I3321" s="33"/>
    </row>
    <row r="3322" spans="7:9">
      <c r="G3322" s="33"/>
      <c r="H3322" s="33"/>
      <c r="I3322" s="33"/>
    </row>
    <row r="3323" spans="7:9">
      <c r="G3323" s="33"/>
      <c r="H3323" s="33"/>
      <c r="I3323" s="33"/>
    </row>
    <row r="3324" spans="7:9">
      <c r="G3324" s="33"/>
      <c r="H3324" s="33"/>
      <c r="I3324" s="33"/>
    </row>
    <row r="3325" spans="7:9">
      <c r="G3325" s="33"/>
      <c r="H3325" s="33"/>
      <c r="I3325" s="33"/>
    </row>
    <row r="3326" spans="7:9">
      <c r="G3326" s="33"/>
      <c r="H3326" s="33"/>
      <c r="I3326" s="33"/>
    </row>
    <row r="3327" spans="7:9">
      <c r="G3327" s="33"/>
      <c r="H3327" s="33"/>
      <c r="I3327" s="33"/>
    </row>
    <row r="3328" spans="7:9">
      <c r="G3328" s="33"/>
      <c r="H3328" s="33"/>
      <c r="I3328" s="33"/>
    </row>
    <row r="3329" spans="7:9">
      <c r="G3329" s="33"/>
      <c r="H3329" s="33"/>
      <c r="I3329" s="33"/>
    </row>
    <row r="3330" spans="7:9">
      <c r="G3330" s="33"/>
      <c r="H3330" s="33"/>
      <c r="I3330" s="33"/>
    </row>
    <row r="3331" spans="7:9">
      <c r="G3331" s="33"/>
      <c r="H3331" s="33"/>
      <c r="I3331" s="33"/>
    </row>
    <row r="3332" spans="7:9">
      <c r="G3332" s="33"/>
      <c r="H3332" s="33"/>
      <c r="I3332" s="33"/>
    </row>
    <row r="3333" spans="7:9">
      <c r="G3333" s="33"/>
      <c r="H3333" s="33"/>
      <c r="I3333" s="33"/>
    </row>
    <row r="3334" spans="7:9">
      <c r="G3334" s="33"/>
      <c r="H3334" s="33"/>
      <c r="I3334" s="33"/>
    </row>
    <row r="3335" spans="7:9">
      <c r="G3335" s="33"/>
      <c r="H3335" s="33"/>
      <c r="I3335" s="33"/>
    </row>
    <row r="3336" spans="7:9">
      <c r="G3336" s="33"/>
      <c r="H3336" s="33"/>
      <c r="I3336" s="33"/>
    </row>
    <row r="3337" spans="7:9">
      <c r="G3337" s="33"/>
      <c r="H3337" s="33"/>
      <c r="I3337" s="33"/>
    </row>
    <row r="3338" spans="7:9">
      <c r="G3338" s="33"/>
      <c r="H3338" s="33"/>
      <c r="I3338" s="33"/>
    </row>
    <row r="3339" spans="7:9">
      <c r="G3339" s="33"/>
      <c r="H3339" s="33"/>
      <c r="I3339" s="33"/>
    </row>
    <row r="3340" spans="7:9">
      <c r="G3340" s="33"/>
      <c r="H3340" s="33"/>
      <c r="I3340" s="33"/>
    </row>
    <row r="3341" spans="7:9">
      <c r="G3341" s="33"/>
      <c r="H3341" s="33"/>
      <c r="I3341" s="33"/>
    </row>
    <row r="3342" spans="7:9">
      <c r="G3342" s="33"/>
      <c r="H3342" s="33"/>
      <c r="I3342" s="33"/>
    </row>
    <row r="3343" spans="7:9">
      <c r="G3343" s="33"/>
      <c r="H3343" s="33"/>
      <c r="I3343" s="33"/>
    </row>
    <row r="3344" spans="7:9">
      <c r="G3344" s="33"/>
      <c r="H3344" s="33"/>
      <c r="I3344" s="33"/>
    </row>
    <row r="3345" spans="7:9">
      <c r="G3345" s="33"/>
      <c r="H3345" s="33"/>
      <c r="I3345" s="33"/>
    </row>
    <row r="3346" spans="7:9">
      <c r="G3346" s="33"/>
      <c r="H3346" s="33"/>
      <c r="I3346" s="33"/>
    </row>
    <row r="3347" spans="7:9">
      <c r="G3347" s="33"/>
      <c r="H3347" s="33"/>
      <c r="I3347" s="33"/>
    </row>
    <row r="3348" spans="7:9">
      <c r="G3348" s="33"/>
      <c r="H3348" s="33"/>
      <c r="I3348" s="33"/>
    </row>
    <row r="3349" spans="7:9">
      <c r="G3349" s="33"/>
      <c r="H3349" s="33"/>
      <c r="I3349" s="33"/>
    </row>
    <row r="3350" spans="7:9">
      <c r="G3350" s="33"/>
      <c r="H3350" s="33"/>
      <c r="I3350" s="33"/>
    </row>
    <row r="3351" spans="7:9">
      <c r="G3351" s="33"/>
      <c r="H3351" s="33"/>
      <c r="I3351" s="33"/>
    </row>
    <row r="3352" spans="7:9">
      <c r="G3352" s="33"/>
      <c r="H3352" s="33"/>
      <c r="I3352" s="33"/>
    </row>
    <row r="3353" spans="7:9">
      <c r="G3353" s="33"/>
      <c r="H3353" s="33"/>
      <c r="I3353" s="33"/>
    </row>
    <row r="3354" spans="7:9">
      <c r="G3354" s="33"/>
      <c r="H3354" s="33"/>
      <c r="I3354" s="33"/>
    </row>
    <row r="3355" spans="7:9">
      <c r="G3355" s="33"/>
      <c r="H3355" s="33"/>
      <c r="I3355" s="33"/>
    </row>
    <row r="3356" spans="7:9">
      <c r="G3356" s="33"/>
      <c r="H3356" s="33"/>
      <c r="I3356" s="33"/>
    </row>
    <row r="3357" spans="7:9">
      <c r="G3357" s="33"/>
      <c r="H3357" s="33"/>
      <c r="I3357" s="33"/>
    </row>
    <row r="3358" spans="7:9">
      <c r="G3358" s="33"/>
      <c r="H3358" s="33"/>
      <c r="I3358" s="33"/>
    </row>
    <row r="3359" spans="7:9">
      <c r="G3359" s="33"/>
      <c r="H3359" s="33"/>
      <c r="I3359" s="33"/>
    </row>
    <row r="3360" spans="7:9">
      <c r="G3360" s="33"/>
      <c r="H3360" s="33"/>
      <c r="I3360" s="33"/>
    </row>
    <row r="3361" spans="7:9">
      <c r="G3361" s="33"/>
      <c r="H3361" s="33"/>
      <c r="I3361" s="33"/>
    </row>
    <row r="3362" spans="7:9">
      <c r="G3362" s="33"/>
      <c r="H3362" s="33"/>
      <c r="I3362" s="33"/>
    </row>
    <row r="3363" spans="7:9">
      <c r="G3363" s="33"/>
      <c r="H3363" s="33"/>
      <c r="I3363" s="33"/>
    </row>
    <row r="3364" spans="7:9">
      <c r="G3364" s="33"/>
      <c r="H3364" s="33"/>
      <c r="I3364" s="33"/>
    </row>
    <row r="3365" spans="7:9">
      <c r="G3365" s="33"/>
      <c r="H3365" s="33"/>
      <c r="I3365" s="33"/>
    </row>
    <row r="3366" spans="7:9">
      <c r="G3366" s="33"/>
      <c r="H3366" s="33"/>
      <c r="I3366" s="33"/>
    </row>
    <row r="3367" spans="7:9">
      <c r="G3367" s="33"/>
      <c r="H3367" s="33"/>
      <c r="I3367" s="33"/>
    </row>
    <row r="3368" spans="7:9">
      <c r="G3368" s="33"/>
      <c r="H3368" s="33"/>
      <c r="I3368" s="33"/>
    </row>
    <row r="3369" spans="7:9">
      <c r="G3369" s="33"/>
      <c r="H3369" s="33"/>
      <c r="I3369" s="33"/>
    </row>
    <row r="3370" spans="7:9">
      <c r="G3370" s="33"/>
      <c r="H3370" s="33"/>
      <c r="I3370" s="33"/>
    </row>
    <row r="3371" spans="7:9">
      <c r="G3371" s="33"/>
      <c r="H3371" s="33"/>
      <c r="I3371" s="33"/>
    </row>
    <row r="3372" spans="7:9">
      <c r="G3372" s="33"/>
      <c r="H3372" s="33"/>
      <c r="I3372" s="33"/>
    </row>
    <row r="3373" spans="7:9">
      <c r="G3373" s="33"/>
      <c r="H3373" s="33"/>
      <c r="I3373" s="33"/>
    </row>
    <row r="3374" spans="7:9">
      <c r="G3374" s="33"/>
      <c r="H3374" s="33"/>
      <c r="I3374" s="33"/>
    </row>
    <row r="3375" spans="7:9">
      <c r="G3375" s="33"/>
      <c r="H3375" s="33"/>
      <c r="I3375" s="33"/>
    </row>
    <row r="3376" spans="7:9">
      <c r="G3376" s="33"/>
      <c r="H3376" s="33"/>
      <c r="I3376" s="33"/>
    </row>
    <row r="3377" spans="7:9">
      <c r="G3377" s="33"/>
      <c r="H3377" s="33"/>
      <c r="I3377" s="33"/>
    </row>
    <row r="3378" spans="7:9">
      <c r="G3378" s="33"/>
      <c r="H3378" s="33"/>
      <c r="I3378" s="33"/>
    </row>
    <row r="3379" spans="7:9">
      <c r="G3379" s="33"/>
      <c r="H3379" s="33"/>
      <c r="I3379" s="33"/>
    </row>
    <row r="3380" spans="7:9">
      <c r="G3380" s="33"/>
      <c r="H3380" s="33"/>
      <c r="I3380" s="33"/>
    </row>
    <row r="3381" spans="7:9">
      <c r="G3381" s="33"/>
      <c r="H3381" s="33"/>
      <c r="I3381" s="33"/>
    </row>
    <row r="3382" spans="7:9">
      <c r="G3382" s="33"/>
      <c r="H3382" s="33"/>
      <c r="I3382" s="33"/>
    </row>
    <row r="3383" spans="7:9">
      <c r="G3383" s="33"/>
      <c r="H3383" s="33"/>
      <c r="I3383" s="33"/>
    </row>
    <row r="3384" spans="7:9">
      <c r="G3384" s="33"/>
      <c r="H3384" s="33"/>
      <c r="I3384" s="33"/>
    </row>
    <row r="3385" spans="7:9">
      <c r="G3385" s="33"/>
      <c r="H3385" s="33"/>
      <c r="I3385" s="33"/>
    </row>
    <row r="3386" spans="7:9">
      <c r="G3386" s="33"/>
      <c r="H3386" s="33"/>
      <c r="I3386" s="33"/>
    </row>
    <row r="3387" spans="7:9">
      <c r="G3387" s="33"/>
      <c r="H3387" s="33"/>
      <c r="I3387" s="33"/>
    </row>
    <row r="3388" spans="7:9">
      <c r="G3388" s="33"/>
      <c r="H3388" s="33"/>
      <c r="I3388" s="33"/>
    </row>
    <row r="3389" spans="7:9">
      <c r="G3389" s="33"/>
      <c r="H3389" s="33"/>
      <c r="I3389" s="33"/>
    </row>
    <row r="3390" spans="7:9">
      <c r="G3390" s="33"/>
      <c r="H3390" s="33"/>
      <c r="I3390" s="33"/>
    </row>
    <row r="3391" spans="7:9">
      <c r="G3391" s="33"/>
      <c r="H3391" s="33"/>
      <c r="I3391" s="33"/>
    </row>
    <row r="3392" spans="7:9">
      <c r="G3392" s="33"/>
      <c r="H3392" s="33"/>
      <c r="I3392" s="33"/>
    </row>
    <row r="3393" spans="7:9">
      <c r="G3393" s="33"/>
      <c r="H3393" s="33"/>
      <c r="I3393" s="33"/>
    </row>
    <row r="3394" spans="7:9">
      <c r="G3394" s="33"/>
      <c r="H3394" s="33"/>
      <c r="I3394" s="33"/>
    </row>
    <row r="3395" spans="7:9">
      <c r="G3395" s="33"/>
      <c r="H3395" s="33"/>
      <c r="I3395" s="33"/>
    </row>
    <row r="3396" spans="7:9">
      <c r="G3396" s="33"/>
      <c r="H3396" s="33"/>
      <c r="I3396" s="33"/>
    </row>
    <row r="3397" spans="7:9">
      <c r="G3397" s="33"/>
      <c r="H3397" s="33"/>
      <c r="I3397" s="33"/>
    </row>
    <row r="3398" spans="7:9">
      <c r="G3398" s="33"/>
      <c r="H3398" s="33"/>
      <c r="I3398" s="33"/>
    </row>
    <row r="3399" spans="7:9">
      <c r="G3399" s="33"/>
      <c r="H3399" s="33"/>
      <c r="I3399" s="33"/>
    </row>
    <row r="3400" spans="7:9">
      <c r="G3400" s="33"/>
      <c r="H3400" s="33"/>
      <c r="I3400" s="33"/>
    </row>
    <row r="3401" spans="7:9">
      <c r="G3401" s="33"/>
      <c r="H3401" s="33"/>
      <c r="I3401" s="33"/>
    </row>
    <row r="3402" spans="7:9">
      <c r="G3402" s="33"/>
      <c r="H3402" s="33"/>
      <c r="I3402" s="33"/>
    </row>
    <row r="3403" spans="7:9">
      <c r="G3403" s="33"/>
      <c r="H3403" s="33"/>
      <c r="I3403" s="33"/>
    </row>
    <row r="3404" spans="7:9">
      <c r="G3404" s="33"/>
      <c r="H3404" s="33"/>
      <c r="I3404" s="33"/>
    </row>
    <row r="3405" spans="7:9">
      <c r="G3405" s="33"/>
      <c r="H3405" s="33"/>
      <c r="I3405" s="33"/>
    </row>
    <row r="3406" spans="7:9">
      <c r="G3406" s="33"/>
      <c r="H3406" s="33"/>
      <c r="I3406" s="33"/>
    </row>
    <row r="3407" spans="7:9">
      <c r="G3407" s="33"/>
      <c r="H3407" s="33"/>
      <c r="I3407" s="33"/>
    </row>
    <row r="3408" spans="7:9">
      <c r="G3408" s="33"/>
      <c r="H3408" s="33"/>
      <c r="I3408" s="33"/>
    </row>
    <row r="3409" spans="7:9">
      <c r="G3409" s="33"/>
      <c r="H3409" s="33"/>
      <c r="I3409" s="33"/>
    </row>
    <row r="3410" spans="7:9">
      <c r="G3410" s="33"/>
      <c r="H3410" s="33"/>
      <c r="I3410" s="33"/>
    </row>
    <row r="3411" spans="7:9">
      <c r="G3411" s="33"/>
      <c r="H3411" s="33"/>
      <c r="I3411" s="33"/>
    </row>
    <row r="3412" spans="7:9">
      <c r="G3412" s="33"/>
      <c r="H3412" s="33"/>
      <c r="I3412" s="33"/>
    </row>
    <row r="3413" spans="7:9">
      <c r="G3413" s="33"/>
      <c r="H3413" s="33"/>
      <c r="I3413" s="33"/>
    </row>
    <row r="3414" spans="7:9">
      <c r="G3414" s="33"/>
      <c r="H3414" s="33"/>
      <c r="I3414" s="33"/>
    </row>
    <row r="3415" spans="7:9">
      <c r="G3415" s="33"/>
      <c r="H3415" s="33"/>
      <c r="I3415" s="33"/>
    </row>
    <row r="3416" spans="7:9">
      <c r="G3416" s="33"/>
      <c r="H3416" s="33"/>
      <c r="I3416" s="33"/>
    </row>
    <row r="3417" spans="7:9">
      <c r="G3417" s="33"/>
      <c r="H3417" s="33"/>
      <c r="I3417" s="33"/>
    </row>
    <row r="3418" spans="7:9">
      <c r="G3418" s="33"/>
      <c r="H3418" s="33"/>
      <c r="I3418" s="33"/>
    </row>
    <row r="3419" spans="7:9">
      <c r="G3419" s="33"/>
      <c r="H3419" s="33"/>
      <c r="I3419" s="33"/>
    </row>
    <row r="3420" spans="7:9">
      <c r="G3420" s="33"/>
      <c r="H3420" s="33"/>
      <c r="I3420" s="33"/>
    </row>
    <row r="3421" spans="7:9">
      <c r="G3421" s="33"/>
      <c r="H3421" s="33"/>
      <c r="I3421" s="33"/>
    </row>
    <row r="3422" spans="7:9">
      <c r="G3422" s="33"/>
      <c r="H3422" s="33"/>
      <c r="I3422" s="33"/>
    </row>
    <row r="3423" spans="7:9">
      <c r="G3423" s="33"/>
      <c r="H3423" s="33"/>
      <c r="I3423" s="33"/>
    </row>
    <row r="3424" spans="7:9">
      <c r="G3424" s="33"/>
      <c r="H3424" s="33"/>
      <c r="I3424" s="33"/>
    </row>
    <row r="3425" spans="7:9">
      <c r="G3425" s="33"/>
      <c r="H3425" s="33"/>
      <c r="I3425" s="33"/>
    </row>
    <row r="3426" spans="7:9">
      <c r="G3426" s="33"/>
      <c r="H3426" s="33"/>
      <c r="I3426" s="33"/>
    </row>
    <row r="3427" spans="7:9">
      <c r="G3427" s="33"/>
      <c r="H3427" s="33"/>
      <c r="I3427" s="33"/>
    </row>
    <row r="3428" spans="7:9">
      <c r="G3428" s="33"/>
      <c r="H3428" s="33"/>
      <c r="I3428" s="33"/>
    </row>
    <row r="3429" spans="7:9">
      <c r="G3429" s="33"/>
      <c r="H3429" s="33"/>
      <c r="I3429" s="33"/>
    </row>
    <row r="3430" spans="7:9">
      <c r="G3430" s="33"/>
      <c r="H3430" s="33"/>
      <c r="I3430" s="33"/>
    </row>
    <row r="3431" spans="7:9">
      <c r="G3431" s="33"/>
      <c r="H3431" s="33"/>
      <c r="I3431" s="33"/>
    </row>
    <row r="3432" spans="7:9">
      <c r="G3432" s="33"/>
      <c r="H3432" s="33"/>
      <c r="I3432" s="33"/>
    </row>
    <row r="3433" spans="7:9">
      <c r="G3433" s="33"/>
      <c r="H3433" s="33"/>
      <c r="I3433" s="33"/>
    </row>
    <row r="3434" spans="7:9">
      <c r="G3434" s="33"/>
      <c r="H3434" s="33"/>
      <c r="I3434" s="33"/>
    </row>
    <row r="3435" spans="7:9">
      <c r="G3435" s="33"/>
      <c r="H3435" s="33"/>
      <c r="I3435" s="33"/>
    </row>
    <row r="3436" spans="7:9">
      <c r="G3436" s="33"/>
      <c r="H3436" s="33"/>
      <c r="I3436" s="33"/>
    </row>
    <row r="3437" spans="7:9">
      <c r="G3437" s="33"/>
      <c r="H3437" s="33"/>
      <c r="I3437" s="33"/>
    </row>
    <row r="3438" spans="7:9">
      <c r="G3438" s="33"/>
      <c r="H3438" s="33"/>
      <c r="I3438" s="33"/>
    </row>
    <row r="3439" spans="7:9">
      <c r="G3439" s="33"/>
      <c r="H3439" s="33"/>
      <c r="I3439" s="33"/>
    </row>
    <row r="3440" spans="7:9">
      <c r="G3440" s="33"/>
      <c r="H3440" s="33"/>
      <c r="I3440" s="33"/>
    </row>
    <row r="3441" spans="7:9">
      <c r="G3441" s="33"/>
      <c r="H3441" s="33"/>
      <c r="I3441" s="33"/>
    </row>
    <row r="3442" spans="7:9">
      <c r="G3442" s="33"/>
      <c r="H3442" s="33"/>
      <c r="I3442" s="33"/>
    </row>
    <row r="3443" spans="7:9">
      <c r="G3443" s="33"/>
      <c r="H3443" s="33"/>
      <c r="I3443" s="33"/>
    </row>
    <row r="3444" spans="7:9">
      <c r="G3444" s="33"/>
      <c r="H3444" s="33"/>
      <c r="I3444" s="33"/>
    </row>
    <row r="3445" spans="7:9">
      <c r="G3445" s="33"/>
      <c r="H3445" s="33"/>
      <c r="I3445" s="33"/>
    </row>
    <row r="3446" spans="7:9">
      <c r="G3446" s="33"/>
      <c r="H3446" s="33"/>
      <c r="I3446" s="33"/>
    </row>
    <row r="3447" spans="7:9">
      <c r="G3447" s="33"/>
      <c r="H3447" s="33"/>
      <c r="I3447" s="33"/>
    </row>
    <row r="3448" spans="7:9">
      <c r="G3448" s="33"/>
      <c r="H3448" s="33"/>
      <c r="I3448" s="33"/>
    </row>
    <row r="3449" spans="7:9">
      <c r="G3449" s="33"/>
      <c r="H3449" s="33"/>
      <c r="I3449" s="33"/>
    </row>
    <row r="3450" spans="7:9">
      <c r="G3450" s="33"/>
      <c r="H3450" s="33"/>
      <c r="I3450" s="33"/>
    </row>
    <row r="3451" spans="7:9">
      <c r="G3451" s="33"/>
      <c r="H3451" s="33"/>
      <c r="I3451" s="33"/>
    </row>
    <row r="3452" spans="7:9">
      <c r="G3452" s="33"/>
      <c r="H3452" s="33"/>
      <c r="I3452" s="33"/>
    </row>
    <row r="3453" spans="7:9">
      <c r="G3453" s="33"/>
      <c r="H3453" s="33"/>
      <c r="I3453" s="33"/>
    </row>
    <row r="3454" spans="7:9">
      <c r="G3454" s="33"/>
      <c r="H3454" s="33"/>
      <c r="I3454" s="33"/>
    </row>
    <row r="3455" spans="7:9">
      <c r="G3455" s="33"/>
      <c r="H3455" s="33"/>
      <c r="I3455" s="33"/>
    </row>
    <row r="3456" spans="7:9">
      <c r="G3456" s="33"/>
      <c r="H3456" s="33"/>
      <c r="I3456" s="33"/>
    </row>
    <row r="3457" spans="7:9">
      <c r="G3457" s="33"/>
      <c r="H3457" s="33"/>
      <c r="I3457" s="33"/>
    </row>
    <row r="3458" spans="7:9">
      <c r="G3458" s="33"/>
      <c r="H3458" s="33"/>
      <c r="I3458" s="33"/>
    </row>
    <row r="3459" spans="7:9">
      <c r="G3459" s="33"/>
      <c r="H3459" s="33"/>
      <c r="I3459" s="33"/>
    </row>
    <row r="3460" spans="7:9">
      <c r="G3460" s="33"/>
      <c r="H3460" s="33"/>
      <c r="I3460" s="33"/>
    </row>
    <row r="3461" spans="7:9">
      <c r="G3461" s="33"/>
      <c r="H3461" s="33"/>
      <c r="I3461" s="33"/>
    </row>
    <row r="3462" spans="7:9">
      <c r="G3462" s="33"/>
      <c r="H3462" s="33"/>
      <c r="I3462" s="33"/>
    </row>
    <row r="3463" spans="7:9">
      <c r="G3463" s="33"/>
      <c r="H3463" s="33"/>
      <c r="I3463" s="33"/>
    </row>
    <row r="3464" spans="7:9">
      <c r="G3464" s="33"/>
      <c r="H3464" s="33"/>
      <c r="I3464" s="33"/>
    </row>
    <row r="3465" spans="7:9">
      <c r="G3465" s="33"/>
      <c r="H3465" s="33"/>
      <c r="I3465" s="33"/>
    </row>
    <row r="3466" spans="7:9">
      <c r="G3466" s="33"/>
      <c r="H3466" s="33"/>
      <c r="I3466" s="33"/>
    </row>
    <row r="3467" spans="7:9">
      <c r="G3467" s="33"/>
      <c r="H3467" s="33"/>
      <c r="I3467" s="33"/>
    </row>
    <row r="3468" spans="7:9">
      <c r="G3468" s="33"/>
      <c r="H3468" s="33"/>
      <c r="I3468" s="33"/>
    </row>
    <row r="3469" spans="7:9">
      <c r="G3469" s="33"/>
      <c r="H3469" s="33"/>
      <c r="I3469" s="33"/>
    </row>
    <row r="3470" spans="7:9">
      <c r="G3470" s="33"/>
      <c r="H3470" s="33"/>
      <c r="I3470" s="33"/>
    </row>
    <row r="3471" spans="7:9">
      <c r="G3471" s="33"/>
      <c r="H3471" s="33"/>
      <c r="I3471" s="33"/>
    </row>
    <row r="3472" spans="7:9">
      <c r="G3472" s="33"/>
      <c r="H3472" s="33"/>
      <c r="I3472" s="33"/>
    </row>
    <row r="3473" spans="7:9">
      <c r="G3473" s="33"/>
      <c r="H3473" s="33"/>
      <c r="I3473" s="33"/>
    </row>
    <row r="3474" spans="7:9">
      <c r="G3474" s="33"/>
      <c r="H3474" s="33"/>
      <c r="I3474" s="33"/>
    </row>
    <row r="3475" spans="7:9">
      <c r="G3475" s="33"/>
      <c r="H3475" s="33"/>
      <c r="I3475" s="33"/>
    </row>
    <row r="3476" spans="7:9">
      <c r="G3476" s="33"/>
      <c r="H3476" s="33"/>
      <c r="I3476" s="33"/>
    </row>
    <row r="3477" spans="7:9">
      <c r="G3477" s="33"/>
      <c r="H3477" s="33"/>
      <c r="I3477" s="33"/>
    </row>
    <row r="3478" spans="7:9">
      <c r="G3478" s="33"/>
      <c r="H3478" s="33"/>
      <c r="I3478" s="33"/>
    </row>
    <row r="3479" spans="7:9">
      <c r="G3479" s="33"/>
      <c r="H3479" s="33"/>
      <c r="I3479" s="33"/>
    </row>
    <row r="3480" spans="7:9">
      <c r="G3480" s="33"/>
      <c r="H3480" s="33"/>
      <c r="I3480" s="33"/>
    </row>
    <row r="3481" spans="7:9">
      <c r="G3481" s="33"/>
      <c r="H3481" s="33"/>
      <c r="I3481" s="33"/>
    </row>
    <row r="3482" spans="7:9">
      <c r="G3482" s="33"/>
      <c r="H3482" s="33"/>
      <c r="I3482" s="33"/>
    </row>
    <row r="3483" spans="7:9">
      <c r="G3483" s="33"/>
      <c r="H3483" s="33"/>
      <c r="I3483" s="33"/>
    </row>
    <row r="3484" spans="7:9">
      <c r="G3484" s="33"/>
      <c r="H3484" s="33"/>
      <c r="I3484" s="33"/>
    </row>
    <row r="3485" spans="7:9">
      <c r="G3485" s="33"/>
      <c r="H3485" s="33"/>
      <c r="I3485" s="33"/>
    </row>
    <row r="3486" spans="7:9">
      <c r="G3486" s="33"/>
      <c r="H3486" s="33"/>
      <c r="I3486" s="33"/>
    </row>
    <row r="3487" spans="7:9">
      <c r="G3487" s="33"/>
      <c r="H3487" s="33"/>
      <c r="I3487" s="33"/>
    </row>
    <row r="3488" spans="7:9">
      <c r="G3488" s="33"/>
      <c r="H3488" s="33"/>
      <c r="I3488" s="33"/>
    </row>
    <row r="3489" spans="7:9">
      <c r="G3489" s="33"/>
      <c r="H3489" s="33"/>
      <c r="I3489" s="33"/>
    </row>
    <row r="3490" spans="7:9">
      <c r="G3490" s="33"/>
      <c r="H3490" s="33"/>
      <c r="I3490" s="33"/>
    </row>
    <row r="3491" spans="7:9">
      <c r="G3491" s="33"/>
      <c r="H3491" s="33"/>
      <c r="I3491" s="33"/>
    </row>
    <row r="3492" spans="7:9">
      <c r="G3492" s="33"/>
      <c r="H3492" s="33"/>
      <c r="I3492" s="33"/>
    </row>
    <row r="3493" spans="7:9">
      <c r="G3493" s="33"/>
      <c r="H3493" s="33"/>
      <c r="I3493" s="33"/>
    </row>
    <row r="3494" spans="7:9">
      <c r="G3494" s="33"/>
      <c r="H3494" s="33"/>
      <c r="I3494" s="33"/>
    </row>
    <row r="3495" spans="7:9">
      <c r="G3495" s="33"/>
      <c r="H3495" s="33"/>
      <c r="I3495" s="33"/>
    </row>
    <row r="3496" spans="7:9">
      <c r="G3496" s="33"/>
      <c r="H3496" s="33"/>
      <c r="I3496" s="33"/>
    </row>
    <row r="3497" spans="7:9">
      <c r="G3497" s="33"/>
      <c r="H3497" s="33"/>
      <c r="I3497" s="33"/>
    </row>
    <row r="3498" spans="7:9">
      <c r="G3498" s="33"/>
      <c r="H3498" s="33"/>
      <c r="I3498" s="33"/>
    </row>
    <row r="3499" spans="7:9">
      <c r="G3499" s="33"/>
      <c r="H3499" s="33"/>
      <c r="I3499" s="33"/>
    </row>
    <row r="3500" spans="7:9">
      <c r="G3500" s="33"/>
      <c r="H3500" s="33"/>
      <c r="I3500" s="33"/>
    </row>
    <row r="3501" spans="7:9">
      <c r="G3501" s="33"/>
      <c r="H3501" s="33"/>
      <c r="I3501" s="33"/>
    </row>
    <row r="3502" spans="7:9">
      <c r="G3502" s="33"/>
      <c r="H3502" s="33"/>
      <c r="I3502" s="33"/>
    </row>
    <row r="3503" spans="7:9">
      <c r="G3503" s="33"/>
      <c r="H3503" s="33"/>
      <c r="I3503" s="33"/>
    </row>
    <row r="3504" spans="7:9">
      <c r="G3504" s="33"/>
      <c r="H3504" s="33"/>
      <c r="I3504" s="33"/>
    </row>
    <row r="3505" spans="7:9">
      <c r="G3505" s="33"/>
      <c r="H3505" s="33"/>
      <c r="I3505" s="33"/>
    </row>
    <row r="3506" spans="7:9">
      <c r="G3506" s="33"/>
      <c r="H3506" s="33"/>
      <c r="I3506" s="33"/>
    </row>
    <row r="3507" spans="7:9">
      <c r="G3507" s="33"/>
      <c r="H3507" s="33"/>
      <c r="I3507" s="33"/>
    </row>
    <row r="3508" spans="7:9">
      <c r="G3508" s="33"/>
      <c r="H3508" s="33"/>
      <c r="I3508" s="33"/>
    </row>
    <row r="3509" spans="7:9">
      <c r="G3509" s="33"/>
      <c r="H3509" s="33"/>
      <c r="I3509" s="33"/>
    </row>
    <row r="3510" spans="7:9">
      <c r="G3510" s="33"/>
      <c r="H3510" s="33"/>
      <c r="I3510" s="33"/>
    </row>
    <row r="3511" spans="7:9">
      <c r="G3511" s="33"/>
      <c r="H3511" s="33"/>
      <c r="I3511" s="33"/>
    </row>
    <row r="3512" spans="7:9">
      <c r="G3512" s="33"/>
      <c r="H3512" s="33"/>
      <c r="I3512" s="33"/>
    </row>
    <row r="3513" spans="7:9">
      <c r="G3513" s="33"/>
      <c r="H3513" s="33"/>
      <c r="I3513" s="33"/>
    </row>
    <row r="3514" spans="7:9">
      <c r="G3514" s="33"/>
      <c r="H3514" s="33"/>
      <c r="I3514" s="33"/>
    </row>
    <row r="3515" spans="7:9">
      <c r="G3515" s="33"/>
      <c r="H3515" s="33"/>
      <c r="I3515" s="33"/>
    </row>
    <row r="3516" spans="7:9">
      <c r="G3516" s="33"/>
      <c r="H3516" s="33"/>
      <c r="I3516" s="33"/>
    </row>
    <row r="3517" spans="7:9">
      <c r="G3517" s="33"/>
      <c r="H3517" s="33"/>
      <c r="I3517" s="33"/>
    </row>
    <row r="3518" spans="7:9">
      <c r="G3518" s="33"/>
      <c r="H3518" s="33"/>
      <c r="I3518" s="33"/>
    </row>
    <row r="3519" spans="7:9">
      <c r="G3519" s="33"/>
      <c r="H3519" s="33"/>
      <c r="I3519" s="33"/>
    </row>
    <row r="3520" spans="7:9">
      <c r="G3520" s="33"/>
      <c r="H3520" s="33"/>
      <c r="I3520" s="33"/>
    </row>
    <row r="3521" spans="7:9">
      <c r="G3521" s="33"/>
      <c r="H3521" s="33"/>
      <c r="I3521" s="33"/>
    </row>
    <row r="3522" spans="7:9">
      <c r="G3522" s="33"/>
      <c r="H3522" s="33"/>
      <c r="I3522" s="33"/>
    </row>
    <row r="3523" spans="7:9">
      <c r="G3523" s="33"/>
      <c r="H3523" s="33"/>
      <c r="I3523" s="33"/>
    </row>
    <row r="3524" spans="7:9">
      <c r="G3524" s="33"/>
      <c r="H3524" s="33"/>
      <c r="I3524" s="33"/>
    </row>
    <row r="3525" spans="7:9">
      <c r="G3525" s="33"/>
      <c r="H3525" s="33"/>
      <c r="I3525" s="33"/>
    </row>
    <row r="3526" spans="7:9">
      <c r="G3526" s="33"/>
      <c r="H3526" s="33"/>
      <c r="I3526" s="33"/>
    </row>
    <row r="3527" spans="7:9">
      <c r="G3527" s="33"/>
      <c r="H3527" s="33"/>
      <c r="I3527" s="33"/>
    </row>
    <row r="3528" spans="7:9">
      <c r="G3528" s="33"/>
      <c r="H3528" s="33"/>
      <c r="I3528" s="33"/>
    </row>
    <row r="3529" spans="7:9">
      <c r="G3529" s="33"/>
      <c r="H3529" s="33"/>
      <c r="I3529" s="33"/>
    </row>
    <row r="3530" spans="7:9">
      <c r="G3530" s="33"/>
      <c r="H3530" s="33"/>
      <c r="I3530" s="33"/>
    </row>
    <row r="3531" spans="7:9">
      <c r="G3531" s="33"/>
      <c r="H3531" s="33"/>
      <c r="I3531" s="33"/>
    </row>
    <row r="3532" spans="7:9">
      <c r="G3532" s="33"/>
      <c r="H3532" s="33"/>
      <c r="I3532" s="33"/>
    </row>
    <row r="3533" spans="7:9">
      <c r="G3533" s="33"/>
      <c r="H3533" s="33"/>
      <c r="I3533" s="33"/>
    </row>
    <row r="3534" spans="7:9">
      <c r="G3534" s="33"/>
      <c r="H3534" s="33"/>
      <c r="I3534" s="33"/>
    </row>
    <row r="3535" spans="7:9">
      <c r="G3535" s="33"/>
      <c r="H3535" s="33"/>
      <c r="I3535" s="33"/>
    </row>
    <row r="3536" spans="7:9">
      <c r="G3536" s="33"/>
      <c r="H3536" s="33"/>
      <c r="I3536" s="33"/>
    </row>
    <row r="3537" spans="7:9">
      <c r="G3537" s="33"/>
      <c r="H3537" s="33"/>
      <c r="I3537" s="33"/>
    </row>
    <row r="3538" spans="7:9">
      <c r="G3538" s="33"/>
      <c r="H3538" s="33"/>
      <c r="I3538" s="33"/>
    </row>
    <row r="3539" spans="7:9">
      <c r="G3539" s="33"/>
      <c r="H3539" s="33"/>
      <c r="I3539" s="33"/>
    </row>
    <row r="3540" spans="7:9">
      <c r="G3540" s="33"/>
      <c r="H3540" s="33"/>
      <c r="I3540" s="33"/>
    </row>
    <row r="3541" spans="7:9">
      <c r="G3541" s="33"/>
      <c r="H3541" s="33"/>
      <c r="I3541" s="33"/>
    </row>
    <row r="3542" spans="7:9">
      <c r="G3542" s="33"/>
      <c r="H3542" s="33"/>
      <c r="I3542" s="33"/>
    </row>
    <row r="3543" spans="7:9">
      <c r="G3543" s="33"/>
      <c r="H3543" s="33"/>
      <c r="I3543" s="33"/>
    </row>
    <row r="3544" spans="7:9">
      <c r="G3544" s="33"/>
      <c r="H3544" s="33"/>
      <c r="I3544" s="33"/>
    </row>
    <row r="3545" spans="7:9">
      <c r="G3545" s="33"/>
      <c r="H3545" s="33"/>
      <c r="I3545" s="33"/>
    </row>
    <row r="3546" spans="7:9">
      <c r="G3546" s="33"/>
      <c r="H3546" s="33"/>
      <c r="I3546" s="33"/>
    </row>
    <row r="3547" spans="7:9">
      <c r="G3547" s="33"/>
      <c r="H3547" s="33"/>
      <c r="I3547" s="33"/>
    </row>
    <row r="3548" spans="7:9">
      <c r="G3548" s="33"/>
      <c r="H3548" s="33"/>
      <c r="I3548" s="33"/>
    </row>
    <row r="3549" spans="7:9">
      <c r="G3549" s="33"/>
      <c r="H3549" s="33"/>
      <c r="I3549" s="33"/>
    </row>
    <row r="3550" spans="7:9">
      <c r="G3550" s="33"/>
      <c r="H3550" s="33"/>
      <c r="I3550" s="33"/>
    </row>
    <row r="3551" spans="7:9">
      <c r="G3551" s="33"/>
      <c r="H3551" s="33"/>
      <c r="I3551" s="33"/>
    </row>
    <row r="3552" spans="7:9">
      <c r="G3552" s="33"/>
      <c r="H3552" s="33"/>
      <c r="I3552" s="33"/>
    </row>
    <row r="3553" spans="7:9">
      <c r="G3553" s="33"/>
      <c r="H3553" s="33"/>
      <c r="I3553" s="33"/>
    </row>
    <row r="3554" spans="7:9">
      <c r="G3554" s="33"/>
      <c r="H3554" s="33"/>
      <c r="I3554" s="33"/>
    </row>
    <row r="3555" spans="7:9">
      <c r="G3555" s="33"/>
      <c r="H3555" s="33"/>
      <c r="I3555" s="33"/>
    </row>
    <row r="3556" spans="7:9">
      <c r="G3556" s="33"/>
      <c r="H3556" s="33"/>
      <c r="I3556" s="33"/>
    </row>
    <row r="3557" spans="7:9">
      <c r="G3557" s="33"/>
      <c r="H3557" s="33"/>
      <c r="I3557" s="33"/>
    </row>
    <row r="3558" spans="7:9">
      <c r="G3558" s="33"/>
      <c r="H3558" s="33"/>
      <c r="I3558" s="33"/>
    </row>
    <row r="3559" spans="7:9">
      <c r="G3559" s="33"/>
      <c r="H3559" s="33"/>
      <c r="I3559" s="33"/>
    </row>
    <row r="3560" spans="7:9">
      <c r="G3560" s="33"/>
      <c r="H3560" s="33"/>
      <c r="I3560" s="33"/>
    </row>
    <row r="3561" spans="7:9">
      <c r="G3561" s="33"/>
      <c r="H3561" s="33"/>
      <c r="I3561" s="33"/>
    </row>
    <row r="3562" spans="7:9">
      <c r="G3562" s="33"/>
      <c r="H3562" s="33"/>
      <c r="I3562" s="33"/>
    </row>
    <row r="3563" spans="7:9">
      <c r="G3563" s="33"/>
      <c r="H3563" s="33"/>
      <c r="I3563" s="33"/>
    </row>
    <row r="3564" spans="7:9">
      <c r="G3564" s="33"/>
      <c r="H3564" s="33"/>
      <c r="I3564" s="33"/>
    </row>
    <row r="3565" spans="7:9">
      <c r="G3565" s="33"/>
      <c r="H3565" s="33"/>
      <c r="I3565" s="33"/>
    </row>
    <row r="3566" spans="7:9">
      <c r="G3566" s="33"/>
      <c r="H3566" s="33"/>
      <c r="I3566" s="33"/>
    </row>
    <row r="3567" spans="7:9">
      <c r="G3567" s="33"/>
      <c r="H3567" s="33"/>
      <c r="I3567" s="33"/>
    </row>
    <row r="3568" spans="7:9">
      <c r="G3568" s="33"/>
      <c r="H3568" s="33"/>
      <c r="I3568" s="33"/>
    </row>
    <row r="3569" spans="7:9">
      <c r="G3569" s="33"/>
      <c r="H3569" s="33"/>
      <c r="I3569" s="33"/>
    </row>
    <row r="3570" spans="7:9">
      <c r="G3570" s="33"/>
      <c r="H3570" s="33"/>
      <c r="I3570" s="33"/>
    </row>
    <row r="3571" spans="7:9">
      <c r="G3571" s="33"/>
      <c r="H3571" s="33"/>
      <c r="I3571" s="33"/>
    </row>
    <row r="3572" spans="7:9">
      <c r="G3572" s="33"/>
      <c r="H3572" s="33"/>
      <c r="I3572" s="33"/>
    </row>
    <row r="3573" spans="7:9">
      <c r="G3573" s="33"/>
      <c r="H3573" s="33"/>
      <c r="I3573" s="33"/>
    </row>
    <row r="3574" spans="7:9">
      <c r="G3574" s="33"/>
      <c r="H3574" s="33"/>
      <c r="I3574" s="33"/>
    </row>
    <row r="3575" spans="7:9">
      <c r="G3575" s="33"/>
      <c r="H3575" s="33"/>
      <c r="I3575" s="33"/>
    </row>
    <row r="3576" spans="7:9">
      <c r="G3576" s="33"/>
      <c r="H3576" s="33"/>
      <c r="I3576" s="33"/>
    </row>
    <row r="3577" spans="7:9">
      <c r="G3577" s="33"/>
      <c r="H3577" s="33"/>
      <c r="I3577" s="33"/>
    </row>
    <row r="3578" spans="7:9">
      <c r="G3578" s="33"/>
      <c r="H3578" s="33"/>
      <c r="I3578" s="33"/>
    </row>
    <row r="3579" spans="7:9">
      <c r="G3579" s="33"/>
      <c r="H3579" s="33"/>
      <c r="I3579" s="33"/>
    </row>
    <row r="3580" spans="7:9">
      <c r="G3580" s="33"/>
      <c r="H3580" s="33"/>
      <c r="I3580" s="33"/>
    </row>
    <row r="3581" spans="7:9">
      <c r="G3581" s="33"/>
      <c r="H3581" s="33"/>
      <c r="I3581" s="33"/>
    </row>
    <row r="3582" spans="7:9">
      <c r="G3582" s="33"/>
      <c r="H3582" s="33"/>
      <c r="I3582" s="33"/>
    </row>
    <row r="3583" spans="7:9">
      <c r="G3583" s="33"/>
      <c r="H3583" s="33"/>
      <c r="I3583" s="33"/>
    </row>
    <row r="3584" spans="7:9">
      <c r="G3584" s="33"/>
      <c r="H3584" s="33"/>
      <c r="I3584" s="33"/>
    </row>
    <row r="3585" spans="7:9">
      <c r="G3585" s="33"/>
      <c r="H3585" s="33"/>
      <c r="I3585" s="33"/>
    </row>
    <row r="3586" spans="7:9">
      <c r="G3586" s="33"/>
      <c r="H3586" s="33"/>
      <c r="I3586" s="33"/>
    </row>
    <row r="3587" spans="7:9">
      <c r="G3587" s="33"/>
      <c r="H3587" s="33"/>
      <c r="I3587" s="33"/>
    </row>
    <row r="3588" spans="7:9">
      <c r="G3588" s="33"/>
      <c r="H3588" s="33"/>
      <c r="I3588" s="33"/>
    </row>
    <row r="3589" spans="7:9">
      <c r="G3589" s="33"/>
      <c r="H3589" s="33"/>
      <c r="I3589" s="33"/>
    </row>
    <row r="3590" spans="7:9">
      <c r="G3590" s="33"/>
      <c r="H3590" s="33"/>
      <c r="I3590" s="33"/>
    </row>
    <row r="3591" spans="7:9">
      <c r="G3591" s="33"/>
      <c r="H3591" s="33"/>
      <c r="I3591" s="33"/>
    </row>
    <row r="3592" spans="7:9">
      <c r="G3592" s="33"/>
      <c r="H3592" s="33"/>
      <c r="I3592" s="33"/>
    </row>
    <row r="3593" spans="7:9">
      <c r="G3593" s="33"/>
      <c r="H3593" s="33"/>
      <c r="I3593" s="33"/>
    </row>
    <row r="3594" spans="7:9">
      <c r="G3594" s="33"/>
      <c r="H3594" s="33"/>
      <c r="I3594" s="33"/>
    </row>
    <row r="3595" spans="7:9">
      <c r="G3595" s="33"/>
      <c r="H3595" s="33"/>
      <c r="I3595" s="33"/>
    </row>
    <row r="3596" spans="7:9">
      <c r="G3596" s="33"/>
      <c r="H3596" s="33"/>
      <c r="I3596" s="33"/>
    </row>
    <row r="3597" spans="7:9">
      <c r="G3597" s="33"/>
      <c r="H3597" s="33"/>
      <c r="I3597" s="33"/>
    </row>
    <row r="3598" spans="7:9">
      <c r="G3598" s="33"/>
      <c r="H3598" s="33"/>
      <c r="I3598" s="33"/>
    </row>
    <row r="3599" spans="7:9">
      <c r="G3599" s="33"/>
      <c r="H3599" s="33"/>
      <c r="I3599" s="33"/>
    </row>
    <row r="3600" spans="7:9">
      <c r="G3600" s="33"/>
      <c r="H3600" s="33"/>
      <c r="I3600" s="33"/>
    </row>
    <row r="3601" spans="7:9">
      <c r="G3601" s="33"/>
      <c r="H3601" s="33"/>
      <c r="I3601" s="33"/>
    </row>
    <row r="3602" spans="7:9">
      <c r="G3602" s="33"/>
      <c r="H3602" s="33"/>
      <c r="I3602" s="33"/>
    </row>
    <row r="3603" spans="7:9">
      <c r="G3603" s="33"/>
      <c r="H3603" s="33"/>
      <c r="I3603" s="33"/>
    </row>
    <row r="3604" spans="7:9">
      <c r="G3604" s="33"/>
      <c r="H3604" s="33"/>
      <c r="I3604" s="33"/>
    </row>
    <row r="3605" spans="7:9">
      <c r="G3605" s="33"/>
      <c r="H3605" s="33"/>
      <c r="I3605" s="33"/>
    </row>
    <row r="3606" spans="7:9">
      <c r="G3606" s="33"/>
      <c r="H3606" s="33"/>
      <c r="I3606" s="33"/>
    </row>
    <row r="3607" spans="7:9">
      <c r="G3607" s="33"/>
      <c r="H3607" s="33"/>
      <c r="I3607" s="33"/>
    </row>
    <row r="3608" spans="7:9">
      <c r="G3608" s="33"/>
      <c r="H3608" s="33"/>
      <c r="I3608" s="33"/>
    </row>
    <row r="3609" spans="7:9">
      <c r="G3609" s="33"/>
      <c r="H3609" s="33"/>
      <c r="I3609" s="33"/>
    </row>
    <row r="3610" spans="7:9">
      <c r="G3610" s="33"/>
      <c r="H3610" s="33"/>
      <c r="I3610" s="33"/>
    </row>
    <row r="3611" spans="7:9">
      <c r="G3611" s="33"/>
      <c r="H3611" s="33"/>
      <c r="I3611" s="33"/>
    </row>
    <row r="3612" spans="7:9">
      <c r="G3612" s="33"/>
      <c r="H3612" s="33"/>
      <c r="I3612" s="33"/>
    </row>
    <row r="3613" spans="7:9">
      <c r="G3613" s="33"/>
      <c r="H3613" s="33"/>
      <c r="I3613" s="33"/>
    </row>
    <row r="3614" spans="7:9">
      <c r="G3614" s="33"/>
      <c r="H3614" s="33"/>
      <c r="I3614" s="33"/>
    </row>
    <row r="3615" spans="7:9">
      <c r="G3615" s="33"/>
      <c r="H3615" s="33"/>
      <c r="I3615" s="33"/>
    </row>
    <row r="3616" spans="7:9">
      <c r="G3616" s="33"/>
      <c r="H3616" s="33"/>
      <c r="I3616" s="33"/>
    </row>
    <row r="3617" spans="7:9">
      <c r="G3617" s="33"/>
      <c r="H3617" s="33"/>
      <c r="I3617" s="33"/>
    </row>
    <row r="3618" spans="7:9">
      <c r="G3618" s="33"/>
      <c r="H3618" s="33"/>
      <c r="I3618" s="33"/>
    </row>
    <row r="3619" spans="7:9">
      <c r="G3619" s="33"/>
      <c r="H3619" s="33"/>
      <c r="I3619" s="33"/>
    </row>
    <row r="3620" spans="7:9">
      <c r="G3620" s="33"/>
      <c r="H3620" s="33"/>
      <c r="I3620" s="33"/>
    </row>
    <row r="3621" spans="7:9">
      <c r="G3621" s="33"/>
      <c r="H3621" s="33"/>
      <c r="I3621" s="33"/>
    </row>
    <row r="3622" spans="7:9">
      <c r="G3622" s="33"/>
      <c r="H3622" s="33"/>
      <c r="I3622" s="33"/>
    </row>
    <row r="3623" spans="7:9">
      <c r="G3623" s="33"/>
      <c r="H3623" s="33"/>
      <c r="I3623" s="33"/>
    </row>
    <row r="3624" spans="7:9">
      <c r="G3624" s="33"/>
      <c r="H3624" s="33"/>
      <c r="I3624" s="33"/>
    </row>
    <row r="3625" spans="7:9">
      <c r="G3625" s="33"/>
      <c r="H3625" s="33"/>
      <c r="I3625" s="33"/>
    </row>
    <row r="3626" spans="7:9">
      <c r="G3626" s="33"/>
      <c r="H3626" s="33"/>
      <c r="I3626" s="33"/>
    </row>
    <row r="3627" spans="7:9">
      <c r="G3627" s="33"/>
      <c r="H3627" s="33"/>
      <c r="I3627" s="33"/>
    </row>
    <row r="3628" spans="7:9">
      <c r="G3628" s="33"/>
      <c r="H3628" s="33"/>
      <c r="I3628" s="33"/>
    </row>
    <row r="3629" spans="7:9">
      <c r="G3629" s="33"/>
      <c r="H3629" s="33"/>
      <c r="I3629" s="33"/>
    </row>
    <row r="3630" spans="7:9">
      <c r="G3630" s="33"/>
      <c r="H3630" s="33"/>
      <c r="I3630" s="33"/>
    </row>
    <row r="3631" spans="7:9">
      <c r="G3631" s="33"/>
      <c r="H3631" s="33"/>
      <c r="I3631" s="33"/>
    </row>
    <row r="3632" spans="7:9">
      <c r="G3632" s="33"/>
      <c r="H3632" s="33"/>
      <c r="I3632" s="33"/>
    </row>
    <row r="3633" spans="7:9">
      <c r="G3633" s="33"/>
      <c r="H3633" s="33"/>
      <c r="I3633" s="33"/>
    </row>
    <row r="3634" spans="7:9">
      <c r="G3634" s="33"/>
      <c r="H3634" s="33"/>
      <c r="I3634" s="33"/>
    </row>
    <row r="3635" spans="7:9">
      <c r="G3635" s="33"/>
      <c r="H3635" s="33"/>
      <c r="I3635" s="33"/>
    </row>
    <row r="3636" spans="7:9">
      <c r="G3636" s="33"/>
      <c r="H3636" s="33"/>
      <c r="I3636" s="33"/>
    </row>
    <row r="3637" spans="7:9">
      <c r="G3637" s="33"/>
      <c r="H3637" s="33"/>
      <c r="I3637" s="33"/>
    </row>
    <row r="3638" spans="7:9">
      <c r="G3638" s="33"/>
      <c r="H3638" s="33"/>
      <c r="I3638" s="33"/>
    </row>
    <row r="3639" spans="7:9">
      <c r="G3639" s="33"/>
      <c r="H3639" s="33"/>
      <c r="I3639" s="33"/>
    </row>
    <row r="3640" spans="7:9">
      <c r="G3640" s="33"/>
      <c r="H3640" s="33"/>
      <c r="I3640" s="33"/>
    </row>
    <row r="3641" spans="7:9">
      <c r="G3641" s="33"/>
      <c r="H3641" s="33"/>
      <c r="I3641" s="33"/>
    </row>
    <row r="3642" spans="7:9">
      <c r="G3642" s="33"/>
      <c r="H3642" s="33"/>
      <c r="I3642" s="33"/>
    </row>
    <row r="3643" spans="7:9">
      <c r="G3643" s="33"/>
      <c r="H3643" s="33"/>
      <c r="I3643" s="33"/>
    </row>
    <row r="3644" spans="7:9">
      <c r="G3644" s="33"/>
      <c r="H3644" s="33"/>
      <c r="I3644" s="33"/>
    </row>
    <row r="3645" spans="7:9">
      <c r="G3645" s="33"/>
      <c r="H3645" s="33"/>
      <c r="I3645" s="33"/>
    </row>
    <row r="3646" spans="7:9">
      <c r="G3646" s="33"/>
      <c r="H3646" s="33"/>
      <c r="I3646" s="33"/>
    </row>
    <row r="3647" spans="7:9">
      <c r="G3647" s="33"/>
      <c r="H3647" s="33"/>
      <c r="I3647" s="33"/>
    </row>
    <row r="3648" spans="7:9">
      <c r="G3648" s="33"/>
      <c r="H3648" s="33"/>
      <c r="I3648" s="33"/>
    </row>
    <row r="3649" spans="7:9">
      <c r="G3649" s="33"/>
      <c r="H3649" s="33"/>
      <c r="I3649" s="33"/>
    </row>
    <row r="3650" spans="7:9">
      <c r="G3650" s="33"/>
      <c r="H3650" s="33"/>
      <c r="I3650" s="33"/>
    </row>
    <row r="3651" spans="7:9">
      <c r="G3651" s="33"/>
      <c r="H3651" s="33"/>
      <c r="I3651" s="33"/>
    </row>
    <row r="3652" spans="7:9">
      <c r="G3652" s="33"/>
      <c r="H3652" s="33"/>
      <c r="I3652" s="33"/>
    </row>
    <row r="3653" spans="7:9">
      <c r="G3653" s="33"/>
      <c r="H3653" s="33"/>
      <c r="I3653" s="33"/>
    </row>
    <row r="3654" spans="7:9">
      <c r="G3654" s="33"/>
      <c r="H3654" s="33"/>
      <c r="I3654" s="33"/>
    </row>
    <row r="3655" spans="7:9">
      <c r="G3655" s="33"/>
      <c r="H3655" s="33"/>
      <c r="I3655" s="33"/>
    </row>
    <row r="3656" spans="7:9">
      <c r="G3656" s="33"/>
      <c r="H3656" s="33"/>
      <c r="I3656" s="33"/>
    </row>
    <row r="3657" spans="7:9">
      <c r="G3657" s="33"/>
      <c r="H3657" s="33"/>
      <c r="I3657" s="33"/>
    </row>
    <row r="3658" spans="7:9">
      <c r="G3658" s="33"/>
      <c r="H3658" s="33"/>
      <c r="I3658" s="33"/>
    </row>
    <row r="3659" spans="7:9">
      <c r="G3659" s="33"/>
      <c r="H3659" s="33"/>
      <c r="I3659" s="33"/>
    </row>
    <row r="3660" spans="7:9">
      <c r="G3660" s="33"/>
      <c r="H3660" s="33"/>
      <c r="I3660" s="33"/>
    </row>
    <row r="3661" spans="7:9">
      <c r="G3661" s="33"/>
      <c r="H3661" s="33"/>
      <c r="I3661" s="33"/>
    </row>
    <row r="3662" spans="7:9">
      <c r="G3662" s="33"/>
      <c r="H3662" s="33"/>
      <c r="I3662" s="33"/>
    </row>
    <row r="3663" spans="7:9">
      <c r="G3663" s="33"/>
      <c r="H3663" s="33"/>
      <c r="I3663" s="33"/>
    </row>
    <row r="3664" spans="7:9">
      <c r="G3664" s="33"/>
      <c r="H3664" s="33"/>
      <c r="I3664" s="33"/>
    </row>
    <row r="3665" spans="7:9">
      <c r="G3665" s="33"/>
      <c r="H3665" s="33"/>
      <c r="I3665" s="33"/>
    </row>
    <row r="3666" spans="7:9">
      <c r="G3666" s="33"/>
      <c r="H3666" s="33"/>
      <c r="I3666" s="33"/>
    </row>
    <row r="3667" spans="7:9">
      <c r="G3667" s="33"/>
      <c r="H3667" s="33"/>
      <c r="I3667" s="33"/>
    </row>
    <row r="3668" spans="7:9">
      <c r="G3668" s="33"/>
      <c r="H3668" s="33"/>
      <c r="I3668" s="33"/>
    </row>
    <row r="3669" spans="7:9">
      <c r="G3669" s="33"/>
      <c r="H3669" s="33"/>
      <c r="I3669" s="33"/>
    </row>
    <row r="3670" spans="7:9">
      <c r="G3670" s="33"/>
      <c r="H3670" s="33"/>
      <c r="I3670" s="33"/>
    </row>
    <row r="3671" spans="7:9">
      <c r="G3671" s="33"/>
      <c r="H3671" s="33"/>
      <c r="I3671" s="33"/>
    </row>
    <row r="3672" spans="7:9">
      <c r="G3672" s="33"/>
      <c r="H3672" s="33"/>
      <c r="I3672" s="33"/>
    </row>
    <row r="3673" spans="7:9">
      <c r="G3673" s="33"/>
      <c r="H3673" s="33"/>
      <c r="I3673" s="33"/>
    </row>
    <row r="3674" spans="7:9">
      <c r="G3674" s="33"/>
      <c r="H3674" s="33"/>
      <c r="I3674" s="33"/>
    </row>
    <row r="3675" spans="7:9">
      <c r="G3675" s="33"/>
      <c r="H3675" s="33"/>
      <c r="I3675" s="33"/>
    </row>
    <row r="3676" spans="7:9">
      <c r="G3676" s="33"/>
      <c r="H3676" s="33"/>
      <c r="I3676" s="33"/>
    </row>
    <row r="3677" spans="7:9">
      <c r="G3677" s="33"/>
      <c r="H3677" s="33"/>
      <c r="I3677" s="33"/>
    </row>
    <row r="3678" spans="7:9">
      <c r="G3678" s="33"/>
      <c r="H3678" s="33"/>
      <c r="I3678" s="33"/>
    </row>
    <row r="3679" spans="7:9">
      <c r="G3679" s="33"/>
      <c r="H3679" s="33"/>
      <c r="I3679" s="33"/>
    </row>
    <row r="3680" spans="7:9">
      <c r="G3680" s="33"/>
      <c r="H3680" s="33"/>
      <c r="I3680" s="33"/>
    </row>
    <row r="3681" spans="7:9">
      <c r="G3681" s="33"/>
      <c r="H3681" s="33"/>
      <c r="I3681" s="33"/>
    </row>
    <row r="3682" spans="7:9">
      <c r="G3682" s="33"/>
      <c r="H3682" s="33"/>
      <c r="I3682" s="33"/>
    </row>
    <row r="3683" spans="7:9">
      <c r="G3683" s="33"/>
      <c r="H3683" s="33"/>
      <c r="I3683" s="33"/>
    </row>
    <row r="3684" spans="7:9">
      <c r="G3684" s="33"/>
      <c r="H3684" s="33"/>
      <c r="I3684" s="33"/>
    </row>
    <row r="3685" spans="7:9">
      <c r="G3685" s="33"/>
      <c r="H3685" s="33"/>
      <c r="I3685" s="33"/>
    </row>
    <row r="3686" spans="7:9">
      <c r="G3686" s="33"/>
      <c r="H3686" s="33"/>
      <c r="I3686" s="33"/>
    </row>
    <row r="3687" spans="7:9">
      <c r="G3687" s="33"/>
      <c r="H3687" s="33"/>
      <c r="I3687" s="33"/>
    </row>
    <row r="3688" spans="7:9">
      <c r="G3688" s="33"/>
      <c r="H3688" s="33"/>
      <c r="I3688" s="33"/>
    </row>
    <row r="3689" spans="7:9">
      <c r="G3689" s="33"/>
      <c r="H3689" s="33"/>
      <c r="I3689" s="33"/>
    </row>
    <row r="3690" spans="7:9">
      <c r="G3690" s="33"/>
      <c r="H3690" s="33"/>
      <c r="I3690" s="33"/>
    </row>
    <row r="3691" spans="7:9">
      <c r="G3691" s="33"/>
      <c r="H3691" s="33"/>
      <c r="I3691" s="33"/>
    </row>
    <row r="3692" spans="7:9">
      <c r="G3692" s="33"/>
      <c r="H3692" s="33"/>
      <c r="I3692" s="33"/>
    </row>
    <row r="3693" spans="7:9">
      <c r="G3693" s="33"/>
      <c r="H3693" s="33"/>
      <c r="I3693" s="33"/>
    </row>
    <row r="3694" spans="7:9">
      <c r="G3694" s="33"/>
      <c r="H3694" s="33"/>
      <c r="I3694" s="33"/>
    </row>
    <row r="3695" spans="7:9">
      <c r="G3695" s="33"/>
      <c r="H3695" s="33"/>
      <c r="I3695" s="33"/>
    </row>
    <row r="3696" spans="7:9">
      <c r="G3696" s="33"/>
      <c r="H3696" s="33"/>
      <c r="I3696" s="33"/>
    </row>
    <row r="3697" spans="7:9">
      <c r="G3697" s="33"/>
      <c r="H3697" s="33"/>
      <c r="I3697" s="33"/>
    </row>
    <row r="3698" spans="7:9">
      <c r="G3698" s="33"/>
      <c r="H3698" s="33"/>
      <c r="I3698" s="33"/>
    </row>
    <row r="3699" spans="7:9">
      <c r="G3699" s="33"/>
      <c r="H3699" s="33"/>
      <c r="I3699" s="33"/>
    </row>
    <row r="3700" spans="7:9">
      <c r="G3700" s="33"/>
      <c r="H3700" s="33"/>
      <c r="I3700" s="33"/>
    </row>
    <row r="3701" spans="7:9">
      <c r="G3701" s="33"/>
      <c r="H3701" s="33"/>
      <c r="I3701" s="33"/>
    </row>
    <row r="3702" spans="7:9">
      <c r="G3702" s="33"/>
      <c r="H3702" s="33"/>
      <c r="I3702" s="33"/>
    </row>
    <row r="3703" spans="7:9">
      <c r="G3703" s="33"/>
      <c r="H3703" s="33"/>
      <c r="I3703" s="33"/>
    </row>
    <row r="3704" spans="7:9">
      <c r="G3704" s="33"/>
      <c r="H3704" s="33"/>
      <c r="I3704" s="33"/>
    </row>
    <row r="3705" spans="7:9">
      <c r="G3705" s="33"/>
      <c r="H3705" s="33"/>
      <c r="I3705" s="33"/>
    </row>
    <row r="3706" spans="7:9">
      <c r="G3706" s="33"/>
      <c r="H3706" s="33"/>
      <c r="I3706" s="33"/>
    </row>
    <row r="3707" spans="7:9">
      <c r="G3707" s="33"/>
      <c r="H3707" s="33"/>
      <c r="I3707" s="33"/>
    </row>
    <row r="3708" spans="7:9">
      <c r="G3708" s="33"/>
      <c r="H3708" s="33"/>
      <c r="I3708" s="33"/>
    </row>
    <row r="3709" spans="7:9">
      <c r="G3709" s="33"/>
      <c r="H3709" s="33"/>
      <c r="I3709" s="33"/>
    </row>
    <row r="3710" spans="7:9">
      <c r="G3710" s="33"/>
      <c r="H3710" s="33"/>
      <c r="I3710" s="33"/>
    </row>
    <row r="3711" spans="7:9">
      <c r="G3711" s="33"/>
      <c r="H3711" s="33"/>
      <c r="I3711" s="33"/>
    </row>
    <row r="3712" spans="7:9">
      <c r="G3712" s="33"/>
      <c r="H3712" s="33"/>
      <c r="I3712" s="33"/>
    </row>
    <row r="3713" spans="7:9">
      <c r="G3713" s="33"/>
      <c r="H3713" s="33"/>
      <c r="I3713" s="33"/>
    </row>
    <row r="3714" spans="7:9">
      <c r="G3714" s="33"/>
      <c r="H3714" s="33"/>
      <c r="I3714" s="33"/>
    </row>
    <row r="3715" spans="7:9">
      <c r="G3715" s="33"/>
      <c r="H3715" s="33"/>
      <c r="I3715" s="33"/>
    </row>
    <row r="3716" spans="7:9">
      <c r="G3716" s="33"/>
      <c r="H3716" s="33"/>
      <c r="I3716" s="33"/>
    </row>
    <row r="3717" spans="7:9">
      <c r="G3717" s="33"/>
      <c r="H3717" s="33"/>
      <c r="I3717" s="33"/>
    </row>
    <row r="3718" spans="7:9">
      <c r="G3718" s="33"/>
      <c r="H3718" s="33"/>
      <c r="I3718" s="33"/>
    </row>
    <row r="3719" spans="7:9">
      <c r="G3719" s="33"/>
      <c r="H3719" s="33"/>
      <c r="I3719" s="33"/>
    </row>
    <row r="3720" spans="7:9">
      <c r="G3720" s="33"/>
      <c r="H3720" s="33"/>
      <c r="I3720" s="33"/>
    </row>
    <row r="3721" spans="7:9">
      <c r="G3721" s="33"/>
      <c r="H3721" s="33"/>
      <c r="I3721" s="33"/>
    </row>
    <row r="3722" spans="7:9">
      <c r="G3722" s="33"/>
      <c r="H3722" s="33"/>
      <c r="I3722" s="33"/>
    </row>
    <row r="3723" spans="7:9">
      <c r="G3723" s="33"/>
      <c r="H3723" s="33"/>
      <c r="I3723" s="33"/>
    </row>
    <row r="3724" spans="7:9">
      <c r="G3724" s="33"/>
      <c r="H3724" s="33"/>
      <c r="I3724" s="33"/>
    </row>
    <row r="3725" spans="7:9">
      <c r="G3725" s="33"/>
      <c r="H3725" s="33"/>
      <c r="I3725" s="33"/>
    </row>
    <row r="3726" spans="7:9">
      <c r="G3726" s="33"/>
      <c r="H3726" s="33"/>
      <c r="I3726" s="33"/>
    </row>
    <row r="3727" spans="7:9">
      <c r="G3727" s="33"/>
      <c r="H3727" s="33"/>
      <c r="I3727" s="33"/>
    </row>
    <row r="3728" spans="7:9">
      <c r="G3728" s="33"/>
      <c r="H3728" s="33"/>
      <c r="I3728" s="33"/>
    </row>
    <row r="3729" spans="7:9">
      <c r="G3729" s="33"/>
      <c r="H3729" s="33"/>
      <c r="I3729" s="33"/>
    </row>
    <row r="3730" spans="7:9">
      <c r="G3730" s="33"/>
      <c r="H3730" s="33"/>
      <c r="I3730" s="33"/>
    </row>
    <row r="3731" spans="7:9">
      <c r="G3731" s="33"/>
      <c r="H3731" s="33"/>
      <c r="I3731" s="33"/>
    </row>
    <row r="3732" spans="7:9">
      <c r="G3732" s="33"/>
      <c r="H3732" s="33"/>
      <c r="I3732" s="33"/>
    </row>
    <row r="3733" spans="7:9">
      <c r="G3733" s="33"/>
      <c r="H3733" s="33"/>
      <c r="I3733" s="33"/>
    </row>
    <row r="3734" spans="7:9">
      <c r="G3734" s="33"/>
      <c r="H3734" s="33"/>
      <c r="I3734" s="33"/>
    </row>
    <row r="3735" spans="7:9">
      <c r="G3735" s="33"/>
      <c r="H3735" s="33"/>
      <c r="I3735" s="33"/>
    </row>
    <row r="3736" spans="7:9">
      <c r="G3736" s="33"/>
      <c r="H3736" s="33"/>
      <c r="I3736" s="33"/>
    </row>
    <row r="3737" spans="7:9">
      <c r="G3737" s="33"/>
      <c r="H3737" s="33"/>
      <c r="I3737" s="33"/>
    </row>
    <row r="3738" spans="7:9">
      <c r="G3738" s="33"/>
      <c r="H3738" s="33"/>
      <c r="I3738" s="33"/>
    </row>
    <row r="3739" spans="7:9">
      <c r="G3739" s="33"/>
      <c r="H3739" s="33"/>
      <c r="I3739" s="33"/>
    </row>
    <row r="3740" spans="7:9">
      <c r="G3740" s="33"/>
      <c r="H3740" s="33"/>
      <c r="I3740" s="33"/>
    </row>
    <row r="3741" spans="7:9">
      <c r="G3741" s="33"/>
      <c r="H3741" s="33"/>
      <c r="I3741" s="33"/>
    </row>
    <row r="3742" spans="7:9">
      <c r="G3742" s="33"/>
      <c r="H3742" s="33"/>
      <c r="I3742" s="33"/>
    </row>
    <row r="3743" spans="7:9">
      <c r="G3743" s="33"/>
      <c r="H3743" s="33"/>
      <c r="I3743" s="33"/>
    </row>
    <row r="3744" spans="7:9">
      <c r="G3744" s="33"/>
      <c r="H3744" s="33"/>
      <c r="I3744" s="33"/>
    </row>
    <row r="3745" spans="7:9">
      <c r="G3745" s="33"/>
      <c r="H3745" s="33"/>
      <c r="I3745" s="33"/>
    </row>
    <row r="3746" spans="7:9">
      <c r="G3746" s="33"/>
      <c r="H3746" s="33"/>
      <c r="I3746" s="33"/>
    </row>
    <row r="3747" spans="7:9">
      <c r="G3747" s="33"/>
      <c r="H3747" s="33"/>
      <c r="I3747" s="33"/>
    </row>
    <row r="3748" spans="7:9">
      <c r="G3748" s="33"/>
      <c r="H3748" s="33"/>
      <c r="I3748" s="33"/>
    </row>
    <row r="3749" spans="7:9">
      <c r="G3749" s="33"/>
      <c r="H3749" s="33"/>
      <c r="I3749" s="33"/>
    </row>
    <row r="3750" spans="7:9">
      <c r="G3750" s="33"/>
      <c r="H3750" s="33"/>
      <c r="I3750" s="33"/>
    </row>
    <row r="3751" spans="7:9">
      <c r="G3751" s="33"/>
      <c r="H3751" s="33"/>
      <c r="I3751" s="33"/>
    </row>
    <row r="3752" spans="7:9">
      <c r="G3752" s="33"/>
      <c r="H3752" s="33"/>
      <c r="I3752" s="33"/>
    </row>
    <row r="3753" spans="7:9">
      <c r="G3753" s="33"/>
      <c r="H3753" s="33"/>
      <c r="I3753" s="33"/>
    </row>
    <row r="3754" spans="7:9">
      <c r="G3754" s="33"/>
      <c r="H3754" s="33"/>
      <c r="I3754" s="33"/>
    </row>
    <row r="3755" spans="7:9">
      <c r="G3755" s="33"/>
      <c r="H3755" s="33"/>
      <c r="I3755" s="33"/>
    </row>
    <row r="3756" spans="7:9">
      <c r="G3756" s="33"/>
      <c r="H3756" s="33"/>
      <c r="I3756" s="33"/>
    </row>
    <row r="3757" spans="7:9">
      <c r="G3757" s="33"/>
      <c r="H3757" s="33"/>
      <c r="I3757" s="33"/>
    </row>
    <row r="3758" spans="7:9">
      <c r="G3758" s="33"/>
      <c r="H3758" s="33"/>
      <c r="I3758" s="33"/>
    </row>
    <row r="3759" spans="7:9">
      <c r="G3759" s="33"/>
      <c r="H3759" s="33"/>
      <c r="I3759" s="33"/>
    </row>
    <row r="3760" spans="7:9">
      <c r="G3760" s="33"/>
      <c r="H3760" s="33"/>
      <c r="I3760" s="33"/>
    </row>
    <row r="3761" spans="7:9">
      <c r="G3761" s="33"/>
      <c r="H3761" s="33"/>
      <c r="I3761" s="33"/>
    </row>
    <row r="3762" spans="7:9">
      <c r="G3762" s="33"/>
      <c r="H3762" s="33"/>
      <c r="I3762" s="33"/>
    </row>
    <row r="3763" spans="7:9">
      <c r="G3763" s="33"/>
      <c r="H3763" s="33"/>
      <c r="I3763" s="33"/>
    </row>
    <row r="3764" spans="7:9">
      <c r="G3764" s="33"/>
      <c r="H3764" s="33"/>
      <c r="I3764" s="33"/>
    </row>
    <row r="3765" spans="7:9">
      <c r="G3765" s="33"/>
      <c r="H3765" s="33"/>
      <c r="I3765" s="33"/>
    </row>
    <row r="3766" spans="7:9">
      <c r="G3766" s="33"/>
      <c r="H3766" s="33"/>
      <c r="I3766" s="33"/>
    </row>
    <row r="3767" spans="7:9">
      <c r="G3767" s="33"/>
      <c r="H3767" s="33"/>
      <c r="I3767" s="33"/>
    </row>
    <row r="3768" spans="7:9">
      <c r="G3768" s="33"/>
      <c r="H3768" s="33"/>
      <c r="I3768" s="33"/>
    </row>
    <row r="3769" spans="7:9">
      <c r="G3769" s="33"/>
      <c r="H3769" s="33"/>
      <c r="I3769" s="33"/>
    </row>
    <row r="3770" spans="7:9">
      <c r="G3770" s="33"/>
      <c r="H3770" s="33"/>
      <c r="I3770" s="33"/>
    </row>
    <row r="3771" spans="7:9">
      <c r="G3771" s="33"/>
      <c r="H3771" s="33"/>
      <c r="I3771" s="33"/>
    </row>
    <row r="3772" spans="7:9">
      <c r="G3772" s="33"/>
      <c r="H3772" s="33"/>
      <c r="I3772" s="33"/>
    </row>
    <row r="3773" spans="7:9">
      <c r="G3773" s="33"/>
      <c r="H3773" s="33"/>
      <c r="I3773" s="33"/>
    </row>
    <row r="3774" spans="7:9">
      <c r="G3774" s="33"/>
      <c r="H3774" s="33"/>
      <c r="I3774" s="33"/>
    </row>
    <row r="3775" spans="7:9">
      <c r="G3775" s="33"/>
      <c r="H3775" s="33"/>
      <c r="I3775" s="33"/>
    </row>
    <row r="3776" spans="7:9">
      <c r="G3776" s="33"/>
      <c r="H3776" s="33"/>
      <c r="I3776" s="33"/>
    </row>
    <row r="3777" spans="7:9">
      <c r="G3777" s="33"/>
      <c r="H3777" s="33"/>
      <c r="I3777" s="33"/>
    </row>
    <row r="3778" spans="7:9">
      <c r="G3778" s="33"/>
      <c r="H3778" s="33"/>
      <c r="I3778" s="33"/>
    </row>
    <row r="3779" spans="7:9">
      <c r="G3779" s="33"/>
      <c r="H3779" s="33"/>
      <c r="I3779" s="33"/>
    </row>
    <row r="3780" spans="7:9">
      <c r="G3780" s="33"/>
      <c r="H3780" s="33"/>
      <c r="I3780" s="33"/>
    </row>
    <row r="3781" spans="7:9">
      <c r="G3781" s="33"/>
      <c r="H3781" s="33"/>
      <c r="I3781" s="33"/>
    </row>
    <row r="3782" spans="7:9">
      <c r="G3782" s="33"/>
      <c r="H3782" s="33"/>
      <c r="I3782" s="33"/>
    </row>
    <row r="3783" spans="7:9">
      <c r="G3783" s="33"/>
      <c r="H3783" s="33"/>
      <c r="I3783" s="33"/>
    </row>
    <row r="3784" spans="7:9">
      <c r="G3784" s="33"/>
      <c r="H3784" s="33"/>
      <c r="I3784" s="33"/>
    </row>
    <row r="3785" spans="7:9">
      <c r="G3785" s="33"/>
      <c r="H3785" s="33"/>
      <c r="I3785" s="33"/>
    </row>
    <row r="3786" spans="7:9">
      <c r="G3786" s="33"/>
      <c r="H3786" s="33"/>
      <c r="I3786" s="33"/>
    </row>
    <row r="3787" spans="7:9">
      <c r="G3787" s="33"/>
      <c r="H3787" s="33"/>
      <c r="I3787" s="33"/>
    </row>
    <row r="3788" spans="7:9">
      <c r="G3788" s="33"/>
      <c r="H3788" s="33"/>
      <c r="I3788" s="33"/>
    </row>
    <row r="3789" spans="7:9">
      <c r="G3789" s="33"/>
      <c r="H3789" s="33"/>
      <c r="I3789" s="33"/>
    </row>
    <row r="3790" spans="7:9">
      <c r="G3790" s="33"/>
      <c r="H3790" s="33"/>
      <c r="I3790" s="33"/>
    </row>
    <row r="3791" spans="7:9">
      <c r="G3791" s="33"/>
      <c r="H3791" s="33"/>
      <c r="I3791" s="33"/>
    </row>
    <row r="3792" spans="7:9">
      <c r="G3792" s="33"/>
      <c r="H3792" s="33"/>
      <c r="I3792" s="33"/>
    </row>
    <row r="3793" spans="7:9">
      <c r="G3793" s="33"/>
      <c r="H3793" s="33"/>
      <c r="I3793" s="33"/>
    </row>
    <row r="3794" spans="7:9">
      <c r="G3794" s="33"/>
      <c r="H3794" s="33"/>
      <c r="I3794" s="33"/>
    </row>
    <row r="3795" spans="7:9">
      <c r="G3795" s="33"/>
      <c r="H3795" s="33"/>
      <c r="I3795" s="33"/>
    </row>
    <row r="3796" spans="7:9">
      <c r="G3796" s="33"/>
      <c r="H3796" s="33"/>
      <c r="I3796" s="33"/>
    </row>
    <row r="3797" spans="7:9">
      <c r="G3797" s="33"/>
      <c r="H3797" s="33"/>
      <c r="I3797" s="33"/>
    </row>
    <row r="3798" spans="7:9">
      <c r="G3798" s="33"/>
      <c r="H3798" s="33"/>
      <c r="I3798" s="33"/>
    </row>
    <row r="3799" spans="7:9">
      <c r="G3799" s="33"/>
      <c r="H3799" s="33"/>
      <c r="I3799" s="33"/>
    </row>
    <row r="3800" spans="7:9">
      <c r="G3800" s="33"/>
      <c r="H3800" s="33"/>
      <c r="I3800" s="33"/>
    </row>
    <row r="3801" spans="7:9">
      <c r="G3801" s="33"/>
      <c r="H3801" s="33"/>
      <c r="I3801" s="33"/>
    </row>
    <row r="3802" spans="7:9">
      <c r="G3802" s="33"/>
      <c r="H3802" s="33"/>
      <c r="I3802" s="33"/>
    </row>
    <row r="3803" spans="7:9">
      <c r="G3803" s="33"/>
      <c r="H3803" s="33"/>
      <c r="I3803" s="33"/>
    </row>
    <row r="3804" spans="7:9">
      <c r="G3804" s="33"/>
      <c r="H3804" s="33"/>
      <c r="I3804" s="33"/>
    </row>
    <row r="3805" spans="7:9">
      <c r="G3805" s="33"/>
      <c r="H3805" s="33"/>
      <c r="I3805" s="33"/>
    </row>
    <row r="3806" spans="7:9">
      <c r="G3806" s="33"/>
      <c r="H3806" s="33"/>
      <c r="I3806" s="33"/>
    </row>
    <row r="3807" spans="7:9">
      <c r="G3807" s="33"/>
      <c r="H3807" s="33"/>
      <c r="I3807" s="33"/>
    </row>
    <row r="3808" spans="7:9">
      <c r="G3808" s="33"/>
      <c r="H3808" s="33"/>
      <c r="I3808" s="33"/>
    </row>
    <row r="3809" spans="7:9">
      <c r="G3809" s="33"/>
      <c r="H3809" s="33"/>
      <c r="I3809" s="33"/>
    </row>
    <row r="3810" spans="7:9">
      <c r="G3810" s="33"/>
      <c r="H3810" s="33"/>
      <c r="I3810" s="33"/>
    </row>
    <row r="3811" spans="7:9">
      <c r="G3811" s="33"/>
      <c r="H3811" s="33"/>
      <c r="I3811" s="33"/>
    </row>
    <row r="3812" spans="7:9">
      <c r="G3812" s="33"/>
      <c r="H3812" s="33"/>
      <c r="I3812" s="33"/>
    </row>
    <row r="3813" spans="7:9">
      <c r="G3813" s="33"/>
      <c r="H3813" s="33"/>
      <c r="I3813" s="33"/>
    </row>
    <row r="3814" spans="7:9">
      <c r="G3814" s="33"/>
      <c r="H3814" s="33"/>
      <c r="I3814" s="33"/>
    </row>
    <row r="3815" spans="7:9">
      <c r="G3815" s="33"/>
      <c r="H3815" s="33"/>
      <c r="I3815" s="33"/>
    </row>
    <row r="3816" spans="7:9">
      <c r="G3816" s="33"/>
      <c r="H3816" s="33"/>
      <c r="I3816" s="33"/>
    </row>
    <row r="3817" spans="7:9">
      <c r="G3817" s="33"/>
      <c r="H3817" s="33"/>
      <c r="I3817" s="33"/>
    </row>
    <row r="3818" spans="7:9">
      <c r="G3818" s="33"/>
      <c r="H3818" s="33"/>
      <c r="I3818" s="33"/>
    </row>
    <row r="3819" spans="7:9">
      <c r="G3819" s="33"/>
      <c r="H3819" s="33"/>
      <c r="I3819" s="33"/>
    </row>
    <row r="3820" spans="7:9">
      <c r="G3820" s="33"/>
      <c r="H3820" s="33"/>
      <c r="I3820" s="33"/>
    </row>
    <row r="3821" spans="7:9">
      <c r="G3821" s="33"/>
      <c r="H3821" s="33"/>
      <c r="I3821" s="33"/>
    </row>
    <row r="3822" spans="7:9">
      <c r="G3822" s="33"/>
      <c r="H3822" s="33"/>
      <c r="I3822" s="33"/>
    </row>
    <row r="3823" spans="7:9">
      <c r="G3823" s="33"/>
      <c r="H3823" s="33"/>
      <c r="I3823" s="33"/>
    </row>
    <row r="3824" spans="7:9">
      <c r="G3824" s="33"/>
      <c r="H3824" s="33"/>
      <c r="I3824" s="33"/>
    </row>
    <row r="3825" spans="7:9">
      <c r="G3825" s="33"/>
      <c r="H3825" s="33"/>
      <c r="I3825" s="33"/>
    </row>
    <row r="3826" spans="7:9">
      <c r="G3826" s="33"/>
      <c r="H3826" s="33"/>
      <c r="I3826" s="33"/>
    </row>
    <row r="3827" spans="7:9">
      <c r="G3827" s="33"/>
      <c r="H3827" s="33"/>
      <c r="I3827" s="33"/>
    </row>
    <row r="3828" spans="7:9">
      <c r="G3828" s="33"/>
      <c r="H3828" s="33"/>
      <c r="I3828" s="33"/>
    </row>
    <row r="3829" spans="7:9">
      <c r="G3829" s="33"/>
      <c r="H3829" s="33"/>
      <c r="I3829" s="33"/>
    </row>
    <row r="3830" spans="7:9">
      <c r="G3830" s="33"/>
      <c r="H3830" s="33"/>
      <c r="I3830" s="33"/>
    </row>
    <row r="3831" spans="7:9">
      <c r="G3831" s="33"/>
      <c r="H3831" s="33"/>
      <c r="I3831" s="33"/>
    </row>
    <row r="3832" spans="7:9">
      <c r="G3832" s="33"/>
      <c r="H3832" s="33"/>
      <c r="I3832" s="33"/>
    </row>
    <row r="3833" spans="7:9">
      <c r="G3833" s="33"/>
      <c r="H3833" s="33"/>
      <c r="I3833" s="33"/>
    </row>
    <row r="3834" spans="7:9">
      <c r="G3834" s="33"/>
      <c r="H3834" s="33"/>
      <c r="I3834" s="33"/>
    </row>
    <row r="3835" spans="7:9">
      <c r="G3835" s="33"/>
      <c r="H3835" s="33"/>
      <c r="I3835" s="33"/>
    </row>
    <row r="3836" spans="7:9">
      <c r="G3836" s="33"/>
      <c r="H3836" s="33"/>
      <c r="I3836" s="33"/>
    </row>
    <row r="3837" spans="7:9">
      <c r="G3837" s="33"/>
      <c r="H3837" s="33"/>
      <c r="I3837" s="33"/>
    </row>
    <row r="3838" spans="7:9">
      <c r="G3838" s="33"/>
      <c r="H3838" s="33"/>
      <c r="I3838" s="33"/>
    </row>
    <row r="3839" spans="7:9">
      <c r="G3839" s="33"/>
      <c r="H3839" s="33"/>
      <c r="I3839" s="33"/>
    </row>
    <row r="3840" spans="7:9">
      <c r="G3840" s="33"/>
      <c r="H3840" s="33"/>
      <c r="I3840" s="33"/>
    </row>
    <row r="3841" spans="7:9">
      <c r="G3841" s="33"/>
      <c r="H3841" s="33"/>
      <c r="I3841" s="33"/>
    </row>
    <row r="3842" spans="7:9">
      <c r="G3842" s="33"/>
      <c r="H3842" s="33"/>
      <c r="I3842" s="33"/>
    </row>
    <row r="3843" spans="7:9">
      <c r="G3843" s="33"/>
      <c r="H3843" s="33"/>
      <c r="I3843" s="33"/>
    </row>
    <row r="3844" spans="7:9">
      <c r="G3844" s="33"/>
      <c r="H3844" s="33"/>
      <c r="I3844" s="33"/>
    </row>
    <row r="3845" spans="7:9">
      <c r="G3845" s="33"/>
      <c r="H3845" s="33"/>
      <c r="I3845" s="33"/>
    </row>
    <row r="3846" spans="7:9">
      <c r="G3846" s="33"/>
      <c r="H3846" s="33"/>
      <c r="I3846" s="33"/>
    </row>
    <row r="3847" spans="7:9">
      <c r="G3847" s="33"/>
      <c r="H3847" s="33"/>
      <c r="I3847" s="33"/>
    </row>
    <row r="3848" spans="7:9">
      <c r="G3848" s="33"/>
      <c r="H3848" s="33"/>
      <c r="I3848" s="33"/>
    </row>
    <row r="3849" spans="7:9">
      <c r="G3849" s="33"/>
      <c r="H3849" s="33"/>
      <c r="I3849" s="33"/>
    </row>
    <row r="3850" spans="7:9">
      <c r="G3850" s="33"/>
      <c r="H3850" s="33"/>
      <c r="I3850" s="33"/>
    </row>
    <row r="3851" spans="7:9">
      <c r="G3851" s="33"/>
      <c r="H3851" s="33"/>
      <c r="I3851" s="33"/>
    </row>
    <row r="3852" spans="7:9">
      <c r="G3852" s="33"/>
      <c r="H3852" s="33"/>
      <c r="I3852" s="33"/>
    </row>
    <row r="3853" spans="7:9">
      <c r="G3853" s="33"/>
      <c r="H3853" s="33"/>
      <c r="I3853" s="33"/>
    </row>
    <row r="3854" spans="7:9">
      <c r="G3854" s="33"/>
      <c r="H3854" s="33"/>
      <c r="I3854" s="33"/>
    </row>
    <row r="3855" spans="7:9">
      <c r="G3855" s="33"/>
      <c r="H3855" s="33"/>
      <c r="I3855" s="33"/>
    </row>
    <row r="3856" spans="7:9">
      <c r="G3856" s="33"/>
      <c r="H3856" s="33"/>
      <c r="I3856" s="33"/>
    </row>
    <row r="3857" spans="7:9">
      <c r="G3857" s="33"/>
      <c r="H3857" s="33"/>
      <c r="I3857" s="33"/>
    </row>
    <row r="3858" spans="7:9">
      <c r="G3858" s="33"/>
      <c r="H3858" s="33"/>
      <c r="I3858" s="33"/>
    </row>
    <row r="3859" spans="7:9">
      <c r="G3859" s="33"/>
      <c r="H3859" s="33"/>
      <c r="I3859" s="33"/>
    </row>
    <row r="3860" spans="7:9">
      <c r="G3860" s="33"/>
      <c r="H3860" s="33"/>
      <c r="I3860" s="33"/>
    </row>
    <row r="3861" spans="7:9">
      <c r="G3861" s="33"/>
      <c r="H3861" s="33"/>
      <c r="I3861" s="33"/>
    </row>
    <row r="3862" spans="7:9">
      <c r="G3862" s="33"/>
      <c r="H3862" s="33"/>
      <c r="I3862" s="33"/>
    </row>
    <row r="3863" spans="7:9">
      <c r="G3863" s="33"/>
      <c r="H3863" s="33"/>
      <c r="I3863" s="33"/>
    </row>
    <row r="3864" spans="7:9">
      <c r="G3864" s="33"/>
      <c r="H3864" s="33"/>
      <c r="I3864" s="33"/>
    </row>
    <row r="3865" spans="7:9">
      <c r="G3865" s="33"/>
      <c r="H3865" s="33"/>
      <c r="I3865" s="33"/>
    </row>
    <row r="3866" spans="7:9">
      <c r="G3866" s="33"/>
      <c r="H3866" s="33"/>
      <c r="I3866" s="33"/>
    </row>
    <row r="3867" spans="7:9">
      <c r="G3867" s="33"/>
      <c r="H3867" s="33"/>
      <c r="I3867" s="33"/>
    </row>
    <row r="3868" spans="7:9">
      <c r="G3868" s="33"/>
      <c r="H3868" s="33"/>
      <c r="I3868" s="33"/>
    </row>
    <row r="3869" spans="7:9">
      <c r="G3869" s="33"/>
      <c r="H3869" s="33"/>
      <c r="I3869" s="33"/>
    </row>
    <row r="3870" spans="7:9">
      <c r="G3870" s="33"/>
      <c r="H3870" s="33"/>
      <c r="I3870" s="33"/>
    </row>
    <row r="3871" spans="7:9">
      <c r="G3871" s="33"/>
      <c r="H3871" s="33"/>
      <c r="I3871" s="33"/>
    </row>
    <row r="3872" spans="7:9">
      <c r="G3872" s="33"/>
      <c r="H3872" s="33"/>
      <c r="I3872" s="33"/>
    </row>
    <row r="3873" spans="7:9">
      <c r="G3873" s="33"/>
      <c r="H3873" s="33"/>
      <c r="I3873" s="33"/>
    </row>
    <row r="3874" spans="7:9">
      <c r="G3874" s="33"/>
      <c r="H3874" s="33"/>
      <c r="I3874" s="33"/>
    </row>
    <row r="3875" spans="7:9">
      <c r="G3875" s="33"/>
      <c r="H3875" s="33"/>
      <c r="I3875" s="33"/>
    </row>
    <row r="3876" spans="7:9">
      <c r="G3876" s="33"/>
      <c r="H3876" s="33"/>
      <c r="I3876" s="33"/>
    </row>
    <row r="3877" spans="7:9">
      <c r="G3877" s="33"/>
      <c r="H3877" s="33"/>
      <c r="I3877" s="33"/>
    </row>
    <row r="3878" spans="7:9">
      <c r="G3878" s="33"/>
      <c r="H3878" s="33"/>
      <c r="I3878" s="33"/>
    </row>
    <row r="3879" spans="7:9">
      <c r="G3879" s="33"/>
      <c r="H3879" s="33"/>
      <c r="I3879" s="33"/>
    </row>
    <row r="3880" spans="7:9">
      <c r="G3880" s="33"/>
      <c r="H3880" s="33"/>
      <c r="I3880" s="33"/>
    </row>
    <row r="3881" spans="7:9">
      <c r="G3881" s="33"/>
      <c r="H3881" s="33"/>
      <c r="I3881" s="33"/>
    </row>
    <row r="3882" spans="7:9">
      <c r="G3882" s="33"/>
      <c r="H3882" s="33"/>
      <c r="I3882" s="33"/>
    </row>
    <row r="3883" spans="7:9">
      <c r="G3883" s="33"/>
      <c r="H3883" s="33"/>
      <c r="I3883" s="33"/>
    </row>
    <row r="3884" spans="7:9">
      <c r="G3884" s="33"/>
      <c r="H3884" s="33"/>
      <c r="I3884" s="33"/>
    </row>
    <row r="3885" spans="7:9">
      <c r="G3885" s="33"/>
      <c r="H3885" s="33"/>
      <c r="I3885" s="33"/>
    </row>
    <row r="3886" spans="7:9">
      <c r="G3886" s="33"/>
      <c r="H3886" s="33"/>
      <c r="I3886" s="33"/>
    </row>
    <row r="3887" spans="7:9">
      <c r="G3887" s="33"/>
      <c r="H3887" s="33"/>
      <c r="I3887" s="33"/>
    </row>
    <row r="3888" spans="7:9">
      <c r="G3888" s="33"/>
      <c r="H3888" s="33"/>
      <c r="I3888" s="33"/>
    </row>
    <row r="3889" spans="7:9">
      <c r="G3889" s="33"/>
      <c r="H3889" s="33"/>
      <c r="I3889" s="33"/>
    </row>
    <row r="3890" spans="7:9">
      <c r="G3890" s="33"/>
      <c r="H3890" s="33"/>
      <c r="I3890" s="33"/>
    </row>
    <row r="3891" spans="7:9">
      <c r="G3891" s="33"/>
      <c r="H3891" s="33"/>
      <c r="I3891" s="33"/>
    </row>
    <row r="3892" spans="7:9">
      <c r="G3892" s="33"/>
      <c r="H3892" s="33"/>
      <c r="I3892" s="33"/>
    </row>
    <row r="3893" spans="7:9">
      <c r="G3893" s="33"/>
      <c r="H3893" s="33"/>
      <c r="I3893" s="33"/>
    </row>
    <row r="3894" spans="7:9">
      <c r="G3894" s="33"/>
      <c r="H3894" s="33"/>
      <c r="I3894" s="33"/>
    </row>
    <row r="3895" spans="7:9">
      <c r="G3895" s="33"/>
      <c r="H3895" s="33"/>
      <c r="I3895" s="33"/>
    </row>
    <row r="3896" spans="7:9">
      <c r="G3896" s="33"/>
      <c r="H3896" s="33"/>
      <c r="I3896" s="33"/>
    </row>
    <row r="3897" spans="7:9">
      <c r="G3897" s="33"/>
      <c r="H3897" s="33"/>
      <c r="I3897" s="33"/>
    </row>
    <row r="3898" spans="7:9">
      <c r="G3898" s="33"/>
      <c r="H3898" s="33"/>
      <c r="I3898" s="33"/>
    </row>
    <row r="3899" spans="7:9">
      <c r="G3899" s="33"/>
      <c r="H3899" s="33"/>
      <c r="I3899" s="33"/>
    </row>
    <row r="3900" spans="7:9">
      <c r="G3900" s="33"/>
      <c r="H3900" s="33"/>
      <c r="I3900" s="33"/>
    </row>
    <row r="3901" spans="7:9">
      <c r="G3901" s="33"/>
      <c r="H3901" s="33"/>
      <c r="I3901" s="33"/>
    </row>
    <row r="3902" spans="7:9">
      <c r="G3902" s="33"/>
      <c r="H3902" s="33"/>
      <c r="I3902" s="33"/>
    </row>
    <row r="3903" spans="7:9">
      <c r="G3903" s="33"/>
      <c r="H3903" s="33"/>
      <c r="I3903" s="33"/>
    </row>
    <row r="3904" spans="7:9">
      <c r="G3904" s="33"/>
      <c r="H3904" s="33"/>
      <c r="I3904" s="33"/>
    </row>
    <row r="3905" spans="7:9">
      <c r="G3905" s="33"/>
      <c r="H3905" s="33"/>
      <c r="I3905" s="33"/>
    </row>
    <row r="3906" spans="7:9">
      <c r="G3906" s="33"/>
      <c r="H3906" s="33"/>
      <c r="I3906" s="33"/>
    </row>
    <row r="3907" spans="7:9">
      <c r="G3907" s="33"/>
      <c r="H3907" s="33"/>
      <c r="I3907" s="33"/>
    </row>
    <row r="3908" spans="7:9">
      <c r="G3908" s="33"/>
      <c r="H3908" s="33"/>
      <c r="I3908" s="33"/>
    </row>
    <row r="3909" spans="7:9">
      <c r="G3909" s="33"/>
      <c r="H3909" s="33"/>
      <c r="I3909" s="33"/>
    </row>
    <row r="3910" spans="7:9">
      <c r="G3910" s="33"/>
      <c r="H3910" s="33"/>
      <c r="I3910" s="33"/>
    </row>
    <row r="3911" spans="7:9">
      <c r="G3911" s="33"/>
      <c r="H3911" s="33"/>
      <c r="I3911" s="33"/>
    </row>
    <row r="3912" spans="7:9">
      <c r="G3912" s="33"/>
      <c r="H3912" s="33"/>
      <c r="I3912" s="33"/>
    </row>
    <row r="3913" spans="7:9">
      <c r="G3913" s="33"/>
      <c r="H3913" s="33"/>
      <c r="I3913" s="33"/>
    </row>
    <row r="3914" spans="7:9">
      <c r="G3914" s="33"/>
      <c r="H3914" s="33"/>
      <c r="I3914" s="33"/>
    </row>
    <row r="3915" spans="7:9">
      <c r="G3915" s="33"/>
      <c r="H3915" s="33"/>
      <c r="I3915" s="33"/>
    </row>
    <row r="3916" spans="7:9">
      <c r="G3916" s="33"/>
      <c r="H3916" s="33"/>
      <c r="I3916" s="33"/>
    </row>
    <row r="3917" spans="7:9">
      <c r="G3917" s="33"/>
      <c r="H3917" s="33"/>
      <c r="I3917" s="33"/>
    </row>
    <row r="3918" spans="7:9">
      <c r="G3918" s="33"/>
      <c r="H3918" s="33"/>
      <c r="I3918" s="33"/>
    </row>
    <row r="3919" spans="7:9">
      <c r="G3919" s="33"/>
      <c r="H3919" s="33"/>
      <c r="I3919" s="33"/>
    </row>
    <row r="3920" spans="7:9">
      <c r="G3920" s="33"/>
      <c r="H3920" s="33"/>
      <c r="I3920" s="33"/>
    </row>
    <row r="3921" spans="7:9">
      <c r="G3921" s="33"/>
      <c r="H3921" s="33"/>
      <c r="I3921" s="33"/>
    </row>
    <row r="3922" spans="7:9">
      <c r="G3922" s="33"/>
      <c r="H3922" s="33"/>
      <c r="I3922" s="33"/>
    </row>
    <row r="3923" spans="7:9">
      <c r="G3923" s="33"/>
      <c r="H3923" s="33"/>
      <c r="I3923" s="33"/>
    </row>
    <row r="3924" spans="7:9">
      <c r="G3924" s="33"/>
      <c r="H3924" s="33"/>
      <c r="I3924" s="33"/>
    </row>
    <row r="3925" spans="7:9">
      <c r="G3925" s="33"/>
      <c r="H3925" s="33"/>
      <c r="I3925" s="33"/>
    </row>
    <row r="3926" spans="7:9">
      <c r="G3926" s="33"/>
      <c r="H3926" s="33"/>
      <c r="I3926" s="33"/>
    </row>
    <row r="3927" spans="7:9">
      <c r="G3927" s="33"/>
      <c r="H3927" s="33"/>
      <c r="I3927" s="33"/>
    </row>
    <row r="3928" spans="7:9">
      <c r="G3928" s="33"/>
      <c r="H3928" s="33"/>
      <c r="I3928" s="33"/>
    </row>
    <row r="3929" spans="7:9">
      <c r="G3929" s="33"/>
      <c r="H3929" s="33"/>
      <c r="I3929" s="33"/>
    </row>
    <row r="3930" spans="7:9">
      <c r="G3930" s="33"/>
      <c r="H3930" s="33"/>
      <c r="I3930" s="33"/>
    </row>
    <row r="3931" spans="7:9">
      <c r="G3931" s="33"/>
      <c r="H3931" s="33"/>
      <c r="I3931" s="33"/>
    </row>
    <row r="3932" spans="7:9">
      <c r="G3932" s="33"/>
      <c r="H3932" s="33"/>
      <c r="I3932" s="33"/>
    </row>
    <row r="3933" spans="7:9">
      <c r="G3933" s="33"/>
      <c r="H3933" s="33"/>
      <c r="I3933" s="33"/>
    </row>
    <row r="3934" spans="7:9">
      <c r="G3934" s="33"/>
      <c r="H3934" s="33"/>
      <c r="I3934" s="33"/>
    </row>
    <row r="3935" spans="7:9">
      <c r="G3935" s="33"/>
      <c r="H3935" s="33"/>
      <c r="I3935" s="33"/>
    </row>
    <row r="3936" spans="7:9">
      <c r="G3936" s="33"/>
      <c r="H3936" s="33"/>
      <c r="I3936" s="33"/>
    </row>
    <row r="3937" spans="7:9">
      <c r="G3937" s="33"/>
      <c r="H3937" s="33"/>
      <c r="I3937" s="33"/>
    </row>
    <row r="3938" spans="7:9">
      <c r="G3938" s="33"/>
      <c r="H3938" s="33"/>
      <c r="I3938" s="33"/>
    </row>
    <row r="3939" spans="7:9">
      <c r="G3939" s="33"/>
      <c r="H3939" s="33"/>
      <c r="I3939" s="33"/>
    </row>
    <row r="3940" spans="7:9">
      <c r="G3940" s="33"/>
      <c r="H3940" s="33"/>
      <c r="I3940" s="33"/>
    </row>
    <row r="3941" spans="7:9">
      <c r="G3941" s="33"/>
      <c r="H3941" s="33"/>
      <c r="I3941" s="33"/>
    </row>
    <row r="3942" spans="7:9">
      <c r="G3942" s="33"/>
      <c r="H3942" s="33"/>
      <c r="I3942" s="33"/>
    </row>
    <row r="3943" spans="7:9">
      <c r="G3943" s="33"/>
      <c r="H3943" s="33"/>
      <c r="I3943" s="33"/>
    </row>
    <row r="3944" spans="7:9">
      <c r="G3944" s="33"/>
      <c r="H3944" s="33"/>
      <c r="I3944" s="33"/>
    </row>
    <row r="3945" spans="7:9">
      <c r="G3945" s="33"/>
      <c r="H3945" s="33"/>
      <c r="I3945" s="33"/>
    </row>
    <row r="3946" spans="7:9">
      <c r="G3946" s="33"/>
      <c r="H3946" s="33"/>
      <c r="I3946" s="33"/>
    </row>
    <row r="3947" spans="7:9">
      <c r="G3947" s="33"/>
      <c r="H3947" s="33"/>
      <c r="I3947" s="33"/>
    </row>
    <row r="3948" spans="7:9">
      <c r="G3948" s="33"/>
      <c r="H3948" s="33"/>
      <c r="I3948" s="33"/>
    </row>
    <row r="3949" spans="7:9">
      <c r="G3949" s="33"/>
      <c r="H3949" s="33"/>
      <c r="I3949" s="33"/>
    </row>
    <row r="3950" spans="7:9">
      <c r="G3950" s="33"/>
      <c r="H3950" s="33"/>
      <c r="I3950" s="33"/>
    </row>
    <row r="3951" spans="7:9">
      <c r="G3951" s="33"/>
      <c r="H3951" s="33"/>
      <c r="I3951" s="33"/>
    </row>
    <row r="3952" spans="7:9">
      <c r="G3952" s="33"/>
      <c r="H3952" s="33"/>
      <c r="I3952" s="33"/>
    </row>
    <row r="3953" spans="7:9">
      <c r="G3953" s="33"/>
      <c r="H3953" s="33"/>
      <c r="I3953" s="33"/>
    </row>
    <row r="3954" spans="7:9">
      <c r="G3954" s="33"/>
      <c r="H3954" s="33"/>
      <c r="I3954" s="33"/>
    </row>
    <row r="3955" spans="7:9">
      <c r="G3955" s="33"/>
      <c r="H3955" s="33"/>
      <c r="I3955" s="33"/>
    </row>
    <row r="3956" spans="7:9">
      <c r="G3956" s="33"/>
      <c r="H3956" s="33"/>
      <c r="I3956" s="33"/>
    </row>
    <row r="3957" spans="7:9">
      <c r="G3957" s="33"/>
      <c r="H3957" s="33"/>
      <c r="I3957" s="33"/>
    </row>
    <row r="3958" spans="7:9">
      <c r="G3958" s="33"/>
      <c r="H3958" s="33"/>
      <c r="I3958" s="33"/>
    </row>
    <row r="3959" spans="7:9">
      <c r="G3959" s="33"/>
      <c r="H3959" s="33"/>
      <c r="I3959" s="33"/>
    </row>
    <row r="3960" spans="7:9">
      <c r="G3960" s="33"/>
      <c r="H3960" s="33"/>
      <c r="I3960" s="33"/>
    </row>
    <row r="3961" spans="7:9">
      <c r="G3961" s="33"/>
      <c r="H3961" s="33"/>
      <c r="I3961" s="33"/>
    </row>
    <row r="3962" spans="7:9">
      <c r="G3962" s="33"/>
      <c r="H3962" s="33"/>
      <c r="I3962" s="33"/>
    </row>
    <row r="3963" spans="7:9">
      <c r="G3963" s="33"/>
      <c r="H3963" s="33"/>
      <c r="I3963" s="33"/>
    </row>
    <row r="3964" spans="7:9">
      <c r="G3964" s="33"/>
      <c r="H3964" s="33"/>
      <c r="I3964" s="33"/>
    </row>
    <row r="3965" spans="7:9">
      <c r="G3965" s="33"/>
      <c r="H3965" s="33"/>
      <c r="I3965" s="33"/>
    </row>
    <row r="3966" spans="7:9">
      <c r="G3966" s="33"/>
      <c r="H3966" s="33"/>
      <c r="I3966" s="33"/>
    </row>
    <row r="3967" spans="7:9">
      <c r="G3967" s="33"/>
      <c r="H3967" s="33"/>
      <c r="I3967" s="33"/>
    </row>
    <row r="3968" spans="7:9">
      <c r="G3968" s="33"/>
      <c r="H3968" s="33"/>
      <c r="I3968" s="33"/>
    </row>
    <row r="3969" spans="7:9">
      <c r="G3969" s="33"/>
      <c r="H3969" s="33"/>
      <c r="I3969" s="33"/>
    </row>
    <row r="3970" spans="7:9">
      <c r="G3970" s="33"/>
      <c r="H3970" s="33"/>
      <c r="I3970" s="33"/>
    </row>
    <row r="3971" spans="7:9">
      <c r="G3971" s="33"/>
      <c r="H3971" s="33"/>
      <c r="I3971" s="33"/>
    </row>
    <row r="3972" spans="7:9">
      <c r="G3972" s="33"/>
      <c r="H3972" s="33"/>
      <c r="I3972" s="33"/>
    </row>
    <row r="3973" spans="7:9">
      <c r="G3973" s="33"/>
      <c r="H3973" s="33"/>
      <c r="I3973" s="33"/>
    </row>
    <row r="3974" spans="7:9">
      <c r="G3974" s="33"/>
      <c r="H3974" s="33"/>
      <c r="I3974" s="33"/>
    </row>
    <row r="3975" spans="7:9">
      <c r="G3975" s="33"/>
      <c r="H3975" s="33"/>
      <c r="I3975" s="33"/>
    </row>
    <row r="3976" spans="7:9">
      <c r="G3976" s="33"/>
      <c r="H3976" s="33"/>
      <c r="I3976" s="33"/>
    </row>
    <row r="3977" spans="7:9">
      <c r="G3977" s="33"/>
      <c r="H3977" s="33"/>
      <c r="I3977" s="33"/>
    </row>
    <row r="3978" spans="7:9">
      <c r="G3978" s="33"/>
      <c r="H3978" s="33"/>
      <c r="I3978" s="33"/>
    </row>
    <row r="3979" spans="7:9">
      <c r="G3979" s="33"/>
      <c r="H3979" s="33"/>
      <c r="I3979" s="33"/>
    </row>
    <row r="3980" spans="7:9">
      <c r="G3980" s="33"/>
      <c r="H3980" s="33"/>
      <c r="I3980" s="33"/>
    </row>
    <row r="3981" spans="7:9">
      <c r="G3981" s="33"/>
      <c r="H3981" s="33"/>
      <c r="I3981" s="33"/>
    </row>
    <row r="3982" spans="7:9">
      <c r="G3982" s="33"/>
      <c r="H3982" s="33"/>
      <c r="I3982" s="33"/>
    </row>
    <row r="3983" spans="7:9">
      <c r="G3983" s="33"/>
      <c r="H3983" s="33"/>
      <c r="I3983" s="33"/>
    </row>
    <row r="3984" spans="7:9">
      <c r="G3984" s="33"/>
      <c r="H3984" s="33"/>
      <c r="I3984" s="33"/>
    </row>
    <row r="3985" spans="7:9">
      <c r="G3985" s="33"/>
      <c r="H3985" s="33"/>
      <c r="I3985" s="33"/>
    </row>
    <row r="3986" spans="7:9">
      <c r="G3986" s="33"/>
      <c r="H3986" s="33"/>
      <c r="I3986" s="33"/>
    </row>
    <row r="3987" spans="7:9">
      <c r="G3987" s="33"/>
      <c r="H3987" s="33"/>
      <c r="I3987" s="33"/>
    </row>
    <row r="3988" spans="7:9">
      <c r="G3988" s="33"/>
      <c r="H3988" s="33"/>
      <c r="I3988" s="33"/>
    </row>
    <row r="3989" spans="7:9">
      <c r="G3989" s="33"/>
      <c r="H3989" s="33"/>
      <c r="I3989" s="33"/>
    </row>
    <row r="3990" spans="7:9">
      <c r="G3990" s="33"/>
      <c r="H3990" s="33"/>
      <c r="I3990" s="33"/>
    </row>
    <row r="3991" spans="7:9">
      <c r="G3991" s="33"/>
      <c r="H3991" s="33"/>
      <c r="I3991" s="33"/>
    </row>
    <row r="3992" spans="7:9">
      <c r="G3992" s="33"/>
      <c r="H3992" s="33"/>
      <c r="I3992" s="33"/>
    </row>
    <row r="3993" spans="7:9">
      <c r="G3993" s="33"/>
      <c r="H3993" s="33"/>
      <c r="I3993" s="33"/>
    </row>
    <row r="3994" spans="7:9">
      <c r="G3994" s="33"/>
      <c r="H3994" s="33"/>
      <c r="I3994" s="33"/>
    </row>
    <row r="3995" spans="7:9">
      <c r="G3995" s="33"/>
      <c r="H3995" s="33"/>
      <c r="I3995" s="33"/>
    </row>
    <row r="3996" spans="7:9">
      <c r="G3996" s="33"/>
      <c r="H3996" s="33"/>
      <c r="I3996" s="33"/>
    </row>
    <row r="3997" spans="7:9">
      <c r="G3997" s="33"/>
      <c r="H3997" s="33"/>
      <c r="I3997" s="33"/>
    </row>
    <row r="3998" spans="7:9">
      <c r="G3998" s="33"/>
      <c r="H3998" s="33"/>
      <c r="I3998" s="33"/>
    </row>
    <row r="3999" spans="7:9">
      <c r="G3999" s="33"/>
      <c r="H3999" s="33"/>
      <c r="I3999" s="33"/>
    </row>
    <row r="4000" spans="7:9">
      <c r="G4000" s="33"/>
      <c r="H4000" s="33"/>
      <c r="I4000" s="33"/>
    </row>
    <row r="4001" spans="7:9">
      <c r="G4001" s="33"/>
      <c r="H4001" s="33"/>
      <c r="I4001" s="33"/>
    </row>
    <row r="4002" spans="7:9">
      <c r="G4002" s="33"/>
      <c r="H4002" s="33"/>
      <c r="I4002" s="33"/>
    </row>
    <row r="4003" spans="7:9">
      <c r="G4003" s="33"/>
      <c r="H4003" s="33"/>
      <c r="I4003" s="33"/>
    </row>
    <row r="4004" spans="7:9">
      <c r="G4004" s="33"/>
      <c r="H4004" s="33"/>
      <c r="I4004" s="33"/>
    </row>
    <row r="4005" spans="7:9">
      <c r="G4005" s="33"/>
      <c r="H4005" s="33"/>
      <c r="I4005" s="33"/>
    </row>
    <row r="4006" spans="7:9">
      <c r="G4006" s="33"/>
      <c r="H4006" s="33"/>
      <c r="I4006" s="33"/>
    </row>
    <row r="4007" spans="7:9">
      <c r="G4007" s="33"/>
      <c r="H4007" s="33"/>
      <c r="I4007" s="33"/>
    </row>
    <row r="4008" spans="7:9">
      <c r="G4008" s="33"/>
      <c r="H4008" s="33"/>
      <c r="I4008" s="33"/>
    </row>
    <row r="4009" spans="7:9">
      <c r="G4009" s="33"/>
      <c r="H4009" s="33"/>
      <c r="I4009" s="33"/>
    </row>
    <row r="4010" spans="7:9">
      <c r="G4010" s="33"/>
      <c r="H4010" s="33"/>
      <c r="I4010" s="33"/>
    </row>
    <row r="4011" spans="7:9">
      <c r="G4011" s="33"/>
      <c r="H4011" s="33"/>
      <c r="I4011" s="33"/>
    </row>
    <row r="4012" spans="7:9">
      <c r="G4012" s="33"/>
      <c r="H4012" s="33"/>
      <c r="I4012" s="33"/>
    </row>
    <row r="4013" spans="7:9">
      <c r="G4013" s="33"/>
      <c r="H4013" s="33"/>
      <c r="I4013" s="33"/>
    </row>
    <row r="4014" spans="7:9">
      <c r="G4014" s="33"/>
      <c r="H4014" s="33"/>
      <c r="I4014" s="33"/>
    </row>
    <row r="4015" spans="7:9">
      <c r="G4015" s="33"/>
      <c r="H4015" s="33"/>
      <c r="I4015" s="33"/>
    </row>
    <row r="4016" spans="7:9">
      <c r="G4016" s="33"/>
      <c r="H4016" s="33"/>
      <c r="I4016" s="33"/>
    </row>
    <row r="4017" spans="7:9">
      <c r="G4017" s="33"/>
      <c r="H4017" s="33"/>
      <c r="I4017" s="33"/>
    </row>
    <row r="4018" spans="7:9">
      <c r="G4018" s="33"/>
      <c r="H4018" s="33"/>
      <c r="I4018" s="33"/>
    </row>
    <row r="4019" spans="7:9">
      <c r="G4019" s="33"/>
      <c r="H4019" s="33"/>
      <c r="I4019" s="33"/>
    </row>
    <row r="4020" spans="7:9">
      <c r="G4020" s="33"/>
      <c r="H4020" s="33"/>
      <c r="I4020" s="33"/>
    </row>
    <row r="4021" spans="7:9">
      <c r="G4021" s="33"/>
      <c r="H4021" s="33"/>
      <c r="I4021" s="33"/>
    </row>
    <row r="4022" spans="7:9">
      <c r="G4022" s="33"/>
      <c r="H4022" s="33"/>
      <c r="I4022" s="33"/>
    </row>
    <row r="4023" spans="7:9">
      <c r="G4023" s="33"/>
      <c r="H4023" s="33"/>
      <c r="I4023" s="33"/>
    </row>
    <row r="4024" spans="7:9">
      <c r="G4024" s="33"/>
      <c r="H4024" s="33"/>
      <c r="I4024" s="33"/>
    </row>
    <row r="4025" spans="7:9">
      <c r="G4025" s="33"/>
      <c r="H4025" s="33"/>
      <c r="I4025" s="33"/>
    </row>
    <row r="4026" spans="7:9">
      <c r="G4026" s="33"/>
      <c r="H4026" s="33"/>
      <c r="I4026" s="33"/>
    </row>
    <row r="4027" spans="7:9">
      <c r="G4027" s="33"/>
      <c r="H4027" s="33"/>
      <c r="I4027" s="33"/>
    </row>
    <row r="4028" spans="7:9">
      <c r="G4028" s="33"/>
      <c r="H4028" s="33"/>
      <c r="I4028" s="33"/>
    </row>
    <row r="4029" spans="7:9">
      <c r="G4029" s="33"/>
      <c r="H4029" s="33"/>
      <c r="I4029" s="33"/>
    </row>
    <row r="4030" spans="7:9">
      <c r="G4030" s="33"/>
      <c r="H4030" s="33"/>
      <c r="I4030" s="33"/>
    </row>
    <row r="4031" spans="7:9">
      <c r="G4031" s="33"/>
      <c r="H4031" s="33"/>
      <c r="I4031" s="33"/>
    </row>
    <row r="4032" spans="7:9">
      <c r="G4032" s="33"/>
      <c r="H4032" s="33"/>
      <c r="I4032" s="33"/>
    </row>
    <row r="4033" spans="7:9">
      <c r="G4033" s="33"/>
      <c r="H4033" s="33"/>
      <c r="I4033" s="33"/>
    </row>
    <row r="4034" spans="7:9">
      <c r="G4034" s="33"/>
      <c r="H4034" s="33"/>
      <c r="I4034" s="33"/>
    </row>
    <row r="4035" spans="7:9">
      <c r="G4035" s="33"/>
      <c r="H4035" s="33"/>
      <c r="I4035" s="33"/>
    </row>
    <row r="4036" spans="7:9">
      <c r="G4036" s="33"/>
      <c r="H4036" s="33"/>
      <c r="I4036" s="33"/>
    </row>
    <row r="4037" spans="7:9">
      <c r="G4037" s="33"/>
      <c r="H4037" s="33"/>
      <c r="I4037" s="33"/>
    </row>
    <row r="4038" spans="7:9">
      <c r="G4038" s="33"/>
      <c r="H4038" s="33"/>
      <c r="I4038" s="33"/>
    </row>
    <row r="4039" spans="7:9">
      <c r="G4039" s="33"/>
      <c r="H4039" s="33"/>
      <c r="I4039" s="33"/>
    </row>
    <row r="4040" spans="7:9">
      <c r="G4040" s="33"/>
      <c r="H4040" s="33"/>
      <c r="I4040" s="33"/>
    </row>
    <row r="4041" spans="7:9">
      <c r="G4041" s="33"/>
      <c r="H4041" s="33"/>
      <c r="I4041" s="33"/>
    </row>
    <row r="4042" spans="7:9">
      <c r="G4042" s="33"/>
      <c r="H4042" s="33"/>
      <c r="I4042" s="33"/>
    </row>
    <row r="4043" spans="7:9">
      <c r="G4043" s="33"/>
      <c r="H4043" s="33"/>
      <c r="I4043" s="33"/>
    </row>
    <row r="4044" spans="7:9">
      <c r="G4044" s="33"/>
      <c r="H4044" s="33"/>
      <c r="I4044" s="33"/>
    </row>
    <row r="4045" spans="7:9">
      <c r="G4045" s="33"/>
      <c r="H4045" s="33"/>
      <c r="I4045" s="33"/>
    </row>
    <row r="4046" spans="7:9">
      <c r="G4046" s="33"/>
      <c r="H4046" s="33"/>
      <c r="I4046" s="33"/>
    </row>
    <row r="4047" spans="7:9">
      <c r="G4047" s="33"/>
      <c r="H4047" s="33"/>
      <c r="I4047" s="33"/>
    </row>
    <row r="4048" spans="7:9">
      <c r="G4048" s="33"/>
      <c r="H4048" s="33"/>
      <c r="I4048" s="33"/>
    </row>
    <row r="4049" spans="7:9">
      <c r="G4049" s="33"/>
      <c r="H4049" s="33"/>
      <c r="I4049" s="33"/>
    </row>
    <row r="4050" spans="7:9">
      <c r="G4050" s="33"/>
      <c r="H4050" s="33"/>
      <c r="I4050" s="33"/>
    </row>
    <row r="4051" spans="7:9">
      <c r="G4051" s="33"/>
      <c r="H4051" s="33"/>
      <c r="I4051" s="33"/>
    </row>
    <row r="4052" spans="7:9">
      <c r="G4052" s="33"/>
      <c r="H4052" s="33"/>
      <c r="I4052" s="33"/>
    </row>
    <row r="4053" spans="7:9">
      <c r="G4053" s="33"/>
      <c r="H4053" s="33"/>
      <c r="I4053" s="33"/>
    </row>
    <row r="4054" spans="7:9">
      <c r="G4054" s="33"/>
      <c r="H4054" s="33"/>
      <c r="I4054" s="33"/>
    </row>
    <row r="4055" spans="7:9">
      <c r="G4055" s="33"/>
      <c r="H4055" s="33"/>
      <c r="I4055" s="33"/>
    </row>
    <row r="4056" spans="7:9">
      <c r="G4056" s="33"/>
      <c r="H4056" s="33"/>
      <c r="I4056" s="33"/>
    </row>
    <row r="4057" spans="7:9">
      <c r="G4057" s="33"/>
      <c r="H4057" s="33"/>
      <c r="I4057" s="33"/>
    </row>
    <row r="4058" spans="7:9">
      <c r="G4058" s="33"/>
      <c r="H4058" s="33"/>
      <c r="I4058" s="33"/>
    </row>
    <row r="4059" spans="7:9">
      <c r="G4059" s="33"/>
      <c r="H4059" s="33"/>
      <c r="I4059" s="33"/>
    </row>
    <row r="4060" spans="7:9">
      <c r="G4060" s="33"/>
      <c r="H4060" s="33"/>
      <c r="I4060" s="33"/>
    </row>
    <row r="4061" spans="7:9">
      <c r="G4061" s="33"/>
      <c r="H4061" s="33"/>
      <c r="I4061" s="33"/>
    </row>
    <row r="4062" spans="7:9">
      <c r="G4062" s="33"/>
      <c r="H4062" s="33"/>
      <c r="I4062" s="33"/>
    </row>
    <row r="4063" spans="7:9">
      <c r="G4063" s="33"/>
      <c r="H4063" s="33"/>
      <c r="I4063" s="33"/>
    </row>
    <row r="4064" spans="7:9">
      <c r="G4064" s="33"/>
      <c r="H4064" s="33"/>
      <c r="I4064" s="33"/>
    </row>
    <row r="4065" spans="7:9">
      <c r="G4065" s="33"/>
      <c r="H4065" s="33"/>
      <c r="I4065" s="33"/>
    </row>
    <row r="4066" spans="7:9">
      <c r="G4066" s="33"/>
      <c r="H4066" s="33"/>
      <c r="I4066" s="33"/>
    </row>
    <row r="4067" spans="7:9">
      <c r="G4067" s="33"/>
      <c r="H4067" s="33"/>
      <c r="I4067" s="33"/>
    </row>
    <row r="4068" spans="7:9">
      <c r="G4068" s="33"/>
      <c r="H4068" s="33"/>
      <c r="I4068" s="33"/>
    </row>
    <row r="4069" spans="7:9">
      <c r="G4069" s="33"/>
      <c r="H4069" s="33"/>
      <c r="I4069" s="33"/>
    </row>
    <row r="4070" spans="7:9">
      <c r="G4070" s="33"/>
      <c r="H4070" s="33"/>
      <c r="I4070" s="33"/>
    </row>
    <row r="4071" spans="7:9">
      <c r="G4071" s="33"/>
      <c r="H4071" s="33"/>
      <c r="I4071" s="33"/>
    </row>
    <row r="4072" spans="7:9">
      <c r="G4072" s="33"/>
      <c r="H4072" s="33"/>
      <c r="I4072" s="33"/>
    </row>
    <row r="4073" spans="7:9">
      <c r="G4073" s="33"/>
      <c r="H4073" s="33"/>
      <c r="I4073" s="33"/>
    </row>
    <row r="4074" spans="7:9">
      <c r="G4074" s="33"/>
      <c r="H4074" s="33"/>
      <c r="I4074" s="33"/>
    </row>
    <row r="4075" spans="7:9">
      <c r="G4075" s="33"/>
      <c r="H4075" s="33"/>
      <c r="I4075" s="33"/>
    </row>
    <row r="4076" spans="7:9">
      <c r="G4076" s="33"/>
      <c r="H4076" s="33"/>
      <c r="I4076" s="33"/>
    </row>
    <row r="4077" spans="7:9">
      <c r="G4077" s="33"/>
      <c r="H4077" s="33"/>
      <c r="I4077" s="33"/>
    </row>
    <row r="4078" spans="7:9">
      <c r="G4078" s="33"/>
      <c r="H4078" s="33"/>
      <c r="I4078" s="33"/>
    </row>
    <row r="4079" spans="7:9">
      <c r="G4079" s="33"/>
      <c r="H4079" s="33"/>
      <c r="I4079" s="33"/>
    </row>
    <row r="4080" spans="7:9">
      <c r="G4080" s="33"/>
      <c r="H4080" s="33"/>
      <c r="I4080" s="33"/>
    </row>
    <row r="4081" spans="7:9">
      <c r="G4081" s="33"/>
      <c r="H4081" s="33"/>
      <c r="I4081" s="33"/>
    </row>
    <row r="4082" spans="7:9">
      <c r="G4082" s="33"/>
      <c r="H4082" s="33"/>
      <c r="I4082" s="33"/>
    </row>
    <row r="4083" spans="7:9">
      <c r="G4083" s="33"/>
      <c r="H4083" s="33"/>
      <c r="I4083" s="33"/>
    </row>
    <row r="4084" spans="7:9">
      <c r="G4084" s="33"/>
      <c r="H4084" s="33"/>
      <c r="I4084" s="33"/>
    </row>
    <row r="4085" spans="7:9">
      <c r="G4085" s="33"/>
      <c r="H4085" s="33"/>
      <c r="I4085" s="33"/>
    </row>
    <row r="4086" spans="7:9">
      <c r="G4086" s="33"/>
      <c r="H4086" s="33"/>
      <c r="I4086" s="33"/>
    </row>
    <row r="4087" spans="7:9">
      <c r="G4087" s="33"/>
      <c r="H4087" s="33"/>
      <c r="I4087" s="33"/>
    </row>
    <row r="4088" spans="7:9">
      <c r="G4088" s="33"/>
      <c r="H4088" s="33"/>
      <c r="I4088" s="33"/>
    </row>
    <row r="4089" spans="7:9">
      <c r="G4089" s="33"/>
      <c r="H4089" s="33"/>
      <c r="I4089" s="33"/>
    </row>
    <row r="4090" spans="7:9">
      <c r="G4090" s="33"/>
      <c r="H4090" s="33"/>
      <c r="I4090" s="33"/>
    </row>
    <row r="4091" spans="7:9">
      <c r="G4091" s="33"/>
      <c r="H4091" s="33"/>
      <c r="I4091" s="33"/>
    </row>
    <row r="4092" spans="7:9">
      <c r="G4092" s="33"/>
      <c r="H4092" s="33"/>
      <c r="I4092" s="33"/>
    </row>
    <row r="4093" spans="7:9">
      <c r="G4093" s="33"/>
      <c r="H4093" s="33"/>
      <c r="I4093" s="33"/>
    </row>
    <row r="4094" spans="7:9">
      <c r="G4094" s="33"/>
      <c r="H4094" s="33"/>
      <c r="I4094" s="33"/>
    </row>
    <row r="4095" spans="7:9">
      <c r="G4095" s="33"/>
      <c r="H4095" s="33"/>
      <c r="I4095" s="33"/>
    </row>
    <row r="4096" spans="7:9">
      <c r="G4096" s="33"/>
      <c r="H4096" s="33"/>
      <c r="I4096" s="33"/>
    </row>
    <row r="4097" spans="7:9">
      <c r="G4097" s="33"/>
      <c r="H4097" s="33"/>
      <c r="I4097" s="33"/>
    </row>
    <row r="4098" spans="7:9">
      <c r="G4098" s="33"/>
      <c r="H4098" s="33"/>
      <c r="I4098" s="33"/>
    </row>
    <row r="4099" spans="7:9">
      <c r="G4099" s="33"/>
      <c r="H4099" s="33"/>
      <c r="I4099" s="33"/>
    </row>
    <row r="4100" spans="7:9">
      <c r="G4100" s="33"/>
      <c r="H4100" s="33"/>
      <c r="I4100" s="33"/>
    </row>
    <row r="4101" spans="7:9">
      <c r="G4101" s="33"/>
      <c r="H4101" s="33"/>
      <c r="I4101" s="33"/>
    </row>
    <row r="4102" spans="7:9">
      <c r="G4102" s="33"/>
      <c r="H4102" s="33"/>
      <c r="I4102" s="33"/>
    </row>
    <row r="4103" spans="7:9">
      <c r="G4103" s="33"/>
      <c r="H4103" s="33"/>
      <c r="I4103" s="33"/>
    </row>
    <row r="4104" spans="7:9">
      <c r="G4104" s="33"/>
      <c r="H4104" s="33"/>
      <c r="I4104" s="33"/>
    </row>
    <row r="4105" spans="7:9">
      <c r="G4105" s="33"/>
      <c r="H4105" s="33"/>
      <c r="I4105" s="33"/>
    </row>
    <row r="4106" spans="7:9">
      <c r="G4106" s="33"/>
      <c r="H4106" s="33"/>
      <c r="I4106" s="33"/>
    </row>
    <row r="4107" spans="7:9">
      <c r="G4107" s="33"/>
      <c r="H4107" s="33"/>
      <c r="I4107" s="33"/>
    </row>
    <row r="4108" spans="7:9">
      <c r="G4108" s="33"/>
      <c r="H4108" s="33"/>
      <c r="I4108" s="33"/>
    </row>
    <row r="4109" spans="7:9">
      <c r="G4109" s="33"/>
      <c r="H4109" s="33"/>
      <c r="I4109" s="33"/>
    </row>
    <row r="4110" spans="7:9">
      <c r="G4110" s="33"/>
      <c r="H4110" s="33"/>
      <c r="I4110" s="33"/>
    </row>
    <row r="4111" spans="7:9">
      <c r="G4111" s="33"/>
      <c r="H4111" s="33"/>
      <c r="I4111" s="33"/>
    </row>
    <row r="4112" spans="7:9">
      <c r="G4112" s="33"/>
      <c r="H4112" s="33"/>
      <c r="I4112" s="33"/>
    </row>
    <row r="4113" spans="7:9">
      <c r="G4113" s="33"/>
      <c r="H4113" s="33"/>
      <c r="I4113" s="33"/>
    </row>
    <row r="4114" spans="7:9">
      <c r="G4114" s="33"/>
      <c r="H4114" s="33"/>
      <c r="I4114" s="33"/>
    </row>
    <row r="4115" spans="7:9">
      <c r="G4115" s="33"/>
      <c r="H4115" s="33"/>
      <c r="I4115" s="33"/>
    </row>
    <row r="4116" spans="7:9">
      <c r="G4116" s="33"/>
      <c r="H4116" s="33"/>
      <c r="I4116" s="33"/>
    </row>
    <row r="4117" spans="7:9">
      <c r="G4117" s="33"/>
      <c r="H4117" s="33"/>
      <c r="I4117" s="33"/>
    </row>
    <row r="4118" spans="7:9">
      <c r="G4118" s="33"/>
      <c r="H4118" s="33"/>
      <c r="I4118" s="33"/>
    </row>
    <row r="4119" spans="7:9">
      <c r="G4119" s="33"/>
      <c r="H4119" s="33"/>
      <c r="I4119" s="33"/>
    </row>
    <row r="4120" spans="7:9">
      <c r="G4120" s="33"/>
      <c r="H4120" s="33"/>
      <c r="I4120" s="33"/>
    </row>
    <row r="4121" spans="7:9">
      <c r="G4121" s="33"/>
      <c r="H4121" s="33"/>
      <c r="I4121" s="33"/>
    </row>
    <row r="4122" spans="7:9">
      <c r="G4122" s="33"/>
      <c r="H4122" s="33"/>
      <c r="I4122" s="33"/>
    </row>
    <row r="4123" spans="7:9">
      <c r="G4123" s="33"/>
      <c r="H4123" s="33"/>
      <c r="I4123" s="33"/>
    </row>
    <row r="4124" spans="7:9">
      <c r="G4124" s="33"/>
      <c r="H4124" s="33"/>
      <c r="I4124" s="33"/>
    </row>
    <row r="4125" spans="7:9">
      <c r="G4125" s="33"/>
      <c r="H4125" s="33"/>
      <c r="I4125" s="33"/>
    </row>
    <row r="4126" spans="7:9">
      <c r="G4126" s="33"/>
      <c r="H4126" s="33"/>
      <c r="I4126" s="33"/>
    </row>
    <row r="4127" spans="7:9">
      <c r="G4127" s="33"/>
      <c r="H4127" s="33"/>
      <c r="I4127" s="33"/>
    </row>
    <row r="4128" spans="7:9">
      <c r="G4128" s="33"/>
      <c r="H4128" s="33"/>
      <c r="I4128" s="33"/>
    </row>
    <row r="4129" spans="7:9">
      <c r="G4129" s="33"/>
      <c r="H4129" s="33"/>
      <c r="I4129" s="33"/>
    </row>
    <row r="4130" spans="7:9">
      <c r="G4130" s="33"/>
      <c r="H4130" s="33"/>
      <c r="I4130" s="33"/>
    </row>
    <row r="4131" spans="7:9">
      <c r="G4131" s="33"/>
      <c r="H4131" s="33"/>
      <c r="I4131" s="33"/>
    </row>
    <row r="4132" spans="7:9">
      <c r="G4132" s="33"/>
      <c r="H4132" s="33"/>
      <c r="I4132" s="33"/>
    </row>
    <row r="4133" spans="7:9">
      <c r="G4133" s="33"/>
      <c r="H4133" s="33"/>
      <c r="I4133" s="33"/>
    </row>
    <row r="4134" spans="7:9">
      <c r="G4134" s="33"/>
      <c r="H4134" s="33"/>
      <c r="I4134" s="33"/>
    </row>
    <row r="4135" spans="7:9">
      <c r="G4135" s="33"/>
      <c r="H4135" s="33"/>
      <c r="I4135" s="33"/>
    </row>
    <row r="4136" spans="7:9">
      <c r="G4136" s="33"/>
      <c r="H4136" s="33"/>
      <c r="I4136" s="33"/>
    </row>
    <row r="4137" spans="7:9">
      <c r="G4137" s="33"/>
      <c r="H4137" s="33"/>
      <c r="I4137" s="33"/>
    </row>
    <row r="4138" spans="7:9">
      <c r="G4138" s="33"/>
      <c r="H4138" s="33"/>
      <c r="I4138" s="33"/>
    </row>
    <row r="4139" spans="7:9">
      <c r="G4139" s="33"/>
      <c r="H4139" s="33"/>
      <c r="I4139" s="33"/>
    </row>
    <row r="4140" spans="7:9">
      <c r="G4140" s="33"/>
      <c r="H4140" s="33"/>
      <c r="I4140" s="33"/>
    </row>
    <row r="4141" spans="7:9">
      <c r="G4141" s="33"/>
      <c r="H4141" s="33"/>
      <c r="I4141" s="33"/>
    </row>
    <row r="4142" spans="7:9">
      <c r="G4142" s="33"/>
      <c r="H4142" s="33"/>
      <c r="I4142" s="33"/>
    </row>
    <row r="4143" spans="7:9">
      <c r="G4143" s="33"/>
      <c r="H4143" s="33"/>
      <c r="I4143" s="33"/>
    </row>
    <row r="4144" spans="7:9">
      <c r="G4144" s="33"/>
      <c r="H4144" s="33"/>
      <c r="I4144" s="33"/>
    </row>
    <row r="4145" spans="7:9">
      <c r="G4145" s="33"/>
      <c r="H4145" s="33"/>
      <c r="I4145" s="33"/>
    </row>
    <row r="4146" spans="7:9">
      <c r="G4146" s="33"/>
      <c r="H4146" s="33"/>
      <c r="I4146" s="33"/>
    </row>
    <row r="4147" spans="7:9">
      <c r="G4147" s="33"/>
      <c r="H4147" s="33"/>
      <c r="I4147" s="33"/>
    </row>
    <row r="4148" spans="7:9">
      <c r="G4148" s="33"/>
      <c r="H4148" s="33"/>
      <c r="I4148" s="33"/>
    </row>
    <row r="4149" spans="7:9">
      <c r="G4149" s="33"/>
      <c r="H4149" s="33"/>
      <c r="I4149" s="33"/>
    </row>
    <row r="4150" spans="7:9">
      <c r="G4150" s="33"/>
      <c r="H4150" s="33"/>
      <c r="I4150" s="33"/>
    </row>
    <row r="4151" spans="7:9">
      <c r="G4151" s="33"/>
      <c r="H4151" s="33"/>
      <c r="I4151" s="33"/>
    </row>
    <row r="4152" spans="7:9">
      <c r="G4152" s="33"/>
      <c r="H4152" s="33"/>
      <c r="I4152" s="33"/>
    </row>
    <row r="4153" spans="7:9">
      <c r="G4153" s="33"/>
      <c r="H4153" s="33"/>
      <c r="I4153" s="33"/>
    </row>
    <row r="4154" spans="7:9">
      <c r="G4154" s="33"/>
      <c r="H4154" s="33"/>
      <c r="I4154" s="33"/>
    </row>
    <row r="4155" spans="7:9">
      <c r="G4155" s="33"/>
      <c r="H4155" s="33"/>
      <c r="I4155" s="33"/>
    </row>
    <row r="4156" spans="7:9">
      <c r="G4156" s="33"/>
      <c r="H4156" s="33"/>
      <c r="I4156" s="33"/>
    </row>
    <row r="4157" spans="7:9">
      <c r="G4157" s="33"/>
      <c r="H4157" s="33"/>
      <c r="I4157" s="33"/>
    </row>
    <row r="4158" spans="7:9">
      <c r="G4158" s="33"/>
      <c r="H4158" s="33"/>
      <c r="I4158" s="33"/>
    </row>
    <row r="4159" spans="7:9">
      <c r="G4159" s="33"/>
      <c r="H4159" s="33"/>
      <c r="I4159" s="33"/>
    </row>
    <row r="4160" spans="7:9">
      <c r="G4160" s="33"/>
      <c r="H4160" s="33"/>
      <c r="I4160" s="33"/>
    </row>
    <row r="4161" spans="7:9">
      <c r="G4161" s="33"/>
      <c r="H4161" s="33"/>
      <c r="I4161" s="33"/>
    </row>
    <row r="4162" spans="7:9">
      <c r="G4162" s="33"/>
      <c r="H4162" s="33"/>
      <c r="I4162" s="33"/>
    </row>
    <row r="4163" spans="7:9">
      <c r="G4163" s="33"/>
      <c r="H4163" s="33"/>
      <c r="I4163" s="33"/>
    </row>
    <row r="4164" spans="7:9">
      <c r="G4164" s="33"/>
      <c r="H4164" s="33"/>
      <c r="I4164" s="33"/>
    </row>
    <row r="4165" spans="7:9">
      <c r="G4165" s="33"/>
      <c r="H4165" s="33"/>
      <c r="I4165" s="33"/>
    </row>
    <row r="4166" spans="7:9">
      <c r="G4166" s="33"/>
      <c r="H4166" s="33"/>
      <c r="I4166" s="33"/>
    </row>
    <row r="4167" spans="7:9">
      <c r="G4167" s="33"/>
      <c r="H4167" s="33"/>
      <c r="I4167" s="33"/>
    </row>
    <row r="4168" spans="7:9">
      <c r="G4168" s="33"/>
      <c r="H4168" s="33"/>
      <c r="I4168" s="33"/>
    </row>
    <row r="4169" spans="7:9">
      <c r="G4169" s="33"/>
      <c r="H4169" s="33"/>
      <c r="I4169" s="33"/>
    </row>
    <row r="4170" spans="7:9">
      <c r="G4170" s="33"/>
      <c r="H4170" s="33"/>
      <c r="I4170" s="33"/>
    </row>
    <row r="4171" spans="7:9">
      <c r="G4171" s="33"/>
      <c r="H4171" s="33"/>
      <c r="I4171" s="33"/>
    </row>
    <row r="4172" spans="7:9">
      <c r="G4172" s="33"/>
      <c r="H4172" s="33"/>
      <c r="I4172" s="33"/>
    </row>
    <row r="4173" spans="7:9">
      <c r="G4173" s="33"/>
      <c r="H4173" s="33"/>
      <c r="I4173" s="33"/>
    </row>
    <row r="4174" spans="7:9">
      <c r="G4174" s="33"/>
      <c r="H4174" s="33"/>
      <c r="I4174" s="33"/>
    </row>
    <row r="4175" spans="7:9">
      <c r="G4175" s="33"/>
      <c r="H4175" s="33"/>
      <c r="I4175" s="33"/>
    </row>
    <row r="4176" spans="7:9">
      <c r="G4176" s="33"/>
      <c r="H4176" s="33"/>
      <c r="I4176" s="33"/>
    </row>
    <row r="4177" spans="7:9">
      <c r="G4177" s="33"/>
      <c r="H4177" s="33"/>
      <c r="I4177" s="33"/>
    </row>
    <row r="4178" spans="7:9">
      <c r="G4178" s="33"/>
      <c r="H4178" s="33"/>
      <c r="I4178" s="33"/>
    </row>
    <row r="4179" spans="7:9">
      <c r="G4179" s="33"/>
      <c r="H4179" s="33"/>
      <c r="I4179" s="33"/>
    </row>
    <row r="4180" spans="7:9">
      <c r="G4180" s="33"/>
      <c r="H4180" s="33"/>
      <c r="I4180" s="33"/>
    </row>
    <row r="4181" spans="7:9">
      <c r="G4181" s="33"/>
      <c r="H4181" s="33"/>
      <c r="I4181" s="33"/>
    </row>
    <row r="4182" spans="7:9">
      <c r="G4182" s="33"/>
      <c r="H4182" s="33"/>
      <c r="I4182" s="33"/>
    </row>
    <row r="4183" spans="7:9">
      <c r="G4183" s="33"/>
      <c r="H4183" s="33"/>
      <c r="I4183" s="33"/>
    </row>
    <row r="4184" spans="7:9">
      <c r="G4184" s="33"/>
      <c r="H4184" s="33"/>
      <c r="I4184" s="33"/>
    </row>
    <row r="4185" spans="7:9">
      <c r="G4185" s="33"/>
      <c r="H4185" s="33"/>
      <c r="I4185" s="33"/>
    </row>
    <row r="4186" spans="7:9">
      <c r="G4186" s="33"/>
      <c r="H4186" s="33"/>
      <c r="I4186" s="33"/>
    </row>
    <row r="4187" spans="7:9">
      <c r="G4187" s="33"/>
      <c r="H4187" s="33"/>
      <c r="I4187" s="33"/>
    </row>
    <row r="4188" spans="7:9">
      <c r="G4188" s="33"/>
      <c r="H4188" s="33"/>
      <c r="I4188" s="33"/>
    </row>
    <row r="4189" spans="7:9">
      <c r="G4189" s="33"/>
      <c r="H4189" s="33"/>
      <c r="I4189" s="33"/>
    </row>
    <row r="4190" spans="7:9">
      <c r="G4190" s="33"/>
      <c r="H4190" s="33"/>
      <c r="I4190" s="33"/>
    </row>
    <row r="4191" spans="7:9">
      <c r="G4191" s="33"/>
      <c r="H4191" s="33"/>
      <c r="I4191" s="33"/>
    </row>
    <row r="4192" spans="7:9">
      <c r="G4192" s="33"/>
      <c r="H4192" s="33"/>
      <c r="I4192" s="33"/>
    </row>
    <row r="4193" spans="7:9">
      <c r="G4193" s="33"/>
      <c r="H4193" s="33"/>
      <c r="I4193" s="33"/>
    </row>
    <row r="4194" spans="7:9">
      <c r="G4194" s="33"/>
      <c r="H4194" s="33"/>
      <c r="I4194" s="33"/>
    </row>
    <row r="4195" spans="7:9">
      <c r="G4195" s="33"/>
      <c r="H4195" s="33"/>
      <c r="I4195" s="33"/>
    </row>
    <row r="4196" spans="7:9">
      <c r="G4196" s="33"/>
      <c r="H4196" s="33"/>
      <c r="I4196" s="33"/>
    </row>
    <row r="4197" spans="7:9">
      <c r="G4197" s="33"/>
      <c r="H4197" s="33"/>
      <c r="I4197" s="33"/>
    </row>
    <row r="4198" spans="7:9">
      <c r="G4198" s="33"/>
      <c r="H4198" s="33"/>
      <c r="I4198" s="33"/>
    </row>
    <row r="4199" spans="7:9">
      <c r="G4199" s="33"/>
      <c r="H4199" s="33"/>
      <c r="I4199" s="33"/>
    </row>
    <row r="4200" spans="7:9">
      <c r="G4200" s="33"/>
      <c r="H4200" s="33"/>
      <c r="I4200" s="33"/>
    </row>
    <row r="4201" spans="7:9">
      <c r="G4201" s="33"/>
      <c r="H4201" s="33"/>
      <c r="I4201" s="33"/>
    </row>
    <row r="4202" spans="7:9">
      <c r="G4202" s="33"/>
      <c r="H4202" s="33"/>
      <c r="I4202" s="33"/>
    </row>
    <row r="4203" spans="7:9">
      <c r="G4203" s="33"/>
      <c r="H4203" s="33"/>
      <c r="I4203" s="33"/>
    </row>
    <row r="4204" spans="7:9">
      <c r="G4204" s="33"/>
      <c r="H4204" s="33"/>
      <c r="I4204" s="33"/>
    </row>
    <row r="4205" spans="7:9">
      <c r="G4205" s="33"/>
      <c r="H4205" s="33"/>
      <c r="I4205" s="33"/>
    </row>
    <row r="4206" spans="7:9">
      <c r="G4206" s="33"/>
      <c r="H4206" s="33"/>
      <c r="I4206" s="33"/>
    </row>
    <row r="4207" spans="7:9">
      <c r="G4207" s="33"/>
      <c r="H4207" s="33"/>
      <c r="I4207" s="33"/>
    </row>
    <row r="4208" spans="7:9">
      <c r="G4208" s="33"/>
      <c r="H4208" s="33"/>
      <c r="I4208" s="33"/>
    </row>
    <row r="4209" spans="7:9">
      <c r="G4209" s="33"/>
      <c r="H4209" s="33"/>
      <c r="I4209" s="33"/>
    </row>
    <row r="4210" spans="7:9">
      <c r="G4210" s="33"/>
      <c r="H4210" s="33"/>
      <c r="I4210" s="33"/>
    </row>
    <row r="4211" spans="7:9">
      <c r="G4211" s="33"/>
      <c r="H4211" s="33"/>
      <c r="I4211" s="33"/>
    </row>
    <row r="4212" spans="7:9">
      <c r="G4212" s="33"/>
      <c r="H4212" s="33"/>
      <c r="I4212" s="33"/>
    </row>
    <row r="4213" spans="7:9">
      <c r="G4213" s="33"/>
      <c r="H4213" s="33"/>
      <c r="I4213" s="33"/>
    </row>
    <row r="4214" spans="7:9">
      <c r="G4214" s="33"/>
      <c r="H4214" s="33"/>
      <c r="I4214" s="33"/>
    </row>
    <row r="4215" spans="7:9">
      <c r="G4215" s="33"/>
      <c r="H4215" s="33"/>
      <c r="I4215" s="33"/>
    </row>
    <row r="4216" spans="7:9">
      <c r="G4216" s="33"/>
      <c r="H4216" s="33"/>
      <c r="I4216" s="33"/>
    </row>
    <row r="4217" spans="7:9">
      <c r="G4217" s="33"/>
      <c r="H4217" s="33"/>
      <c r="I4217" s="33"/>
    </row>
    <row r="4218" spans="7:9">
      <c r="G4218" s="33"/>
      <c r="H4218" s="33"/>
      <c r="I4218" s="33"/>
    </row>
    <row r="4219" spans="7:9">
      <c r="G4219" s="33"/>
      <c r="H4219" s="33"/>
      <c r="I4219" s="33"/>
    </row>
    <row r="4220" spans="7:9">
      <c r="G4220" s="33"/>
      <c r="H4220" s="33"/>
      <c r="I4220" s="33"/>
    </row>
    <row r="4221" spans="7:9">
      <c r="G4221" s="33"/>
      <c r="H4221" s="33"/>
      <c r="I4221" s="33"/>
    </row>
    <row r="4222" spans="7:9">
      <c r="G4222" s="33"/>
      <c r="H4222" s="33"/>
      <c r="I4222" s="33"/>
    </row>
    <row r="4223" spans="7:9">
      <c r="G4223" s="33"/>
      <c r="H4223" s="33"/>
      <c r="I4223" s="33"/>
    </row>
    <row r="4224" spans="7:9">
      <c r="G4224" s="33"/>
      <c r="H4224" s="33"/>
      <c r="I4224" s="33"/>
    </row>
    <row r="4225" spans="7:9">
      <c r="G4225" s="33"/>
      <c r="H4225" s="33"/>
      <c r="I4225" s="33"/>
    </row>
    <row r="4226" spans="7:9">
      <c r="G4226" s="33"/>
      <c r="H4226" s="33"/>
      <c r="I4226" s="33"/>
    </row>
    <row r="4227" spans="7:9">
      <c r="G4227" s="33"/>
      <c r="H4227" s="33"/>
      <c r="I4227" s="33"/>
    </row>
    <row r="4228" spans="7:9">
      <c r="G4228" s="33"/>
      <c r="H4228" s="33"/>
      <c r="I4228" s="33"/>
    </row>
    <row r="4229" spans="7:9">
      <c r="G4229" s="33"/>
      <c r="H4229" s="33"/>
      <c r="I4229" s="33"/>
    </row>
    <row r="4230" spans="7:9">
      <c r="G4230" s="33"/>
      <c r="H4230" s="33"/>
      <c r="I4230" s="33"/>
    </row>
    <row r="4231" spans="7:9">
      <c r="G4231" s="33"/>
      <c r="H4231" s="33"/>
      <c r="I4231" s="33"/>
    </row>
    <row r="4232" spans="7:9">
      <c r="G4232" s="33"/>
      <c r="H4232" s="33"/>
      <c r="I4232" s="33"/>
    </row>
    <row r="4233" spans="7:9">
      <c r="G4233" s="33"/>
      <c r="H4233" s="33"/>
      <c r="I4233" s="33"/>
    </row>
    <row r="4234" spans="7:9">
      <c r="G4234" s="33"/>
      <c r="H4234" s="33"/>
      <c r="I4234" s="33"/>
    </row>
    <row r="4235" spans="7:9">
      <c r="G4235" s="33"/>
      <c r="H4235" s="33"/>
      <c r="I4235" s="33"/>
    </row>
    <row r="4236" spans="7:9">
      <c r="G4236" s="33"/>
      <c r="H4236" s="33"/>
      <c r="I4236" s="33"/>
    </row>
    <row r="4237" spans="7:9">
      <c r="G4237" s="33"/>
      <c r="H4237" s="33"/>
      <c r="I4237" s="33"/>
    </row>
    <row r="4238" spans="7:9">
      <c r="G4238" s="33"/>
      <c r="H4238" s="33"/>
      <c r="I4238" s="33"/>
    </row>
    <row r="4239" spans="7:9">
      <c r="G4239" s="33"/>
      <c r="H4239" s="33"/>
      <c r="I4239" s="33"/>
    </row>
    <row r="4240" spans="7:9">
      <c r="G4240" s="33"/>
      <c r="H4240" s="33"/>
      <c r="I4240" s="33"/>
    </row>
    <row r="4241" spans="7:9">
      <c r="G4241" s="33"/>
      <c r="H4241" s="33"/>
      <c r="I4241" s="33"/>
    </row>
    <row r="4242" spans="7:9">
      <c r="G4242" s="33"/>
      <c r="H4242" s="33"/>
      <c r="I4242" s="33"/>
    </row>
    <row r="4243" spans="7:9">
      <c r="G4243" s="33"/>
      <c r="H4243" s="33"/>
      <c r="I4243" s="33"/>
    </row>
    <row r="4244" spans="7:9">
      <c r="G4244" s="33"/>
      <c r="H4244" s="33"/>
      <c r="I4244" s="33"/>
    </row>
    <row r="4245" spans="7:9">
      <c r="G4245" s="33"/>
      <c r="H4245" s="33"/>
      <c r="I4245" s="33"/>
    </row>
    <row r="4246" spans="7:9">
      <c r="G4246" s="33"/>
      <c r="H4246" s="33"/>
      <c r="I4246" s="33"/>
    </row>
    <row r="4247" spans="7:9">
      <c r="G4247" s="33"/>
      <c r="H4247" s="33"/>
      <c r="I4247" s="33"/>
    </row>
    <row r="4248" spans="7:9">
      <c r="G4248" s="33"/>
      <c r="H4248" s="33"/>
      <c r="I4248" s="33"/>
    </row>
    <row r="4249" spans="7:9">
      <c r="G4249" s="33"/>
      <c r="H4249" s="33"/>
      <c r="I4249" s="33"/>
    </row>
    <row r="4250" spans="7:9">
      <c r="G4250" s="33"/>
      <c r="H4250" s="33"/>
      <c r="I4250" s="33"/>
    </row>
    <row r="4251" spans="7:9">
      <c r="G4251" s="33"/>
      <c r="H4251" s="33"/>
      <c r="I4251" s="33"/>
    </row>
    <row r="4252" spans="7:9">
      <c r="G4252" s="33"/>
      <c r="H4252" s="33"/>
      <c r="I4252" s="33"/>
    </row>
    <row r="4253" spans="7:9">
      <c r="G4253" s="33"/>
      <c r="H4253" s="33"/>
      <c r="I4253" s="33"/>
    </row>
    <row r="4254" spans="7:9">
      <c r="G4254" s="33"/>
      <c r="H4254" s="33"/>
      <c r="I4254" s="33"/>
    </row>
    <row r="4255" spans="7:9">
      <c r="G4255" s="33"/>
      <c r="H4255" s="33"/>
      <c r="I4255" s="33"/>
    </row>
    <row r="4256" spans="7:9">
      <c r="G4256" s="33"/>
      <c r="H4256" s="33"/>
      <c r="I4256" s="33"/>
    </row>
    <row r="4257" spans="7:9">
      <c r="G4257" s="33"/>
      <c r="H4257" s="33"/>
      <c r="I4257" s="33"/>
    </row>
    <row r="4258" spans="7:9">
      <c r="G4258" s="33"/>
      <c r="H4258" s="33"/>
      <c r="I4258" s="33"/>
    </row>
    <row r="4259" spans="7:9">
      <c r="G4259" s="33"/>
      <c r="H4259" s="33"/>
      <c r="I4259" s="33"/>
    </row>
    <row r="4260" spans="7:9">
      <c r="G4260" s="33"/>
      <c r="H4260" s="33"/>
      <c r="I4260" s="33"/>
    </row>
    <row r="4261" spans="7:9">
      <c r="G4261" s="33"/>
      <c r="H4261" s="33"/>
      <c r="I4261" s="33"/>
    </row>
    <row r="4262" spans="7:9">
      <c r="G4262" s="33"/>
      <c r="H4262" s="33"/>
      <c r="I4262" s="33"/>
    </row>
    <row r="4263" spans="7:9">
      <c r="G4263" s="33"/>
      <c r="H4263" s="33"/>
      <c r="I4263" s="33"/>
    </row>
    <row r="4264" spans="7:9">
      <c r="G4264" s="33"/>
      <c r="H4264" s="33"/>
      <c r="I4264" s="33"/>
    </row>
    <row r="4265" spans="7:9">
      <c r="G4265" s="33"/>
      <c r="H4265" s="33"/>
      <c r="I4265" s="33"/>
    </row>
    <row r="4266" spans="7:9">
      <c r="G4266" s="33"/>
      <c r="H4266" s="33"/>
      <c r="I4266" s="33"/>
    </row>
    <row r="4267" spans="7:9">
      <c r="G4267" s="33"/>
      <c r="H4267" s="33"/>
      <c r="I4267" s="33"/>
    </row>
    <row r="4268" spans="7:9">
      <c r="G4268" s="33"/>
      <c r="H4268" s="33"/>
      <c r="I4268" s="33"/>
    </row>
    <row r="4269" spans="7:9">
      <c r="G4269" s="33"/>
      <c r="H4269" s="33"/>
      <c r="I4269" s="33"/>
    </row>
    <row r="4270" spans="7:9">
      <c r="G4270" s="33"/>
      <c r="H4270" s="33"/>
      <c r="I4270" s="33"/>
    </row>
    <row r="4271" spans="7:9">
      <c r="G4271" s="33"/>
      <c r="H4271" s="33"/>
      <c r="I4271" s="33"/>
    </row>
    <row r="4272" spans="7:9">
      <c r="G4272" s="33"/>
      <c r="H4272" s="33"/>
      <c r="I4272" s="33"/>
    </row>
    <row r="4273" spans="7:9">
      <c r="G4273" s="33"/>
      <c r="H4273" s="33"/>
      <c r="I4273" s="33"/>
    </row>
    <row r="4274" spans="7:9">
      <c r="G4274" s="33"/>
      <c r="H4274" s="33"/>
      <c r="I4274" s="33"/>
    </row>
    <row r="4275" spans="7:9">
      <c r="G4275" s="33"/>
      <c r="H4275" s="33"/>
      <c r="I4275" s="33"/>
    </row>
    <row r="4276" spans="7:9">
      <c r="G4276" s="33"/>
      <c r="H4276" s="33"/>
      <c r="I4276" s="33"/>
    </row>
    <row r="4277" spans="7:9">
      <c r="G4277" s="33"/>
      <c r="H4277" s="33"/>
      <c r="I4277" s="33"/>
    </row>
    <row r="4278" spans="7:9">
      <c r="G4278" s="33"/>
      <c r="H4278" s="33"/>
      <c r="I4278" s="33"/>
    </row>
    <row r="4279" spans="7:9">
      <c r="G4279" s="33"/>
      <c r="H4279" s="33"/>
      <c r="I4279" s="33"/>
    </row>
    <row r="4280" spans="7:9">
      <c r="G4280" s="33"/>
      <c r="H4280" s="33"/>
      <c r="I4280" s="33"/>
    </row>
    <row r="4281" spans="7:9">
      <c r="G4281" s="33"/>
      <c r="H4281" s="33"/>
      <c r="I4281" s="33"/>
    </row>
    <row r="4282" spans="7:9">
      <c r="G4282" s="33"/>
      <c r="H4282" s="33"/>
      <c r="I4282" s="33"/>
    </row>
    <row r="4283" spans="7:9">
      <c r="G4283" s="33"/>
      <c r="H4283" s="33"/>
      <c r="I4283" s="33"/>
    </row>
    <row r="4284" spans="7:9">
      <c r="G4284" s="33"/>
      <c r="H4284" s="33"/>
      <c r="I4284" s="33"/>
    </row>
    <row r="4285" spans="7:9">
      <c r="G4285" s="33"/>
      <c r="H4285" s="33"/>
      <c r="I4285" s="33"/>
    </row>
    <row r="4286" spans="7:9">
      <c r="G4286" s="33"/>
      <c r="H4286" s="33"/>
      <c r="I4286" s="33"/>
    </row>
    <row r="4287" spans="7:9">
      <c r="G4287" s="33"/>
      <c r="H4287" s="33"/>
      <c r="I4287" s="33"/>
    </row>
    <row r="4288" spans="7:9">
      <c r="G4288" s="33"/>
      <c r="H4288" s="33"/>
      <c r="I4288" s="33"/>
    </row>
    <row r="4289" spans="7:9">
      <c r="G4289" s="33"/>
      <c r="H4289" s="33"/>
      <c r="I4289" s="33"/>
    </row>
    <row r="4290" spans="7:9">
      <c r="G4290" s="33"/>
      <c r="H4290" s="33"/>
      <c r="I4290" s="33"/>
    </row>
    <row r="4291" spans="7:9">
      <c r="G4291" s="33"/>
      <c r="H4291" s="33"/>
      <c r="I4291" s="33"/>
    </row>
    <row r="4292" spans="7:9">
      <c r="G4292" s="33"/>
      <c r="H4292" s="33"/>
      <c r="I4292" s="33"/>
    </row>
    <row r="4293" spans="7:9">
      <c r="G4293" s="33"/>
      <c r="H4293" s="33"/>
      <c r="I4293" s="33"/>
    </row>
    <row r="4294" spans="7:9">
      <c r="G4294" s="33"/>
      <c r="H4294" s="33"/>
      <c r="I4294" s="33"/>
    </row>
    <row r="4295" spans="7:9">
      <c r="G4295" s="33"/>
      <c r="H4295" s="33"/>
      <c r="I4295" s="33"/>
    </row>
    <row r="4296" spans="7:9">
      <c r="G4296" s="33"/>
      <c r="H4296" s="33"/>
      <c r="I4296" s="33"/>
    </row>
    <row r="4297" spans="7:9">
      <c r="G4297" s="33"/>
      <c r="H4297" s="33"/>
      <c r="I4297" s="33"/>
    </row>
    <row r="4298" spans="7:9">
      <c r="G4298" s="33"/>
      <c r="H4298" s="33"/>
      <c r="I4298" s="33"/>
    </row>
    <row r="4299" spans="7:9">
      <c r="G4299" s="33"/>
      <c r="H4299" s="33"/>
      <c r="I4299" s="33"/>
    </row>
    <row r="4300" spans="7:9">
      <c r="G4300" s="33"/>
      <c r="H4300" s="33"/>
      <c r="I4300" s="33"/>
    </row>
    <row r="4301" spans="7:9">
      <c r="G4301" s="33"/>
      <c r="H4301" s="33"/>
      <c r="I4301" s="33"/>
    </row>
    <row r="4302" spans="7:9">
      <c r="G4302" s="33"/>
      <c r="H4302" s="33"/>
      <c r="I4302" s="33"/>
    </row>
    <row r="4303" spans="7:9">
      <c r="G4303" s="33"/>
      <c r="H4303" s="33"/>
      <c r="I4303" s="33"/>
    </row>
    <row r="4304" spans="7:9">
      <c r="G4304" s="33"/>
      <c r="H4304" s="33"/>
      <c r="I4304" s="33"/>
    </row>
    <row r="4305" spans="7:9">
      <c r="G4305" s="33"/>
      <c r="H4305" s="33"/>
      <c r="I4305" s="33"/>
    </row>
    <row r="4306" spans="7:9">
      <c r="G4306" s="33"/>
      <c r="H4306" s="33"/>
      <c r="I4306" s="33"/>
    </row>
    <row r="4307" spans="7:9">
      <c r="G4307" s="33"/>
      <c r="H4307" s="33"/>
      <c r="I4307" s="33"/>
    </row>
    <row r="4308" spans="7:9">
      <c r="G4308" s="33"/>
      <c r="H4308" s="33"/>
      <c r="I4308" s="33"/>
    </row>
    <row r="4309" spans="7:9">
      <c r="G4309" s="33"/>
      <c r="H4309" s="33"/>
      <c r="I4309" s="33"/>
    </row>
    <row r="4310" spans="7:9">
      <c r="G4310" s="33"/>
      <c r="H4310" s="33"/>
      <c r="I4310" s="33"/>
    </row>
    <row r="4311" spans="7:9">
      <c r="G4311" s="33"/>
      <c r="H4311" s="33"/>
      <c r="I4311" s="33"/>
    </row>
    <row r="4312" spans="7:9">
      <c r="G4312" s="33"/>
      <c r="H4312" s="33"/>
      <c r="I4312" s="33"/>
    </row>
    <row r="4313" spans="7:9">
      <c r="G4313" s="33"/>
      <c r="H4313" s="33"/>
      <c r="I4313" s="33"/>
    </row>
    <row r="4314" spans="7:9">
      <c r="G4314" s="33"/>
      <c r="H4314" s="33"/>
      <c r="I4314" s="33"/>
    </row>
    <row r="4315" spans="7:9">
      <c r="G4315" s="33"/>
      <c r="H4315" s="33"/>
      <c r="I4315" s="33"/>
    </row>
    <row r="4316" spans="7:9">
      <c r="G4316" s="33"/>
      <c r="H4316" s="33"/>
      <c r="I4316" s="33"/>
    </row>
    <row r="4317" spans="7:9">
      <c r="G4317" s="33"/>
      <c r="H4317" s="33"/>
      <c r="I4317" s="33"/>
    </row>
    <row r="4318" spans="7:9">
      <c r="G4318" s="33"/>
      <c r="H4318" s="33"/>
      <c r="I4318" s="33"/>
    </row>
    <row r="4319" spans="7:9">
      <c r="G4319" s="33"/>
      <c r="H4319" s="33"/>
      <c r="I4319" s="33"/>
    </row>
    <row r="4320" spans="7:9">
      <c r="G4320" s="33"/>
      <c r="H4320" s="33"/>
      <c r="I4320" s="33"/>
    </row>
    <row r="4321" spans="7:9">
      <c r="G4321" s="33"/>
      <c r="H4321" s="33"/>
      <c r="I4321" s="33"/>
    </row>
    <row r="4322" spans="7:9">
      <c r="G4322" s="33"/>
      <c r="H4322" s="33"/>
      <c r="I4322" s="33"/>
    </row>
    <row r="4323" spans="7:9">
      <c r="G4323" s="33"/>
      <c r="H4323" s="33"/>
      <c r="I4323" s="33"/>
    </row>
    <row r="4324" spans="7:9">
      <c r="G4324" s="33"/>
      <c r="H4324" s="33"/>
      <c r="I4324" s="33"/>
    </row>
    <row r="4325" spans="7:9">
      <c r="G4325" s="33"/>
      <c r="H4325" s="33"/>
      <c r="I4325" s="33"/>
    </row>
    <row r="4326" spans="7:9">
      <c r="G4326" s="33"/>
      <c r="H4326" s="33"/>
      <c r="I4326" s="33"/>
    </row>
    <row r="4327" spans="7:9">
      <c r="G4327" s="33"/>
      <c r="H4327" s="33"/>
      <c r="I4327" s="33"/>
    </row>
    <row r="4328" spans="7:9">
      <c r="G4328" s="33"/>
      <c r="H4328" s="33"/>
      <c r="I4328" s="33"/>
    </row>
    <row r="4329" spans="7:9">
      <c r="G4329" s="33"/>
      <c r="H4329" s="33"/>
      <c r="I4329" s="33"/>
    </row>
    <row r="4330" spans="7:9">
      <c r="G4330" s="33"/>
      <c r="H4330" s="33"/>
      <c r="I4330" s="33"/>
    </row>
    <row r="4331" spans="7:9">
      <c r="G4331" s="33"/>
      <c r="H4331" s="33"/>
      <c r="I4331" s="33"/>
    </row>
    <row r="4332" spans="7:9">
      <c r="G4332" s="33"/>
      <c r="H4332" s="33"/>
      <c r="I4332" s="33"/>
    </row>
    <row r="4333" spans="7:9">
      <c r="G4333" s="33"/>
      <c r="H4333" s="33"/>
      <c r="I4333" s="33"/>
    </row>
    <row r="4334" spans="7:9">
      <c r="G4334" s="33"/>
      <c r="H4334" s="33"/>
      <c r="I4334" s="33"/>
    </row>
    <row r="4335" spans="7:9">
      <c r="G4335" s="33"/>
      <c r="H4335" s="33"/>
      <c r="I4335" s="33"/>
    </row>
    <row r="4336" spans="7:9">
      <c r="G4336" s="33"/>
      <c r="H4336" s="33"/>
      <c r="I4336" s="33"/>
    </row>
    <row r="4337" spans="7:9">
      <c r="G4337" s="33"/>
      <c r="H4337" s="33"/>
      <c r="I4337" s="33"/>
    </row>
    <row r="4338" spans="7:9">
      <c r="G4338" s="33"/>
      <c r="H4338" s="33"/>
      <c r="I4338" s="33"/>
    </row>
    <row r="4339" spans="7:9">
      <c r="G4339" s="33"/>
      <c r="H4339" s="33"/>
      <c r="I4339" s="33"/>
    </row>
    <row r="4340" spans="7:9">
      <c r="G4340" s="33"/>
      <c r="H4340" s="33"/>
      <c r="I4340" s="33"/>
    </row>
    <row r="4341" spans="7:9">
      <c r="G4341" s="33"/>
      <c r="H4341" s="33"/>
      <c r="I4341" s="33"/>
    </row>
    <row r="4342" spans="7:9">
      <c r="G4342" s="33"/>
      <c r="H4342" s="33"/>
      <c r="I4342" s="33"/>
    </row>
    <row r="4343" spans="7:9">
      <c r="G4343" s="33"/>
      <c r="H4343" s="33"/>
      <c r="I4343" s="33"/>
    </row>
    <row r="4344" spans="7:9">
      <c r="G4344" s="33"/>
      <c r="H4344" s="33"/>
      <c r="I4344" s="33"/>
    </row>
    <row r="4345" spans="7:9">
      <c r="G4345" s="33"/>
      <c r="H4345" s="33"/>
      <c r="I4345" s="33"/>
    </row>
    <row r="4346" spans="7:9">
      <c r="G4346" s="33"/>
      <c r="H4346" s="33"/>
      <c r="I4346" s="33"/>
    </row>
    <row r="4347" spans="7:9">
      <c r="G4347" s="33"/>
      <c r="H4347" s="33"/>
      <c r="I4347" s="33"/>
    </row>
    <row r="4348" spans="7:9">
      <c r="G4348" s="33"/>
      <c r="H4348" s="33"/>
      <c r="I4348" s="33"/>
    </row>
    <row r="4349" spans="7:9">
      <c r="G4349" s="33"/>
      <c r="H4349" s="33"/>
      <c r="I4349" s="33"/>
    </row>
    <row r="4350" spans="7:9">
      <c r="G4350" s="33"/>
      <c r="H4350" s="33"/>
      <c r="I4350" s="33"/>
    </row>
    <row r="4351" spans="7:9">
      <c r="G4351" s="33"/>
      <c r="H4351" s="33"/>
      <c r="I4351" s="33"/>
    </row>
    <row r="4352" spans="7:9">
      <c r="G4352" s="33"/>
      <c r="H4352" s="33"/>
      <c r="I4352" s="33"/>
    </row>
    <row r="4353" spans="7:9">
      <c r="G4353" s="33"/>
      <c r="H4353" s="33"/>
      <c r="I4353" s="33"/>
    </row>
    <row r="4354" spans="7:9">
      <c r="G4354" s="33"/>
      <c r="H4354" s="33"/>
      <c r="I4354" s="33"/>
    </row>
    <row r="4355" spans="7:9">
      <c r="G4355" s="33"/>
      <c r="H4355" s="33"/>
      <c r="I4355" s="33"/>
    </row>
    <row r="4356" spans="7:9">
      <c r="G4356" s="33"/>
      <c r="H4356" s="33"/>
      <c r="I4356" s="33"/>
    </row>
    <row r="4357" spans="7:9">
      <c r="G4357" s="33"/>
      <c r="H4357" s="33"/>
      <c r="I4357" s="33"/>
    </row>
    <row r="4358" spans="7:9">
      <c r="G4358" s="33"/>
      <c r="H4358" s="33"/>
      <c r="I4358" s="33"/>
    </row>
    <row r="4359" spans="7:9">
      <c r="G4359" s="33"/>
      <c r="H4359" s="33"/>
      <c r="I4359" s="33"/>
    </row>
    <row r="4360" spans="7:9">
      <c r="G4360" s="33"/>
      <c r="H4360" s="33"/>
      <c r="I4360" s="33"/>
    </row>
    <row r="4361" spans="7:9">
      <c r="G4361" s="33"/>
      <c r="H4361" s="33"/>
      <c r="I4361" s="33"/>
    </row>
    <row r="4362" spans="7:9">
      <c r="G4362" s="33"/>
      <c r="H4362" s="33"/>
      <c r="I4362" s="33"/>
    </row>
    <row r="4363" spans="7:9">
      <c r="G4363" s="33"/>
      <c r="H4363" s="33"/>
      <c r="I4363" s="33"/>
    </row>
    <row r="4364" spans="7:9">
      <c r="G4364" s="33"/>
      <c r="H4364" s="33"/>
      <c r="I4364" s="33"/>
    </row>
    <row r="4365" spans="7:9">
      <c r="G4365" s="33"/>
      <c r="H4365" s="33"/>
      <c r="I4365" s="33"/>
    </row>
    <row r="4366" spans="7:9">
      <c r="G4366" s="33"/>
      <c r="H4366" s="33"/>
      <c r="I4366" s="33"/>
    </row>
    <row r="4367" spans="7:9">
      <c r="G4367" s="33"/>
      <c r="H4367" s="33"/>
      <c r="I4367" s="33"/>
    </row>
    <row r="4368" spans="7:9">
      <c r="G4368" s="33"/>
      <c r="H4368" s="33"/>
      <c r="I4368" s="33"/>
    </row>
    <row r="4369" spans="7:9">
      <c r="G4369" s="33"/>
      <c r="H4369" s="33"/>
      <c r="I4369" s="33"/>
    </row>
    <row r="4370" spans="7:9">
      <c r="G4370" s="33"/>
      <c r="H4370" s="33"/>
      <c r="I4370" s="33"/>
    </row>
    <row r="4371" spans="7:9">
      <c r="G4371" s="33"/>
      <c r="H4371" s="33"/>
      <c r="I4371" s="33"/>
    </row>
    <row r="4372" spans="7:9">
      <c r="G4372" s="33"/>
      <c r="H4372" s="33"/>
      <c r="I4372" s="33"/>
    </row>
    <row r="4373" spans="7:9">
      <c r="G4373" s="33"/>
      <c r="H4373" s="33"/>
      <c r="I4373" s="33"/>
    </row>
    <row r="4374" spans="7:9">
      <c r="G4374" s="33"/>
      <c r="H4374" s="33"/>
      <c r="I4374" s="33"/>
    </row>
    <row r="4375" spans="7:9">
      <c r="G4375" s="33"/>
      <c r="H4375" s="33"/>
      <c r="I4375" s="33"/>
    </row>
    <row r="4376" spans="7:9">
      <c r="G4376" s="33"/>
      <c r="H4376" s="33"/>
      <c r="I4376" s="33"/>
    </row>
    <row r="4377" spans="7:9">
      <c r="G4377" s="33"/>
      <c r="H4377" s="33"/>
      <c r="I4377" s="33"/>
    </row>
    <row r="4378" spans="7:9">
      <c r="G4378" s="33"/>
      <c r="H4378" s="33"/>
      <c r="I4378" s="33"/>
    </row>
    <row r="4379" spans="7:9">
      <c r="G4379" s="33"/>
      <c r="H4379" s="33"/>
      <c r="I4379" s="33"/>
    </row>
    <row r="4380" spans="7:9">
      <c r="G4380" s="33"/>
      <c r="H4380" s="33"/>
      <c r="I4380" s="33"/>
    </row>
    <row r="4381" spans="7:9">
      <c r="G4381" s="33"/>
      <c r="H4381" s="33"/>
      <c r="I4381" s="33"/>
    </row>
    <row r="4382" spans="7:9">
      <c r="G4382" s="33"/>
      <c r="H4382" s="33"/>
      <c r="I4382" s="33"/>
    </row>
    <row r="4383" spans="7:9">
      <c r="G4383" s="33"/>
      <c r="H4383" s="33"/>
      <c r="I4383" s="33"/>
    </row>
    <row r="4384" spans="7:9">
      <c r="G4384" s="33"/>
      <c r="H4384" s="33"/>
      <c r="I4384" s="33"/>
    </row>
    <row r="4385" spans="7:9">
      <c r="G4385" s="33"/>
      <c r="H4385" s="33"/>
      <c r="I4385" s="33"/>
    </row>
    <row r="4386" spans="7:9">
      <c r="G4386" s="33"/>
      <c r="H4386" s="33"/>
      <c r="I4386" s="33"/>
    </row>
    <row r="4387" spans="7:9">
      <c r="G4387" s="33"/>
      <c r="H4387" s="33"/>
      <c r="I4387" s="33"/>
    </row>
    <row r="4388" spans="7:9">
      <c r="G4388" s="33"/>
      <c r="H4388" s="33"/>
      <c r="I4388" s="33"/>
    </row>
    <row r="4389" spans="7:9">
      <c r="G4389" s="33"/>
      <c r="H4389" s="33"/>
      <c r="I4389" s="33"/>
    </row>
    <row r="4390" spans="7:9">
      <c r="G4390" s="33"/>
      <c r="H4390" s="33"/>
      <c r="I4390" s="33"/>
    </row>
    <row r="4391" spans="7:9">
      <c r="G4391" s="33"/>
      <c r="H4391" s="33"/>
      <c r="I4391" s="33"/>
    </row>
    <row r="4392" spans="7:9">
      <c r="G4392" s="33"/>
      <c r="H4392" s="33"/>
      <c r="I4392" s="33"/>
    </row>
    <row r="4393" spans="7:9">
      <c r="G4393" s="33"/>
      <c r="H4393" s="33"/>
      <c r="I4393" s="33"/>
    </row>
    <row r="4394" spans="7:9">
      <c r="G4394" s="33"/>
      <c r="H4394" s="33"/>
      <c r="I4394" s="33"/>
    </row>
    <row r="4395" spans="7:9">
      <c r="G4395" s="33"/>
      <c r="H4395" s="33"/>
      <c r="I4395" s="33"/>
    </row>
    <row r="4396" spans="7:9">
      <c r="G4396" s="33"/>
      <c r="H4396" s="33"/>
      <c r="I4396" s="33"/>
    </row>
    <row r="4397" spans="7:9">
      <c r="G4397" s="33"/>
      <c r="H4397" s="33"/>
      <c r="I4397" s="33"/>
    </row>
    <row r="4398" spans="7:9">
      <c r="G4398" s="33"/>
      <c r="H4398" s="33"/>
      <c r="I4398" s="33"/>
    </row>
    <row r="4399" spans="7:9">
      <c r="G4399" s="33"/>
      <c r="H4399" s="33"/>
      <c r="I4399" s="33"/>
    </row>
    <row r="4400" spans="7:9">
      <c r="G4400" s="33"/>
      <c r="H4400" s="33"/>
      <c r="I4400" s="33"/>
    </row>
    <row r="4401" spans="7:9">
      <c r="G4401" s="33"/>
      <c r="H4401" s="33"/>
      <c r="I4401" s="33"/>
    </row>
    <row r="4402" spans="7:9">
      <c r="G4402" s="33"/>
      <c r="H4402" s="33"/>
      <c r="I4402" s="33"/>
    </row>
    <row r="4403" spans="7:9">
      <c r="G4403" s="33"/>
      <c r="H4403" s="33"/>
      <c r="I4403" s="33"/>
    </row>
    <row r="4404" spans="7:9">
      <c r="G4404" s="33"/>
      <c r="H4404" s="33"/>
      <c r="I4404" s="33"/>
    </row>
    <row r="4405" spans="7:9">
      <c r="G4405" s="33"/>
      <c r="H4405" s="33"/>
      <c r="I4405" s="33"/>
    </row>
    <row r="4406" spans="7:9">
      <c r="G4406" s="33"/>
      <c r="H4406" s="33"/>
      <c r="I4406" s="33"/>
    </row>
    <row r="4407" spans="7:9">
      <c r="G4407" s="33"/>
      <c r="H4407" s="33"/>
      <c r="I4407" s="33"/>
    </row>
    <row r="4408" spans="7:9">
      <c r="G4408" s="33"/>
      <c r="H4408" s="33"/>
      <c r="I4408" s="33"/>
    </row>
    <row r="4409" spans="7:9">
      <c r="G4409" s="33"/>
      <c r="H4409" s="33"/>
      <c r="I4409" s="33"/>
    </row>
    <row r="4410" spans="7:9">
      <c r="G4410" s="33"/>
      <c r="H4410" s="33"/>
      <c r="I4410" s="33"/>
    </row>
    <row r="4411" spans="7:9">
      <c r="G4411" s="33"/>
      <c r="H4411" s="33"/>
      <c r="I4411" s="33"/>
    </row>
    <row r="4412" spans="7:9">
      <c r="G4412" s="33"/>
      <c r="H4412" s="33"/>
      <c r="I4412" s="33"/>
    </row>
    <row r="4413" spans="7:9">
      <c r="G4413" s="33"/>
      <c r="H4413" s="33"/>
      <c r="I4413" s="33"/>
    </row>
    <row r="4414" spans="7:9">
      <c r="G4414" s="33"/>
      <c r="H4414" s="33"/>
      <c r="I4414" s="33"/>
    </row>
    <row r="4415" spans="7:9">
      <c r="G4415" s="33"/>
      <c r="H4415" s="33"/>
      <c r="I4415" s="33"/>
    </row>
    <row r="4416" spans="7:9">
      <c r="G4416" s="33"/>
      <c r="H4416" s="33"/>
      <c r="I4416" s="33"/>
    </row>
    <row r="4417" spans="7:9">
      <c r="G4417" s="33"/>
      <c r="H4417" s="33"/>
      <c r="I4417" s="33"/>
    </row>
    <row r="4418" spans="7:9">
      <c r="G4418" s="33"/>
      <c r="H4418" s="33"/>
      <c r="I4418" s="33"/>
    </row>
    <row r="4419" spans="7:9">
      <c r="G4419" s="33"/>
      <c r="H4419" s="33"/>
      <c r="I4419" s="33"/>
    </row>
    <row r="4420" spans="7:9">
      <c r="G4420" s="33"/>
      <c r="H4420" s="33"/>
      <c r="I4420" s="33"/>
    </row>
    <row r="4421" spans="7:9">
      <c r="G4421" s="33"/>
      <c r="H4421" s="33"/>
      <c r="I4421" s="33"/>
    </row>
    <row r="4422" spans="7:9">
      <c r="G4422" s="33"/>
      <c r="H4422" s="33"/>
      <c r="I4422" s="33"/>
    </row>
    <row r="4423" spans="7:9">
      <c r="G4423" s="33"/>
      <c r="H4423" s="33"/>
      <c r="I4423" s="33"/>
    </row>
    <row r="4424" spans="7:9">
      <c r="G4424" s="33"/>
      <c r="H4424" s="33"/>
      <c r="I4424" s="33"/>
    </row>
    <row r="4425" spans="7:9">
      <c r="G4425" s="33"/>
      <c r="H4425" s="33"/>
      <c r="I4425" s="33"/>
    </row>
    <row r="4426" spans="7:9">
      <c r="G4426" s="33"/>
      <c r="H4426" s="33"/>
      <c r="I4426" s="33"/>
    </row>
    <row r="4427" spans="7:9">
      <c r="G4427" s="33"/>
      <c r="H4427" s="33"/>
      <c r="I4427" s="33"/>
    </row>
    <row r="4428" spans="7:9">
      <c r="G4428" s="33"/>
      <c r="H4428" s="33"/>
      <c r="I4428" s="33"/>
    </row>
    <row r="4429" spans="7:9">
      <c r="G4429" s="33"/>
      <c r="H4429" s="33"/>
      <c r="I4429" s="33"/>
    </row>
    <row r="4430" spans="7:9">
      <c r="G4430" s="33"/>
      <c r="H4430" s="33"/>
      <c r="I4430" s="33"/>
    </row>
    <row r="4431" spans="7:9">
      <c r="G4431" s="33"/>
      <c r="H4431" s="33"/>
      <c r="I4431" s="33"/>
    </row>
    <row r="4432" spans="7:9">
      <c r="G4432" s="33"/>
      <c r="H4432" s="33"/>
      <c r="I4432" s="33"/>
    </row>
    <row r="4433" spans="7:9">
      <c r="G4433" s="33"/>
      <c r="H4433" s="33"/>
      <c r="I4433" s="33"/>
    </row>
    <row r="4434" spans="7:9">
      <c r="G4434" s="33"/>
      <c r="H4434" s="33"/>
      <c r="I4434" s="33"/>
    </row>
    <row r="4435" spans="7:9">
      <c r="G4435" s="33"/>
      <c r="H4435" s="33"/>
      <c r="I4435" s="33"/>
    </row>
    <row r="4436" spans="7:9">
      <c r="G4436" s="33"/>
      <c r="H4436" s="33"/>
      <c r="I4436" s="33"/>
    </row>
    <row r="4437" spans="7:9">
      <c r="G4437" s="33"/>
      <c r="H4437" s="33"/>
      <c r="I4437" s="33"/>
    </row>
    <row r="4438" spans="7:9">
      <c r="G4438" s="33"/>
      <c r="H4438" s="33"/>
      <c r="I4438" s="33"/>
    </row>
    <row r="4439" spans="7:9">
      <c r="G4439" s="33"/>
      <c r="H4439" s="33"/>
      <c r="I4439" s="33"/>
    </row>
    <row r="4440" spans="7:9">
      <c r="G4440" s="33"/>
      <c r="H4440" s="33"/>
      <c r="I4440" s="33"/>
    </row>
    <row r="4441" spans="7:9">
      <c r="G4441" s="33"/>
      <c r="H4441" s="33"/>
      <c r="I4441" s="33"/>
    </row>
    <row r="4442" spans="7:9">
      <c r="G4442" s="33"/>
      <c r="H4442" s="33"/>
      <c r="I4442" s="33"/>
    </row>
    <row r="4443" spans="7:9">
      <c r="G4443" s="33"/>
      <c r="H4443" s="33"/>
      <c r="I4443" s="33"/>
    </row>
    <row r="4444" spans="7:9">
      <c r="G4444" s="33"/>
      <c r="H4444" s="33"/>
      <c r="I4444" s="33"/>
    </row>
    <row r="4445" spans="7:9">
      <c r="G4445" s="33"/>
      <c r="H4445" s="33"/>
      <c r="I4445" s="33"/>
    </row>
    <row r="4446" spans="7:9">
      <c r="G4446" s="33"/>
      <c r="H4446" s="33"/>
      <c r="I4446" s="33"/>
    </row>
    <row r="4447" spans="7:9">
      <c r="G4447" s="33"/>
      <c r="H4447" s="33"/>
      <c r="I4447" s="33"/>
    </row>
    <row r="4448" spans="7:9">
      <c r="G4448" s="33"/>
      <c r="H4448" s="33"/>
      <c r="I4448" s="33"/>
    </row>
    <row r="4449" spans="7:9">
      <c r="G4449" s="33"/>
      <c r="H4449" s="33"/>
      <c r="I4449" s="33"/>
    </row>
    <row r="4450" spans="7:9">
      <c r="G4450" s="33"/>
      <c r="H4450" s="33"/>
      <c r="I4450" s="33"/>
    </row>
    <row r="4451" spans="7:9">
      <c r="G4451" s="33"/>
      <c r="H4451" s="33"/>
      <c r="I4451" s="33"/>
    </row>
    <row r="4452" spans="7:9">
      <c r="G4452" s="33"/>
      <c r="H4452" s="33"/>
      <c r="I4452" s="33"/>
    </row>
    <row r="4453" spans="7:9">
      <c r="G4453" s="33"/>
      <c r="H4453" s="33"/>
      <c r="I4453" s="33"/>
    </row>
    <row r="4454" spans="7:9">
      <c r="G4454" s="33"/>
      <c r="H4454" s="33"/>
      <c r="I4454" s="33"/>
    </row>
    <row r="4455" spans="7:9">
      <c r="G4455" s="33"/>
      <c r="H4455" s="33"/>
      <c r="I4455" s="33"/>
    </row>
    <row r="4456" spans="7:9">
      <c r="G4456" s="33"/>
      <c r="H4456" s="33"/>
      <c r="I4456" s="33"/>
    </row>
    <row r="4457" spans="7:9">
      <c r="G4457" s="33"/>
      <c r="H4457" s="33"/>
      <c r="I4457" s="33"/>
    </row>
    <row r="4458" spans="7:9">
      <c r="G4458" s="33"/>
      <c r="H4458" s="33"/>
      <c r="I4458" s="33"/>
    </row>
    <row r="4459" spans="7:9">
      <c r="G4459" s="33"/>
      <c r="H4459" s="33"/>
      <c r="I4459" s="33"/>
    </row>
    <row r="4460" spans="7:9">
      <c r="G4460" s="33"/>
      <c r="H4460" s="33"/>
      <c r="I4460" s="33"/>
    </row>
    <row r="4461" spans="7:9">
      <c r="G4461" s="33"/>
      <c r="H4461" s="33"/>
      <c r="I4461" s="33"/>
    </row>
    <row r="4462" spans="7:9">
      <c r="G4462" s="33"/>
      <c r="H4462" s="33"/>
      <c r="I4462" s="33"/>
    </row>
    <row r="4463" spans="7:9">
      <c r="G4463" s="33"/>
      <c r="H4463" s="33"/>
      <c r="I4463" s="33"/>
    </row>
    <row r="4464" spans="7:9">
      <c r="G4464" s="33"/>
      <c r="H4464" s="33"/>
      <c r="I4464" s="33"/>
    </row>
    <row r="4465" spans="7:9">
      <c r="G4465" s="33"/>
      <c r="H4465" s="33"/>
      <c r="I4465" s="33"/>
    </row>
    <row r="4466" spans="7:9">
      <c r="G4466" s="33"/>
      <c r="H4466" s="33"/>
      <c r="I4466" s="33"/>
    </row>
    <row r="4467" spans="7:9">
      <c r="G4467" s="33"/>
      <c r="H4467" s="33"/>
      <c r="I4467" s="33"/>
    </row>
    <row r="4468" spans="7:9">
      <c r="G4468" s="33"/>
      <c r="H4468" s="33"/>
      <c r="I4468" s="33"/>
    </row>
    <row r="4469" spans="7:9">
      <c r="G4469" s="33"/>
      <c r="H4469" s="33"/>
      <c r="I4469" s="33"/>
    </row>
    <row r="4470" spans="7:9">
      <c r="G4470" s="33"/>
      <c r="H4470" s="33"/>
      <c r="I4470" s="33"/>
    </row>
    <row r="4471" spans="7:9">
      <c r="G4471" s="33"/>
      <c r="H4471" s="33"/>
      <c r="I4471" s="33"/>
    </row>
    <row r="4472" spans="7:9">
      <c r="G4472" s="33"/>
      <c r="H4472" s="33"/>
      <c r="I4472" s="33"/>
    </row>
    <row r="4473" spans="7:9">
      <c r="G4473" s="33"/>
      <c r="H4473" s="33"/>
      <c r="I4473" s="33"/>
    </row>
    <row r="4474" spans="7:9">
      <c r="G4474" s="33"/>
      <c r="H4474" s="33"/>
      <c r="I4474" s="33"/>
    </row>
    <row r="4475" spans="7:9">
      <c r="G4475" s="33"/>
      <c r="H4475" s="33"/>
      <c r="I4475" s="33"/>
    </row>
    <row r="4476" spans="7:9">
      <c r="G4476" s="33"/>
      <c r="H4476" s="33"/>
      <c r="I4476" s="33"/>
    </row>
    <row r="4477" spans="7:9">
      <c r="G4477" s="33"/>
      <c r="H4477" s="33"/>
      <c r="I4477" s="33"/>
    </row>
    <row r="4478" spans="7:9">
      <c r="G4478" s="33"/>
      <c r="H4478" s="33"/>
      <c r="I4478" s="33"/>
    </row>
    <row r="4479" spans="7:9">
      <c r="G4479" s="33"/>
      <c r="H4479" s="33"/>
      <c r="I4479" s="33"/>
    </row>
    <row r="4480" spans="7:9">
      <c r="G4480" s="33"/>
      <c r="H4480" s="33"/>
      <c r="I4480" s="33"/>
    </row>
    <row r="4481" spans="7:9">
      <c r="G4481" s="33"/>
      <c r="H4481" s="33"/>
      <c r="I4481" s="33"/>
    </row>
    <row r="4482" spans="7:9">
      <c r="G4482" s="33"/>
      <c r="H4482" s="33"/>
      <c r="I4482" s="33"/>
    </row>
    <row r="4483" spans="7:9">
      <c r="G4483" s="33"/>
      <c r="H4483" s="33"/>
      <c r="I4483" s="33"/>
    </row>
    <row r="4484" spans="7:9">
      <c r="G4484" s="33"/>
      <c r="H4484" s="33"/>
      <c r="I4484" s="33"/>
    </row>
    <row r="4485" spans="7:9">
      <c r="G4485" s="33"/>
      <c r="H4485" s="33"/>
      <c r="I4485" s="33"/>
    </row>
    <row r="4486" spans="7:9">
      <c r="G4486" s="33"/>
      <c r="H4486" s="33"/>
      <c r="I4486" s="33"/>
    </row>
    <row r="4487" spans="7:9">
      <c r="G4487" s="33"/>
      <c r="H4487" s="33"/>
      <c r="I4487" s="33"/>
    </row>
    <row r="4488" spans="7:9">
      <c r="G4488" s="33"/>
      <c r="H4488" s="33"/>
      <c r="I4488" s="33"/>
    </row>
    <row r="4489" spans="7:9">
      <c r="G4489" s="33"/>
      <c r="H4489" s="33"/>
      <c r="I4489" s="33"/>
    </row>
    <row r="4490" spans="7:9">
      <c r="G4490" s="33"/>
      <c r="H4490" s="33"/>
      <c r="I4490" s="33"/>
    </row>
    <row r="4491" spans="7:9">
      <c r="G4491" s="33"/>
      <c r="H4491" s="33"/>
      <c r="I4491" s="33"/>
    </row>
    <row r="4492" spans="7:9">
      <c r="G4492" s="33"/>
      <c r="H4492" s="33"/>
      <c r="I4492" s="33"/>
    </row>
    <row r="4493" spans="7:9">
      <c r="G4493" s="33"/>
      <c r="H4493" s="33"/>
      <c r="I4493" s="33"/>
    </row>
    <row r="4494" spans="7:9">
      <c r="G4494" s="33"/>
      <c r="H4494" s="33"/>
      <c r="I4494" s="33"/>
    </row>
    <row r="4495" spans="7:9">
      <c r="G4495" s="33"/>
      <c r="H4495" s="33"/>
      <c r="I4495" s="33"/>
    </row>
    <row r="4496" spans="7:9">
      <c r="G4496" s="33"/>
      <c r="H4496" s="33"/>
      <c r="I4496" s="33"/>
    </row>
    <row r="4497" spans="7:9">
      <c r="G4497" s="33"/>
      <c r="H4497" s="33"/>
      <c r="I4497" s="33"/>
    </row>
    <row r="4498" spans="7:9">
      <c r="G4498" s="33"/>
      <c r="H4498" s="33"/>
      <c r="I4498" s="33"/>
    </row>
    <row r="4499" spans="7:9">
      <c r="G4499" s="33"/>
      <c r="H4499" s="33"/>
      <c r="I4499" s="33"/>
    </row>
    <row r="4500" spans="7:9">
      <c r="G4500" s="33"/>
      <c r="H4500" s="33"/>
      <c r="I4500" s="33"/>
    </row>
    <row r="4501" spans="7:9">
      <c r="G4501" s="33"/>
      <c r="H4501" s="33"/>
      <c r="I4501" s="33"/>
    </row>
    <row r="4502" spans="7:9">
      <c r="G4502" s="33"/>
      <c r="H4502" s="33"/>
      <c r="I4502" s="33"/>
    </row>
    <row r="4503" spans="7:9">
      <c r="G4503" s="33"/>
      <c r="H4503" s="33"/>
      <c r="I4503" s="33"/>
    </row>
    <row r="4504" spans="7:9">
      <c r="G4504" s="33"/>
      <c r="H4504" s="33"/>
      <c r="I4504" s="33"/>
    </row>
    <row r="4505" spans="7:9">
      <c r="G4505" s="33"/>
      <c r="H4505" s="33"/>
      <c r="I4505" s="33"/>
    </row>
    <row r="4506" spans="7:9">
      <c r="G4506" s="33"/>
      <c r="H4506" s="33"/>
      <c r="I4506" s="33"/>
    </row>
    <row r="4507" spans="7:9">
      <c r="G4507" s="33"/>
      <c r="H4507" s="33"/>
      <c r="I4507" s="33"/>
    </row>
    <row r="4508" spans="7:9">
      <c r="G4508" s="33"/>
      <c r="H4508" s="33"/>
      <c r="I4508" s="33"/>
    </row>
    <row r="4509" spans="7:9">
      <c r="G4509" s="33"/>
      <c r="H4509" s="33"/>
      <c r="I4509" s="33"/>
    </row>
    <row r="4510" spans="7:9">
      <c r="G4510" s="33"/>
      <c r="H4510" s="33"/>
      <c r="I4510" s="33"/>
    </row>
    <row r="4511" spans="7:9">
      <c r="G4511" s="33"/>
      <c r="H4511" s="33"/>
      <c r="I4511" s="33"/>
    </row>
    <row r="4512" spans="7:9">
      <c r="G4512" s="33"/>
      <c r="H4512" s="33"/>
      <c r="I4512" s="33"/>
    </row>
    <row r="4513" spans="7:9">
      <c r="G4513" s="33"/>
      <c r="H4513" s="33"/>
      <c r="I4513" s="33"/>
    </row>
    <row r="4514" spans="7:9">
      <c r="G4514" s="33"/>
      <c r="H4514" s="33"/>
      <c r="I4514" s="33"/>
    </row>
    <row r="4515" spans="7:9">
      <c r="G4515" s="33"/>
      <c r="H4515" s="33"/>
      <c r="I4515" s="33"/>
    </row>
    <row r="4516" spans="7:9">
      <c r="G4516" s="33"/>
      <c r="H4516" s="33"/>
      <c r="I4516" s="33"/>
    </row>
    <row r="4517" spans="7:9">
      <c r="G4517" s="33"/>
      <c r="H4517" s="33"/>
      <c r="I4517" s="33"/>
    </row>
    <row r="4518" spans="7:9">
      <c r="G4518" s="33"/>
      <c r="H4518" s="33"/>
      <c r="I4518" s="33"/>
    </row>
    <row r="4519" spans="7:9">
      <c r="G4519" s="33"/>
      <c r="H4519" s="33"/>
      <c r="I4519" s="33"/>
    </row>
    <row r="4520" spans="7:9">
      <c r="G4520" s="33"/>
      <c r="H4520" s="33"/>
      <c r="I4520" s="33"/>
    </row>
    <row r="4521" spans="7:9">
      <c r="G4521" s="33"/>
      <c r="H4521" s="33"/>
      <c r="I4521" s="33"/>
    </row>
    <row r="4522" spans="7:9">
      <c r="G4522" s="33"/>
      <c r="H4522" s="33"/>
      <c r="I4522" s="33"/>
    </row>
    <row r="4523" spans="7:9">
      <c r="G4523" s="33"/>
      <c r="H4523" s="33"/>
      <c r="I4523" s="33"/>
    </row>
    <row r="4524" spans="7:9">
      <c r="G4524" s="33"/>
      <c r="H4524" s="33"/>
      <c r="I4524" s="33"/>
    </row>
    <row r="4525" spans="7:9">
      <c r="G4525" s="33"/>
      <c r="H4525" s="33"/>
      <c r="I4525" s="33"/>
    </row>
    <row r="4526" spans="7:9">
      <c r="G4526" s="33"/>
      <c r="H4526" s="33"/>
      <c r="I4526" s="33"/>
    </row>
    <row r="4527" spans="7:9">
      <c r="G4527" s="33"/>
      <c r="H4527" s="33"/>
      <c r="I4527" s="33"/>
    </row>
    <row r="4528" spans="7:9">
      <c r="G4528" s="33"/>
      <c r="H4528" s="33"/>
      <c r="I4528" s="33"/>
    </row>
    <row r="4529" spans="7:9">
      <c r="G4529" s="33"/>
      <c r="H4529" s="33"/>
      <c r="I4529" s="33"/>
    </row>
    <row r="4530" spans="7:9">
      <c r="G4530" s="33"/>
      <c r="H4530" s="33"/>
      <c r="I4530" s="33"/>
    </row>
    <row r="4531" spans="7:9">
      <c r="G4531" s="33"/>
      <c r="H4531" s="33"/>
      <c r="I4531" s="33"/>
    </row>
    <row r="4532" spans="7:9">
      <c r="G4532" s="33"/>
      <c r="H4532" s="33"/>
      <c r="I4532" s="33"/>
    </row>
    <row r="4533" spans="7:9">
      <c r="G4533" s="33"/>
      <c r="H4533" s="33"/>
      <c r="I4533" s="33"/>
    </row>
    <row r="4534" spans="7:9">
      <c r="G4534" s="33"/>
      <c r="H4534" s="33"/>
      <c r="I4534" s="33"/>
    </row>
    <row r="4535" spans="7:9">
      <c r="G4535" s="33"/>
      <c r="H4535" s="33"/>
      <c r="I4535" s="33"/>
    </row>
    <row r="4536" spans="7:9">
      <c r="G4536" s="33"/>
      <c r="H4536" s="33"/>
      <c r="I4536" s="33"/>
    </row>
    <row r="4537" spans="7:9">
      <c r="G4537" s="33"/>
      <c r="H4537" s="33"/>
      <c r="I4537" s="33"/>
    </row>
    <row r="4538" spans="7:9">
      <c r="G4538" s="33"/>
      <c r="H4538" s="33"/>
      <c r="I4538" s="33"/>
    </row>
    <row r="4539" spans="7:9">
      <c r="G4539" s="33"/>
      <c r="H4539" s="33"/>
      <c r="I4539" s="33"/>
    </row>
    <row r="4540" spans="7:9">
      <c r="G4540" s="33"/>
      <c r="H4540" s="33"/>
      <c r="I4540" s="33"/>
    </row>
    <row r="4541" spans="7:9">
      <c r="G4541" s="33"/>
      <c r="H4541" s="33"/>
      <c r="I4541" s="33"/>
    </row>
    <row r="4542" spans="7:9">
      <c r="G4542" s="33"/>
      <c r="H4542" s="33"/>
      <c r="I4542" s="33"/>
    </row>
    <row r="4543" spans="7:9">
      <c r="G4543" s="33"/>
      <c r="H4543" s="33"/>
      <c r="I4543" s="33"/>
    </row>
    <row r="4544" spans="7:9">
      <c r="G4544" s="33"/>
      <c r="H4544" s="33"/>
      <c r="I4544" s="33"/>
    </row>
    <row r="4545" spans="7:9">
      <c r="G4545" s="33"/>
      <c r="H4545" s="33"/>
      <c r="I4545" s="33"/>
    </row>
    <row r="4546" spans="7:9">
      <c r="G4546" s="33"/>
      <c r="H4546" s="33"/>
      <c r="I4546" s="33"/>
    </row>
    <row r="4547" spans="7:9">
      <c r="G4547" s="33"/>
      <c r="H4547" s="33"/>
      <c r="I4547" s="33"/>
    </row>
    <row r="4548" spans="7:9">
      <c r="G4548" s="33"/>
      <c r="H4548" s="33"/>
      <c r="I4548" s="33"/>
    </row>
    <row r="4549" spans="7:9">
      <c r="G4549" s="33"/>
      <c r="H4549" s="33"/>
      <c r="I4549" s="33"/>
    </row>
    <row r="4550" spans="7:9">
      <c r="G4550" s="33"/>
      <c r="H4550" s="33"/>
      <c r="I4550" s="33"/>
    </row>
    <row r="4551" spans="7:9">
      <c r="G4551" s="33"/>
      <c r="H4551" s="33"/>
      <c r="I4551" s="33"/>
    </row>
    <row r="4552" spans="7:9">
      <c r="G4552" s="33"/>
      <c r="H4552" s="33"/>
      <c r="I4552" s="33"/>
    </row>
    <row r="4553" spans="7:9">
      <c r="G4553" s="33"/>
      <c r="H4553" s="33"/>
      <c r="I4553" s="33"/>
    </row>
    <row r="4554" spans="7:9">
      <c r="G4554" s="33"/>
      <c r="H4554" s="33"/>
      <c r="I4554" s="33"/>
    </row>
    <row r="4555" spans="7:9">
      <c r="G4555" s="33"/>
      <c r="H4555" s="33"/>
      <c r="I4555" s="33"/>
    </row>
    <row r="4556" spans="7:9">
      <c r="G4556" s="33"/>
      <c r="H4556" s="33"/>
      <c r="I4556" s="33"/>
    </row>
    <row r="4557" spans="7:9">
      <c r="G4557" s="33"/>
      <c r="H4557" s="33"/>
      <c r="I4557" s="33"/>
    </row>
    <row r="4558" spans="7:9">
      <c r="G4558" s="33"/>
      <c r="H4558" s="33"/>
      <c r="I4558" s="33"/>
    </row>
    <row r="4559" spans="7:9">
      <c r="G4559" s="33"/>
      <c r="H4559" s="33"/>
      <c r="I4559" s="33"/>
    </row>
    <row r="4560" spans="7:9">
      <c r="G4560" s="33"/>
      <c r="H4560" s="33"/>
      <c r="I4560" s="33"/>
    </row>
    <row r="4561" spans="7:9">
      <c r="G4561" s="33"/>
      <c r="H4561" s="33"/>
      <c r="I4561" s="33"/>
    </row>
    <row r="4562" spans="7:9">
      <c r="G4562" s="33"/>
      <c r="H4562" s="33"/>
      <c r="I4562" s="33"/>
    </row>
    <row r="4563" spans="7:9">
      <c r="G4563" s="33"/>
      <c r="H4563" s="33"/>
      <c r="I4563" s="33"/>
    </row>
    <row r="4564" spans="7:9">
      <c r="G4564" s="33"/>
      <c r="H4564" s="33"/>
      <c r="I4564" s="33"/>
    </row>
    <row r="4565" spans="7:9">
      <c r="G4565" s="33"/>
      <c r="H4565" s="33"/>
      <c r="I4565" s="33"/>
    </row>
    <row r="4566" spans="7:9">
      <c r="G4566" s="33"/>
      <c r="H4566" s="33"/>
      <c r="I4566" s="33"/>
    </row>
    <row r="4567" spans="7:9">
      <c r="G4567" s="33"/>
      <c r="H4567" s="33"/>
      <c r="I4567" s="33"/>
    </row>
    <row r="4568" spans="7:9">
      <c r="G4568" s="33"/>
      <c r="H4568" s="33"/>
      <c r="I4568" s="33"/>
    </row>
    <row r="4569" spans="7:9">
      <c r="G4569" s="33"/>
      <c r="H4569" s="33"/>
      <c r="I4569" s="33"/>
    </row>
    <row r="4570" spans="7:9">
      <c r="G4570" s="33"/>
      <c r="H4570" s="33"/>
      <c r="I4570" s="33"/>
    </row>
    <row r="4571" spans="7:9">
      <c r="G4571" s="33"/>
      <c r="H4571" s="33"/>
      <c r="I4571" s="33"/>
    </row>
    <row r="4572" spans="7:9">
      <c r="G4572" s="33"/>
      <c r="H4572" s="33"/>
      <c r="I4572" s="33"/>
    </row>
    <row r="4573" spans="7:9">
      <c r="G4573" s="33"/>
      <c r="H4573" s="33"/>
      <c r="I4573" s="33"/>
    </row>
    <row r="4574" spans="7:9">
      <c r="G4574" s="33"/>
      <c r="H4574" s="33"/>
      <c r="I4574" s="33"/>
    </row>
    <row r="4575" spans="7:9">
      <c r="G4575" s="33"/>
      <c r="H4575" s="33"/>
      <c r="I4575" s="33"/>
    </row>
    <row r="4576" spans="7:9">
      <c r="G4576" s="33"/>
      <c r="H4576" s="33"/>
      <c r="I4576" s="33"/>
    </row>
    <row r="4577" spans="7:9">
      <c r="G4577" s="33"/>
      <c r="H4577" s="33"/>
      <c r="I4577" s="33"/>
    </row>
    <row r="4578" spans="7:9">
      <c r="G4578" s="33"/>
      <c r="H4578" s="33"/>
      <c r="I4578" s="33"/>
    </row>
    <row r="4579" spans="7:9">
      <c r="G4579" s="33"/>
      <c r="H4579" s="33"/>
      <c r="I4579" s="33"/>
    </row>
    <row r="4580" spans="7:9">
      <c r="G4580" s="33"/>
      <c r="H4580" s="33"/>
      <c r="I4580" s="33"/>
    </row>
    <row r="4581" spans="7:9">
      <c r="G4581" s="33"/>
      <c r="H4581" s="33"/>
      <c r="I4581" s="33"/>
    </row>
    <row r="4582" spans="7:9">
      <c r="G4582" s="33"/>
      <c r="H4582" s="33"/>
      <c r="I4582" s="33"/>
    </row>
    <row r="4583" spans="7:9">
      <c r="G4583" s="33"/>
      <c r="H4583" s="33"/>
      <c r="I4583" s="33"/>
    </row>
    <row r="4584" spans="7:9">
      <c r="G4584" s="33"/>
      <c r="H4584" s="33"/>
      <c r="I4584" s="33"/>
    </row>
    <row r="4585" spans="7:9">
      <c r="G4585" s="33"/>
      <c r="H4585" s="33"/>
      <c r="I4585" s="33"/>
    </row>
    <row r="4586" spans="7:9">
      <c r="G4586" s="33"/>
      <c r="H4586" s="33"/>
      <c r="I4586" s="33"/>
    </row>
    <row r="4587" spans="7:9">
      <c r="G4587" s="33"/>
      <c r="H4587" s="33"/>
      <c r="I4587" s="33"/>
    </row>
    <row r="4588" spans="7:9">
      <c r="G4588" s="33"/>
      <c r="H4588" s="33"/>
      <c r="I4588" s="33"/>
    </row>
    <row r="4589" spans="7:9">
      <c r="G4589" s="33"/>
      <c r="H4589" s="33"/>
      <c r="I4589" s="33"/>
    </row>
    <row r="4590" spans="7:9">
      <c r="G4590" s="33"/>
      <c r="H4590" s="33"/>
      <c r="I4590" s="33"/>
    </row>
    <row r="4591" spans="7:9">
      <c r="G4591" s="33"/>
      <c r="H4591" s="33"/>
      <c r="I4591" s="33"/>
    </row>
    <row r="4592" spans="7:9">
      <c r="G4592" s="33"/>
      <c r="H4592" s="33"/>
      <c r="I4592" s="33"/>
    </row>
    <row r="4593" spans="7:9">
      <c r="G4593" s="33"/>
      <c r="H4593" s="33"/>
      <c r="I4593" s="33"/>
    </row>
    <row r="4594" spans="7:9">
      <c r="G4594" s="33"/>
      <c r="H4594" s="33"/>
      <c r="I4594" s="33"/>
    </row>
    <row r="4595" spans="7:9">
      <c r="G4595" s="33"/>
      <c r="H4595" s="33"/>
      <c r="I4595" s="33"/>
    </row>
    <row r="4596" spans="7:9">
      <c r="G4596" s="33"/>
      <c r="H4596" s="33"/>
      <c r="I4596" s="33"/>
    </row>
    <row r="4597" spans="7:9">
      <c r="G4597" s="33"/>
      <c r="H4597" s="33"/>
      <c r="I4597" s="33"/>
    </row>
    <row r="4598" spans="7:9">
      <c r="G4598" s="33"/>
      <c r="H4598" s="33"/>
      <c r="I4598" s="33"/>
    </row>
    <row r="4599" spans="7:9">
      <c r="G4599" s="33"/>
      <c r="H4599" s="33"/>
      <c r="I4599" s="33"/>
    </row>
    <row r="4600" spans="7:9">
      <c r="G4600" s="33"/>
      <c r="H4600" s="33"/>
      <c r="I4600" s="33"/>
    </row>
    <row r="4601" spans="7:9">
      <c r="G4601" s="33"/>
      <c r="H4601" s="33"/>
      <c r="I4601" s="33"/>
    </row>
    <row r="4602" spans="7:9">
      <c r="G4602" s="33"/>
      <c r="H4602" s="33"/>
      <c r="I4602" s="33"/>
    </row>
    <row r="4603" spans="7:9">
      <c r="G4603" s="33"/>
      <c r="H4603" s="33"/>
      <c r="I4603" s="33"/>
    </row>
    <row r="4604" spans="7:9">
      <c r="G4604" s="33"/>
      <c r="H4604" s="33"/>
      <c r="I4604" s="33"/>
    </row>
    <row r="4605" spans="7:9">
      <c r="G4605" s="33"/>
      <c r="H4605" s="33"/>
      <c r="I4605" s="33"/>
    </row>
    <row r="4606" spans="7:9">
      <c r="G4606" s="33"/>
      <c r="H4606" s="33"/>
      <c r="I4606" s="33"/>
    </row>
    <row r="4607" spans="7:9">
      <c r="G4607" s="33"/>
      <c r="H4607" s="33"/>
      <c r="I4607" s="33"/>
    </row>
    <row r="4608" spans="7:9">
      <c r="G4608" s="33"/>
      <c r="H4608" s="33"/>
      <c r="I4608" s="33"/>
    </row>
    <row r="4609" spans="7:9">
      <c r="G4609" s="33"/>
      <c r="H4609" s="33"/>
      <c r="I4609" s="33"/>
    </row>
    <row r="4610" spans="7:9">
      <c r="G4610" s="33"/>
      <c r="H4610" s="33"/>
      <c r="I4610" s="33"/>
    </row>
    <row r="4611" spans="7:9">
      <c r="G4611" s="33"/>
      <c r="H4611" s="33"/>
      <c r="I4611" s="33"/>
    </row>
    <row r="4612" spans="7:9">
      <c r="G4612" s="33"/>
      <c r="H4612" s="33"/>
      <c r="I4612" s="33"/>
    </row>
    <row r="4613" spans="7:9">
      <c r="G4613" s="33"/>
      <c r="H4613" s="33"/>
      <c r="I4613" s="33"/>
    </row>
    <row r="4614" spans="7:9">
      <c r="G4614" s="33"/>
      <c r="H4614" s="33"/>
      <c r="I4614" s="33"/>
    </row>
    <row r="4615" spans="7:9">
      <c r="G4615" s="33"/>
      <c r="H4615" s="33"/>
      <c r="I4615" s="33"/>
    </row>
    <row r="4616" spans="7:9">
      <c r="G4616" s="33"/>
      <c r="H4616" s="33"/>
      <c r="I4616" s="33"/>
    </row>
    <row r="4617" spans="7:9">
      <c r="G4617" s="33"/>
      <c r="H4617" s="33"/>
      <c r="I4617" s="33"/>
    </row>
    <row r="4618" spans="7:9">
      <c r="G4618" s="33"/>
      <c r="H4618" s="33"/>
      <c r="I4618" s="33"/>
    </row>
    <row r="4619" spans="7:9">
      <c r="G4619" s="33"/>
      <c r="H4619" s="33"/>
      <c r="I4619" s="33"/>
    </row>
    <row r="4620" spans="7:9">
      <c r="G4620" s="33"/>
      <c r="H4620" s="33"/>
      <c r="I4620" s="33"/>
    </row>
    <row r="4621" spans="7:9">
      <c r="G4621" s="33"/>
      <c r="H4621" s="33"/>
      <c r="I4621" s="33"/>
    </row>
    <row r="4622" spans="7:9">
      <c r="G4622" s="33"/>
      <c r="H4622" s="33"/>
      <c r="I4622" s="33"/>
    </row>
    <row r="4623" spans="7:9">
      <c r="G4623" s="33"/>
      <c r="H4623" s="33"/>
      <c r="I4623" s="33"/>
    </row>
    <row r="4624" spans="7:9">
      <c r="G4624" s="33"/>
      <c r="H4624" s="33"/>
      <c r="I4624" s="33"/>
    </row>
    <row r="4625" spans="7:9">
      <c r="G4625" s="33"/>
      <c r="H4625" s="33"/>
      <c r="I4625" s="33"/>
    </row>
    <row r="4626" spans="7:9">
      <c r="G4626" s="33"/>
      <c r="H4626" s="33"/>
      <c r="I4626" s="33"/>
    </row>
    <row r="4627" spans="7:9">
      <c r="G4627" s="33"/>
      <c r="H4627" s="33"/>
      <c r="I4627" s="33"/>
    </row>
    <row r="4628" spans="7:9">
      <c r="G4628" s="33"/>
      <c r="H4628" s="33"/>
      <c r="I4628" s="33"/>
    </row>
    <row r="4629" spans="7:9">
      <c r="G4629" s="33"/>
      <c r="H4629" s="33"/>
      <c r="I4629" s="33"/>
    </row>
    <row r="4630" spans="7:9">
      <c r="G4630" s="33"/>
      <c r="H4630" s="33"/>
      <c r="I4630" s="33"/>
    </row>
    <row r="4631" spans="7:9">
      <c r="G4631" s="33"/>
      <c r="H4631" s="33"/>
      <c r="I4631" s="33"/>
    </row>
    <row r="4632" spans="7:9">
      <c r="G4632" s="33"/>
      <c r="H4632" s="33"/>
      <c r="I4632" s="33"/>
    </row>
    <row r="4633" spans="7:9">
      <c r="G4633" s="33"/>
      <c r="H4633" s="33"/>
      <c r="I4633" s="33"/>
    </row>
    <row r="4634" spans="7:9">
      <c r="G4634" s="33"/>
      <c r="H4634" s="33"/>
      <c r="I4634" s="33"/>
    </row>
    <row r="4635" spans="7:9">
      <c r="G4635" s="33"/>
      <c r="H4635" s="33"/>
      <c r="I4635" s="33"/>
    </row>
    <row r="4636" spans="7:9">
      <c r="G4636" s="33"/>
      <c r="H4636" s="33"/>
      <c r="I4636" s="33"/>
    </row>
    <row r="4637" spans="7:9">
      <c r="G4637" s="33"/>
      <c r="H4637" s="33"/>
      <c r="I4637" s="33"/>
    </row>
    <row r="4638" spans="7:9">
      <c r="G4638" s="33"/>
      <c r="H4638" s="33"/>
      <c r="I4638" s="33"/>
    </row>
    <row r="4639" spans="7:9">
      <c r="G4639" s="33"/>
      <c r="H4639" s="33"/>
      <c r="I4639" s="33"/>
    </row>
    <row r="4640" spans="7:9">
      <c r="G4640" s="33"/>
      <c r="H4640" s="33"/>
      <c r="I4640" s="33"/>
    </row>
    <row r="4641" spans="7:9">
      <c r="G4641" s="33"/>
      <c r="H4641" s="33"/>
      <c r="I4641" s="33"/>
    </row>
    <row r="4642" spans="7:9">
      <c r="G4642" s="33"/>
      <c r="H4642" s="33"/>
      <c r="I4642" s="33"/>
    </row>
    <row r="4643" spans="7:9">
      <c r="G4643" s="33"/>
      <c r="H4643" s="33"/>
      <c r="I4643" s="33"/>
    </row>
    <row r="4644" spans="7:9">
      <c r="G4644" s="33"/>
      <c r="H4644" s="33"/>
      <c r="I4644" s="33"/>
    </row>
    <row r="4645" spans="7:9">
      <c r="G4645" s="33"/>
      <c r="H4645" s="33"/>
      <c r="I4645" s="33"/>
    </row>
    <row r="4646" spans="7:9">
      <c r="G4646" s="33"/>
      <c r="H4646" s="33"/>
      <c r="I4646" s="33"/>
    </row>
    <row r="4647" spans="7:9">
      <c r="G4647" s="33"/>
      <c r="H4647" s="33"/>
      <c r="I4647" s="33"/>
    </row>
    <row r="4648" spans="7:9">
      <c r="G4648" s="33"/>
      <c r="H4648" s="33"/>
      <c r="I4648" s="33"/>
    </row>
    <row r="4649" spans="7:9">
      <c r="G4649" s="33"/>
      <c r="H4649" s="33"/>
      <c r="I4649" s="33"/>
    </row>
    <row r="4650" spans="7:9">
      <c r="G4650" s="33"/>
      <c r="H4650" s="33"/>
      <c r="I4650" s="33"/>
    </row>
    <row r="4651" spans="7:9">
      <c r="G4651" s="33"/>
      <c r="H4651" s="33"/>
      <c r="I4651" s="33"/>
    </row>
    <row r="4652" spans="7:9">
      <c r="G4652" s="33"/>
      <c r="H4652" s="33"/>
      <c r="I4652" s="33"/>
    </row>
    <row r="4653" spans="7:9">
      <c r="G4653" s="33"/>
      <c r="H4653" s="33"/>
      <c r="I4653" s="33"/>
    </row>
    <row r="4654" spans="7:9">
      <c r="G4654" s="33"/>
      <c r="H4654" s="33"/>
      <c r="I4654" s="33"/>
    </row>
    <row r="4655" spans="7:9">
      <c r="G4655" s="33"/>
      <c r="H4655" s="33"/>
      <c r="I4655" s="33"/>
    </row>
    <row r="4656" spans="7:9">
      <c r="G4656" s="33"/>
      <c r="H4656" s="33"/>
      <c r="I4656" s="33"/>
    </row>
    <row r="4657" spans="7:9">
      <c r="G4657" s="33"/>
      <c r="H4657" s="33"/>
      <c r="I4657" s="33"/>
    </row>
    <row r="4658" spans="7:9">
      <c r="G4658" s="33"/>
      <c r="H4658" s="33"/>
      <c r="I4658" s="33"/>
    </row>
    <row r="4659" spans="7:9">
      <c r="G4659" s="33"/>
      <c r="H4659" s="33"/>
      <c r="I4659" s="33"/>
    </row>
    <row r="4660" spans="7:9">
      <c r="G4660" s="33"/>
      <c r="H4660" s="33"/>
      <c r="I4660" s="33"/>
    </row>
    <row r="4661" spans="7:9">
      <c r="G4661" s="33"/>
      <c r="H4661" s="33"/>
      <c r="I4661" s="33"/>
    </row>
    <row r="4662" spans="7:9">
      <c r="G4662" s="33"/>
      <c r="H4662" s="33"/>
      <c r="I4662" s="33"/>
    </row>
    <row r="4663" spans="7:9">
      <c r="G4663" s="33"/>
      <c r="H4663" s="33"/>
      <c r="I4663" s="33"/>
    </row>
    <row r="4664" spans="7:9">
      <c r="G4664" s="33"/>
      <c r="H4664" s="33"/>
      <c r="I4664" s="33"/>
    </row>
    <row r="4665" spans="7:9">
      <c r="G4665" s="33"/>
      <c r="H4665" s="33"/>
      <c r="I4665" s="33"/>
    </row>
    <row r="4666" spans="7:9">
      <c r="G4666" s="33"/>
      <c r="H4666" s="33"/>
      <c r="I4666" s="33"/>
    </row>
    <row r="4667" spans="7:9">
      <c r="G4667" s="33"/>
      <c r="H4667" s="33"/>
      <c r="I4667" s="33"/>
    </row>
    <row r="4668" spans="7:9">
      <c r="G4668" s="33"/>
      <c r="H4668" s="33"/>
      <c r="I4668" s="33"/>
    </row>
    <row r="4669" spans="7:9">
      <c r="G4669" s="33"/>
      <c r="H4669" s="33"/>
      <c r="I4669" s="33"/>
    </row>
    <row r="4670" spans="7:9">
      <c r="G4670" s="33"/>
      <c r="H4670" s="33"/>
      <c r="I4670" s="33"/>
    </row>
    <row r="4671" spans="7:9">
      <c r="G4671" s="33"/>
      <c r="H4671" s="33"/>
      <c r="I4671" s="33"/>
    </row>
    <row r="4672" spans="7:9">
      <c r="G4672" s="33"/>
      <c r="H4672" s="33"/>
      <c r="I4672" s="33"/>
    </row>
    <row r="4673" spans="7:9">
      <c r="G4673" s="33"/>
      <c r="H4673" s="33"/>
      <c r="I4673" s="33"/>
    </row>
    <row r="4674" spans="7:9">
      <c r="G4674" s="33"/>
      <c r="H4674" s="33"/>
      <c r="I4674" s="33"/>
    </row>
    <row r="4675" spans="7:9">
      <c r="G4675" s="33"/>
      <c r="H4675" s="33"/>
      <c r="I4675" s="33"/>
    </row>
    <row r="4676" spans="7:9">
      <c r="G4676" s="33"/>
      <c r="H4676" s="33"/>
      <c r="I4676" s="33"/>
    </row>
    <row r="4677" spans="7:9">
      <c r="G4677" s="33"/>
      <c r="H4677" s="33"/>
      <c r="I4677" s="33"/>
    </row>
    <row r="4678" spans="7:9">
      <c r="G4678" s="33"/>
      <c r="H4678" s="33"/>
      <c r="I4678" s="33"/>
    </row>
    <row r="4679" spans="7:9">
      <c r="G4679" s="33"/>
      <c r="H4679" s="33"/>
      <c r="I4679" s="33"/>
    </row>
    <row r="4680" spans="7:9">
      <c r="G4680" s="33"/>
      <c r="H4680" s="33"/>
      <c r="I4680" s="33"/>
    </row>
    <row r="4681" spans="7:9">
      <c r="G4681" s="33"/>
      <c r="H4681" s="33"/>
      <c r="I4681" s="33"/>
    </row>
    <row r="4682" spans="7:9">
      <c r="G4682" s="33"/>
      <c r="H4682" s="33"/>
      <c r="I4682" s="33"/>
    </row>
    <row r="4683" spans="7:9">
      <c r="G4683" s="33"/>
      <c r="H4683" s="33"/>
      <c r="I4683" s="33"/>
    </row>
    <row r="4684" spans="7:9">
      <c r="G4684" s="33"/>
      <c r="H4684" s="33"/>
      <c r="I4684" s="33"/>
    </row>
    <row r="4685" spans="7:9">
      <c r="G4685" s="33"/>
      <c r="H4685" s="33"/>
      <c r="I4685" s="33"/>
    </row>
    <row r="4686" spans="7:9">
      <c r="G4686" s="33"/>
      <c r="H4686" s="33"/>
      <c r="I4686" s="33"/>
    </row>
    <row r="4687" spans="7:9">
      <c r="G4687" s="33"/>
      <c r="H4687" s="33"/>
      <c r="I4687" s="33"/>
    </row>
    <row r="4688" spans="7:9">
      <c r="G4688" s="33"/>
      <c r="H4688" s="33"/>
      <c r="I4688" s="33"/>
    </row>
    <row r="4689" spans="7:9">
      <c r="G4689" s="33"/>
      <c r="H4689" s="33"/>
      <c r="I4689" s="33"/>
    </row>
    <row r="4690" spans="7:9">
      <c r="G4690" s="33"/>
      <c r="H4690" s="33"/>
      <c r="I4690" s="33"/>
    </row>
    <row r="4691" spans="7:9">
      <c r="G4691" s="33"/>
      <c r="H4691" s="33"/>
      <c r="I4691" s="33"/>
    </row>
    <row r="4692" spans="7:9">
      <c r="G4692" s="33"/>
      <c r="H4692" s="33"/>
      <c r="I4692" s="33"/>
    </row>
    <row r="4693" spans="7:9">
      <c r="G4693" s="33"/>
      <c r="H4693" s="33"/>
      <c r="I4693" s="33"/>
    </row>
    <row r="4694" spans="7:9">
      <c r="G4694" s="33"/>
      <c r="H4694" s="33"/>
      <c r="I4694" s="33"/>
    </row>
    <row r="4695" spans="7:9">
      <c r="G4695" s="33"/>
      <c r="H4695" s="33"/>
      <c r="I4695" s="33"/>
    </row>
    <row r="4696" spans="7:9">
      <c r="G4696" s="33"/>
      <c r="H4696" s="33"/>
      <c r="I4696" s="33"/>
    </row>
    <row r="4697" spans="7:9">
      <c r="G4697" s="33"/>
      <c r="H4697" s="33"/>
      <c r="I4697" s="33"/>
    </row>
    <row r="4698" spans="7:9">
      <c r="G4698" s="33"/>
      <c r="H4698" s="33"/>
      <c r="I4698" s="33"/>
    </row>
    <row r="4699" spans="7:9">
      <c r="G4699" s="33"/>
      <c r="H4699" s="33"/>
      <c r="I4699" s="33"/>
    </row>
    <row r="4700" spans="7:9">
      <c r="G4700" s="33"/>
      <c r="H4700" s="33"/>
      <c r="I4700" s="33"/>
    </row>
    <row r="4701" spans="7:9">
      <c r="G4701" s="33"/>
      <c r="H4701" s="33"/>
      <c r="I4701" s="33"/>
    </row>
    <row r="4702" spans="7:9">
      <c r="G4702" s="33"/>
      <c r="H4702" s="33"/>
      <c r="I4702" s="33"/>
    </row>
    <row r="4703" spans="7:9">
      <c r="G4703" s="33"/>
      <c r="H4703" s="33"/>
      <c r="I4703" s="33"/>
    </row>
    <row r="4704" spans="7:9">
      <c r="G4704" s="33"/>
      <c r="H4704" s="33"/>
      <c r="I4704" s="33"/>
    </row>
    <row r="4705" spans="7:9">
      <c r="G4705" s="33"/>
      <c r="H4705" s="33"/>
      <c r="I4705" s="33"/>
    </row>
    <row r="4706" spans="7:9">
      <c r="G4706" s="33"/>
      <c r="H4706" s="33"/>
      <c r="I4706" s="33"/>
    </row>
    <row r="4707" spans="7:9">
      <c r="G4707" s="33"/>
      <c r="H4707" s="33"/>
      <c r="I4707" s="33"/>
    </row>
    <row r="4708" spans="7:9">
      <c r="G4708" s="33"/>
      <c r="H4708" s="33"/>
      <c r="I4708" s="33"/>
    </row>
    <row r="4709" spans="7:9">
      <c r="G4709" s="33"/>
      <c r="H4709" s="33"/>
      <c r="I4709" s="33"/>
    </row>
    <row r="4710" spans="7:9">
      <c r="G4710" s="33"/>
      <c r="H4710" s="33"/>
      <c r="I4710" s="33"/>
    </row>
    <row r="4711" spans="7:9">
      <c r="G4711" s="33"/>
      <c r="H4711" s="33"/>
      <c r="I4711" s="33"/>
    </row>
    <row r="4712" spans="7:9">
      <c r="G4712" s="33"/>
      <c r="H4712" s="33"/>
      <c r="I4712" s="33"/>
    </row>
    <row r="4713" spans="7:9">
      <c r="G4713" s="33"/>
      <c r="H4713" s="33"/>
      <c r="I4713" s="33"/>
    </row>
    <row r="4714" spans="7:9">
      <c r="G4714" s="33"/>
      <c r="H4714" s="33"/>
      <c r="I4714" s="33"/>
    </row>
    <row r="4715" spans="7:9">
      <c r="G4715" s="33"/>
      <c r="H4715" s="33"/>
      <c r="I4715" s="33"/>
    </row>
    <row r="4716" spans="7:9">
      <c r="G4716" s="33"/>
      <c r="H4716" s="33"/>
      <c r="I4716" s="33"/>
    </row>
    <row r="4717" spans="7:9">
      <c r="G4717" s="33"/>
      <c r="H4717" s="33"/>
      <c r="I4717" s="33"/>
    </row>
    <row r="4718" spans="7:9">
      <c r="G4718" s="33"/>
      <c r="H4718" s="33"/>
      <c r="I4718" s="33"/>
    </row>
    <row r="4719" spans="7:9">
      <c r="G4719" s="33"/>
      <c r="H4719" s="33"/>
      <c r="I4719" s="33"/>
    </row>
    <row r="4720" spans="7:9">
      <c r="G4720" s="33"/>
      <c r="H4720" s="33"/>
      <c r="I4720" s="33"/>
    </row>
    <row r="4721" spans="7:9">
      <c r="G4721" s="33"/>
      <c r="H4721" s="33"/>
      <c r="I4721" s="33"/>
    </row>
    <row r="4722" spans="7:9">
      <c r="G4722" s="33"/>
      <c r="H4722" s="33"/>
      <c r="I4722" s="33"/>
    </row>
    <row r="4723" spans="7:9">
      <c r="G4723" s="33"/>
      <c r="H4723" s="33"/>
      <c r="I4723" s="33"/>
    </row>
    <row r="4724" spans="7:9">
      <c r="G4724" s="33"/>
      <c r="H4724" s="33"/>
      <c r="I4724" s="33"/>
    </row>
    <row r="4725" spans="7:9">
      <c r="G4725" s="33"/>
      <c r="H4725" s="33"/>
      <c r="I4725" s="33"/>
    </row>
    <row r="4726" spans="7:9">
      <c r="G4726" s="33"/>
      <c r="H4726" s="33"/>
      <c r="I4726" s="33"/>
    </row>
    <row r="4727" spans="7:9">
      <c r="G4727" s="33"/>
      <c r="H4727" s="33"/>
      <c r="I4727" s="33"/>
    </row>
    <row r="4728" spans="7:9">
      <c r="G4728" s="33"/>
      <c r="H4728" s="33"/>
      <c r="I4728" s="33"/>
    </row>
    <row r="4729" spans="7:9">
      <c r="G4729" s="33"/>
      <c r="H4729" s="33"/>
      <c r="I4729" s="33"/>
    </row>
    <row r="4730" spans="7:9">
      <c r="G4730" s="33"/>
      <c r="H4730" s="33"/>
      <c r="I4730" s="33"/>
    </row>
    <row r="4731" spans="7:9">
      <c r="G4731" s="33"/>
      <c r="H4731" s="33"/>
      <c r="I4731" s="33"/>
    </row>
    <row r="4732" spans="7:9">
      <c r="G4732" s="33"/>
      <c r="H4732" s="33"/>
      <c r="I4732" s="33"/>
    </row>
    <row r="4733" spans="7:9">
      <c r="G4733" s="33"/>
      <c r="H4733" s="33"/>
      <c r="I4733" s="33"/>
    </row>
    <row r="4734" spans="7:9">
      <c r="G4734" s="33"/>
      <c r="H4734" s="33"/>
      <c r="I4734" s="33"/>
    </row>
    <row r="4735" spans="7:9">
      <c r="G4735" s="33"/>
      <c r="H4735" s="33"/>
      <c r="I4735" s="33"/>
    </row>
    <row r="4736" spans="7:9">
      <c r="G4736" s="33"/>
      <c r="H4736" s="33"/>
      <c r="I4736" s="33"/>
    </row>
    <row r="4737" spans="7:9">
      <c r="G4737" s="33"/>
      <c r="H4737" s="33"/>
      <c r="I4737" s="33"/>
    </row>
    <row r="4738" spans="7:9">
      <c r="G4738" s="33"/>
      <c r="H4738" s="33"/>
      <c r="I4738" s="33"/>
    </row>
    <row r="4739" spans="7:9">
      <c r="G4739" s="33"/>
      <c r="H4739" s="33"/>
      <c r="I4739" s="33"/>
    </row>
    <row r="4740" spans="7:9">
      <c r="G4740" s="33"/>
      <c r="H4740" s="33"/>
      <c r="I4740" s="33"/>
    </row>
    <row r="4741" spans="7:9">
      <c r="G4741" s="33"/>
      <c r="H4741" s="33"/>
      <c r="I4741" s="33"/>
    </row>
    <row r="4742" spans="7:9">
      <c r="G4742" s="33"/>
      <c r="H4742" s="33"/>
      <c r="I4742" s="33"/>
    </row>
    <row r="4743" spans="7:9">
      <c r="G4743" s="33"/>
      <c r="H4743" s="33"/>
      <c r="I4743" s="33"/>
    </row>
    <row r="4744" spans="7:9">
      <c r="G4744" s="33"/>
      <c r="H4744" s="33"/>
      <c r="I4744" s="33"/>
    </row>
    <row r="4745" spans="7:9">
      <c r="G4745" s="33"/>
      <c r="H4745" s="33"/>
      <c r="I4745" s="33"/>
    </row>
    <row r="4746" spans="7:9">
      <c r="G4746" s="33"/>
      <c r="H4746" s="33"/>
      <c r="I4746" s="33"/>
    </row>
    <row r="4747" spans="7:9">
      <c r="G4747" s="33"/>
      <c r="H4747" s="33"/>
      <c r="I4747" s="33"/>
    </row>
    <row r="4748" spans="7:9">
      <c r="G4748" s="33"/>
      <c r="H4748" s="33"/>
      <c r="I4748" s="33"/>
    </row>
    <row r="4749" spans="7:9">
      <c r="G4749" s="33"/>
      <c r="H4749" s="33"/>
      <c r="I4749" s="33"/>
    </row>
    <row r="4750" spans="7:9">
      <c r="G4750" s="33"/>
      <c r="H4750" s="33"/>
      <c r="I4750" s="33"/>
    </row>
    <row r="4751" spans="7:9">
      <c r="G4751" s="33"/>
      <c r="H4751" s="33"/>
      <c r="I4751" s="33"/>
    </row>
    <row r="4752" spans="7:9">
      <c r="G4752" s="33"/>
      <c r="H4752" s="33"/>
      <c r="I4752" s="33"/>
    </row>
    <row r="4753" spans="7:9">
      <c r="G4753" s="33"/>
      <c r="H4753" s="33"/>
      <c r="I4753" s="33"/>
    </row>
    <row r="4754" spans="7:9">
      <c r="G4754" s="33"/>
      <c r="H4754" s="33"/>
      <c r="I4754" s="33"/>
    </row>
    <row r="4755" spans="7:9">
      <c r="G4755" s="33"/>
      <c r="H4755" s="33"/>
      <c r="I4755" s="33"/>
    </row>
    <row r="4756" spans="7:9">
      <c r="G4756" s="33"/>
      <c r="H4756" s="33"/>
      <c r="I4756" s="33"/>
    </row>
    <row r="4757" spans="7:9">
      <c r="G4757" s="33"/>
      <c r="H4757" s="33"/>
      <c r="I4757" s="33"/>
    </row>
    <row r="4758" spans="7:9">
      <c r="G4758" s="33"/>
      <c r="H4758" s="33"/>
      <c r="I4758" s="33"/>
    </row>
    <row r="4759" spans="7:9">
      <c r="G4759" s="33"/>
      <c r="H4759" s="33"/>
      <c r="I4759" s="33"/>
    </row>
    <row r="4760" spans="7:9">
      <c r="G4760" s="33"/>
      <c r="H4760" s="33"/>
      <c r="I4760" s="33"/>
    </row>
    <row r="4761" spans="7:9">
      <c r="G4761" s="33"/>
      <c r="H4761" s="33"/>
      <c r="I4761" s="33"/>
    </row>
    <row r="4762" spans="7:9">
      <c r="G4762" s="33"/>
      <c r="H4762" s="33"/>
      <c r="I4762" s="33"/>
    </row>
    <row r="4763" spans="7:9">
      <c r="G4763" s="33"/>
      <c r="H4763" s="33"/>
      <c r="I4763" s="33"/>
    </row>
    <row r="4764" spans="7:9">
      <c r="G4764" s="33"/>
      <c r="H4764" s="33"/>
      <c r="I4764" s="33"/>
    </row>
    <row r="4765" spans="7:9">
      <c r="G4765" s="33"/>
      <c r="H4765" s="33"/>
      <c r="I4765" s="33"/>
    </row>
    <row r="4766" spans="7:9">
      <c r="G4766" s="33"/>
      <c r="H4766" s="33"/>
      <c r="I4766" s="33"/>
    </row>
    <row r="4767" spans="7:9">
      <c r="G4767" s="33"/>
      <c r="H4767" s="33"/>
      <c r="I4767" s="33"/>
    </row>
    <row r="4768" spans="7:9">
      <c r="G4768" s="33"/>
      <c r="H4768" s="33"/>
      <c r="I4768" s="33"/>
    </row>
    <row r="4769" spans="7:9">
      <c r="G4769" s="33"/>
      <c r="H4769" s="33"/>
      <c r="I4769" s="33"/>
    </row>
    <row r="4770" spans="7:9">
      <c r="G4770" s="33"/>
      <c r="H4770" s="33"/>
      <c r="I4770" s="33"/>
    </row>
    <row r="4771" spans="7:9">
      <c r="G4771" s="33"/>
      <c r="H4771" s="33"/>
      <c r="I4771" s="33"/>
    </row>
    <row r="4772" spans="7:9">
      <c r="G4772" s="33"/>
      <c r="H4772" s="33"/>
      <c r="I4772" s="33"/>
    </row>
    <row r="4773" spans="7:9">
      <c r="G4773" s="33"/>
      <c r="H4773" s="33"/>
      <c r="I4773" s="33"/>
    </row>
    <row r="4774" spans="7:9">
      <c r="G4774" s="33"/>
      <c r="H4774" s="33"/>
      <c r="I4774" s="33"/>
    </row>
    <row r="4775" spans="7:9">
      <c r="G4775" s="33"/>
      <c r="H4775" s="33"/>
      <c r="I4775" s="33"/>
    </row>
    <row r="4776" spans="7:9">
      <c r="G4776" s="33"/>
      <c r="H4776" s="33"/>
      <c r="I4776" s="33"/>
    </row>
    <row r="4777" spans="7:9">
      <c r="G4777" s="33"/>
      <c r="H4777" s="33"/>
      <c r="I4777" s="33"/>
    </row>
    <row r="4778" spans="7:9">
      <c r="G4778" s="33"/>
      <c r="H4778" s="33"/>
      <c r="I4778" s="33"/>
    </row>
    <row r="4779" spans="7:9">
      <c r="G4779" s="33"/>
      <c r="H4779" s="33"/>
      <c r="I4779" s="33"/>
    </row>
    <row r="4780" spans="7:9">
      <c r="G4780" s="33"/>
      <c r="H4780" s="33"/>
      <c r="I4780" s="33"/>
    </row>
    <row r="4781" spans="7:9">
      <c r="G4781" s="33"/>
      <c r="H4781" s="33"/>
      <c r="I4781" s="33"/>
    </row>
    <row r="4782" spans="7:9">
      <c r="G4782" s="33"/>
      <c r="H4782" s="33"/>
      <c r="I4782" s="33"/>
    </row>
    <row r="4783" spans="7:9">
      <c r="G4783" s="33"/>
      <c r="H4783" s="33"/>
      <c r="I4783" s="33"/>
    </row>
    <row r="4784" spans="7:9">
      <c r="G4784" s="33"/>
      <c r="H4784" s="33"/>
      <c r="I4784" s="33"/>
    </row>
    <row r="4785" spans="7:9">
      <c r="G4785" s="33"/>
      <c r="H4785" s="33"/>
      <c r="I4785" s="33"/>
    </row>
    <row r="4786" spans="7:9">
      <c r="G4786" s="33"/>
      <c r="H4786" s="33"/>
      <c r="I4786" s="33"/>
    </row>
    <row r="4787" spans="7:9">
      <c r="G4787" s="33"/>
      <c r="H4787" s="33"/>
      <c r="I4787" s="33"/>
    </row>
    <row r="4788" spans="7:9">
      <c r="G4788" s="33"/>
      <c r="H4788" s="33"/>
      <c r="I4788" s="33"/>
    </row>
    <row r="4789" spans="7:9">
      <c r="G4789" s="33"/>
      <c r="H4789" s="33"/>
      <c r="I4789" s="33"/>
    </row>
    <row r="4790" spans="7:9">
      <c r="G4790" s="33"/>
      <c r="H4790" s="33"/>
      <c r="I4790" s="33"/>
    </row>
    <row r="4791" spans="7:9">
      <c r="G4791" s="33"/>
      <c r="H4791" s="33"/>
      <c r="I4791" s="33"/>
    </row>
    <row r="4792" spans="7:9">
      <c r="G4792" s="33"/>
      <c r="H4792" s="33"/>
      <c r="I4792" s="33"/>
    </row>
    <row r="4793" spans="7:9">
      <c r="G4793" s="33"/>
      <c r="H4793" s="33"/>
      <c r="I4793" s="33"/>
    </row>
    <row r="4794" spans="7:9">
      <c r="G4794" s="33"/>
      <c r="H4794" s="33"/>
      <c r="I4794" s="33"/>
    </row>
    <row r="4795" spans="7:9">
      <c r="G4795" s="33"/>
      <c r="H4795" s="33"/>
      <c r="I4795" s="33"/>
    </row>
    <row r="4796" spans="7:9">
      <c r="G4796" s="33"/>
      <c r="H4796" s="33"/>
      <c r="I4796" s="33"/>
    </row>
    <row r="4797" spans="7:9">
      <c r="G4797" s="33"/>
      <c r="H4797" s="33"/>
      <c r="I4797" s="33"/>
    </row>
    <row r="4798" spans="7:9">
      <c r="G4798" s="33"/>
      <c r="H4798" s="33"/>
      <c r="I4798" s="33"/>
    </row>
    <row r="4799" spans="7:9">
      <c r="G4799" s="33"/>
      <c r="H4799" s="33"/>
      <c r="I4799" s="33"/>
    </row>
    <row r="4800" spans="7:9">
      <c r="G4800" s="33"/>
      <c r="H4800" s="33"/>
      <c r="I4800" s="33"/>
    </row>
    <row r="4801" spans="7:9">
      <c r="G4801" s="33"/>
      <c r="H4801" s="33"/>
      <c r="I4801" s="33"/>
    </row>
    <row r="4802" spans="7:9">
      <c r="G4802" s="33"/>
      <c r="H4802" s="33"/>
      <c r="I4802" s="33"/>
    </row>
    <row r="4803" spans="7:9">
      <c r="G4803" s="33"/>
      <c r="H4803" s="33"/>
      <c r="I4803" s="33"/>
    </row>
    <row r="4804" spans="7:9">
      <c r="G4804" s="33"/>
      <c r="H4804" s="33"/>
      <c r="I4804" s="33"/>
    </row>
    <row r="4805" spans="7:9">
      <c r="G4805" s="33"/>
      <c r="H4805" s="33"/>
      <c r="I4805" s="33"/>
    </row>
    <row r="4806" spans="7:9">
      <c r="G4806" s="33"/>
      <c r="H4806" s="33"/>
      <c r="I4806" s="33"/>
    </row>
    <row r="4807" spans="7:9">
      <c r="G4807" s="33"/>
      <c r="H4807" s="33"/>
      <c r="I4807" s="33"/>
    </row>
    <row r="4808" spans="7:9">
      <c r="G4808" s="33"/>
      <c r="H4808" s="33"/>
      <c r="I4808" s="33"/>
    </row>
    <row r="4809" spans="7:9">
      <c r="G4809" s="33"/>
      <c r="H4809" s="33"/>
      <c r="I4809" s="33"/>
    </row>
    <row r="4810" spans="7:9">
      <c r="G4810" s="33"/>
      <c r="H4810" s="33"/>
      <c r="I4810" s="33"/>
    </row>
    <row r="4811" spans="7:9">
      <c r="G4811" s="33"/>
      <c r="H4811" s="33"/>
      <c r="I4811" s="33"/>
    </row>
    <row r="4812" spans="7:9">
      <c r="G4812" s="33"/>
      <c r="H4812" s="33"/>
      <c r="I4812" s="33"/>
    </row>
    <row r="4813" spans="7:9">
      <c r="G4813" s="33"/>
      <c r="H4813" s="33"/>
      <c r="I4813" s="33"/>
    </row>
    <row r="4814" spans="7:9">
      <c r="G4814" s="33"/>
      <c r="H4814" s="33"/>
      <c r="I4814" s="33"/>
    </row>
    <row r="4815" spans="7:9">
      <c r="G4815" s="33"/>
      <c r="H4815" s="33"/>
      <c r="I4815" s="33"/>
    </row>
    <row r="4816" spans="7:9">
      <c r="G4816" s="33"/>
      <c r="H4816" s="33"/>
      <c r="I4816" s="33"/>
    </row>
    <row r="4817" spans="7:9">
      <c r="G4817" s="33"/>
      <c r="H4817" s="33"/>
      <c r="I4817" s="33"/>
    </row>
    <row r="4818" spans="7:9">
      <c r="G4818" s="33"/>
      <c r="H4818" s="33"/>
      <c r="I4818" s="33"/>
    </row>
    <row r="4819" spans="7:9">
      <c r="G4819" s="33"/>
      <c r="H4819" s="33"/>
      <c r="I4819" s="33"/>
    </row>
    <row r="4820" spans="7:9">
      <c r="G4820" s="33"/>
      <c r="H4820" s="33"/>
      <c r="I4820" s="33"/>
    </row>
    <row r="4821" spans="7:9">
      <c r="G4821" s="33"/>
      <c r="H4821" s="33"/>
      <c r="I4821" s="33"/>
    </row>
    <row r="4822" spans="7:9">
      <c r="G4822" s="33"/>
      <c r="H4822" s="33"/>
      <c r="I4822" s="33"/>
    </row>
    <row r="4823" spans="7:9">
      <c r="G4823" s="33"/>
      <c r="H4823" s="33"/>
      <c r="I4823" s="33"/>
    </row>
    <row r="4824" spans="7:9">
      <c r="G4824" s="33"/>
      <c r="H4824" s="33"/>
      <c r="I4824" s="33"/>
    </row>
    <row r="4825" spans="7:9">
      <c r="G4825" s="33"/>
      <c r="H4825" s="33"/>
      <c r="I4825" s="33"/>
    </row>
    <row r="4826" spans="7:9">
      <c r="G4826" s="33"/>
      <c r="H4826" s="33"/>
      <c r="I4826" s="33"/>
    </row>
    <row r="4827" spans="7:9">
      <c r="G4827" s="33"/>
      <c r="H4827" s="33"/>
      <c r="I4827" s="33"/>
    </row>
    <row r="4828" spans="7:9">
      <c r="G4828" s="33"/>
      <c r="H4828" s="33"/>
      <c r="I4828" s="33"/>
    </row>
    <row r="4829" spans="7:9">
      <c r="G4829" s="33"/>
      <c r="H4829" s="33"/>
      <c r="I4829" s="33"/>
    </row>
    <row r="4830" spans="7:9">
      <c r="G4830" s="33"/>
      <c r="H4830" s="33"/>
      <c r="I4830" s="33"/>
    </row>
    <row r="4831" spans="7:9">
      <c r="G4831" s="33"/>
      <c r="H4831" s="33"/>
      <c r="I4831" s="33"/>
    </row>
    <row r="4832" spans="7:9">
      <c r="G4832" s="33"/>
      <c r="H4832" s="33"/>
      <c r="I4832" s="33"/>
    </row>
    <row r="4833" spans="7:9">
      <c r="G4833" s="33"/>
      <c r="H4833" s="33"/>
      <c r="I4833" s="33"/>
    </row>
    <row r="4834" spans="7:9">
      <c r="G4834" s="33"/>
      <c r="H4834" s="33"/>
      <c r="I4834" s="33"/>
    </row>
    <row r="4835" spans="7:9">
      <c r="G4835" s="33"/>
      <c r="H4835" s="33"/>
      <c r="I4835" s="33"/>
    </row>
    <row r="4836" spans="7:9">
      <c r="G4836" s="33"/>
      <c r="H4836" s="33"/>
      <c r="I4836" s="33"/>
    </row>
    <row r="4837" spans="7:9">
      <c r="G4837" s="33"/>
      <c r="H4837" s="33"/>
      <c r="I4837" s="33"/>
    </row>
    <row r="4838" spans="7:9">
      <c r="G4838" s="33"/>
      <c r="H4838" s="33"/>
      <c r="I4838" s="33"/>
    </row>
    <row r="4839" spans="7:9">
      <c r="G4839" s="33"/>
      <c r="H4839" s="33"/>
      <c r="I4839" s="33"/>
    </row>
    <row r="4840" spans="7:9">
      <c r="G4840" s="33"/>
      <c r="H4840" s="33"/>
      <c r="I4840" s="33"/>
    </row>
    <row r="4841" spans="7:9">
      <c r="G4841" s="33"/>
      <c r="H4841" s="33"/>
      <c r="I4841" s="33"/>
    </row>
    <row r="4842" spans="7:9">
      <c r="G4842" s="33"/>
      <c r="H4842" s="33"/>
      <c r="I4842" s="33"/>
    </row>
    <row r="4843" spans="7:9">
      <c r="G4843" s="33"/>
      <c r="H4843" s="33"/>
      <c r="I4843" s="33"/>
    </row>
    <row r="4844" spans="7:9">
      <c r="G4844" s="33"/>
      <c r="H4844" s="33"/>
      <c r="I4844" s="33"/>
    </row>
    <row r="4845" spans="7:9">
      <c r="G4845" s="33"/>
      <c r="H4845" s="33"/>
      <c r="I4845" s="33"/>
    </row>
    <row r="4846" spans="7:9">
      <c r="G4846" s="33"/>
      <c r="H4846" s="33"/>
      <c r="I4846" s="33"/>
    </row>
    <row r="4847" spans="7:9">
      <c r="G4847" s="33"/>
      <c r="H4847" s="33"/>
      <c r="I4847" s="33"/>
    </row>
    <row r="4848" spans="7:9">
      <c r="G4848" s="33"/>
      <c r="H4848" s="33"/>
      <c r="I4848" s="33"/>
    </row>
    <row r="4849" spans="7:9">
      <c r="G4849" s="33"/>
      <c r="H4849" s="33"/>
      <c r="I4849" s="33"/>
    </row>
    <row r="4850" spans="7:9">
      <c r="G4850" s="33"/>
      <c r="H4850" s="33"/>
      <c r="I4850" s="33"/>
    </row>
    <row r="4851" spans="7:9">
      <c r="G4851" s="33"/>
      <c r="H4851" s="33"/>
      <c r="I4851" s="33"/>
    </row>
    <row r="4852" spans="7:9">
      <c r="G4852" s="33"/>
      <c r="H4852" s="33"/>
      <c r="I4852" s="33"/>
    </row>
    <row r="4853" spans="7:9">
      <c r="G4853" s="33"/>
      <c r="H4853" s="33"/>
      <c r="I4853" s="33"/>
    </row>
    <row r="4854" spans="7:9">
      <c r="G4854" s="33"/>
      <c r="H4854" s="33"/>
      <c r="I4854" s="33"/>
    </row>
    <row r="4855" spans="7:9">
      <c r="G4855" s="33"/>
      <c r="H4855" s="33"/>
      <c r="I4855" s="33"/>
    </row>
    <row r="4856" spans="7:9">
      <c r="G4856" s="33"/>
      <c r="H4856" s="33"/>
      <c r="I4856" s="33"/>
    </row>
    <row r="4857" spans="7:9">
      <c r="G4857" s="33"/>
      <c r="H4857" s="33"/>
      <c r="I4857" s="33"/>
    </row>
    <row r="4858" spans="7:9">
      <c r="G4858" s="33"/>
      <c r="H4858" s="33"/>
      <c r="I4858" s="33"/>
    </row>
    <row r="4859" spans="7:9">
      <c r="G4859" s="33"/>
      <c r="H4859" s="33"/>
      <c r="I4859" s="33"/>
    </row>
    <row r="4860" spans="7:9">
      <c r="G4860" s="33"/>
      <c r="H4860" s="33"/>
      <c r="I4860" s="33"/>
    </row>
    <row r="4861" spans="7:9">
      <c r="G4861" s="33"/>
      <c r="H4861" s="33"/>
      <c r="I4861" s="33"/>
    </row>
    <row r="4862" spans="7:9">
      <c r="G4862" s="33"/>
      <c r="H4862" s="33"/>
      <c r="I4862" s="33"/>
    </row>
    <row r="4863" spans="7:9">
      <c r="G4863" s="33"/>
      <c r="H4863" s="33"/>
      <c r="I4863" s="33"/>
    </row>
    <row r="4864" spans="7:9">
      <c r="G4864" s="33"/>
      <c r="H4864" s="33"/>
      <c r="I4864" s="33"/>
    </row>
    <row r="4865" spans="7:9">
      <c r="G4865" s="33"/>
      <c r="H4865" s="33"/>
      <c r="I4865" s="33"/>
    </row>
    <row r="4866" spans="7:9">
      <c r="G4866" s="33"/>
      <c r="H4866" s="33"/>
      <c r="I4866" s="33"/>
    </row>
    <row r="4867" spans="7:9">
      <c r="G4867" s="33"/>
      <c r="H4867" s="33"/>
      <c r="I4867" s="33"/>
    </row>
    <row r="4868" spans="7:9">
      <c r="G4868" s="33"/>
      <c r="H4868" s="33"/>
      <c r="I4868" s="33"/>
    </row>
    <row r="4869" spans="7:9">
      <c r="G4869" s="33"/>
      <c r="H4869" s="33"/>
      <c r="I4869" s="33"/>
    </row>
    <row r="4870" spans="7:9">
      <c r="G4870" s="33"/>
      <c r="H4870" s="33"/>
      <c r="I4870" s="33"/>
    </row>
    <row r="4871" spans="7:9">
      <c r="G4871" s="33"/>
      <c r="H4871" s="33"/>
      <c r="I4871" s="33"/>
    </row>
    <row r="4872" spans="7:9">
      <c r="G4872" s="33"/>
      <c r="H4872" s="33"/>
      <c r="I4872" s="33"/>
    </row>
    <row r="4873" spans="7:9">
      <c r="G4873" s="33"/>
      <c r="H4873" s="33"/>
      <c r="I4873" s="33"/>
    </row>
    <row r="4874" spans="7:9">
      <c r="G4874" s="33"/>
      <c r="H4874" s="33"/>
      <c r="I4874" s="33"/>
    </row>
    <row r="4875" spans="7:9">
      <c r="G4875" s="33"/>
      <c r="H4875" s="33"/>
      <c r="I4875" s="33"/>
    </row>
    <row r="4876" spans="7:9">
      <c r="G4876" s="33"/>
      <c r="H4876" s="33"/>
      <c r="I4876" s="33"/>
    </row>
    <row r="4877" spans="7:9">
      <c r="G4877" s="33"/>
      <c r="H4877" s="33"/>
      <c r="I4877" s="33"/>
    </row>
    <row r="4878" spans="7:9">
      <c r="G4878" s="33"/>
      <c r="H4878" s="33"/>
      <c r="I4878" s="33"/>
    </row>
    <row r="4879" spans="7:9">
      <c r="G4879" s="33"/>
      <c r="H4879" s="33"/>
      <c r="I4879" s="33"/>
    </row>
    <row r="4880" spans="7:9">
      <c r="G4880" s="33"/>
      <c r="H4880" s="33"/>
      <c r="I4880" s="33"/>
    </row>
    <row r="4881" spans="7:9">
      <c r="G4881" s="33"/>
      <c r="H4881" s="33"/>
      <c r="I4881" s="33"/>
    </row>
    <row r="4882" spans="7:9">
      <c r="G4882" s="33"/>
      <c r="H4882" s="33"/>
      <c r="I4882" s="33"/>
    </row>
    <row r="4883" spans="7:9">
      <c r="G4883" s="33"/>
      <c r="H4883" s="33"/>
      <c r="I4883" s="33"/>
    </row>
    <row r="4884" spans="7:9">
      <c r="G4884" s="33"/>
      <c r="H4884" s="33"/>
      <c r="I4884" s="33"/>
    </row>
    <row r="4885" spans="7:9">
      <c r="G4885" s="33"/>
      <c r="H4885" s="33"/>
      <c r="I4885" s="33"/>
    </row>
    <row r="4886" spans="7:9">
      <c r="G4886" s="33"/>
      <c r="H4886" s="33"/>
      <c r="I4886" s="33"/>
    </row>
    <row r="4887" spans="7:9">
      <c r="G4887" s="33"/>
      <c r="H4887" s="33"/>
      <c r="I4887" s="33"/>
    </row>
    <row r="4888" spans="7:9">
      <c r="G4888" s="33"/>
      <c r="H4888" s="33"/>
      <c r="I4888" s="33"/>
    </row>
    <row r="4889" spans="7:9">
      <c r="G4889" s="33"/>
      <c r="H4889" s="33"/>
      <c r="I4889" s="33"/>
    </row>
    <row r="4890" spans="7:9">
      <c r="G4890" s="33"/>
      <c r="H4890" s="33"/>
      <c r="I4890" s="33"/>
    </row>
    <row r="4891" spans="7:9">
      <c r="G4891" s="33"/>
      <c r="H4891" s="33"/>
      <c r="I4891" s="33"/>
    </row>
    <row r="4892" spans="7:9">
      <c r="G4892" s="33"/>
      <c r="H4892" s="33"/>
      <c r="I4892" s="33"/>
    </row>
    <row r="4893" spans="7:9">
      <c r="G4893" s="33"/>
      <c r="H4893" s="33"/>
      <c r="I4893" s="33"/>
    </row>
    <row r="4894" spans="7:9">
      <c r="G4894" s="33"/>
      <c r="H4894" s="33"/>
      <c r="I4894" s="33"/>
    </row>
    <row r="4895" spans="7:9">
      <c r="G4895" s="33"/>
      <c r="H4895" s="33"/>
      <c r="I4895" s="33"/>
    </row>
    <row r="4896" spans="7:9">
      <c r="G4896" s="33"/>
      <c r="H4896" s="33"/>
      <c r="I4896" s="33"/>
    </row>
    <row r="4897" spans="7:9">
      <c r="G4897" s="33"/>
      <c r="H4897" s="33"/>
      <c r="I4897" s="33"/>
    </row>
    <row r="4898" spans="7:9">
      <c r="G4898" s="33"/>
      <c r="H4898" s="33"/>
      <c r="I4898" s="33"/>
    </row>
    <row r="4899" spans="7:9">
      <c r="G4899" s="33"/>
      <c r="H4899" s="33"/>
      <c r="I4899" s="33"/>
    </row>
    <row r="4900" spans="7:9">
      <c r="G4900" s="33"/>
      <c r="H4900" s="33"/>
      <c r="I4900" s="33"/>
    </row>
    <row r="4901" spans="7:9">
      <c r="G4901" s="33"/>
      <c r="H4901" s="33"/>
      <c r="I4901" s="33"/>
    </row>
    <row r="4902" spans="7:9">
      <c r="G4902" s="33"/>
      <c r="H4902" s="33"/>
      <c r="I4902" s="33"/>
    </row>
    <row r="4903" spans="7:9">
      <c r="G4903" s="33"/>
      <c r="H4903" s="33"/>
      <c r="I4903" s="33"/>
    </row>
    <row r="4904" spans="7:9">
      <c r="G4904" s="33"/>
      <c r="H4904" s="33"/>
      <c r="I4904" s="33"/>
    </row>
    <row r="4905" spans="7:9">
      <c r="G4905" s="33"/>
      <c r="H4905" s="33"/>
      <c r="I4905" s="33"/>
    </row>
    <row r="4906" spans="7:9">
      <c r="G4906" s="33"/>
      <c r="H4906" s="33"/>
      <c r="I4906" s="33"/>
    </row>
    <row r="4907" spans="7:9">
      <c r="G4907" s="33"/>
      <c r="H4907" s="33"/>
      <c r="I4907" s="33"/>
    </row>
    <row r="4908" spans="7:9">
      <c r="G4908" s="33"/>
      <c r="H4908" s="33"/>
      <c r="I4908" s="33"/>
    </row>
    <row r="4909" spans="7:9">
      <c r="G4909" s="33"/>
      <c r="H4909" s="33"/>
      <c r="I4909" s="33"/>
    </row>
    <row r="4910" spans="7:9">
      <c r="G4910" s="33"/>
      <c r="H4910" s="33"/>
      <c r="I4910" s="33"/>
    </row>
    <row r="4911" spans="7:9">
      <c r="G4911" s="33"/>
      <c r="H4911" s="33"/>
      <c r="I4911" s="33"/>
    </row>
    <row r="4912" spans="7:9">
      <c r="G4912" s="33"/>
      <c r="H4912" s="33"/>
      <c r="I4912" s="33"/>
    </row>
    <row r="4913" spans="7:9">
      <c r="G4913" s="33"/>
      <c r="H4913" s="33"/>
      <c r="I4913" s="33"/>
    </row>
    <row r="4914" spans="7:9">
      <c r="G4914" s="33"/>
      <c r="H4914" s="33"/>
      <c r="I4914" s="33"/>
    </row>
    <row r="4915" spans="7:9">
      <c r="G4915" s="33"/>
      <c r="H4915" s="33"/>
      <c r="I4915" s="33"/>
    </row>
    <row r="4916" spans="7:9">
      <c r="G4916" s="33"/>
      <c r="H4916" s="33"/>
      <c r="I4916" s="33"/>
    </row>
    <row r="4917" spans="7:9">
      <c r="G4917" s="33"/>
      <c r="H4917" s="33"/>
      <c r="I4917" s="33"/>
    </row>
    <row r="4918" spans="7:9">
      <c r="G4918" s="33"/>
      <c r="H4918" s="33"/>
      <c r="I4918" s="33"/>
    </row>
    <row r="4919" spans="7:9">
      <c r="G4919" s="33"/>
      <c r="H4919" s="33"/>
      <c r="I4919" s="33"/>
    </row>
    <row r="4920" spans="7:9">
      <c r="G4920" s="33"/>
      <c r="H4920" s="33"/>
      <c r="I4920" s="33"/>
    </row>
    <row r="4921" spans="7:9">
      <c r="G4921" s="33"/>
      <c r="H4921" s="33"/>
      <c r="I4921" s="33"/>
    </row>
    <row r="4922" spans="7:9">
      <c r="G4922" s="33"/>
      <c r="H4922" s="33"/>
      <c r="I4922" s="33"/>
    </row>
    <row r="4923" spans="7:9">
      <c r="G4923" s="33"/>
      <c r="H4923" s="33"/>
      <c r="I4923" s="33"/>
    </row>
    <row r="4924" spans="7:9">
      <c r="G4924" s="33"/>
      <c r="H4924" s="33"/>
      <c r="I4924" s="33"/>
    </row>
    <row r="4925" spans="7:9">
      <c r="G4925" s="33"/>
      <c r="H4925" s="33"/>
      <c r="I4925" s="33"/>
    </row>
    <row r="4926" spans="7:9">
      <c r="G4926" s="33"/>
      <c r="H4926" s="33"/>
      <c r="I4926" s="33"/>
    </row>
    <row r="4927" spans="7:9">
      <c r="G4927" s="33"/>
      <c r="H4927" s="33"/>
      <c r="I4927" s="33"/>
    </row>
    <row r="4928" spans="7:9">
      <c r="G4928" s="33"/>
      <c r="H4928" s="33"/>
      <c r="I4928" s="33"/>
    </row>
    <row r="4929" spans="7:9">
      <c r="G4929" s="33"/>
      <c r="H4929" s="33"/>
      <c r="I4929" s="33"/>
    </row>
    <row r="4930" spans="7:9">
      <c r="G4930" s="33"/>
      <c r="H4930" s="33"/>
      <c r="I4930" s="33"/>
    </row>
    <row r="4931" spans="7:9">
      <c r="G4931" s="33"/>
      <c r="H4931" s="33"/>
      <c r="I4931" s="33"/>
    </row>
    <row r="4932" spans="7:9">
      <c r="G4932" s="33"/>
      <c r="H4932" s="33"/>
      <c r="I4932" s="33"/>
    </row>
    <row r="4933" spans="7:9">
      <c r="G4933" s="33"/>
      <c r="H4933" s="33"/>
      <c r="I4933" s="33"/>
    </row>
    <row r="4934" spans="7:9">
      <c r="G4934" s="33"/>
      <c r="H4934" s="33"/>
      <c r="I4934" s="33"/>
    </row>
    <row r="4935" spans="7:9">
      <c r="G4935" s="33"/>
      <c r="H4935" s="33"/>
      <c r="I4935" s="33"/>
    </row>
    <row r="4936" spans="7:9">
      <c r="G4936" s="33"/>
      <c r="H4936" s="33"/>
      <c r="I4936" s="33"/>
    </row>
    <row r="4937" spans="7:9">
      <c r="G4937" s="33"/>
      <c r="H4937" s="33"/>
      <c r="I4937" s="33"/>
    </row>
    <row r="4938" spans="7:9">
      <c r="G4938" s="33"/>
      <c r="H4938" s="33"/>
      <c r="I4938" s="33"/>
    </row>
    <row r="4939" spans="7:9">
      <c r="G4939" s="33"/>
      <c r="H4939" s="33"/>
      <c r="I4939" s="33"/>
    </row>
    <row r="4940" spans="7:9">
      <c r="G4940" s="33"/>
      <c r="H4940" s="33"/>
      <c r="I4940" s="33"/>
    </row>
    <row r="4941" spans="7:9">
      <c r="G4941" s="33"/>
      <c r="H4941" s="33"/>
      <c r="I4941" s="33"/>
    </row>
    <row r="4942" spans="7:9">
      <c r="G4942" s="33"/>
      <c r="H4942" s="33"/>
      <c r="I4942" s="33"/>
    </row>
    <row r="4943" spans="7:9">
      <c r="G4943" s="33"/>
      <c r="H4943" s="33"/>
      <c r="I4943" s="33"/>
    </row>
    <row r="4944" spans="7:9">
      <c r="G4944" s="33"/>
      <c r="H4944" s="33"/>
      <c r="I4944" s="33"/>
    </row>
    <row r="4945" spans="7:9">
      <c r="G4945" s="33"/>
      <c r="H4945" s="33"/>
      <c r="I4945" s="33"/>
    </row>
    <row r="4946" spans="7:9">
      <c r="G4946" s="33"/>
      <c r="H4946" s="33"/>
      <c r="I4946" s="33"/>
    </row>
    <row r="4947" spans="7:9">
      <c r="G4947" s="33"/>
      <c r="H4947" s="33"/>
      <c r="I4947" s="33"/>
    </row>
    <row r="4948" spans="7:9">
      <c r="G4948" s="33"/>
      <c r="H4948" s="33"/>
      <c r="I4948" s="33"/>
    </row>
    <row r="4949" spans="7:9">
      <c r="G4949" s="33"/>
      <c r="H4949" s="33"/>
      <c r="I4949" s="33"/>
    </row>
    <row r="4950" spans="7:9">
      <c r="G4950" s="33"/>
      <c r="H4950" s="33"/>
      <c r="I4950" s="33"/>
    </row>
    <row r="4951" spans="7:9">
      <c r="G4951" s="33"/>
      <c r="H4951" s="33"/>
      <c r="I4951" s="33"/>
    </row>
    <row r="4952" spans="7:9">
      <c r="G4952" s="33"/>
      <c r="H4952" s="33"/>
      <c r="I4952" s="33"/>
    </row>
    <row r="4953" spans="7:9">
      <c r="G4953" s="33"/>
      <c r="H4953" s="33"/>
      <c r="I4953" s="33"/>
    </row>
    <row r="4954" spans="7:9">
      <c r="G4954" s="33"/>
      <c r="H4954" s="33"/>
      <c r="I4954" s="33"/>
    </row>
    <row r="4955" spans="7:9">
      <c r="G4955" s="33"/>
      <c r="H4955" s="33"/>
      <c r="I4955" s="33"/>
    </row>
    <row r="4956" spans="7:9">
      <c r="G4956" s="33"/>
      <c r="H4956" s="33"/>
      <c r="I4956" s="33"/>
    </row>
    <row r="4957" spans="7:9">
      <c r="G4957" s="33"/>
      <c r="H4957" s="33"/>
      <c r="I4957" s="33"/>
    </row>
    <row r="4958" spans="7:9">
      <c r="G4958" s="33"/>
      <c r="H4958" s="33"/>
      <c r="I4958" s="33"/>
    </row>
    <row r="4959" spans="7:9">
      <c r="G4959" s="33"/>
      <c r="H4959" s="33"/>
      <c r="I4959" s="33"/>
    </row>
    <row r="4960" spans="7:9">
      <c r="G4960" s="33"/>
      <c r="H4960" s="33"/>
      <c r="I4960" s="33"/>
    </row>
    <row r="4961" spans="7:9">
      <c r="G4961" s="33"/>
      <c r="H4961" s="33"/>
      <c r="I4961" s="33"/>
    </row>
    <row r="4962" spans="7:9">
      <c r="G4962" s="33"/>
      <c r="H4962" s="33"/>
      <c r="I4962" s="33"/>
    </row>
    <row r="4963" spans="7:9">
      <c r="G4963" s="33"/>
      <c r="H4963" s="33"/>
      <c r="I4963" s="33"/>
    </row>
    <row r="4964" spans="7:9">
      <c r="G4964" s="33"/>
      <c r="H4964" s="33"/>
      <c r="I4964" s="33"/>
    </row>
    <row r="4965" spans="7:9">
      <c r="G4965" s="33"/>
      <c r="H4965" s="33"/>
      <c r="I4965" s="33"/>
    </row>
    <row r="4966" spans="7:9">
      <c r="G4966" s="33"/>
      <c r="H4966" s="33"/>
      <c r="I4966" s="33"/>
    </row>
    <row r="4967" spans="7:9">
      <c r="G4967" s="33"/>
      <c r="H4967" s="33"/>
      <c r="I4967" s="33"/>
    </row>
    <row r="4968" spans="7:9">
      <c r="G4968" s="33"/>
      <c r="H4968" s="33"/>
      <c r="I4968" s="33"/>
    </row>
    <row r="4969" spans="7:9">
      <c r="G4969" s="33"/>
      <c r="H4969" s="33"/>
      <c r="I4969" s="33"/>
    </row>
    <row r="4970" spans="7:9">
      <c r="G4970" s="33"/>
      <c r="H4970" s="33"/>
      <c r="I4970" s="33"/>
    </row>
    <row r="4971" spans="7:9">
      <c r="G4971" s="33"/>
      <c r="H4971" s="33"/>
      <c r="I4971" s="33"/>
    </row>
    <row r="4972" spans="7:9">
      <c r="G4972" s="33"/>
      <c r="H4972" s="33"/>
      <c r="I4972" s="33"/>
    </row>
    <row r="4973" spans="7:9">
      <c r="G4973" s="33"/>
      <c r="H4973" s="33"/>
      <c r="I4973" s="33"/>
    </row>
    <row r="4974" spans="7:9">
      <c r="G4974" s="33"/>
      <c r="H4974" s="33"/>
      <c r="I4974" s="33"/>
    </row>
    <row r="4975" spans="7:9">
      <c r="G4975" s="33"/>
      <c r="H4975" s="33"/>
      <c r="I4975" s="33"/>
    </row>
    <row r="4976" spans="7:9">
      <c r="G4976" s="33"/>
      <c r="H4976" s="33"/>
      <c r="I4976" s="33"/>
    </row>
    <row r="4977" spans="7:9">
      <c r="G4977" s="33"/>
      <c r="H4977" s="33"/>
      <c r="I4977" s="33"/>
    </row>
    <row r="4978" spans="7:9">
      <c r="G4978" s="33"/>
      <c r="H4978" s="33"/>
      <c r="I4978" s="33"/>
    </row>
    <row r="4979" spans="7:9">
      <c r="G4979" s="33"/>
      <c r="H4979" s="33"/>
      <c r="I4979" s="33"/>
    </row>
    <row r="4980" spans="7:9">
      <c r="G4980" s="33"/>
      <c r="H4980" s="33"/>
      <c r="I4980" s="33"/>
    </row>
    <row r="4981" spans="7:9">
      <c r="G4981" s="33"/>
      <c r="H4981" s="33"/>
      <c r="I4981" s="33"/>
    </row>
    <row r="4982" spans="7:9">
      <c r="G4982" s="33"/>
      <c r="H4982" s="33"/>
      <c r="I4982" s="33"/>
    </row>
    <row r="4983" spans="7:9">
      <c r="G4983" s="33"/>
      <c r="H4983" s="33"/>
      <c r="I4983" s="33"/>
    </row>
    <row r="4984" spans="7:9">
      <c r="G4984" s="33"/>
      <c r="H4984" s="33"/>
      <c r="I4984" s="33"/>
    </row>
    <row r="4985" spans="7:9">
      <c r="G4985" s="33"/>
      <c r="H4985" s="33"/>
      <c r="I4985" s="33"/>
    </row>
    <row r="4986" spans="7:9">
      <c r="G4986" s="33"/>
      <c r="H4986" s="33"/>
      <c r="I4986" s="33"/>
    </row>
    <row r="4987" spans="7:9">
      <c r="G4987" s="33"/>
      <c r="H4987" s="33"/>
      <c r="I4987" s="33"/>
    </row>
    <row r="4988" spans="7:9">
      <c r="G4988" s="33"/>
      <c r="H4988" s="33"/>
      <c r="I4988" s="33"/>
    </row>
    <row r="4989" spans="7:9">
      <c r="G4989" s="33"/>
      <c r="H4989" s="33"/>
      <c r="I4989" s="33"/>
    </row>
    <row r="4990" spans="7:9">
      <c r="G4990" s="33"/>
      <c r="H4990" s="33"/>
      <c r="I4990" s="33"/>
    </row>
    <row r="4991" spans="7:9">
      <c r="G4991" s="33"/>
      <c r="H4991" s="33"/>
      <c r="I4991" s="33"/>
    </row>
    <row r="4992" spans="7:9">
      <c r="G4992" s="33"/>
      <c r="H4992" s="33"/>
      <c r="I4992" s="33"/>
    </row>
    <row r="4993" spans="7:9">
      <c r="G4993" s="33"/>
      <c r="H4993" s="33"/>
      <c r="I4993" s="33"/>
    </row>
    <row r="4994" spans="7:9">
      <c r="G4994" s="33"/>
      <c r="H4994" s="33"/>
      <c r="I4994" s="33"/>
    </row>
    <row r="4995" spans="7:9">
      <c r="G4995" s="33"/>
      <c r="H4995" s="33"/>
      <c r="I4995" s="33"/>
    </row>
    <row r="4996" spans="7:9">
      <c r="G4996" s="33"/>
      <c r="H4996" s="33"/>
      <c r="I4996" s="33"/>
    </row>
    <row r="4997" spans="7:9">
      <c r="G4997" s="33"/>
      <c r="H4997" s="33"/>
      <c r="I4997" s="33"/>
    </row>
    <row r="4998" spans="7:9">
      <c r="G4998" s="33"/>
      <c r="H4998" s="33"/>
      <c r="I4998" s="33"/>
    </row>
    <row r="4999" spans="7:9">
      <c r="G4999" s="33"/>
      <c r="H4999" s="33"/>
      <c r="I4999" s="33"/>
    </row>
    <row r="5000" spans="7:9">
      <c r="G5000" s="33"/>
      <c r="H5000" s="33"/>
      <c r="I5000" s="33"/>
    </row>
    <row r="5001" spans="7:9">
      <c r="G5001" s="33"/>
      <c r="H5001" s="33"/>
      <c r="I5001" s="33"/>
    </row>
    <row r="5002" spans="7:9">
      <c r="G5002" s="33"/>
      <c r="H5002" s="33"/>
      <c r="I5002" s="33"/>
    </row>
    <row r="5003" spans="7:9">
      <c r="G5003" s="33"/>
      <c r="H5003" s="33"/>
      <c r="I5003" s="33"/>
    </row>
    <row r="5004" spans="7:9">
      <c r="G5004" s="33"/>
      <c r="H5004" s="33"/>
      <c r="I5004" s="33"/>
    </row>
    <row r="5005" spans="7:9">
      <c r="G5005" s="33"/>
      <c r="H5005" s="33"/>
      <c r="I5005" s="33"/>
    </row>
    <row r="5006" spans="7:9">
      <c r="G5006" s="33"/>
      <c r="H5006" s="33"/>
      <c r="I5006" s="33"/>
    </row>
    <row r="5007" spans="7:9">
      <c r="G5007" s="33"/>
      <c r="H5007" s="33"/>
      <c r="I5007" s="33"/>
    </row>
    <row r="5008" spans="7:9">
      <c r="G5008" s="33"/>
      <c r="H5008" s="33"/>
      <c r="I5008" s="33"/>
    </row>
    <row r="5009" spans="7:9">
      <c r="G5009" s="33"/>
      <c r="H5009" s="33"/>
      <c r="I5009" s="33"/>
    </row>
    <row r="5010" spans="7:9">
      <c r="G5010" s="33"/>
      <c r="H5010" s="33"/>
      <c r="I5010" s="33"/>
    </row>
    <row r="5011" spans="7:9">
      <c r="G5011" s="33"/>
      <c r="H5011" s="33"/>
      <c r="I5011" s="33"/>
    </row>
    <row r="5012" spans="7:9">
      <c r="G5012" s="33"/>
      <c r="H5012" s="33"/>
      <c r="I5012" s="33"/>
    </row>
    <row r="5013" spans="7:9">
      <c r="G5013" s="33"/>
      <c r="H5013" s="33"/>
      <c r="I5013" s="33"/>
    </row>
    <row r="5014" spans="7:9">
      <c r="G5014" s="33"/>
      <c r="H5014" s="33"/>
      <c r="I5014" s="33"/>
    </row>
    <row r="5015" spans="7:9">
      <c r="G5015" s="33"/>
      <c r="H5015" s="33"/>
      <c r="I5015" s="33"/>
    </row>
    <row r="5016" spans="7:9">
      <c r="G5016" s="33"/>
      <c r="H5016" s="33"/>
      <c r="I5016" s="33"/>
    </row>
    <row r="5017" spans="7:9">
      <c r="G5017" s="33"/>
      <c r="H5017" s="33"/>
      <c r="I5017" s="33"/>
    </row>
    <row r="5018" spans="7:9">
      <c r="G5018" s="33"/>
      <c r="H5018" s="33"/>
      <c r="I5018" s="33"/>
    </row>
    <row r="5019" spans="7:9">
      <c r="G5019" s="33"/>
      <c r="H5019" s="33"/>
      <c r="I5019" s="33"/>
    </row>
    <row r="5020" spans="7:9">
      <c r="G5020" s="33"/>
      <c r="H5020" s="33"/>
      <c r="I5020" s="33"/>
    </row>
    <row r="5021" spans="7:9">
      <c r="G5021" s="33"/>
      <c r="H5021" s="33"/>
      <c r="I5021" s="33"/>
    </row>
    <row r="5022" spans="7:9">
      <c r="G5022" s="33"/>
      <c r="H5022" s="33"/>
      <c r="I5022" s="33"/>
    </row>
    <row r="5023" spans="7:9">
      <c r="G5023" s="33"/>
      <c r="H5023" s="33"/>
      <c r="I5023" s="33"/>
    </row>
    <row r="5024" spans="7:9">
      <c r="G5024" s="33"/>
      <c r="H5024" s="33"/>
      <c r="I5024" s="33"/>
    </row>
    <row r="5025" spans="7:9">
      <c r="G5025" s="33"/>
      <c r="H5025" s="33"/>
      <c r="I5025" s="33"/>
    </row>
    <row r="5026" spans="7:9">
      <c r="G5026" s="33"/>
      <c r="H5026" s="33"/>
      <c r="I5026" s="33"/>
    </row>
    <row r="5027" spans="7:9">
      <c r="G5027" s="33"/>
      <c r="H5027" s="33"/>
      <c r="I5027" s="33"/>
    </row>
    <row r="5028" spans="7:9">
      <c r="G5028" s="33"/>
      <c r="H5028" s="33"/>
      <c r="I5028" s="33"/>
    </row>
    <row r="5029" spans="7:9">
      <c r="G5029" s="33"/>
      <c r="H5029" s="33"/>
      <c r="I5029" s="33"/>
    </row>
    <row r="5030" spans="7:9">
      <c r="G5030" s="33"/>
      <c r="H5030" s="33"/>
      <c r="I5030" s="33"/>
    </row>
    <row r="5031" spans="7:9">
      <c r="G5031" s="33"/>
      <c r="H5031" s="33"/>
      <c r="I5031" s="33"/>
    </row>
    <row r="5032" spans="7:9">
      <c r="G5032" s="33"/>
      <c r="H5032" s="33"/>
      <c r="I5032" s="33"/>
    </row>
    <row r="5033" spans="7:9">
      <c r="G5033" s="33"/>
      <c r="H5033" s="33"/>
      <c r="I5033" s="33"/>
    </row>
    <row r="5034" spans="7:9">
      <c r="G5034" s="33"/>
      <c r="H5034" s="33"/>
      <c r="I5034" s="33"/>
    </row>
    <row r="5035" spans="7:9">
      <c r="G5035" s="33"/>
      <c r="H5035" s="33"/>
      <c r="I5035" s="33"/>
    </row>
    <row r="5036" spans="7:9">
      <c r="G5036" s="33"/>
      <c r="H5036" s="33"/>
      <c r="I5036" s="33"/>
    </row>
    <row r="5037" spans="7:9">
      <c r="G5037" s="33"/>
      <c r="H5037" s="33"/>
      <c r="I5037" s="33"/>
    </row>
    <row r="5038" spans="7:9">
      <c r="G5038" s="33"/>
      <c r="H5038" s="33"/>
      <c r="I5038" s="33"/>
    </row>
    <row r="5039" spans="7:9">
      <c r="G5039" s="33"/>
      <c r="H5039" s="33"/>
      <c r="I5039" s="33"/>
    </row>
    <row r="5040" spans="7:9">
      <c r="G5040" s="33"/>
      <c r="H5040" s="33"/>
      <c r="I5040" s="33"/>
    </row>
    <row r="5041" spans="7:9">
      <c r="G5041" s="33"/>
      <c r="H5041" s="33"/>
      <c r="I5041" s="33"/>
    </row>
    <row r="5042" spans="7:9">
      <c r="G5042" s="33"/>
      <c r="H5042" s="33"/>
      <c r="I5042" s="33"/>
    </row>
    <row r="5043" spans="7:9">
      <c r="G5043" s="33"/>
      <c r="H5043" s="33"/>
      <c r="I5043" s="33"/>
    </row>
    <row r="5044" spans="7:9">
      <c r="G5044" s="33"/>
      <c r="H5044" s="33"/>
      <c r="I5044" s="33"/>
    </row>
    <row r="5045" spans="7:9">
      <c r="G5045" s="33"/>
      <c r="H5045" s="33"/>
      <c r="I5045" s="33"/>
    </row>
    <row r="5046" spans="7:9">
      <c r="G5046" s="33"/>
      <c r="H5046" s="33"/>
      <c r="I5046" s="33"/>
    </row>
    <row r="5047" spans="7:9">
      <c r="G5047" s="33"/>
      <c r="H5047" s="33"/>
      <c r="I5047" s="33"/>
    </row>
    <row r="5048" spans="7:9">
      <c r="G5048" s="33"/>
      <c r="H5048" s="33"/>
      <c r="I5048" s="33"/>
    </row>
    <row r="5049" spans="7:9">
      <c r="G5049" s="33"/>
      <c r="H5049" s="33"/>
      <c r="I5049" s="33"/>
    </row>
    <row r="5050" spans="7:9">
      <c r="G5050" s="33"/>
      <c r="H5050" s="33"/>
      <c r="I5050" s="33"/>
    </row>
    <row r="5051" spans="7:9">
      <c r="G5051" s="33"/>
      <c r="H5051" s="33"/>
      <c r="I5051" s="33"/>
    </row>
    <row r="5052" spans="7:9">
      <c r="G5052" s="33"/>
      <c r="H5052" s="33"/>
      <c r="I5052" s="33"/>
    </row>
    <row r="5053" spans="7:9">
      <c r="G5053" s="33"/>
      <c r="H5053" s="33"/>
      <c r="I5053" s="33"/>
    </row>
    <row r="5054" spans="7:9">
      <c r="G5054" s="33"/>
      <c r="H5054" s="33"/>
      <c r="I5054" s="33"/>
    </row>
    <row r="5055" spans="7:9">
      <c r="G5055" s="33"/>
      <c r="H5055" s="33"/>
      <c r="I5055" s="33"/>
    </row>
    <row r="5056" spans="7:9">
      <c r="G5056" s="33"/>
      <c r="H5056" s="33"/>
      <c r="I5056" s="33"/>
    </row>
    <row r="5057" spans="7:9">
      <c r="G5057" s="33"/>
      <c r="H5057" s="33"/>
      <c r="I5057" s="33"/>
    </row>
    <row r="5058" spans="7:9">
      <c r="G5058" s="33"/>
      <c r="H5058" s="33"/>
      <c r="I5058" s="33"/>
    </row>
    <row r="5059" spans="7:9">
      <c r="G5059" s="33"/>
      <c r="H5059" s="33"/>
      <c r="I5059" s="33"/>
    </row>
    <row r="5060" spans="7:9">
      <c r="G5060" s="33"/>
      <c r="H5060" s="33"/>
      <c r="I5060" s="33"/>
    </row>
    <row r="5061" spans="7:9">
      <c r="G5061" s="33"/>
      <c r="H5061" s="33"/>
      <c r="I5061" s="33"/>
    </row>
    <row r="5062" spans="7:9">
      <c r="G5062" s="33"/>
      <c r="H5062" s="33"/>
      <c r="I5062" s="33"/>
    </row>
    <row r="5063" spans="7:9">
      <c r="G5063" s="33"/>
      <c r="H5063" s="33"/>
      <c r="I5063" s="33"/>
    </row>
    <row r="5064" spans="7:9">
      <c r="G5064" s="33"/>
      <c r="H5064" s="33"/>
      <c r="I5064" s="33"/>
    </row>
    <row r="5065" spans="7:9">
      <c r="G5065" s="33"/>
      <c r="H5065" s="33"/>
      <c r="I5065" s="33"/>
    </row>
    <row r="5066" spans="7:9">
      <c r="G5066" s="33"/>
      <c r="H5066" s="33"/>
      <c r="I5066" s="33"/>
    </row>
    <row r="5067" spans="7:9">
      <c r="G5067" s="33"/>
      <c r="H5067" s="33"/>
      <c r="I5067" s="33"/>
    </row>
    <row r="5068" spans="7:9">
      <c r="G5068" s="33"/>
      <c r="H5068" s="33"/>
      <c r="I5068" s="33"/>
    </row>
    <row r="5069" spans="7:9">
      <c r="G5069" s="33"/>
      <c r="H5069" s="33"/>
      <c r="I5069" s="33"/>
    </row>
    <row r="5070" spans="7:9">
      <c r="G5070" s="33"/>
      <c r="H5070" s="33"/>
      <c r="I5070" s="33"/>
    </row>
    <row r="5071" spans="7:9">
      <c r="G5071" s="33"/>
      <c r="H5071" s="33"/>
      <c r="I5071" s="33"/>
    </row>
    <row r="5072" spans="7:9">
      <c r="G5072" s="33"/>
      <c r="H5072" s="33"/>
      <c r="I5072" s="33"/>
    </row>
    <row r="5073" spans="7:9">
      <c r="G5073" s="33"/>
      <c r="H5073" s="33"/>
      <c r="I5073" s="33"/>
    </row>
    <row r="5074" spans="7:9">
      <c r="G5074" s="33"/>
      <c r="H5074" s="33"/>
      <c r="I5074" s="33"/>
    </row>
    <row r="5075" spans="7:9">
      <c r="G5075" s="33"/>
      <c r="H5075" s="33"/>
      <c r="I5075" s="33"/>
    </row>
    <row r="5076" spans="7:9">
      <c r="G5076" s="33"/>
      <c r="H5076" s="33"/>
      <c r="I5076" s="33"/>
    </row>
    <row r="5077" spans="7:9">
      <c r="G5077" s="33"/>
      <c r="H5077" s="33"/>
      <c r="I5077" s="33"/>
    </row>
    <row r="5078" spans="7:9">
      <c r="G5078" s="33"/>
      <c r="H5078" s="33"/>
      <c r="I5078" s="33"/>
    </row>
    <row r="5079" spans="7:9">
      <c r="G5079" s="33"/>
      <c r="H5079" s="33"/>
      <c r="I5079" s="33"/>
    </row>
    <row r="5080" spans="7:9">
      <c r="G5080" s="33"/>
      <c r="H5080" s="33"/>
      <c r="I5080" s="33"/>
    </row>
    <row r="5081" spans="7:9">
      <c r="G5081" s="33"/>
      <c r="H5081" s="33"/>
      <c r="I5081" s="33"/>
    </row>
    <row r="5082" spans="7:9">
      <c r="G5082" s="33"/>
      <c r="H5082" s="33"/>
      <c r="I5082" s="33"/>
    </row>
    <row r="5083" spans="7:9">
      <c r="G5083" s="33"/>
      <c r="H5083" s="33"/>
      <c r="I5083" s="33"/>
    </row>
    <row r="5084" spans="7:9">
      <c r="G5084" s="33"/>
      <c r="H5084" s="33"/>
      <c r="I5084" s="33"/>
    </row>
    <row r="5085" spans="7:9">
      <c r="G5085" s="33"/>
      <c r="H5085" s="33"/>
      <c r="I5085" s="33"/>
    </row>
    <row r="5086" spans="7:9">
      <c r="G5086" s="33"/>
      <c r="H5086" s="33"/>
      <c r="I5086" s="33"/>
    </row>
    <row r="5087" spans="7:9">
      <c r="G5087" s="33"/>
      <c r="H5087" s="33"/>
      <c r="I5087" s="33"/>
    </row>
    <row r="5088" spans="7:9">
      <c r="G5088" s="33"/>
      <c r="H5088" s="33"/>
      <c r="I5088" s="33"/>
    </row>
    <row r="5089" spans="7:9">
      <c r="G5089" s="33"/>
      <c r="H5089" s="33"/>
      <c r="I5089" s="33"/>
    </row>
    <row r="5090" spans="7:9">
      <c r="G5090" s="33"/>
      <c r="H5090" s="33"/>
      <c r="I5090" s="33"/>
    </row>
    <row r="5091" spans="7:9">
      <c r="G5091" s="33"/>
      <c r="H5091" s="33"/>
      <c r="I5091" s="33"/>
    </row>
    <row r="5092" spans="7:9">
      <c r="G5092" s="33"/>
      <c r="H5092" s="33"/>
      <c r="I5092" s="33"/>
    </row>
    <row r="5093" spans="7:9">
      <c r="G5093" s="33"/>
      <c r="H5093" s="33"/>
      <c r="I5093" s="33"/>
    </row>
    <row r="5094" spans="7:9">
      <c r="G5094" s="33"/>
      <c r="H5094" s="33"/>
      <c r="I5094" s="33"/>
    </row>
    <row r="5095" spans="7:9">
      <c r="G5095" s="33"/>
      <c r="H5095" s="33"/>
      <c r="I5095" s="33"/>
    </row>
    <row r="5096" spans="7:9">
      <c r="G5096" s="33"/>
      <c r="H5096" s="33"/>
      <c r="I5096" s="33"/>
    </row>
    <row r="5097" spans="7:9">
      <c r="G5097" s="33"/>
      <c r="H5097" s="33"/>
      <c r="I5097" s="33"/>
    </row>
    <row r="5098" spans="7:9">
      <c r="G5098" s="33"/>
      <c r="H5098" s="33"/>
      <c r="I5098" s="33"/>
    </row>
    <row r="5099" spans="7:9">
      <c r="G5099" s="33"/>
      <c r="H5099" s="33"/>
      <c r="I5099" s="33"/>
    </row>
    <row r="5100" spans="7:9">
      <c r="G5100" s="33"/>
      <c r="H5100" s="33"/>
      <c r="I5100" s="33"/>
    </row>
    <row r="5101" spans="7:9">
      <c r="G5101" s="33"/>
      <c r="H5101" s="33"/>
      <c r="I5101" s="33"/>
    </row>
    <row r="5102" spans="7:9">
      <c r="G5102" s="33"/>
      <c r="H5102" s="33"/>
      <c r="I5102" s="33"/>
    </row>
    <row r="5103" spans="7:9">
      <c r="G5103" s="33"/>
      <c r="H5103" s="33"/>
      <c r="I5103" s="33"/>
    </row>
    <row r="5104" spans="7:9">
      <c r="G5104" s="33"/>
      <c r="H5104" s="33"/>
      <c r="I5104" s="33"/>
    </row>
    <row r="5105" spans="7:9">
      <c r="G5105" s="33"/>
      <c r="H5105" s="33"/>
      <c r="I5105" s="33"/>
    </row>
    <row r="5106" spans="7:9">
      <c r="G5106" s="33"/>
      <c r="H5106" s="33"/>
      <c r="I5106" s="33"/>
    </row>
    <row r="5107" spans="7:9">
      <c r="G5107" s="33"/>
      <c r="H5107" s="33"/>
      <c r="I5107" s="33"/>
    </row>
    <row r="5108" spans="7:9">
      <c r="G5108" s="33"/>
      <c r="H5108" s="33"/>
      <c r="I5108" s="33"/>
    </row>
    <row r="5109" spans="7:9">
      <c r="G5109" s="33"/>
      <c r="H5109" s="33"/>
      <c r="I5109" s="33"/>
    </row>
    <row r="5110" spans="7:9">
      <c r="G5110" s="33"/>
      <c r="H5110" s="33"/>
      <c r="I5110" s="33"/>
    </row>
    <row r="5111" spans="7:9">
      <c r="G5111" s="33"/>
      <c r="H5111" s="33"/>
      <c r="I5111" s="33"/>
    </row>
    <row r="5112" spans="7:9">
      <c r="G5112" s="33"/>
      <c r="H5112" s="33"/>
      <c r="I5112" s="33"/>
    </row>
    <row r="5113" spans="7:9">
      <c r="G5113" s="33"/>
      <c r="H5113" s="33"/>
      <c r="I5113" s="33"/>
    </row>
    <row r="5114" spans="7:9">
      <c r="G5114" s="33"/>
      <c r="H5114" s="33"/>
      <c r="I5114" s="33"/>
    </row>
    <row r="5115" spans="7:9">
      <c r="G5115" s="33"/>
      <c r="H5115" s="33"/>
      <c r="I5115" s="33"/>
    </row>
    <row r="5116" spans="7:9">
      <c r="G5116" s="33"/>
      <c r="H5116" s="33"/>
      <c r="I5116" s="33"/>
    </row>
    <row r="5117" spans="7:9">
      <c r="G5117" s="33"/>
      <c r="H5117" s="33"/>
      <c r="I5117" s="33"/>
    </row>
    <row r="5118" spans="7:9">
      <c r="G5118" s="33"/>
      <c r="H5118" s="33"/>
      <c r="I5118" s="33"/>
    </row>
    <row r="5119" spans="7:9">
      <c r="G5119" s="33"/>
      <c r="H5119" s="33"/>
      <c r="I5119" s="33"/>
    </row>
    <row r="5120" spans="7:9">
      <c r="G5120" s="33"/>
      <c r="H5120" s="33"/>
      <c r="I5120" s="33"/>
    </row>
    <row r="5121" spans="7:9">
      <c r="G5121" s="33"/>
      <c r="H5121" s="33"/>
      <c r="I5121" s="33"/>
    </row>
    <row r="5122" spans="7:9">
      <c r="G5122" s="33"/>
      <c r="H5122" s="33"/>
      <c r="I5122" s="33"/>
    </row>
    <row r="5123" spans="7:9">
      <c r="G5123" s="33"/>
      <c r="H5123" s="33"/>
      <c r="I5123" s="33"/>
    </row>
    <row r="5124" spans="7:9">
      <c r="G5124" s="33"/>
      <c r="H5124" s="33"/>
      <c r="I5124" s="33"/>
    </row>
    <row r="5125" spans="7:9">
      <c r="G5125" s="33"/>
      <c r="H5125" s="33"/>
      <c r="I5125" s="33"/>
    </row>
    <row r="5126" spans="7:9">
      <c r="G5126" s="33"/>
      <c r="H5126" s="33"/>
      <c r="I5126" s="33"/>
    </row>
    <row r="5127" spans="7:9">
      <c r="G5127" s="33"/>
      <c r="H5127" s="33"/>
      <c r="I5127" s="33"/>
    </row>
    <row r="5128" spans="7:9">
      <c r="G5128" s="33"/>
      <c r="H5128" s="33"/>
      <c r="I5128" s="33"/>
    </row>
    <row r="5129" spans="7:9">
      <c r="G5129" s="33"/>
      <c r="H5129" s="33"/>
      <c r="I5129" s="33"/>
    </row>
    <row r="5130" spans="7:9">
      <c r="G5130" s="33"/>
      <c r="H5130" s="33"/>
      <c r="I5130" s="33"/>
    </row>
    <row r="5131" spans="7:9">
      <c r="G5131" s="33"/>
      <c r="H5131" s="33"/>
      <c r="I5131" s="33"/>
    </row>
    <row r="5132" spans="7:9">
      <c r="G5132" s="33"/>
      <c r="H5132" s="33"/>
      <c r="I5132" s="33"/>
    </row>
    <row r="5133" spans="7:9">
      <c r="G5133" s="33"/>
      <c r="H5133" s="33"/>
      <c r="I5133" s="33"/>
    </row>
    <row r="5134" spans="7:9">
      <c r="G5134" s="33"/>
      <c r="H5134" s="33"/>
      <c r="I5134" s="33"/>
    </row>
    <row r="5135" spans="7:9">
      <c r="G5135" s="33"/>
      <c r="H5135" s="33"/>
      <c r="I5135" s="33"/>
    </row>
    <row r="5136" spans="7:9">
      <c r="G5136" s="33"/>
      <c r="H5136" s="33"/>
      <c r="I5136" s="33"/>
    </row>
    <row r="5137" spans="7:9">
      <c r="G5137" s="33"/>
      <c r="H5137" s="33"/>
      <c r="I5137" s="33"/>
    </row>
    <row r="5138" spans="7:9">
      <c r="G5138" s="33"/>
      <c r="H5138" s="33"/>
      <c r="I5138" s="33"/>
    </row>
    <row r="5139" spans="7:9">
      <c r="G5139" s="33"/>
      <c r="H5139" s="33"/>
      <c r="I5139" s="33"/>
    </row>
    <row r="5140" spans="7:9">
      <c r="G5140" s="33"/>
      <c r="H5140" s="33"/>
      <c r="I5140" s="33"/>
    </row>
    <row r="5141" spans="7:9">
      <c r="G5141" s="33"/>
      <c r="H5141" s="33"/>
      <c r="I5141" s="33"/>
    </row>
    <row r="5142" spans="7:9">
      <c r="G5142" s="33"/>
      <c r="H5142" s="33"/>
      <c r="I5142" s="33"/>
    </row>
    <row r="5143" spans="7:9">
      <c r="G5143" s="33"/>
      <c r="H5143" s="33"/>
      <c r="I5143" s="33"/>
    </row>
    <row r="5144" spans="7:9">
      <c r="G5144" s="33"/>
      <c r="H5144" s="33"/>
      <c r="I5144" s="33"/>
    </row>
    <row r="5145" spans="7:9">
      <c r="G5145" s="33"/>
      <c r="H5145" s="33"/>
      <c r="I5145" s="33"/>
    </row>
    <row r="5146" spans="7:9">
      <c r="G5146" s="33"/>
      <c r="H5146" s="33"/>
      <c r="I5146" s="33"/>
    </row>
    <row r="5147" spans="7:9">
      <c r="G5147" s="33"/>
      <c r="H5147" s="33"/>
      <c r="I5147" s="33"/>
    </row>
    <row r="5148" spans="7:9">
      <c r="G5148" s="33"/>
      <c r="H5148" s="33"/>
      <c r="I5148" s="33"/>
    </row>
    <row r="5149" spans="7:9">
      <c r="G5149" s="33"/>
      <c r="H5149" s="33"/>
      <c r="I5149" s="33"/>
    </row>
    <row r="5150" spans="7:9">
      <c r="G5150" s="33"/>
      <c r="H5150" s="33"/>
      <c r="I5150" s="33"/>
    </row>
    <row r="5151" spans="7:9">
      <c r="G5151" s="33"/>
      <c r="H5151" s="33"/>
      <c r="I5151" s="33"/>
    </row>
    <row r="5152" spans="7:9">
      <c r="G5152" s="33"/>
      <c r="H5152" s="33"/>
      <c r="I5152" s="33"/>
    </row>
    <row r="5153" spans="7:9">
      <c r="G5153" s="33"/>
      <c r="H5153" s="33"/>
      <c r="I5153" s="33"/>
    </row>
    <row r="5154" spans="7:9">
      <c r="G5154" s="33"/>
      <c r="H5154" s="33"/>
      <c r="I5154" s="33"/>
    </row>
    <row r="5155" spans="7:9">
      <c r="G5155" s="33"/>
      <c r="H5155" s="33"/>
      <c r="I5155" s="33"/>
    </row>
    <row r="5156" spans="7:9">
      <c r="G5156" s="33"/>
      <c r="H5156" s="33"/>
      <c r="I5156" s="33"/>
    </row>
    <row r="5157" spans="7:9">
      <c r="G5157" s="33"/>
      <c r="H5157" s="33"/>
      <c r="I5157" s="33"/>
    </row>
    <row r="5158" spans="7:9">
      <c r="G5158" s="33"/>
      <c r="H5158" s="33"/>
      <c r="I5158" s="33"/>
    </row>
    <row r="5159" spans="7:9">
      <c r="G5159" s="33"/>
      <c r="H5159" s="33"/>
      <c r="I5159" s="33"/>
    </row>
    <row r="5160" spans="7:9">
      <c r="G5160" s="33"/>
      <c r="H5160" s="33"/>
      <c r="I5160" s="33"/>
    </row>
    <row r="5161" spans="7:9">
      <c r="G5161" s="33"/>
      <c r="H5161" s="33"/>
      <c r="I5161" s="33"/>
    </row>
    <row r="5162" spans="7:9">
      <c r="G5162" s="33"/>
      <c r="H5162" s="33"/>
      <c r="I5162" s="33"/>
    </row>
    <row r="5163" spans="7:9">
      <c r="G5163" s="33"/>
      <c r="H5163" s="33"/>
      <c r="I5163" s="33"/>
    </row>
    <row r="5164" spans="7:9">
      <c r="G5164" s="33"/>
      <c r="H5164" s="33"/>
      <c r="I5164" s="33"/>
    </row>
    <row r="5165" spans="7:9">
      <c r="G5165" s="33"/>
      <c r="H5165" s="33"/>
      <c r="I5165" s="33"/>
    </row>
    <row r="5166" spans="7:9">
      <c r="G5166" s="33"/>
      <c r="H5166" s="33"/>
      <c r="I5166" s="33"/>
    </row>
    <row r="5167" spans="7:9">
      <c r="G5167" s="33"/>
      <c r="H5167" s="33"/>
      <c r="I5167" s="33"/>
    </row>
    <row r="5168" spans="7:9">
      <c r="G5168" s="33"/>
      <c r="H5168" s="33"/>
      <c r="I5168" s="33"/>
    </row>
    <row r="5169" spans="7:9">
      <c r="G5169" s="33"/>
      <c r="H5169" s="33"/>
      <c r="I5169" s="33"/>
    </row>
    <row r="5170" spans="7:9">
      <c r="G5170" s="33"/>
      <c r="H5170" s="33"/>
      <c r="I5170" s="33"/>
    </row>
    <row r="5171" spans="7:9">
      <c r="G5171" s="33"/>
      <c r="H5171" s="33"/>
      <c r="I5171" s="33"/>
    </row>
    <row r="5172" spans="7:9">
      <c r="G5172" s="33"/>
      <c r="H5172" s="33"/>
      <c r="I5172" s="33"/>
    </row>
    <row r="5173" spans="7:9">
      <c r="G5173" s="33"/>
      <c r="H5173" s="33"/>
      <c r="I5173" s="33"/>
    </row>
    <row r="5174" spans="7:9">
      <c r="G5174" s="33"/>
      <c r="H5174" s="33"/>
      <c r="I5174" s="33"/>
    </row>
    <row r="5175" spans="7:9">
      <c r="G5175" s="33"/>
      <c r="H5175" s="33"/>
      <c r="I5175" s="33"/>
    </row>
    <row r="5176" spans="7:9">
      <c r="G5176" s="33"/>
      <c r="H5176" s="33"/>
      <c r="I5176" s="33"/>
    </row>
    <row r="5177" spans="7:9">
      <c r="G5177" s="33"/>
      <c r="H5177" s="33"/>
      <c r="I5177" s="33"/>
    </row>
    <row r="5178" spans="7:9">
      <c r="G5178" s="33"/>
      <c r="H5178" s="33"/>
      <c r="I5178" s="33"/>
    </row>
    <row r="5179" spans="7:9">
      <c r="G5179" s="33"/>
      <c r="H5179" s="33"/>
      <c r="I5179" s="33"/>
    </row>
    <row r="5180" spans="7:9">
      <c r="G5180" s="33"/>
      <c r="H5180" s="33"/>
      <c r="I5180" s="33"/>
    </row>
    <row r="5181" spans="7:9">
      <c r="G5181" s="33"/>
      <c r="H5181" s="33"/>
      <c r="I5181" s="33"/>
    </row>
    <row r="5182" spans="7:9">
      <c r="G5182" s="33"/>
      <c r="H5182" s="33"/>
      <c r="I5182" s="33"/>
    </row>
    <row r="5183" spans="7:9">
      <c r="G5183" s="33"/>
      <c r="H5183" s="33"/>
      <c r="I5183" s="33"/>
    </row>
    <row r="5184" spans="7:9">
      <c r="G5184" s="33"/>
      <c r="H5184" s="33"/>
      <c r="I5184" s="33"/>
    </row>
    <row r="5185" spans="7:9">
      <c r="G5185" s="33"/>
      <c r="H5185" s="33"/>
      <c r="I5185" s="33"/>
    </row>
    <row r="5186" spans="7:9">
      <c r="G5186" s="33"/>
      <c r="H5186" s="33"/>
      <c r="I5186" s="33"/>
    </row>
    <row r="5187" spans="7:9">
      <c r="G5187" s="33"/>
      <c r="H5187" s="33"/>
      <c r="I5187" s="33"/>
    </row>
    <row r="5188" spans="7:9">
      <c r="G5188" s="33"/>
      <c r="H5188" s="33"/>
      <c r="I5188" s="33"/>
    </row>
    <row r="5189" spans="7:9">
      <c r="G5189" s="33"/>
      <c r="H5189" s="33"/>
      <c r="I5189" s="33"/>
    </row>
    <row r="5190" spans="7:9">
      <c r="G5190" s="33"/>
      <c r="H5190" s="33"/>
      <c r="I5190" s="33"/>
    </row>
    <row r="5191" spans="7:9">
      <c r="G5191" s="33"/>
      <c r="H5191" s="33"/>
      <c r="I5191" s="33"/>
    </row>
    <row r="5192" spans="7:9">
      <c r="G5192" s="33"/>
      <c r="H5192" s="33"/>
      <c r="I5192" s="33"/>
    </row>
    <row r="5193" spans="7:9">
      <c r="G5193" s="33"/>
      <c r="H5193" s="33"/>
      <c r="I5193" s="33"/>
    </row>
    <row r="5194" spans="7:9">
      <c r="G5194" s="33"/>
      <c r="H5194" s="33"/>
      <c r="I5194" s="33"/>
    </row>
    <row r="5195" spans="7:9">
      <c r="G5195" s="33"/>
      <c r="H5195" s="33"/>
      <c r="I5195" s="33"/>
    </row>
    <row r="5196" spans="7:9">
      <c r="G5196" s="33"/>
      <c r="H5196" s="33"/>
      <c r="I5196" s="33"/>
    </row>
    <row r="5197" spans="7:9">
      <c r="G5197" s="33"/>
      <c r="H5197" s="33"/>
      <c r="I5197" s="33"/>
    </row>
    <row r="5198" spans="7:9">
      <c r="G5198" s="33"/>
      <c r="H5198" s="33"/>
      <c r="I5198" s="33"/>
    </row>
    <row r="5199" spans="7:9">
      <c r="G5199" s="33"/>
      <c r="H5199" s="33"/>
      <c r="I5199" s="33"/>
    </row>
    <row r="5200" spans="7:9">
      <c r="G5200" s="33"/>
      <c r="H5200" s="33"/>
      <c r="I5200" s="33"/>
    </row>
    <row r="5201" spans="7:9">
      <c r="G5201" s="33"/>
      <c r="H5201" s="33"/>
      <c r="I5201" s="33"/>
    </row>
    <row r="5202" spans="7:9">
      <c r="G5202" s="33"/>
      <c r="H5202" s="33"/>
      <c r="I5202" s="33"/>
    </row>
    <row r="5203" spans="7:9">
      <c r="G5203" s="33"/>
      <c r="H5203" s="33"/>
      <c r="I5203" s="33"/>
    </row>
    <row r="5204" spans="7:9">
      <c r="G5204" s="33"/>
      <c r="H5204" s="33"/>
      <c r="I5204" s="33"/>
    </row>
    <row r="5205" spans="7:9">
      <c r="G5205" s="33"/>
      <c r="H5205" s="33"/>
      <c r="I5205" s="33"/>
    </row>
    <row r="5206" spans="7:9">
      <c r="G5206" s="33"/>
      <c r="H5206" s="33"/>
      <c r="I5206" s="33"/>
    </row>
    <row r="5207" spans="7:9">
      <c r="G5207" s="33"/>
      <c r="H5207" s="33"/>
      <c r="I5207" s="33"/>
    </row>
    <row r="5208" spans="7:9">
      <c r="G5208" s="33"/>
      <c r="H5208" s="33"/>
      <c r="I5208" s="33"/>
    </row>
    <row r="5209" spans="7:9">
      <c r="G5209" s="33"/>
      <c r="H5209" s="33"/>
      <c r="I5209" s="33"/>
    </row>
    <row r="5210" spans="7:9">
      <c r="G5210" s="33"/>
      <c r="H5210" s="33"/>
      <c r="I5210" s="33"/>
    </row>
    <row r="5211" spans="7:9">
      <c r="G5211" s="33"/>
      <c r="H5211" s="33"/>
      <c r="I5211" s="33"/>
    </row>
    <row r="5212" spans="7:9">
      <c r="G5212" s="33"/>
      <c r="H5212" s="33"/>
      <c r="I5212" s="33"/>
    </row>
    <row r="5213" spans="7:9">
      <c r="G5213" s="33"/>
      <c r="H5213" s="33"/>
      <c r="I5213" s="33"/>
    </row>
    <row r="5214" spans="7:9">
      <c r="G5214" s="33"/>
      <c r="H5214" s="33"/>
      <c r="I5214" s="33"/>
    </row>
    <row r="5215" spans="7:9">
      <c r="G5215" s="33"/>
      <c r="H5215" s="33"/>
      <c r="I5215" s="33"/>
    </row>
    <row r="5216" spans="7:9">
      <c r="G5216" s="33"/>
      <c r="H5216" s="33"/>
      <c r="I5216" s="33"/>
    </row>
    <row r="5217" spans="7:9">
      <c r="G5217" s="33"/>
      <c r="H5217" s="33"/>
      <c r="I5217" s="33"/>
    </row>
    <row r="5218" spans="7:9">
      <c r="G5218" s="33"/>
      <c r="H5218" s="33"/>
      <c r="I5218" s="33"/>
    </row>
    <row r="5219" spans="7:9">
      <c r="G5219" s="33"/>
      <c r="H5219" s="33"/>
      <c r="I5219" s="33"/>
    </row>
    <row r="5220" spans="7:9">
      <c r="G5220" s="33"/>
      <c r="H5220" s="33"/>
      <c r="I5220" s="33"/>
    </row>
    <row r="5221" spans="7:9">
      <c r="G5221" s="33"/>
      <c r="H5221" s="33"/>
      <c r="I5221" s="33"/>
    </row>
    <row r="5222" spans="7:9">
      <c r="G5222" s="33"/>
      <c r="H5222" s="33"/>
      <c r="I5222" s="33"/>
    </row>
    <row r="5223" spans="7:9">
      <c r="G5223" s="33"/>
      <c r="H5223" s="33"/>
      <c r="I5223" s="33"/>
    </row>
    <row r="5224" spans="7:9">
      <c r="G5224" s="33"/>
      <c r="H5224" s="33"/>
      <c r="I5224" s="33"/>
    </row>
    <row r="5225" spans="7:9">
      <c r="G5225" s="33"/>
      <c r="H5225" s="33"/>
      <c r="I5225" s="33"/>
    </row>
    <row r="5226" spans="7:9">
      <c r="G5226" s="33"/>
      <c r="H5226" s="33"/>
      <c r="I5226" s="33"/>
    </row>
    <row r="5227" spans="7:9">
      <c r="G5227" s="33"/>
      <c r="H5227" s="33"/>
      <c r="I5227" s="33"/>
    </row>
    <row r="5228" spans="7:9">
      <c r="G5228" s="33"/>
      <c r="H5228" s="33"/>
      <c r="I5228" s="33"/>
    </row>
    <row r="5229" spans="7:9">
      <c r="G5229" s="33"/>
      <c r="H5229" s="33"/>
      <c r="I5229" s="33"/>
    </row>
    <row r="5230" spans="7:9">
      <c r="G5230" s="33"/>
      <c r="H5230" s="33"/>
      <c r="I5230" s="33"/>
    </row>
    <row r="5231" spans="7:9">
      <c r="G5231" s="33"/>
      <c r="H5231" s="33"/>
      <c r="I5231" s="33"/>
    </row>
    <row r="5232" spans="7:9">
      <c r="G5232" s="33"/>
      <c r="H5232" s="33"/>
      <c r="I5232" s="33"/>
    </row>
    <row r="5233" spans="7:9">
      <c r="G5233" s="33"/>
      <c r="H5233" s="33"/>
      <c r="I5233" s="33"/>
    </row>
    <row r="5234" spans="7:9">
      <c r="G5234" s="33"/>
      <c r="H5234" s="33"/>
      <c r="I5234" s="33"/>
    </row>
    <row r="5235" spans="7:9">
      <c r="G5235" s="33"/>
      <c r="H5235" s="33"/>
      <c r="I5235" s="33"/>
    </row>
    <row r="5236" spans="7:9">
      <c r="G5236" s="33"/>
      <c r="H5236" s="33"/>
      <c r="I5236" s="33"/>
    </row>
    <row r="5237" spans="7:9">
      <c r="G5237" s="33"/>
      <c r="H5237" s="33"/>
      <c r="I5237" s="33"/>
    </row>
    <row r="5238" spans="7:9">
      <c r="G5238" s="33"/>
      <c r="H5238" s="33"/>
      <c r="I5238" s="33"/>
    </row>
    <row r="5239" spans="7:9">
      <c r="G5239" s="33"/>
      <c r="H5239" s="33"/>
      <c r="I5239" s="33"/>
    </row>
    <row r="5240" spans="7:9">
      <c r="G5240" s="33"/>
      <c r="H5240" s="33"/>
      <c r="I5240" s="33"/>
    </row>
    <row r="5241" spans="7:9">
      <c r="G5241" s="33"/>
      <c r="H5241" s="33"/>
      <c r="I5241" s="33"/>
    </row>
    <row r="5242" spans="7:9">
      <c r="G5242" s="33"/>
      <c r="H5242" s="33"/>
      <c r="I5242" s="33"/>
    </row>
    <row r="5243" spans="7:9">
      <c r="G5243" s="33"/>
      <c r="H5243" s="33"/>
      <c r="I5243" s="33"/>
    </row>
    <row r="5244" spans="7:9">
      <c r="G5244" s="33"/>
      <c r="H5244" s="33"/>
      <c r="I5244" s="33"/>
    </row>
    <row r="5245" spans="7:9">
      <c r="G5245" s="33"/>
      <c r="H5245" s="33"/>
      <c r="I5245" s="33"/>
    </row>
    <row r="5246" spans="7:9">
      <c r="G5246" s="33"/>
      <c r="H5246" s="33"/>
      <c r="I5246" s="33"/>
    </row>
    <row r="5247" spans="7:9">
      <c r="G5247" s="33"/>
      <c r="H5247" s="33"/>
      <c r="I5247" s="33"/>
    </row>
    <row r="5248" spans="7:9">
      <c r="G5248" s="33"/>
      <c r="H5248" s="33"/>
      <c r="I5248" s="33"/>
    </row>
    <row r="5249" spans="7:9">
      <c r="G5249" s="33"/>
      <c r="H5249" s="33"/>
      <c r="I5249" s="33"/>
    </row>
    <row r="5250" spans="7:9">
      <c r="G5250" s="33"/>
      <c r="H5250" s="33"/>
      <c r="I5250" s="33"/>
    </row>
    <row r="5251" spans="7:9">
      <c r="G5251" s="33"/>
      <c r="H5251" s="33"/>
      <c r="I5251" s="33"/>
    </row>
    <row r="5252" spans="7:9">
      <c r="G5252" s="33"/>
      <c r="H5252" s="33"/>
      <c r="I5252" s="33"/>
    </row>
    <row r="5253" spans="7:9">
      <c r="G5253" s="33"/>
      <c r="H5253" s="33"/>
      <c r="I5253" s="33"/>
    </row>
    <row r="5254" spans="7:9">
      <c r="G5254" s="33"/>
      <c r="H5254" s="33"/>
      <c r="I5254" s="33"/>
    </row>
    <row r="5255" spans="7:9">
      <c r="G5255" s="33"/>
      <c r="H5255" s="33"/>
      <c r="I5255" s="33"/>
    </row>
    <row r="5256" spans="7:9">
      <c r="G5256" s="33"/>
      <c r="H5256" s="33"/>
      <c r="I5256" s="33"/>
    </row>
    <row r="5257" spans="7:9">
      <c r="G5257" s="33"/>
      <c r="H5257" s="33"/>
      <c r="I5257" s="33"/>
    </row>
    <row r="5258" spans="7:9">
      <c r="G5258" s="33"/>
      <c r="H5258" s="33"/>
      <c r="I5258" s="33"/>
    </row>
    <row r="5259" spans="7:9">
      <c r="G5259" s="33"/>
      <c r="H5259" s="33"/>
      <c r="I5259" s="33"/>
    </row>
    <row r="5260" spans="7:9">
      <c r="G5260" s="33"/>
      <c r="H5260" s="33"/>
      <c r="I5260" s="33"/>
    </row>
    <row r="5261" spans="7:9">
      <c r="G5261" s="33"/>
      <c r="H5261" s="33"/>
      <c r="I5261" s="33"/>
    </row>
    <row r="5262" spans="7:9">
      <c r="G5262" s="33"/>
      <c r="H5262" s="33"/>
      <c r="I5262" s="33"/>
    </row>
    <row r="5263" spans="7:9">
      <c r="G5263" s="33"/>
      <c r="H5263" s="33"/>
      <c r="I5263" s="33"/>
    </row>
    <row r="5264" spans="7:9">
      <c r="G5264" s="33"/>
      <c r="H5264" s="33"/>
      <c r="I5264" s="33"/>
    </row>
    <row r="5265" spans="7:9">
      <c r="G5265" s="33"/>
      <c r="H5265" s="33"/>
      <c r="I5265" s="33"/>
    </row>
    <row r="5266" spans="7:9">
      <c r="G5266" s="33"/>
      <c r="H5266" s="33"/>
      <c r="I5266" s="33"/>
    </row>
    <row r="5267" spans="7:9">
      <c r="G5267" s="33"/>
      <c r="H5267" s="33"/>
      <c r="I5267" s="33"/>
    </row>
    <row r="5268" spans="7:9">
      <c r="G5268" s="33"/>
      <c r="H5268" s="33"/>
      <c r="I5268" s="33"/>
    </row>
    <row r="5269" spans="7:9">
      <c r="G5269" s="33"/>
      <c r="H5269" s="33"/>
      <c r="I5269" s="33"/>
    </row>
    <row r="5270" spans="7:9">
      <c r="G5270" s="33"/>
      <c r="H5270" s="33"/>
      <c r="I5270" s="33"/>
    </row>
    <row r="5271" spans="7:9">
      <c r="G5271" s="33"/>
      <c r="H5271" s="33"/>
      <c r="I5271" s="33"/>
    </row>
    <row r="5272" spans="7:9">
      <c r="G5272" s="33"/>
      <c r="H5272" s="33"/>
      <c r="I5272" s="33"/>
    </row>
    <row r="5273" spans="7:9">
      <c r="G5273" s="33"/>
      <c r="H5273" s="33"/>
      <c r="I5273" s="33"/>
    </row>
    <row r="5274" spans="7:9">
      <c r="G5274" s="33"/>
      <c r="H5274" s="33"/>
      <c r="I5274" s="33"/>
    </row>
    <row r="5275" spans="7:9">
      <c r="G5275" s="33"/>
      <c r="H5275" s="33"/>
      <c r="I5275" s="33"/>
    </row>
    <row r="5276" spans="7:9">
      <c r="G5276" s="33"/>
      <c r="H5276" s="33"/>
      <c r="I5276" s="33"/>
    </row>
    <row r="5277" spans="7:9">
      <c r="G5277" s="33"/>
      <c r="H5277" s="33"/>
      <c r="I5277" s="33"/>
    </row>
    <row r="5278" spans="7:9">
      <c r="G5278" s="33"/>
      <c r="H5278" s="33"/>
      <c r="I5278" s="33"/>
    </row>
    <row r="5279" spans="7:9">
      <c r="G5279" s="33"/>
      <c r="H5279" s="33"/>
      <c r="I5279" s="33"/>
    </row>
    <row r="5280" spans="7:9">
      <c r="G5280" s="33"/>
      <c r="H5280" s="33"/>
      <c r="I5280" s="33"/>
    </row>
    <row r="5281" spans="7:9">
      <c r="G5281" s="33"/>
      <c r="H5281" s="33"/>
      <c r="I5281" s="33"/>
    </row>
    <row r="5282" spans="7:9">
      <c r="G5282" s="33"/>
      <c r="H5282" s="33"/>
      <c r="I5282" s="33"/>
    </row>
    <row r="5283" spans="7:9">
      <c r="G5283" s="33"/>
      <c r="H5283" s="33"/>
      <c r="I5283" s="33"/>
    </row>
    <row r="5284" spans="7:9">
      <c r="G5284" s="33"/>
      <c r="H5284" s="33"/>
      <c r="I5284" s="33"/>
    </row>
    <row r="5285" spans="7:9">
      <c r="G5285" s="33"/>
      <c r="H5285" s="33"/>
      <c r="I5285" s="33"/>
    </row>
    <row r="5286" spans="7:9">
      <c r="G5286" s="33"/>
      <c r="H5286" s="33"/>
      <c r="I5286" s="33"/>
    </row>
    <row r="5287" spans="7:9">
      <c r="G5287" s="33"/>
      <c r="H5287" s="33"/>
      <c r="I5287" s="33"/>
    </row>
    <row r="5288" spans="7:9">
      <c r="G5288" s="33"/>
      <c r="H5288" s="33"/>
      <c r="I5288" s="33"/>
    </row>
    <row r="5289" spans="7:9">
      <c r="G5289" s="33"/>
      <c r="H5289" s="33"/>
      <c r="I5289" s="33"/>
    </row>
    <row r="5290" spans="7:9">
      <c r="G5290" s="33"/>
      <c r="H5290" s="33"/>
      <c r="I5290" s="33"/>
    </row>
    <row r="5291" spans="7:9">
      <c r="G5291" s="33"/>
      <c r="H5291" s="33"/>
      <c r="I5291" s="33"/>
    </row>
    <row r="5292" spans="7:9">
      <c r="G5292" s="33"/>
      <c r="H5292" s="33"/>
      <c r="I5292" s="33"/>
    </row>
    <row r="5293" spans="7:9">
      <c r="G5293" s="33"/>
      <c r="H5293" s="33"/>
      <c r="I5293" s="33"/>
    </row>
    <row r="5294" spans="7:9">
      <c r="G5294" s="33"/>
      <c r="H5294" s="33"/>
      <c r="I5294" s="33"/>
    </row>
    <row r="5295" spans="7:9">
      <c r="G5295" s="33"/>
      <c r="H5295" s="33"/>
      <c r="I5295" s="33"/>
    </row>
    <row r="5296" spans="7:9">
      <c r="G5296" s="33"/>
      <c r="H5296" s="33"/>
      <c r="I5296" s="33"/>
    </row>
    <row r="5297" spans="7:9">
      <c r="G5297" s="33"/>
      <c r="H5297" s="33"/>
      <c r="I5297" s="33"/>
    </row>
    <row r="5298" spans="7:9">
      <c r="G5298" s="33"/>
      <c r="H5298" s="33"/>
      <c r="I5298" s="33"/>
    </row>
    <row r="5299" spans="7:9">
      <c r="G5299" s="33"/>
      <c r="H5299" s="33"/>
      <c r="I5299" s="33"/>
    </row>
    <row r="5300" spans="7:9">
      <c r="G5300" s="33"/>
      <c r="H5300" s="33"/>
      <c r="I5300" s="33"/>
    </row>
    <row r="5301" spans="7:9">
      <c r="G5301" s="33"/>
      <c r="H5301" s="33"/>
      <c r="I5301" s="33"/>
    </row>
    <row r="5302" spans="7:9">
      <c r="G5302" s="33"/>
      <c r="H5302" s="33"/>
      <c r="I5302" s="33"/>
    </row>
    <row r="5303" spans="7:9">
      <c r="G5303" s="33"/>
      <c r="H5303" s="33"/>
      <c r="I5303" s="33"/>
    </row>
    <row r="5304" spans="7:9">
      <c r="G5304" s="33"/>
      <c r="H5304" s="33"/>
      <c r="I5304" s="33"/>
    </row>
    <row r="5305" spans="7:9">
      <c r="G5305" s="33"/>
      <c r="H5305" s="33"/>
      <c r="I5305" s="33"/>
    </row>
    <row r="5306" spans="7:9">
      <c r="G5306" s="33"/>
      <c r="H5306" s="33"/>
      <c r="I5306" s="33"/>
    </row>
    <row r="5307" spans="7:9">
      <c r="G5307" s="33"/>
      <c r="H5307" s="33"/>
      <c r="I5307" s="33"/>
    </row>
    <row r="5308" spans="7:9">
      <c r="G5308" s="33"/>
      <c r="H5308" s="33"/>
      <c r="I5308" s="33"/>
    </row>
    <row r="5309" spans="7:9">
      <c r="G5309" s="33"/>
      <c r="H5309" s="33"/>
      <c r="I5309" s="33"/>
    </row>
    <row r="5310" spans="7:9">
      <c r="G5310" s="33"/>
      <c r="H5310" s="33"/>
      <c r="I5310" s="33"/>
    </row>
    <row r="5311" spans="7:9">
      <c r="G5311" s="33"/>
      <c r="H5311" s="33"/>
      <c r="I5311" s="33"/>
    </row>
    <row r="5312" spans="7:9">
      <c r="G5312" s="33"/>
      <c r="H5312" s="33"/>
      <c r="I5312" s="33"/>
    </row>
    <row r="5313" spans="7:9">
      <c r="G5313" s="33"/>
      <c r="H5313" s="33"/>
      <c r="I5313" s="33"/>
    </row>
    <row r="5314" spans="7:9">
      <c r="G5314" s="33"/>
      <c r="H5314" s="33"/>
      <c r="I5314" s="33"/>
    </row>
    <row r="5315" spans="7:9">
      <c r="G5315" s="33"/>
      <c r="H5315" s="33"/>
      <c r="I5315" s="33"/>
    </row>
    <row r="5316" spans="7:9">
      <c r="G5316" s="33"/>
      <c r="H5316" s="33"/>
      <c r="I5316" s="33"/>
    </row>
    <row r="5317" spans="7:9">
      <c r="G5317" s="33"/>
      <c r="H5317" s="33"/>
      <c r="I5317" s="33"/>
    </row>
    <row r="5318" spans="7:9">
      <c r="G5318" s="33"/>
      <c r="H5318" s="33"/>
      <c r="I5318" s="33"/>
    </row>
    <row r="5319" spans="7:9">
      <c r="G5319" s="33"/>
      <c r="H5319" s="33"/>
      <c r="I5319" s="33"/>
    </row>
    <row r="5320" spans="7:9">
      <c r="G5320" s="33"/>
      <c r="H5320" s="33"/>
      <c r="I5320" s="33"/>
    </row>
    <row r="5321" spans="7:9">
      <c r="G5321" s="33"/>
      <c r="H5321" s="33"/>
      <c r="I5321" s="33"/>
    </row>
    <row r="5322" spans="7:9">
      <c r="G5322" s="33"/>
      <c r="H5322" s="33"/>
      <c r="I5322" s="33"/>
    </row>
    <row r="5323" spans="7:9">
      <c r="G5323" s="33"/>
      <c r="H5323" s="33"/>
      <c r="I5323" s="33"/>
    </row>
    <row r="5324" spans="7:9">
      <c r="G5324" s="33"/>
      <c r="H5324" s="33"/>
      <c r="I5324" s="33"/>
    </row>
    <row r="5325" spans="7:9">
      <c r="G5325" s="33"/>
      <c r="H5325" s="33"/>
      <c r="I5325" s="33"/>
    </row>
    <row r="5326" spans="7:9">
      <c r="G5326" s="33"/>
      <c r="H5326" s="33"/>
      <c r="I5326" s="33"/>
    </row>
    <row r="5327" spans="7:9">
      <c r="G5327" s="33"/>
      <c r="H5327" s="33"/>
      <c r="I5327" s="33"/>
    </row>
    <row r="5328" spans="7:9">
      <c r="G5328" s="33"/>
      <c r="H5328" s="33"/>
      <c r="I5328" s="33"/>
    </row>
    <row r="5329" spans="7:9">
      <c r="G5329" s="33"/>
      <c r="H5329" s="33"/>
      <c r="I5329" s="33"/>
    </row>
    <row r="5330" spans="7:9">
      <c r="G5330" s="33"/>
      <c r="H5330" s="33"/>
      <c r="I5330" s="33"/>
    </row>
    <row r="5331" spans="7:9">
      <c r="G5331" s="33"/>
      <c r="H5331" s="33"/>
      <c r="I5331" s="33"/>
    </row>
    <row r="5332" spans="7:9">
      <c r="G5332" s="33"/>
      <c r="H5332" s="33"/>
      <c r="I5332" s="33"/>
    </row>
    <row r="5333" spans="7:9">
      <c r="G5333" s="33"/>
      <c r="H5333" s="33"/>
      <c r="I5333" s="33"/>
    </row>
    <row r="5334" spans="7:9">
      <c r="G5334" s="33"/>
      <c r="H5334" s="33"/>
      <c r="I5334" s="33"/>
    </row>
    <row r="5335" spans="7:9">
      <c r="G5335" s="33"/>
      <c r="H5335" s="33"/>
      <c r="I5335" s="33"/>
    </row>
    <row r="5336" spans="7:9">
      <c r="G5336" s="33"/>
      <c r="H5336" s="33"/>
      <c r="I5336" s="33"/>
    </row>
    <row r="5337" spans="7:9">
      <c r="G5337" s="33"/>
      <c r="H5337" s="33"/>
      <c r="I5337" s="33"/>
    </row>
    <row r="5338" spans="7:9">
      <c r="G5338" s="33"/>
      <c r="H5338" s="33"/>
      <c r="I5338" s="33"/>
    </row>
    <row r="5339" spans="7:9">
      <c r="G5339" s="33"/>
      <c r="H5339" s="33"/>
      <c r="I5339" s="33"/>
    </row>
    <row r="5340" spans="7:9">
      <c r="G5340" s="33"/>
      <c r="H5340" s="33"/>
      <c r="I5340" s="33"/>
    </row>
    <row r="5341" spans="7:9">
      <c r="G5341" s="33"/>
      <c r="H5341" s="33"/>
      <c r="I5341" s="33"/>
    </row>
    <row r="5342" spans="7:9">
      <c r="G5342" s="33"/>
      <c r="H5342" s="33"/>
      <c r="I5342" s="33"/>
    </row>
    <row r="5343" spans="7:9">
      <c r="G5343" s="33"/>
      <c r="H5343" s="33"/>
      <c r="I5343" s="33"/>
    </row>
    <row r="5344" spans="7:9">
      <c r="G5344" s="33"/>
      <c r="H5344" s="33"/>
      <c r="I5344" s="33"/>
    </row>
    <row r="5345" spans="7:9">
      <c r="G5345" s="33"/>
      <c r="H5345" s="33"/>
      <c r="I5345" s="33"/>
    </row>
    <row r="5346" spans="7:9">
      <c r="G5346" s="33"/>
      <c r="H5346" s="33"/>
      <c r="I5346" s="33"/>
    </row>
    <row r="5347" spans="7:9">
      <c r="G5347" s="33"/>
      <c r="H5347" s="33"/>
      <c r="I5347" s="33"/>
    </row>
    <row r="5348" spans="7:9">
      <c r="G5348" s="33"/>
      <c r="H5348" s="33"/>
      <c r="I5348" s="33"/>
    </row>
    <row r="5349" spans="7:9">
      <c r="G5349" s="33"/>
      <c r="H5349" s="33"/>
      <c r="I5349" s="33"/>
    </row>
    <row r="5350" spans="7:9">
      <c r="G5350" s="33"/>
      <c r="H5350" s="33"/>
      <c r="I5350" s="33"/>
    </row>
    <row r="5351" spans="7:9">
      <c r="G5351" s="33"/>
      <c r="H5351" s="33"/>
      <c r="I5351" s="33"/>
    </row>
    <row r="5352" spans="7:9">
      <c r="G5352" s="33"/>
      <c r="H5352" s="33"/>
      <c r="I5352" s="33"/>
    </row>
    <row r="5353" spans="7:9">
      <c r="G5353" s="33"/>
      <c r="H5353" s="33"/>
      <c r="I5353" s="33"/>
    </row>
    <row r="5354" spans="7:9">
      <c r="G5354" s="33"/>
      <c r="H5354" s="33"/>
      <c r="I5354" s="33"/>
    </row>
    <row r="5355" spans="7:9">
      <c r="G5355" s="33"/>
      <c r="H5355" s="33"/>
      <c r="I5355" s="33"/>
    </row>
    <row r="5356" spans="7:9">
      <c r="G5356" s="33"/>
      <c r="H5356" s="33"/>
      <c r="I5356" s="33"/>
    </row>
    <row r="5357" spans="7:9">
      <c r="G5357" s="33"/>
      <c r="H5357" s="33"/>
      <c r="I5357" s="33"/>
    </row>
    <row r="5358" spans="7:9">
      <c r="G5358" s="33"/>
      <c r="H5358" s="33"/>
      <c r="I5358" s="33"/>
    </row>
    <row r="5359" spans="7:9">
      <c r="G5359" s="33"/>
      <c r="H5359" s="33"/>
      <c r="I5359" s="33"/>
    </row>
    <row r="5360" spans="7:9">
      <c r="G5360" s="33"/>
      <c r="H5360" s="33"/>
      <c r="I5360" s="33"/>
    </row>
    <row r="5361" spans="7:9">
      <c r="G5361" s="33"/>
      <c r="H5361" s="33"/>
      <c r="I5361" s="33"/>
    </row>
    <row r="5362" spans="7:9">
      <c r="G5362" s="33"/>
      <c r="H5362" s="33"/>
      <c r="I5362" s="33"/>
    </row>
    <row r="5363" spans="7:9">
      <c r="G5363" s="33"/>
      <c r="H5363" s="33"/>
      <c r="I5363" s="33"/>
    </row>
    <row r="5364" spans="7:9">
      <c r="G5364" s="33"/>
      <c r="H5364" s="33"/>
      <c r="I5364" s="33"/>
    </row>
    <row r="5365" spans="7:9">
      <c r="G5365" s="33"/>
      <c r="H5365" s="33"/>
      <c r="I5365" s="33"/>
    </row>
    <row r="5366" spans="7:9">
      <c r="G5366" s="33"/>
      <c r="H5366" s="33"/>
      <c r="I5366" s="33"/>
    </row>
    <row r="5367" spans="7:9">
      <c r="G5367" s="33"/>
      <c r="H5367" s="33"/>
      <c r="I5367" s="33"/>
    </row>
    <row r="5368" spans="7:9">
      <c r="G5368" s="33"/>
      <c r="H5368" s="33"/>
      <c r="I5368" s="33"/>
    </row>
    <row r="5369" spans="7:9">
      <c r="G5369" s="33"/>
      <c r="H5369" s="33"/>
      <c r="I5369" s="33"/>
    </row>
    <row r="5370" spans="7:9">
      <c r="G5370" s="33"/>
      <c r="H5370" s="33"/>
      <c r="I5370" s="33"/>
    </row>
    <row r="5371" spans="7:9">
      <c r="G5371" s="33"/>
      <c r="H5371" s="33"/>
      <c r="I5371" s="33"/>
    </row>
    <row r="5372" spans="7:9">
      <c r="G5372" s="33"/>
      <c r="H5372" s="33"/>
      <c r="I5372" s="33"/>
    </row>
    <row r="5373" spans="7:9">
      <c r="G5373" s="33"/>
      <c r="H5373" s="33"/>
      <c r="I5373" s="33"/>
    </row>
    <row r="5374" spans="7:9">
      <c r="G5374" s="33"/>
      <c r="H5374" s="33"/>
      <c r="I5374" s="33"/>
    </row>
    <row r="5375" spans="7:9">
      <c r="G5375" s="33"/>
      <c r="H5375" s="33"/>
      <c r="I5375" s="33"/>
    </row>
    <row r="5376" spans="7:9">
      <c r="G5376" s="33"/>
      <c r="H5376" s="33"/>
      <c r="I5376" s="33"/>
    </row>
    <row r="5377" spans="7:9">
      <c r="G5377" s="33"/>
      <c r="H5377" s="33"/>
      <c r="I5377" s="33"/>
    </row>
    <row r="5378" spans="7:9">
      <c r="G5378" s="33"/>
      <c r="H5378" s="33"/>
      <c r="I5378" s="33"/>
    </row>
    <row r="5379" spans="7:9">
      <c r="G5379" s="33"/>
      <c r="H5379" s="33"/>
      <c r="I5379" s="33"/>
    </row>
    <row r="5380" spans="7:9">
      <c r="G5380" s="33"/>
      <c r="H5380" s="33"/>
      <c r="I5380" s="33"/>
    </row>
    <row r="5381" spans="7:9">
      <c r="G5381" s="33"/>
      <c r="H5381" s="33"/>
      <c r="I5381" s="33"/>
    </row>
    <row r="5382" spans="7:9">
      <c r="G5382" s="33"/>
      <c r="H5382" s="33"/>
      <c r="I5382" s="33"/>
    </row>
    <row r="5383" spans="7:9">
      <c r="G5383" s="33"/>
      <c r="H5383" s="33"/>
      <c r="I5383" s="33"/>
    </row>
    <row r="5384" spans="7:9">
      <c r="G5384" s="33"/>
      <c r="H5384" s="33"/>
      <c r="I5384" s="33"/>
    </row>
    <row r="5385" spans="7:9">
      <c r="G5385" s="33"/>
      <c r="H5385" s="33"/>
      <c r="I5385" s="33"/>
    </row>
    <row r="5386" spans="7:9">
      <c r="G5386" s="33"/>
      <c r="H5386" s="33"/>
      <c r="I5386" s="33"/>
    </row>
    <row r="5387" spans="7:9">
      <c r="G5387" s="33"/>
      <c r="H5387" s="33"/>
      <c r="I5387" s="33"/>
    </row>
    <row r="5388" spans="7:9">
      <c r="G5388" s="33"/>
      <c r="H5388" s="33"/>
      <c r="I5388" s="33"/>
    </row>
    <row r="5389" spans="7:9">
      <c r="G5389" s="33"/>
      <c r="H5389" s="33"/>
      <c r="I5389" s="33"/>
    </row>
    <row r="5390" spans="7:9">
      <c r="G5390" s="33"/>
      <c r="H5390" s="33"/>
      <c r="I5390" s="33"/>
    </row>
    <row r="5391" spans="7:9">
      <c r="G5391" s="33"/>
      <c r="H5391" s="33"/>
      <c r="I5391" s="33"/>
    </row>
    <row r="5392" spans="7:9">
      <c r="G5392" s="33"/>
      <c r="H5392" s="33"/>
      <c r="I5392" s="33"/>
    </row>
    <row r="5393" spans="7:9">
      <c r="G5393" s="33"/>
      <c r="H5393" s="33"/>
      <c r="I5393" s="33"/>
    </row>
    <row r="5394" spans="7:9">
      <c r="G5394" s="33"/>
      <c r="H5394" s="33"/>
      <c r="I5394" s="33"/>
    </row>
    <row r="5395" spans="7:9">
      <c r="G5395" s="33"/>
      <c r="H5395" s="33"/>
      <c r="I5395" s="33"/>
    </row>
    <row r="5396" spans="7:9">
      <c r="G5396" s="33"/>
      <c r="H5396" s="33"/>
      <c r="I5396" s="33"/>
    </row>
    <row r="5397" spans="7:9">
      <c r="G5397" s="33"/>
      <c r="H5397" s="33"/>
      <c r="I5397" s="33"/>
    </row>
    <row r="5398" spans="7:9">
      <c r="G5398" s="33"/>
      <c r="H5398" s="33"/>
      <c r="I5398" s="33"/>
    </row>
    <row r="5399" spans="7:9">
      <c r="G5399" s="33"/>
      <c r="H5399" s="33"/>
      <c r="I5399" s="33"/>
    </row>
    <row r="5400" spans="7:9">
      <c r="G5400" s="33"/>
      <c r="H5400" s="33"/>
      <c r="I5400" s="33"/>
    </row>
    <row r="5401" spans="7:9">
      <c r="G5401" s="33"/>
      <c r="H5401" s="33"/>
      <c r="I5401" s="33"/>
    </row>
    <row r="5402" spans="7:9">
      <c r="G5402" s="33"/>
      <c r="H5402" s="33"/>
      <c r="I5402" s="33"/>
    </row>
    <row r="5403" spans="7:9">
      <c r="G5403" s="33"/>
      <c r="H5403" s="33"/>
      <c r="I5403" s="33"/>
    </row>
    <row r="5404" spans="7:9">
      <c r="G5404" s="33"/>
      <c r="H5404" s="33"/>
      <c r="I5404" s="33"/>
    </row>
    <row r="5405" spans="7:9">
      <c r="G5405" s="33"/>
      <c r="H5405" s="33"/>
      <c r="I5405" s="33"/>
    </row>
    <row r="5406" spans="7:9">
      <c r="G5406" s="33"/>
      <c r="H5406" s="33"/>
      <c r="I5406" s="33"/>
    </row>
    <row r="5407" spans="7:9">
      <c r="G5407" s="33"/>
      <c r="H5407" s="33"/>
      <c r="I5407" s="33"/>
    </row>
    <row r="5408" spans="7:9">
      <c r="G5408" s="33"/>
      <c r="H5408" s="33"/>
      <c r="I5408" s="33"/>
    </row>
    <row r="5409" spans="7:9">
      <c r="G5409" s="33"/>
      <c r="H5409" s="33"/>
      <c r="I5409" s="33"/>
    </row>
    <row r="5410" spans="7:9">
      <c r="G5410" s="33"/>
      <c r="H5410" s="33"/>
      <c r="I5410" s="33"/>
    </row>
    <row r="5411" spans="7:9">
      <c r="G5411" s="33"/>
      <c r="H5411" s="33"/>
      <c r="I5411" s="33"/>
    </row>
    <row r="5412" spans="7:9">
      <c r="G5412" s="33"/>
      <c r="H5412" s="33"/>
      <c r="I5412" s="33"/>
    </row>
    <row r="5413" spans="7:9">
      <c r="G5413" s="33"/>
      <c r="H5413" s="33"/>
      <c r="I5413" s="33"/>
    </row>
    <row r="5414" spans="7:9">
      <c r="G5414" s="33"/>
      <c r="H5414" s="33"/>
      <c r="I5414" s="33"/>
    </row>
    <row r="5415" spans="7:9">
      <c r="G5415" s="33"/>
      <c r="H5415" s="33"/>
      <c r="I5415" s="33"/>
    </row>
    <row r="5416" spans="7:9">
      <c r="G5416" s="33"/>
      <c r="H5416" s="33"/>
      <c r="I5416" s="33"/>
    </row>
    <row r="5417" spans="7:9">
      <c r="G5417" s="33"/>
      <c r="H5417" s="33"/>
      <c r="I5417" s="33"/>
    </row>
    <row r="5418" spans="7:9">
      <c r="G5418" s="33"/>
      <c r="H5418" s="33"/>
      <c r="I5418" s="33"/>
    </row>
    <row r="5419" spans="7:9">
      <c r="G5419" s="33"/>
      <c r="H5419" s="33"/>
      <c r="I5419" s="33"/>
    </row>
    <row r="5420" spans="7:9">
      <c r="G5420" s="33"/>
      <c r="H5420" s="33"/>
      <c r="I5420" s="33"/>
    </row>
    <row r="5421" spans="7:9">
      <c r="G5421" s="33"/>
      <c r="H5421" s="33"/>
      <c r="I5421" s="33"/>
    </row>
    <row r="5422" spans="7:9">
      <c r="G5422" s="33"/>
      <c r="H5422" s="33"/>
      <c r="I5422" s="33"/>
    </row>
    <row r="5423" spans="7:9">
      <c r="G5423" s="33"/>
      <c r="H5423" s="33"/>
      <c r="I5423" s="33"/>
    </row>
    <row r="5424" spans="7:9">
      <c r="G5424" s="33"/>
      <c r="H5424" s="33"/>
      <c r="I5424" s="33"/>
    </row>
    <row r="5425" spans="7:9">
      <c r="G5425" s="33"/>
      <c r="H5425" s="33"/>
      <c r="I5425" s="33"/>
    </row>
    <row r="5426" spans="7:9">
      <c r="G5426" s="33"/>
      <c r="H5426" s="33"/>
      <c r="I5426" s="33"/>
    </row>
    <row r="5427" spans="7:9">
      <c r="G5427" s="33"/>
      <c r="H5427" s="33"/>
      <c r="I5427" s="33"/>
    </row>
    <row r="5428" spans="7:9">
      <c r="G5428" s="33"/>
      <c r="H5428" s="33"/>
      <c r="I5428" s="33"/>
    </row>
    <row r="5429" spans="7:9">
      <c r="G5429" s="33"/>
      <c r="H5429" s="33"/>
      <c r="I5429" s="33"/>
    </row>
    <row r="5430" spans="7:9">
      <c r="G5430" s="33"/>
      <c r="H5430" s="33"/>
      <c r="I5430" s="33"/>
    </row>
    <row r="5431" spans="7:9">
      <c r="G5431" s="33"/>
      <c r="H5431" s="33"/>
      <c r="I5431" s="33"/>
    </row>
    <row r="5432" spans="7:9">
      <c r="G5432" s="33"/>
      <c r="H5432" s="33"/>
      <c r="I5432" s="33"/>
    </row>
    <row r="5433" spans="7:9">
      <c r="G5433" s="33"/>
      <c r="H5433" s="33"/>
      <c r="I5433" s="33"/>
    </row>
    <row r="5434" spans="7:9">
      <c r="G5434" s="33"/>
      <c r="H5434" s="33"/>
      <c r="I5434" s="33"/>
    </row>
    <row r="5435" spans="7:9">
      <c r="G5435" s="33"/>
      <c r="H5435" s="33"/>
      <c r="I5435" s="33"/>
    </row>
    <row r="5436" spans="7:9">
      <c r="G5436" s="33"/>
      <c r="H5436" s="33"/>
      <c r="I5436" s="33"/>
    </row>
    <row r="5437" spans="7:9">
      <c r="G5437" s="33"/>
      <c r="H5437" s="33"/>
      <c r="I5437" s="33"/>
    </row>
    <row r="5438" spans="7:9">
      <c r="G5438" s="33"/>
      <c r="H5438" s="33"/>
      <c r="I5438" s="33"/>
    </row>
    <row r="5439" spans="7:9">
      <c r="G5439" s="33"/>
      <c r="H5439" s="33"/>
      <c r="I5439" s="33"/>
    </row>
    <row r="5440" spans="7:9">
      <c r="G5440" s="33"/>
      <c r="H5440" s="33"/>
      <c r="I5440" s="33"/>
    </row>
    <row r="5441" spans="7:9">
      <c r="G5441" s="33"/>
      <c r="H5441" s="33"/>
      <c r="I5441" s="33"/>
    </row>
    <row r="5442" spans="7:9">
      <c r="G5442" s="33"/>
      <c r="H5442" s="33"/>
      <c r="I5442" s="33"/>
    </row>
    <row r="5443" spans="7:9">
      <c r="G5443" s="33"/>
      <c r="H5443" s="33"/>
      <c r="I5443" s="33"/>
    </row>
    <row r="5444" spans="7:9">
      <c r="G5444" s="33"/>
      <c r="H5444" s="33"/>
      <c r="I5444" s="33"/>
    </row>
    <row r="5445" spans="7:9">
      <c r="G5445" s="33"/>
      <c r="H5445" s="33"/>
      <c r="I5445" s="33"/>
    </row>
    <row r="5446" spans="7:9">
      <c r="G5446" s="33"/>
      <c r="H5446" s="33"/>
      <c r="I5446" s="33"/>
    </row>
    <row r="5447" spans="7:9">
      <c r="G5447" s="33"/>
      <c r="H5447" s="33"/>
      <c r="I5447" s="33"/>
    </row>
    <row r="5448" spans="7:9">
      <c r="G5448" s="33"/>
      <c r="H5448" s="33"/>
      <c r="I5448" s="33"/>
    </row>
    <row r="5449" spans="7:9">
      <c r="G5449" s="33"/>
      <c r="H5449" s="33"/>
      <c r="I5449" s="33"/>
    </row>
    <row r="5450" spans="7:9">
      <c r="G5450" s="33"/>
      <c r="H5450" s="33"/>
      <c r="I5450" s="33"/>
    </row>
    <row r="5451" spans="7:9">
      <c r="G5451" s="33"/>
      <c r="H5451" s="33"/>
      <c r="I5451" s="33"/>
    </row>
    <row r="5452" spans="7:9">
      <c r="G5452" s="33"/>
      <c r="H5452" s="33"/>
      <c r="I5452" s="33"/>
    </row>
    <row r="5453" spans="7:9">
      <c r="G5453" s="33"/>
      <c r="H5453" s="33"/>
      <c r="I5453" s="33"/>
    </row>
    <row r="5454" spans="7:9">
      <c r="G5454" s="33"/>
      <c r="H5454" s="33"/>
      <c r="I5454" s="33"/>
    </row>
    <row r="5455" spans="7:9">
      <c r="G5455" s="33"/>
      <c r="H5455" s="33"/>
      <c r="I5455" s="33"/>
    </row>
    <row r="5456" spans="7:9">
      <c r="G5456" s="33"/>
      <c r="H5456" s="33"/>
      <c r="I5456" s="33"/>
    </row>
    <row r="5457" spans="7:9">
      <c r="G5457" s="33"/>
      <c r="H5457" s="33"/>
      <c r="I5457" s="33"/>
    </row>
    <row r="5458" spans="7:9">
      <c r="G5458" s="33"/>
      <c r="H5458" s="33"/>
      <c r="I5458" s="33"/>
    </row>
    <row r="5459" spans="7:9">
      <c r="G5459" s="33"/>
      <c r="H5459" s="33"/>
      <c r="I5459" s="33"/>
    </row>
    <row r="5460" spans="7:9">
      <c r="G5460" s="33"/>
      <c r="H5460" s="33"/>
      <c r="I5460" s="33"/>
    </row>
    <row r="5461" spans="7:9">
      <c r="G5461" s="33"/>
      <c r="H5461" s="33"/>
      <c r="I5461" s="33"/>
    </row>
    <row r="5462" spans="7:9">
      <c r="G5462" s="33"/>
      <c r="H5462" s="33"/>
      <c r="I5462" s="33"/>
    </row>
    <row r="5463" spans="7:9">
      <c r="G5463" s="33"/>
      <c r="H5463" s="33"/>
      <c r="I5463" s="33"/>
    </row>
    <row r="5464" spans="7:9">
      <c r="G5464" s="33"/>
      <c r="H5464" s="33"/>
      <c r="I5464" s="33"/>
    </row>
    <row r="5465" spans="7:9">
      <c r="G5465" s="33"/>
      <c r="H5465" s="33"/>
      <c r="I5465" s="33"/>
    </row>
    <row r="5466" spans="7:9">
      <c r="G5466" s="33"/>
      <c r="H5466" s="33"/>
      <c r="I5466" s="33"/>
    </row>
    <row r="5467" spans="7:9">
      <c r="G5467" s="33"/>
      <c r="H5467" s="33"/>
      <c r="I5467" s="33"/>
    </row>
    <row r="5468" spans="7:9">
      <c r="G5468" s="33"/>
      <c r="H5468" s="33"/>
      <c r="I5468" s="33"/>
    </row>
    <row r="5469" spans="7:9">
      <c r="G5469" s="33"/>
      <c r="H5469" s="33"/>
      <c r="I5469" s="33"/>
    </row>
    <row r="5470" spans="7:9">
      <c r="G5470" s="33"/>
      <c r="H5470" s="33"/>
      <c r="I5470" s="33"/>
    </row>
    <row r="5471" spans="7:9">
      <c r="G5471" s="33"/>
      <c r="H5471" s="33"/>
      <c r="I5471" s="33"/>
    </row>
    <row r="5472" spans="7:9">
      <c r="G5472" s="33"/>
      <c r="H5472" s="33"/>
      <c r="I5472" s="33"/>
    </row>
    <row r="5473" spans="7:9">
      <c r="G5473" s="33"/>
      <c r="H5473" s="33"/>
      <c r="I5473" s="33"/>
    </row>
    <row r="5474" spans="7:9">
      <c r="G5474" s="33"/>
      <c r="H5474" s="33"/>
      <c r="I5474" s="33"/>
    </row>
    <row r="5475" spans="7:9">
      <c r="G5475" s="33"/>
      <c r="H5475" s="33"/>
      <c r="I5475" s="33"/>
    </row>
    <row r="5476" spans="7:9">
      <c r="G5476" s="33"/>
      <c r="H5476" s="33"/>
      <c r="I5476" s="33"/>
    </row>
    <row r="5477" spans="7:9">
      <c r="G5477" s="33"/>
      <c r="H5477" s="33"/>
      <c r="I5477" s="33"/>
    </row>
    <row r="5478" spans="7:9">
      <c r="G5478" s="33"/>
      <c r="H5478" s="33"/>
      <c r="I5478" s="33"/>
    </row>
    <row r="5479" spans="7:9">
      <c r="G5479" s="33"/>
      <c r="H5479" s="33"/>
      <c r="I5479" s="33"/>
    </row>
    <row r="5480" spans="7:9">
      <c r="G5480" s="33"/>
      <c r="H5480" s="33"/>
      <c r="I5480" s="33"/>
    </row>
    <row r="5481" spans="7:9">
      <c r="G5481" s="33"/>
      <c r="H5481" s="33"/>
      <c r="I5481" s="33"/>
    </row>
    <row r="5482" spans="7:9">
      <c r="G5482" s="33"/>
      <c r="H5482" s="33"/>
      <c r="I5482" s="33"/>
    </row>
    <row r="5483" spans="7:9">
      <c r="G5483" s="33"/>
      <c r="H5483" s="33"/>
      <c r="I5483" s="33"/>
    </row>
    <row r="5484" spans="7:9">
      <c r="G5484" s="33"/>
      <c r="H5484" s="33"/>
      <c r="I5484" s="33"/>
    </row>
    <row r="5485" spans="7:9">
      <c r="G5485" s="33"/>
      <c r="H5485" s="33"/>
      <c r="I5485" s="33"/>
    </row>
    <row r="5486" spans="7:9">
      <c r="G5486" s="33"/>
      <c r="H5486" s="33"/>
      <c r="I5486" s="33"/>
    </row>
    <row r="5487" spans="7:9">
      <c r="G5487" s="33"/>
      <c r="H5487" s="33"/>
      <c r="I5487" s="33"/>
    </row>
    <row r="5488" spans="7:9">
      <c r="G5488" s="33"/>
      <c r="H5488" s="33"/>
      <c r="I5488" s="33"/>
    </row>
    <row r="5489" spans="7:9">
      <c r="G5489" s="33"/>
      <c r="H5489" s="33"/>
      <c r="I5489" s="33"/>
    </row>
    <row r="5490" spans="7:9">
      <c r="G5490" s="33"/>
      <c r="H5490" s="33"/>
      <c r="I5490" s="33"/>
    </row>
    <row r="5491" spans="7:9">
      <c r="G5491" s="33"/>
      <c r="H5491" s="33"/>
      <c r="I5491" s="33"/>
    </row>
    <row r="5492" spans="7:9">
      <c r="G5492" s="33"/>
      <c r="H5492" s="33"/>
      <c r="I5492" s="33"/>
    </row>
    <row r="5493" spans="7:9">
      <c r="G5493" s="33"/>
      <c r="H5493" s="33"/>
      <c r="I5493" s="33"/>
    </row>
    <row r="5494" spans="7:9">
      <c r="G5494" s="33"/>
      <c r="H5494" s="33"/>
      <c r="I5494" s="33"/>
    </row>
    <row r="5495" spans="7:9">
      <c r="G5495" s="33"/>
      <c r="H5495" s="33"/>
      <c r="I5495" s="33"/>
    </row>
    <row r="5496" spans="7:9">
      <c r="G5496" s="33"/>
      <c r="H5496" s="33"/>
      <c r="I5496" s="33"/>
    </row>
    <row r="5497" spans="7:9">
      <c r="G5497" s="33"/>
      <c r="H5497" s="33"/>
      <c r="I5497" s="33"/>
    </row>
    <row r="5498" spans="7:9">
      <c r="G5498" s="33"/>
      <c r="H5498" s="33"/>
      <c r="I5498" s="33"/>
    </row>
    <row r="5499" spans="7:9">
      <c r="G5499" s="33"/>
      <c r="H5499" s="33"/>
      <c r="I5499" s="33"/>
    </row>
    <row r="5500" spans="7:9">
      <c r="G5500" s="33"/>
      <c r="H5500" s="33"/>
      <c r="I5500" s="33"/>
    </row>
    <row r="5501" spans="7:9">
      <c r="G5501" s="33"/>
      <c r="H5501" s="33"/>
      <c r="I5501" s="33"/>
    </row>
    <row r="5502" spans="7:9">
      <c r="G5502" s="33"/>
      <c r="H5502" s="33"/>
      <c r="I5502" s="33"/>
    </row>
    <row r="5503" spans="7:9">
      <c r="G5503" s="33"/>
      <c r="H5503" s="33"/>
      <c r="I5503" s="33"/>
    </row>
    <row r="5504" spans="7:9">
      <c r="G5504" s="33"/>
      <c r="H5504" s="33"/>
      <c r="I5504" s="33"/>
    </row>
    <row r="5505" spans="7:9">
      <c r="G5505" s="33"/>
      <c r="H5505" s="33"/>
      <c r="I5505" s="33"/>
    </row>
    <row r="5506" spans="7:9">
      <c r="G5506" s="33"/>
      <c r="H5506" s="33"/>
      <c r="I5506" s="33"/>
    </row>
    <row r="5507" spans="7:9">
      <c r="G5507" s="33"/>
      <c r="H5507" s="33"/>
      <c r="I5507" s="33"/>
    </row>
    <row r="5508" spans="7:9">
      <c r="G5508" s="33"/>
      <c r="H5508" s="33"/>
      <c r="I5508" s="33"/>
    </row>
    <row r="5509" spans="7:9">
      <c r="G5509" s="33"/>
      <c r="H5509" s="33"/>
      <c r="I5509" s="33"/>
    </row>
    <row r="5510" spans="7:9">
      <c r="G5510" s="33"/>
      <c r="H5510" s="33"/>
      <c r="I5510" s="33"/>
    </row>
    <row r="5511" spans="7:9">
      <c r="G5511" s="33"/>
      <c r="H5511" s="33"/>
      <c r="I5511" s="33"/>
    </row>
    <row r="5512" spans="7:9">
      <c r="G5512" s="33"/>
      <c r="H5512" s="33"/>
      <c r="I5512" s="33"/>
    </row>
    <row r="5513" spans="7:9">
      <c r="G5513" s="33"/>
      <c r="H5513" s="33"/>
      <c r="I5513" s="33"/>
    </row>
    <row r="5514" spans="7:9">
      <c r="G5514" s="33"/>
      <c r="H5514" s="33"/>
      <c r="I5514" s="33"/>
    </row>
    <row r="5515" spans="7:9">
      <c r="G5515" s="33"/>
      <c r="H5515" s="33"/>
      <c r="I5515" s="33"/>
    </row>
    <row r="5516" spans="7:9">
      <c r="G5516" s="33"/>
      <c r="H5516" s="33"/>
      <c r="I5516" s="33"/>
    </row>
    <row r="5517" spans="7:9">
      <c r="G5517" s="33"/>
      <c r="H5517" s="33"/>
      <c r="I5517" s="33"/>
    </row>
    <row r="5518" spans="7:9">
      <c r="G5518" s="33"/>
      <c r="H5518" s="33"/>
      <c r="I5518" s="33"/>
    </row>
    <row r="5519" spans="7:9">
      <c r="G5519" s="33"/>
      <c r="H5519" s="33"/>
      <c r="I5519" s="33"/>
    </row>
    <row r="5520" spans="7:9">
      <c r="G5520" s="33"/>
      <c r="H5520" s="33"/>
      <c r="I5520" s="33"/>
    </row>
    <row r="5521" spans="7:9">
      <c r="G5521" s="33"/>
      <c r="H5521" s="33"/>
      <c r="I5521" s="33"/>
    </row>
    <row r="5522" spans="7:9">
      <c r="G5522" s="33"/>
      <c r="H5522" s="33"/>
      <c r="I5522" s="33"/>
    </row>
    <row r="5523" spans="7:9">
      <c r="G5523" s="33"/>
      <c r="H5523" s="33"/>
      <c r="I5523" s="33"/>
    </row>
    <row r="5524" spans="7:9">
      <c r="G5524" s="33"/>
      <c r="H5524" s="33"/>
      <c r="I5524" s="33"/>
    </row>
    <row r="5525" spans="7:9">
      <c r="G5525" s="33"/>
      <c r="H5525" s="33"/>
      <c r="I5525" s="33"/>
    </row>
    <row r="5526" spans="7:9">
      <c r="G5526" s="33"/>
      <c r="H5526" s="33"/>
      <c r="I5526" s="33"/>
    </row>
    <row r="5527" spans="7:9">
      <c r="G5527" s="33"/>
      <c r="H5527" s="33"/>
      <c r="I5527" s="33"/>
    </row>
    <row r="5528" spans="7:9">
      <c r="G5528" s="33"/>
      <c r="H5528" s="33"/>
      <c r="I5528" s="33"/>
    </row>
    <row r="5529" spans="7:9">
      <c r="G5529" s="33"/>
      <c r="H5529" s="33"/>
      <c r="I5529" s="33"/>
    </row>
    <row r="5530" spans="7:9">
      <c r="G5530" s="33"/>
      <c r="H5530" s="33"/>
      <c r="I5530" s="33"/>
    </row>
    <row r="5531" spans="7:9">
      <c r="G5531" s="33"/>
      <c r="H5531" s="33"/>
      <c r="I5531" s="33"/>
    </row>
    <row r="5532" spans="7:9">
      <c r="G5532" s="33"/>
      <c r="H5532" s="33"/>
      <c r="I5532" s="33"/>
    </row>
    <row r="5533" spans="7:9">
      <c r="G5533" s="33"/>
      <c r="H5533" s="33"/>
      <c r="I5533" s="33"/>
    </row>
    <row r="5534" spans="7:9">
      <c r="G5534" s="33"/>
      <c r="H5534" s="33"/>
      <c r="I5534" s="33"/>
    </row>
    <row r="5535" spans="7:9">
      <c r="G5535" s="33"/>
      <c r="H5535" s="33"/>
      <c r="I5535" s="33"/>
    </row>
    <row r="5536" spans="7:9">
      <c r="G5536" s="33"/>
      <c r="H5536" s="33"/>
      <c r="I5536" s="33"/>
    </row>
    <row r="5537" spans="7:9">
      <c r="G5537" s="33"/>
      <c r="H5537" s="33"/>
      <c r="I5537" s="33"/>
    </row>
    <row r="5538" spans="7:9">
      <c r="G5538" s="33"/>
      <c r="H5538" s="33"/>
      <c r="I5538" s="33"/>
    </row>
    <row r="5539" spans="7:9">
      <c r="G5539" s="33"/>
      <c r="H5539" s="33"/>
      <c r="I5539" s="33"/>
    </row>
    <row r="5540" spans="7:9">
      <c r="G5540" s="33"/>
      <c r="H5540" s="33"/>
      <c r="I5540" s="33"/>
    </row>
    <row r="5541" spans="7:9">
      <c r="G5541" s="33"/>
      <c r="H5541" s="33"/>
      <c r="I5541" s="33"/>
    </row>
    <row r="5542" spans="7:9">
      <c r="G5542" s="33"/>
      <c r="H5542" s="33"/>
      <c r="I5542" s="33"/>
    </row>
    <row r="5543" spans="7:9">
      <c r="G5543" s="33"/>
      <c r="H5543" s="33"/>
      <c r="I5543" s="33"/>
    </row>
    <row r="5544" spans="7:9">
      <c r="G5544" s="33"/>
      <c r="H5544" s="33"/>
      <c r="I5544" s="33"/>
    </row>
    <row r="5545" spans="7:9">
      <c r="G5545" s="33"/>
      <c r="H5545" s="33"/>
      <c r="I5545" s="33"/>
    </row>
    <row r="5546" spans="7:9">
      <c r="G5546" s="33"/>
      <c r="H5546" s="33"/>
      <c r="I5546" s="33"/>
    </row>
    <row r="5547" spans="7:9">
      <c r="G5547" s="33"/>
      <c r="H5547" s="33"/>
      <c r="I5547" s="33"/>
    </row>
    <row r="5548" spans="7:9">
      <c r="G5548" s="33"/>
      <c r="H5548" s="33"/>
      <c r="I5548" s="33"/>
    </row>
    <row r="5549" spans="7:9">
      <c r="G5549" s="33"/>
      <c r="H5549" s="33"/>
      <c r="I5549" s="33"/>
    </row>
    <row r="5550" spans="7:9">
      <c r="G5550" s="33"/>
      <c r="H5550" s="33"/>
      <c r="I5550" s="33"/>
    </row>
    <row r="5551" spans="7:9">
      <c r="G5551" s="33"/>
      <c r="H5551" s="33"/>
      <c r="I5551" s="33"/>
    </row>
    <row r="5552" spans="7:9">
      <c r="G5552" s="33"/>
      <c r="H5552" s="33"/>
      <c r="I5552" s="33"/>
    </row>
    <row r="5553" spans="7:9">
      <c r="G5553" s="33"/>
      <c r="H5553" s="33"/>
      <c r="I5553" s="33"/>
    </row>
    <row r="5554" spans="7:9">
      <c r="G5554" s="33"/>
      <c r="H5554" s="33"/>
      <c r="I5554" s="33"/>
    </row>
    <row r="5555" spans="7:9">
      <c r="G5555" s="33"/>
      <c r="H5555" s="33"/>
      <c r="I5555" s="33"/>
    </row>
    <row r="5556" spans="7:9">
      <c r="G5556" s="33"/>
      <c r="H5556" s="33"/>
      <c r="I5556" s="33"/>
    </row>
    <row r="5557" spans="7:9">
      <c r="G5557" s="33"/>
      <c r="H5557" s="33"/>
      <c r="I5557" s="33"/>
    </row>
    <row r="5558" spans="7:9">
      <c r="G5558" s="33"/>
      <c r="H5558" s="33"/>
      <c r="I5558" s="33"/>
    </row>
    <row r="5559" spans="7:9">
      <c r="G5559" s="33"/>
      <c r="H5559" s="33"/>
      <c r="I5559" s="33"/>
    </row>
    <row r="5560" spans="7:9">
      <c r="G5560" s="33"/>
      <c r="H5560" s="33"/>
      <c r="I5560" s="33"/>
    </row>
    <row r="5561" spans="7:9">
      <c r="G5561" s="33"/>
      <c r="H5561" s="33"/>
      <c r="I5561" s="33"/>
    </row>
    <row r="5562" spans="7:9">
      <c r="G5562" s="33"/>
      <c r="H5562" s="33"/>
      <c r="I5562" s="33"/>
    </row>
    <row r="5563" spans="7:9">
      <c r="G5563" s="33"/>
      <c r="H5563" s="33"/>
      <c r="I5563" s="33"/>
    </row>
    <row r="5564" spans="7:9">
      <c r="G5564" s="33"/>
      <c r="H5564" s="33"/>
      <c r="I5564" s="33"/>
    </row>
    <row r="5565" spans="7:9">
      <c r="G5565" s="33"/>
      <c r="H5565" s="33"/>
      <c r="I5565" s="33"/>
    </row>
    <row r="5566" spans="7:9">
      <c r="G5566" s="33"/>
      <c r="H5566" s="33"/>
      <c r="I5566" s="33"/>
    </row>
    <row r="5567" spans="7:9">
      <c r="G5567" s="33"/>
      <c r="H5567" s="33"/>
      <c r="I5567" s="33"/>
    </row>
    <row r="5568" spans="7:9">
      <c r="G5568" s="33"/>
      <c r="H5568" s="33"/>
      <c r="I5568" s="33"/>
    </row>
    <row r="5569" spans="7:9">
      <c r="G5569" s="33"/>
      <c r="H5569" s="33"/>
      <c r="I5569" s="33"/>
    </row>
    <row r="5570" spans="7:9">
      <c r="G5570" s="33"/>
      <c r="H5570" s="33"/>
      <c r="I5570" s="33"/>
    </row>
    <row r="5571" spans="7:9">
      <c r="G5571" s="33"/>
      <c r="H5571" s="33"/>
      <c r="I5571" s="33"/>
    </row>
    <row r="5572" spans="7:9">
      <c r="G5572" s="33"/>
      <c r="H5572" s="33"/>
      <c r="I5572" s="33"/>
    </row>
    <row r="5573" spans="7:9">
      <c r="G5573" s="33"/>
      <c r="H5573" s="33"/>
      <c r="I5573" s="33"/>
    </row>
    <row r="5574" spans="7:9">
      <c r="G5574" s="33"/>
      <c r="H5574" s="33"/>
      <c r="I5574" s="33"/>
    </row>
    <row r="5575" spans="7:9">
      <c r="G5575" s="33"/>
      <c r="H5575" s="33"/>
      <c r="I5575" s="33"/>
    </row>
    <row r="5576" spans="7:9">
      <c r="G5576" s="33"/>
      <c r="H5576" s="33"/>
      <c r="I5576" s="33"/>
    </row>
    <row r="5577" spans="7:9">
      <c r="G5577" s="33"/>
      <c r="H5577" s="33"/>
      <c r="I5577" s="33"/>
    </row>
    <row r="5578" spans="7:9">
      <c r="G5578" s="33"/>
      <c r="H5578" s="33"/>
      <c r="I5578" s="33"/>
    </row>
    <row r="5579" spans="7:9">
      <c r="G5579" s="33"/>
      <c r="H5579" s="33"/>
      <c r="I5579" s="33"/>
    </row>
    <row r="5580" spans="7:9">
      <c r="G5580" s="33"/>
      <c r="H5580" s="33"/>
      <c r="I5580" s="33"/>
    </row>
    <row r="5581" spans="7:9">
      <c r="G5581" s="33"/>
      <c r="H5581" s="33"/>
      <c r="I5581" s="33"/>
    </row>
    <row r="5582" spans="7:9">
      <c r="G5582" s="33"/>
      <c r="H5582" s="33"/>
      <c r="I5582" s="33"/>
    </row>
    <row r="5583" spans="7:9">
      <c r="G5583" s="33"/>
      <c r="H5583" s="33"/>
      <c r="I5583" s="33"/>
    </row>
    <row r="5584" spans="7:9">
      <c r="G5584" s="33"/>
      <c r="H5584" s="33"/>
      <c r="I5584" s="33"/>
    </row>
    <row r="5585" spans="7:9">
      <c r="G5585" s="33"/>
      <c r="H5585" s="33"/>
      <c r="I5585" s="33"/>
    </row>
    <row r="5586" spans="7:9">
      <c r="G5586" s="33"/>
      <c r="H5586" s="33"/>
      <c r="I5586" s="33"/>
    </row>
    <row r="5587" spans="7:9">
      <c r="G5587" s="33"/>
      <c r="H5587" s="33"/>
      <c r="I5587" s="33"/>
    </row>
    <row r="5588" spans="7:9">
      <c r="G5588" s="33"/>
      <c r="H5588" s="33"/>
      <c r="I5588" s="33"/>
    </row>
    <row r="5589" spans="7:9">
      <c r="G5589" s="33"/>
      <c r="H5589" s="33"/>
      <c r="I5589" s="33"/>
    </row>
    <row r="5590" spans="7:9">
      <c r="G5590" s="33"/>
      <c r="H5590" s="33"/>
      <c r="I5590" s="33"/>
    </row>
    <row r="5591" spans="7:9">
      <c r="G5591" s="33"/>
      <c r="H5591" s="33"/>
      <c r="I5591" s="33"/>
    </row>
    <row r="5592" spans="7:9">
      <c r="G5592" s="33"/>
      <c r="H5592" s="33"/>
      <c r="I5592" s="33"/>
    </row>
    <row r="5593" spans="7:9">
      <c r="G5593" s="33"/>
      <c r="H5593" s="33"/>
      <c r="I5593" s="33"/>
    </row>
    <row r="5594" spans="7:9">
      <c r="G5594" s="33"/>
      <c r="H5594" s="33"/>
      <c r="I5594" s="33"/>
    </row>
    <row r="5595" spans="7:9">
      <c r="G5595" s="33"/>
      <c r="H5595" s="33"/>
      <c r="I5595" s="33"/>
    </row>
    <row r="5596" spans="7:9">
      <c r="G5596" s="33"/>
      <c r="H5596" s="33"/>
      <c r="I5596" s="33"/>
    </row>
    <row r="5597" spans="7:9">
      <c r="G5597" s="33"/>
      <c r="H5597" s="33"/>
      <c r="I5597" s="33"/>
    </row>
    <row r="5598" spans="7:9">
      <c r="G5598" s="33"/>
      <c r="H5598" s="33"/>
      <c r="I5598" s="33"/>
    </row>
    <row r="5599" spans="7:9">
      <c r="G5599" s="33"/>
      <c r="H5599" s="33"/>
      <c r="I5599" s="33"/>
    </row>
    <row r="5600" spans="7:9">
      <c r="G5600" s="33"/>
      <c r="H5600" s="33"/>
      <c r="I5600" s="33"/>
    </row>
    <row r="5601" spans="7:9">
      <c r="G5601" s="33"/>
      <c r="H5601" s="33"/>
      <c r="I5601" s="33"/>
    </row>
    <row r="5602" spans="7:9">
      <c r="G5602" s="33"/>
      <c r="H5602" s="33"/>
      <c r="I5602" s="33"/>
    </row>
    <row r="5603" spans="7:9">
      <c r="G5603" s="33"/>
      <c r="H5603" s="33"/>
      <c r="I5603" s="33"/>
    </row>
    <row r="5604" spans="7:9">
      <c r="G5604" s="33"/>
      <c r="H5604" s="33"/>
      <c r="I5604" s="33"/>
    </row>
    <row r="5605" spans="7:9">
      <c r="G5605" s="33"/>
      <c r="H5605" s="33"/>
      <c r="I5605" s="33"/>
    </row>
    <row r="5606" spans="7:9">
      <c r="G5606" s="33"/>
      <c r="H5606" s="33"/>
      <c r="I5606" s="33"/>
    </row>
    <row r="5607" spans="7:9">
      <c r="G5607" s="33"/>
      <c r="H5607" s="33"/>
      <c r="I5607" s="33"/>
    </row>
    <row r="5608" spans="7:9">
      <c r="G5608" s="33"/>
      <c r="H5608" s="33"/>
      <c r="I5608" s="33"/>
    </row>
    <row r="5609" spans="7:9">
      <c r="G5609" s="33"/>
      <c r="H5609" s="33"/>
      <c r="I5609" s="33"/>
    </row>
    <row r="5610" spans="7:9">
      <c r="G5610" s="33"/>
      <c r="H5610" s="33"/>
      <c r="I5610" s="33"/>
    </row>
    <row r="5611" spans="7:9">
      <c r="G5611" s="33"/>
      <c r="H5611" s="33"/>
      <c r="I5611" s="33"/>
    </row>
    <row r="5612" spans="7:9">
      <c r="G5612" s="33"/>
      <c r="H5612" s="33"/>
      <c r="I5612" s="33"/>
    </row>
    <row r="5613" spans="7:9">
      <c r="G5613" s="33"/>
      <c r="H5613" s="33"/>
      <c r="I5613" s="33"/>
    </row>
    <row r="5614" spans="7:9">
      <c r="G5614" s="33"/>
      <c r="H5614" s="33"/>
      <c r="I5614" s="33"/>
    </row>
    <row r="5615" spans="7:9">
      <c r="G5615" s="33"/>
      <c r="H5615" s="33"/>
      <c r="I5615" s="33"/>
    </row>
    <row r="5616" spans="7:9">
      <c r="G5616" s="33"/>
      <c r="H5616" s="33"/>
      <c r="I5616" s="33"/>
    </row>
    <row r="5617" spans="7:9">
      <c r="G5617" s="33"/>
      <c r="H5617" s="33"/>
      <c r="I5617" s="33"/>
    </row>
    <row r="5618" spans="7:9">
      <c r="G5618" s="33"/>
      <c r="H5618" s="33"/>
      <c r="I5618" s="33"/>
    </row>
    <row r="5619" spans="7:9">
      <c r="G5619" s="33"/>
      <c r="H5619" s="33"/>
      <c r="I5619" s="33"/>
    </row>
    <row r="5620" spans="7:9">
      <c r="G5620" s="33"/>
      <c r="H5620" s="33"/>
      <c r="I5620" s="33"/>
    </row>
    <row r="5621" spans="7:9">
      <c r="G5621" s="33"/>
      <c r="H5621" s="33"/>
      <c r="I5621" s="33"/>
    </row>
    <row r="5622" spans="7:9">
      <c r="G5622" s="33"/>
      <c r="H5622" s="33"/>
      <c r="I5622" s="33"/>
    </row>
    <row r="5623" spans="7:9">
      <c r="G5623" s="33"/>
      <c r="H5623" s="33"/>
      <c r="I5623" s="33"/>
    </row>
    <row r="5624" spans="7:9">
      <c r="G5624" s="33"/>
      <c r="H5624" s="33"/>
      <c r="I5624" s="33"/>
    </row>
    <row r="5625" spans="7:9">
      <c r="G5625" s="33"/>
      <c r="H5625" s="33"/>
      <c r="I5625" s="33"/>
    </row>
    <row r="5626" spans="7:9">
      <c r="G5626" s="33"/>
      <c r="H5626" s="33"/>
      <c r="I5626" s="33"/>
    </row>
    <row r="5627" spans="7:9">
      <c r="G5627" s="33"/>
      <c r="H5627" s="33"/>
      <c r="I5627" s="33"/>
    </row>
    <row r="5628" spans="7:9">
      <c r="G5628" s="33"/>
      <c r="H5628" s="33"/>
      <c r="I5628" s="33"/>
    </row>
    <row r="5629" spans="7:9">
      <c r="G5629" s="33"/>
      <c r="H5629" s="33"/>
      <c r="I5629" s="33"/>
    </row>
    <row r="5630" spans="7:9">
      <c r="G5630" s="33"/>
      <c r="H5630" s="33"/>
      <c r="I5630" s="33"/>
    </row>
    <row r="5631" spans="7:9">
      <c r="G5631" s="33"/>
      <c r="H5631" s="33"/>
      <c r="I5631" s="33"/>
    </row>
    <row r="5632" spans="7:9">
      <c r="G5632" s="33"/>
      <c r="H5632" s="33"/>
      <c r="I5632" s="33"/>
    </row>
    <row r="5633" spans="7:9">
      <c r="G5633" s="33"/>
      <c r="H5633" s="33"/>
      <c r="I5633" s="33"/>
    </row>
    <row r="5634" spans="7:9">
      <c r="G5634" s="33"/>
      <c r="H5634" s="33"/>
      <c r="I5634" s="33"/>
    </row>
    <row r="5635" spans="7:9">
      <c r="G5635" s="33"/>
      <c r="H5635" s="33"/>
      <c r="I5635" s="33"/>
    </row>
    <row r="5636" spans="7:9">
      <c r="G5636" s="33"/>
      <c r="H5636" s="33"/>
      <c r="I5636" s="33"/>
    </row>
    <row r="5637" spans="7:9">
      <c r="G5637" s="33"/>
      <c r="H5637" s="33"/>
      <c r="I5637" s="33"/>
    </row>
    <row r="5638" spans="7:9">
      <c r="G5638" s="33"/>
      <c r="H5638" s="33"/>
      <c r="I5638" s="33"/>
    </row>
    <row r="5639" spans="7:9">
      <c r="G5639" s="33"/>
      <c r="H5639" s="33"/>
      <c r="I5639" s="33"/>
    </row>
    <row r="5640" spans="7:9">
      <c r="G5640" s="33"/>
      <c r="H5640" s="33"/>
      <c r="I5640" s="33"/>
    </row>
    <row r="5641" spans="7:9">
      <c r="G5641" s="33"/>
      <c r="H5641" s="33"/>
      <c r="I5641" s="33"/>
    </row>
    <row r="5642" spans="7:9">
      <c r="G5642" s="33"/>
      <c r="H5642" s="33"/>
      <c r="I5642" s="33"/>
    </row>
    <row r="5643" spans="7:9">
      <c r="G5643" s="33"/>
      <c r="H5643" s="33"/>
      <c r="I5643" s="33"/>
    </row>
    <row r="5644" spans="7:9">
      <c r="G5644" s="33"/>
      <c r="H5644" s="33"/>
      <c r="I5644" s="33"/>
    </row>
    <row r="5645" spans="7:9">
      <c r="G5645" s="33"/>
      <c r="H5645" s="33"/>
      <c r="I5645" s="33"/>
    </row>
    <row r="5646" spans="7:9">
      <c r="G5646" s="33"/>
      <c r="H5646" s="33"/>
      <c r="I5646" s="33"/>
    </row>
    <row r="5647" spans="7:9">
      <c r="G5647" s="33"/>
      <c r="H5647" s="33"/>
      <c r="I5647" s="33"/>
    </row>
    <row r="5648" spans="7:9">
      <c r="G5648" s="33"/>
      <c r="H5648" s="33"/>
      <c r="I5648" s="33"/>
    </row>
    <row r="5649" spans="7:9">
      <c r="G5649" s="33"/>
      <c r="H5649" s="33"/>
      <c r="I5649" s="33"/>
    </row>
    <row r="5650" spans="7:9">
      <c r="G5650" s="33"/>
      <c r="H5650" s="33"/>
      <c r="I5650" s="33"/>
    </row>
    <row r="5651" spans="7:9">
      <c r="G5651" s="33"/>
      <c r="H5651" s="33"/>
      <c r="I5651" s="33"/>
    </row>
    <row r="5652" spans="7:9">
      <c r="G5652" s="33"/>
      <c r="H5652" s="33"/>
      <c r="I5652" s="33"/>
    </row>
    <row r="5653" spans="7:9">
      <c r="G5653" s="33"/>
      <c r="H5653" s="33"/>
      <c r="I5653" s="33"/>
    </row>
    <row r="5654" spans="7:9">
      <c r="G5654" s="33"/>
      <c r="H5654" s="33"/>
      <c r="I5654" s="33"/>
    </row>
    <row r="5655" spans="7:9">
      <c r="G5655" s="33"/>
      <c r="H5655" s="33"/>
      <c r="I5655" s="33"/>
    </row>
    <row r="5656" spans="7:9">
      <c r="G5656" s="33"/>
      <c r="H5656" s="33"/>
      <c r="I5656" s="33"/>
    </row>
    <row r="5657" spans="7:9">
      <c r="G5657" s="33"/>
      <c r="H5657" s="33"/>
      <c r="I5657" s="33"/>
    </row>
    <row r="5658" spans="7:9">
      <c r="G5658" s="33"/>
      <c r="H5658" s="33"/>
      <c r="I5658" s="33"/>
    </row>
    <row r="5659" spans="7:9">
      <c r="G5659" s="33"/>
      <c r="H5659" s="33"/>
      <c r="I5659" s="33"/>
    </row>
    <row r="5660" spans="7:9">
      <c r="G5660" s="33"/>
      <c r="H5660" s="33"/>
      <c r="I5660" s="33"/>
    </row>
    <row r="5661" spans="7:9">
      <c r="G5661" s="33"/>
      <c r="H5661" s="33"/>
      <c r="I5661" s="33"/>
    </row>
    <row r="5662" spans="7:9">
      <c r="G5662" s="33"/>
      <c r="H5662" s="33"/>
      <c r="I5662" s="33"/>
    </row>
    <row r="5663" spans="7:9">
      <c r="G5663" s="33"/>
      <c r="H5663" s="33"/>
      <c r="I5663" s="33"/>
    </row>
    <row r="5664" spans="7:9">
      <c r="G5664" s="33"/>
      <c r="H5664" s="33"/>
      <c r="I5664" s="33"/>
    </row>
    <row r="5665" spans="7:9">
      <c r="G5665" s="33"/>
      <c r="H5665" s="33"/>
      <c r="I5665" s="33"/>
    </row>
    <row r="5666" spans="7:9">
      <c r="G5666" s="33"/>
      <c r="H5666" s="33"/>
      <c r="I5666" s="33"/>
    </row>
    <row r="5667" spans="7:9">
      <c r="G5667" s="33"/>
      <c r="H5667" s="33"/>
      <c r="I5667" s="33"/>
    </row>
    <row r="5668" spans="7:9">
      <c r="G5668" s="33"/>
      <c r="H5668" s="33"/>
      <c r="I5668" s="33"/>
    </row>
    <row r="5669" spans="7:9">
      <c r="G5669" s="33"/>
      <c r="H5669" s="33"/>
      <c r="I5669" s="33"/>
    </row>
    <row r="5670" spans="7:9">
      <c r="G5670" s="33"/>
      <c r="H5670" s="33"/>
      <c r="I5670" s="33"/>
    </row>
    <row r="5671" spans="7:9">
      <c r="G5671" s="33"/>
      <c r="H5671" s="33"/>
      <c r="I5671" s="33"/>
    </row>
    <row r="5672" spans="7:9">
      <c r="G5672" s="33"/>
      <c r="H5672" s="33"/>
      <c r="I5672" s="33"/>
    </row>
    <row r="5673" spans="7:9">
      <c r="G5673" s="33"/>
      <c r="H5673" s="33"/>
      <c r="I5673" s="33"/>
    </row>
    <row r="5674" spans="7:9">
      <c r="G5674" s="33"/>
      <c r="H5674" s="33"/>
      <c r="I5674" s="33"/>
    </row>
    <row r="5675" spans="7:9">
      <c r="G5675" s="33"/>
      <c r="H5675" s="33"/>
      <c r="I5675" s="33"/>
    </row>
    <row r="5676" spans="7:9">
      <c r="G5676" s="33"/>
      <c r="H5676" s="33"/>
      <c r="I5676" s="33"/>
    </row>
    <row r="5677" spans="7:9">
      <c r="G5677" s="33"/>
      <c r="H5677" s="33"/>
      <c r="I5677" s="33"/>
    </row>
    <row r="5678" spans="7:9">
      <c r="G5678" s="33"/>
      <c r="H5678" s="33"/>
      <c r="I5678" s="33"/>
    </row>
    <row r="5679" spans="7:9">
      <c r="G5679" s="33"/>
      <c r="H5679" s="33"/>
      <c r="I5679" s="33"/>
    </row>
    <row r="5680" spans="7:9">
      <c r="G5680" s="33"/>
      <c r="H5680" s="33"/>
      <c r="I5680" s="33"/>
    </row>
    <row r="5681" spans="7:9">
      <c r="G5681" s="33"/>
      <c r="H5681" s="33"/>
      <c r="I5681" s="33"/>
    </row>
    <row r="5682" spans="7:9">
      <c r="G5682" s="33"/>
      <c r="H5682" s="33"/>
      <c r="I5682" s="33"/>
    </row>
    <row r="5683" spans="7:9">
      <c r="G5683" s="33"/>
      <c r="H5683" s="33"/>
      <c r="I5683" s="33"/>
    </row>
    <row r="5684" spans="7:9">
      <c r="G5684" s="33"/>
      <c r="H5684" s="33"/>
      <c r="I5684" s="33"/>
    </row>
    <row r="5685" spans="7:9">
      <c r="G5685" s="33"/>
      <c r="H5685" s="33"/>
      <c r="I5685" s="33"/>
    </row>
    <row r="5686" spans="7:9">
      <c r="G5686" s="33"/>
      <c r="H5686" s="33"/>
      <c r="I5686" s="33"/>
    </row>
    <row r="5687" spans="7:9">
      <c r="G5687" s="33"/>
      <c r="H5687" s="33"/>
      <c r="I5687" s="33"/>
    </row>
    <row r="5688" spans="7:9">
      <c r="G5688" s="33"/>
      <c r="H5688" s="33"/>
      <c r="I5688" s="33"/>
    </row>
    <row r="5689" spans="7:9">
      <c r="G5689" s="33"/>
      <c r="H5689" s="33"/>
      <c r="I5689" s="33"/>
    </row>
    <row r="5690" spans="7:9">
      <c r="G5690" s="33"/>
      <c r="H5690" s="33"/>
      <c r="I5690" s="33"/>
    </row>
    <row r="5691" spans="7:9">
      <c r="G5691" s="33"/>
      <c r="H5691" s="33"/>
      <c r="I5691" s="33"/>
    </row>
    <row r="5692" spans="7:9">
      <c r="G5692" s="33"/>
      <c r="H5692" s="33"/>
      <c r="I5692" s="33"/>
    </row>
    <row r="5693" spans="7:9">
      <c r="G5693" s="33"/>
      <c r="H5693" s="33"/>
      <c r="I5693" s="33"/>
    </row>
    <row r="5694" spans="7:9">
      <c r="G5694" s="33"/>
      <c r="H5694" s="33"/>
      <c r="I5694" s="33"/>
    </row>
    <row r="5695" spans="7:9">
      <c r="G5695" s="33"/>
      <c r="H5695" s="33"/>
      <c r="I5695" s="33"/>
    </row>
    <row r="5696" spans="7:9">
      <c r="G5696" s="33"/>
      <c r="H5696" s="33"/>
      <c r="I5696" s="33"/>
    </row>
    <row r="5697" spans="7:9">
      <c r="G5697" s="33"/>
      <c r="H5697" s="33"/>
      <c r="I5697" s="33"/>
    </row>
    <row r="5698" spans="7:9">
      <c r="G5698" s="33"/>
      <c r="H5698" s="33"/>
      <c r="I5698" s="33"/>
    </row>
    <row r="5699" spans="7:9">
      <c r="G5699" s="33"/>
      <c r="H5699" s="33"/>
      <c r="I5699" s="33"/>
    </row>
    <row r="5700" spans="7:9">
      <c r="G5700" s="33"/>
      <c r="H5700" s="33"/>
      <c r="I5700" s="33"/>
    </row>
    <row r="5701" spans="7:9">
      <c r="G5701" s="33"/>
      <c r="H5701" s="33"/>
      <c r="I5701" s="33"/>
    </row>
    <row r="5702" spans="7:9">
      <c r="G5702" s="33"/>
      <c r="H5702" s="33"/>
      <c r="I5702" s="33"/>
    </row>
    <row r="5703" spans="7:9">
      <c r="G5703" s="33"/>
      <c r="H5703" s="33"/>
      <c r="I5703" s="33"/>
    </row>
    <row r="5704" spans="7:9">
      <c r="G5704" s="33"/>
      <c r="H5704" s="33"/>
      <c r="I5704" s="33"/>
    </row>
    <row r="5705" spans="7:9">
      <c r="G5705" s="33"/>
      <c r="H5705" s="33"/>
      <c r="I5705" s="33"/>
    </row>
    <row r="5706" spans="7:9">
      <c r="G5706" s="33"/>
      <c r="H5706" s="33"/>
      <c r="I5706" s="33"/>
    </row>
    <row r="5707" spans="7:9">
      <c r="G5707" s="33"/>
      <c r="H5707" s="33"/>
      <c r="I5707" s="33"/>
    </row>
    <row r="5708" spans="7:9">
      <c r="G5708" s="33"/>
      <c r="H5708" s="33"/>
      <c r="I5708" s="33"/>
    </row>
    <row r="5709" spans="7:9">
      <c r="G5709" s="33"/>
      <c r="H5709" s="33"/>
      <c r="I5709" s="33"/>
    </row>
    <row r="5710" spans="7:9">
      <c r="G5710" s="33"/>
      <c r="H5710" s="33"/>
      <c r="I5710" s="33"/>
    </row>
    <row r="5711" spans="7:9">
      <c r="G5711" s="33"/>
      <c r="H5711" s="33"/>
      <c r="I5711" s="33"/>
    </row>
    <row r="5712" spans="7:9">
      <c r="G5712" s="33"/>
      <c r="H5712" s="33"/>
      <c r="I5712" s="33"/>
    </row>
    <row r="5713" spans="7:9">
      <c r="G5713" s="33"/>
      <c r="H5713" s="33"/>
      <c r="I5713" s="33"/>
    </row>
    <row r="5714" spans="7:9">
      <c r="G5714" s="33"/>
      <c r="H5714" s="33"/>
      <c r="I5714" s="33"/>
    </row>
    <row r="5715" spans="7:9">
      <c r="G5715" s="33"/>
      <c r="H5715" s="33"/>
      <c r="I5715" s="33"/>
    </row>
    <row r="5716" spans="7:9">
      <c r="G5716" s="33"/>
      <c r="H5716" s="33"/>
      <c r="I5716" s="33"/>
    </row>
    <row r="5717" spans="7:9">
      <c r="G5717" s="33"/>
      <c r="H5717" s="33"/>
      <c r="I5717" s="33"/>
    </row>
    <row r="5718" spans="7:9">
      <c r="G5718" s="33"/>
      <c r="H5718" s="33"/>
      <c r="I5718" s="33"/>
    </row>
    <row r="5719" spans="7:9">
      <c r="G5719" s="33"/>
      <c r="H5719" s="33"/>
      <c r="I5719" s="33"/>
    </row>
    <row r="5720" spans="7:9">
      <c r="G5720" s="33"/>
      <c r="H5720" s="33"/>
      <c r="I5720" s="33"/>
    </row>
    <row r="5721" spans="7:9">
      <c r="G5721" s="33"/>
      <c r="H5721" s="33"/>
      <c r="I5721" s="33"/>
    </row>
    <row r="5722" spans="7:9">
      <c r="G5722" s="33"/>
      <c r="H5722" s="33"/>
      <c r="I5722" s="33"/>
    </row>
    <row r="5723" spans="7:9">
      <c r="G5723" s="33"/>
      <c r="H5723" s="33"/>
      <c r="I5723" s="33"/>
    </row>
    <row r="5724" spans="7:9">
      <c r="G5724" s="33"/>
      <c r="H5724" s="33"/>
      <c r="I5724" s="33"/>
    </row>
    <row r="5725" spans="7:9">
      <c r="G5725" s="33"/>
      <c r="H5725" s="33"/>
      <c r="I5725" s="33"/>
    </row>
    <row r="5726" spans="7:9">
      <c r="G5726" s="33"/>
      <c r="H5726" s="33"/>
      <c r="I5726" s="33"/>
    </row>
    <row r="5727" spans="7:9">
      <c r="G5727" s="33"/>
      <c r="H5727" s="33"/>
      <c r="I5727" s="33"/>
    </row>
    <row r="5728" spans="7:9">
      <c r="G5728" s="33"/>
      <c r="H5728" s="33"/>
      <c r="I5728" s="33"/>
    </row>
    <row r="5729" spans="7:9">
      <c r="G5729" s="33"/>
      <c r="H5729" s="33"/>
      <c r="I5729" s="33"/>
    </row>
    <row r="5730" spans="7:9">
      <c r="G5730" s="33"/>
      <c r="H5730" s="33"/>
      <c r="I5730" s="33"/>
    </row>
    <row r="5731" spans="7:9">
      <c r="G5731" s="33"/>
      <c r="H5731" s="33"/>
      <c r="I5731" s="33"/>
    </row>
    <row r="5732" spans="7:9">
      <c r="G5732" s="33"/>
      <c r="H5732" s="33"/>
      <c r="I5732" s="33"/>
    </row>
    <row r="5733" spans="7:9">
      <c r="G5733" s="33"/>
      <c r="H5733" s="33"/>
      <c r="I5733" s="33"/>
    </row>
    <row r="5734" spans="7:9">
      <c r="G5734" s="33"/>
      <c r="H5734" s="33"/>
      <c r="I5734" s="33"/>
    </row>
    <row r="5735" spans="7:9">
      <c r="G5735" s="33"/>
      <c r="H5735" s="33"/>
      <c r="I5735" s="33"/>
    </row>
    <row r="5736" spans="7:9">
      <c r="G5736" s="33"/>
      <c r="H5736" s="33"/>
      <c r="I5736" s="33"/>
    </row>
    <row r="5737" spans="7:9">
      <c r="G5737" s="33"/>
      <c r="H5737" s="33"/>
      <c r="I5737" s="33"/>
    </row>
    <row r="5738" spans="7:9">
      <c r="G5738" s="33"/>
      <c r="H5738" s="33"/>
      <c r="I5738" s="33"/>
    </row>
    <row r="5739" spans="7:9">
      <c r="G5739" s="33"/>
      <c r="H5739" s="33"/>
      <c r="I5739" s="33"/>
    </row>
    <row r="5740" spans="7:9">
      <c r="G5740" s="33"/>
      <c r="H5740" s="33"/>
      <c r="I5740" s="33"/>
    </row>
    <row r="5741" spans="7:9">
      <c r="G5741" s="33"/>
      <c r="H5741" s="33"/>
      <c r="I5741" s="33"/>
    </row>
    <row r="5742" spans="7:9">
      <c r="G5742" s="33"/>
      <c r="H5742" s="33"/>
      <c r="I5742" s="33"/>
    </row>
    <row r="5743" spans="7:9">
      <c r="G5743" s="33"/>
      <c r="H5743" s="33"/>
      <c r="I5743" s="33"/>
    </row>
    <row r="5744" spans="7:9">
      <c r="G5744" s="33"/>
      <c r="H5744" s="33"/>
      <c r="I5744" s="33"/>
    </row>
    <row r="5745" spans="7:9">
      <c r="G5745" s="33"/>
      <c r="H5745" s="33"/>
      <c r="I5745" s="33"/>
    </row>
    <row r="5746" spans="7:9">
      <c r="G5746" s="33"/>
      <c r="H5746" s="33"/>
      <c r="I5746" s="33"/>
    </row>
    <row r="5747" spans="7:9">
      <c r="G5747" s="33"/>
      <c r="H5747" s="33"/>
      <c r="I5747" s="33"/>
    </row>
    <row r="5748" spans="7:9">
      <c r="G5748" s="33"/>
      <c r="H5748" s="33"/>
      <c r="I5748" s="33"/>
    </row>
    <row r="5749" spans="7:9">
      <c r="G5749" s="33"/>
      <c r="H5749" s="33"/>
      <c r="I5749" s="33"/>
    </row>
    <row r="5750" spans="7:9">
      <c r="G5750" s="33"/>
      <c r="H5750" s="33"/>
      <c r="I5750" s="33"/>
    </row>
    <row r="5751" spans="7:9">
      <c r="G5751" s="33"/>
      <c r="H5751" s="33"/>
      <c r="I5751" s="33"/>
    </row>
    <row r="5752" spans="7:9">
      <c r="G5752" s="33"/>
      <c r="H5752" s="33"/>
      <c r="I5752" s="33"/>
    </row>
    <row r="5753" spans="7:9">
      <c r="G5753" s="33"/>
      <c r="H5753" s="33"/>
      <c r="I5753" s="33"/>
    </row>
    <row r="5754" spans="7:9">
      <c r="G5754" s="33"/>
      <c r="H5754" s="33"/>
      <c r="I5754" s="33"/>
    </row>
    <row r="5755" spans="7:9">
      <c r="G5755" s="33"/>
      <c r="H5755" s="33"/>
      <c r="I5755" s="33"/>
    </row>
    <row r="5756" spans="7:9">
      <c r="G5756" s="33"/>
      <c r="H5756" s="33"/>
      <c r="I5756" s="33"/>
    </row>
    <row r="5757" spans="7:9">
      <c r="G5757" s="33"/>
      <c r="H5757" s="33"/>
      <c r="I5757" s="33"/>
    </row>
    <row r="5758" spans="7:9">
      <c r="G5758" s="33"/>
      <c r="H5758" s="33"/>
      <c r="I5758" s="33"/>
    </row>
    <row r="5759" spans="7:9">
      <c r="G5759" s="33"/>
      <c r="H5759" s="33"/>
      <c r="I5759" s="33"/>
    </row>
    <row r="5760" spans="7:9">
      <c r="G5760" s="33"/>
      <c r="H5760" s="33"/>
      <c r="I5760" s="33"/>
    </row>
    <row r="5761" spans="7:9">
      <c r="G5761" s="33"/>
      <c r="H5761" s="33"/>
      <c r="I5761" s="33"/>
    </row>
    <row r="5762" spans="7:9">
      <c r="G5762" s="33"/>
      <c r="H5762" s="33"/>
      <c r="I5762" s="33"/>
    </row>
    <row r="5763" spans="7:9">
      <c r="G5763" s="33"/>
      <c r="H5763" s="33"/>
      <c r="I5763" s="33"/>
    </row>
    <row r="5764" spans="7:9">
      <c r="G5764" s="33"/>
      <c r="H5764" s="33"/>
      <c r="I5764" s="33"/>
    </row>
    <row r="5765" spans="7:9">
      <c r="G5765" s="33"/>
      <c r="H5765" s="33"/>
      <c r="I5765" s="33"/>
    </row>
    <row r="5766" spans="7:9">
      <c r="G5766" s="33"/>
      <c r="H5766" s="33"/>
      <c r="I5766" s="33"/>
    </row>
    <row r="5767" spans="7:9">
      <c r="G5767" s="33"/>
      <c r="H5767" s="33"/>
      <c r="I5767" s="33"/>
    </row>
    <row r="5768" spans="7:9">
      <c r="G5768" s="33"/>
      <c r="H5768" s="33"/>
      <c r="I5768" s="33"/>
    </row>
    <row r="5769" spans="7:9">
      <c r="G5769" s="33"/>
      <c r="H5769" s="33"/>
      <c r="I5769" s="33"/>
    </row>
    <row r="5770" spans="7:9">
      <c r="G5770" s="33"/>
      <c r="H5770" s="33"/>
      <c r="I5770" s="33"/>
    </row>
    <row r="5771" spans="7:9">
      <c r="G5771" s="33"/>
      <c r="H5771" s="33"/>
      <c r="I5771" s="33"/>
    </row>
    <row r="5772" spans="7:9">
      <c r="G5772" s="33"/>
      <c r="H5772" s="33"/>
      <c r="I5772" s="33"/>
    </row>
    <row r="5773" spans="7:9">
      <c r="G5773" s="33"/>
      <c r="H5773" s="33"/>
      <c r="I5773" s="33"/>
    </row>
    <row r="5774" spans="7:9">
      <c r="G5774" s="33"/>
      <c r="H5774" s="33"/>
      <c r="I5774" s="33"/>
    </row>
    <row r="5775" spans="7:9">
      <c r="G5775" s="33"/>
      <c r="H5775" s="33"/>
      <c r="I5775" s="33"/>
    </row>
    <row r="5776" spans="7:9">
      <c r="G5776" s="33"/>
      <c r="H5776" s="33"/>
      <c r="I5776" s="33"/>
    </row>
    <row r="5777" spans="7:9">
      <c r="G5777" s="33"/>
      <c r="H5777" s="33"/>
      <c r="I5777" s="33"/>
    </row>
    <row r="5778" spans="7:9">
      <c r="G5778" s="33"/>
      <c r="H5778" s="33"/>
      <c r="I5778" s="33"/>
    </row>
    <row r="5779" spans="7:9">
      <c r="G5779" s="33"/>
      <c r="H5779" s="33"/>
      <c r="I5779" s="33"/>
    </row>
    <row r="5780" spans="7:9">
      <c r="G5780" s="33"/>
      <c r="H5780" s="33"/>
      <c r="I5780" s="33"/>
    </row>
    <row r="5781" spans="7:9">
      <c r="G5781" s="33"/>
      <c r="H5781" s="33"/>
      <c r="I5781" s="33"/>
    </row>
    <row r="5782" spans="7:9">
      <c r="G5782" s="33"/>
      <c r="H5782" s="33"/>
      <c r="I5782" s="33"/>
    </row>
    <row r="5783" spans="7:9">
      <c r="G5783" s="33"/>
      <c r="H5783" s="33"/>
      <c r="I5783" s="33"/>
    </row>
    <row r="5784" spans="7:9">
      <c r="G5784" s="33"/>
      <c r="H5784" s="33"/>
      <c r="I5784" s="33"/>
    </row>
    <row r="5785" spans="7:9">
      <c r="G5785" s="33"/>
      <c r="H5785" s="33"/>
      <c r="I5785" s="33"/>
    </row>
    <row r="5786" spans="7:9">
      <c r="G5786" s="33"/>
      <c r="H5786" s="33"/>
      <c r="I5786" s="33"/>
    </row>
    <row r="5787" spans="7:9">
      <c r="G5787" s="33"/>
      <c r="H5787" s="33"/>
      <c r="I5787" s="33"/>
    </row>
    <row r="5788" spans="7:9">
      <c r="G5788" s="33"/>
      <c r="H5788" s="33"/>
      <c r="I5788" s="33"/>
    </row>
    <row r="5789" spans="7:9">
      <c r="G5789" s="33"/>
      <c r="H5789" s="33"/>
      <c r="I5789" s="33"/>
    </row>
    <row r="5790" spans="7:9">
      <c r="G5790" s="33"/>
      <c r="H5790" s="33"/>
      <c r="I5790" s="33"/>
    </row>
    <row r="5791" spans="7:9">
      <c r="G5791" s="33"/>
      <c r="H5791" s="33"/>
      <c r="I5791" s="33"/>
    </row>
    <row r="5792" spans="7:9">
      <c r="G5792" s="33"/>
      <c r="H5792" s="33"/>
      <c r="I5792" s="33"/>
    </row>
    <row r="5793" spans="7:9">
      <c r="G5793" s="33"/>
      <c r="H5793" s="33"/>
      <c r="I5793" s="33"/>
    </row>
    <row r="5794" spans="7:9">
      <c r="G5794" s="33"/>
      <c r="H5794" s="33"/>
      <c r="I5794" s="33"/>
    </row>
    <row r="5795" spans="7:9">
      <c r="G5795" s="33"/>
      <c r="H5795" s="33"/>
      <c r="I5795" s="33"/>
    </row>
    <row r="5796" spans="7:9">
      <c r="G5796" s="33"/>
      <c r="H5796" s="33"/>
      <c r="I5796" s="33"/>
    </row>
    <row r="5797" spans="7:9">
      <c r="G5797" s="33"/>
      <c r="H5797" s="33"/>
      <c r="I5797" s="33"/>
    </row>
    <row r="5798" spans="7:9">
      <c r="G5798" s="33"/>
      <c r="H5798" s="33"/>
      <c r="I5798" s="33"/>
    </row>
    <row r="5799" spans="7:9">
      <c r="G5799" s="33"/>
      <c r="H5799" s="33"/>
      <c r="I5799" s="33"/>
    </row>
    <row r="5800" spans="7:9">
      <c r="G5800" s="33"/>
      <c r="H5800" s="33"/>
      <c r="I5800" s="33"/>
    </row>
    <row r="5801" spans="7:9">
      <c r="G5801" s="33"/>
      <c r="H5801" s="33"/>
      <c r="I5801" s="33"/>
    </row>
    <row r="5802" spans="7:9">
      <c r="G5802" s="33"/>
      <c r="H5802" s="33"/>
      <c r="I5802" s="33"/>
    </row>
    <row r="5803" spans="7:9">
      <c r="G5803" s="33"/>
      <c r="H5803" s="33"/>
      <c r="I5803" s="33"/>
    </row>
    <row r="5804" spans="7:9">
      <c r="G5804" s="33"/>
      <c r="H5804" s="33"/>
      <c r="I5804" s="33"/>
    </row>
    <row r="5805" spans="7:9">
      <c r="G5805" s="33"/>
      <c r="H5805" s="33"/>
      <c r="I5805" s="33"/>
    </row>
    <row r="5806" spans="7:9">
      <c r="G5806" s="33"/>
      <c r="H5806" s="33"/>
      <c r="I5806" s="33"/>
    </row>
    <row r="5807" spans="7:9">
      <c r="G5807" s="33"/>
      <c r="H5807" s="33"/>
      <c r="I5807" s="33"/>
    </row>
    <row r="5808" spans="7:9">
      <c r="G5808" s="33"/>
      <c r="H5808" s="33"/>
      <c r="I5808" s="33"/>
    </row>
    <row r="5809" spans="7:9">
      <c r="G5809" s="33"/>
      <c r="H5809" s="33"/>
      <c r="I5809" s="33"/>
    </row>
    <row r="5810" spans="7:9">
      <c r="G5810" s="33"/>
      <c r="H5810" s="33"/>
      <c r="I5810" s="33"/>
    </row>
    <row r="5811" spans="7:9">
      <c r="G5811" s="33"/>
      <c r="H5811" s="33"/>
      <c r="I5811" s="33"/>
    </row>
    <row r="5812" spans="7:9">
      <c r="G5812" s="33"/>
      <c r="H5812" s="33"/>
      <c r="I5812" s="33"/>
    </row>
    <row r="5813" spans="7:9">
      <c r="G5813" s="33"/>
      <c r="H5813" s="33"/>
      <c r="I5813" s="33"/>
    </row>
    <row r="5814" spans="7:9">
      <c r="G5814" s="33"/>
      <c r="H5814" s="33"/>
      <c r="I5814" s="33"/>
    </row>
    <row r="5815" spans="7:9">
      <c r="G5815" s="33"/>
      <c r="H5815" s="33"/>
      <c r="I5815" s="33"/>
    </row>
    <row r="5816" spans="7:9">
      <c r="G5816" s="33"/>
      <c r="H5816" s="33"/>
      <c r="I5816" s="33"/>
    </row>
    <row r="5817" spans="7:9">
      <c r="G5817" s="33"/>
      <c r="H5817" s="33"/>
      <c r="I5817" s="33"/>
    </row>
    <row r="5818" spans="7:9">
      <c r="G5818" s="33"/>
      <c r="H5818" s="33"/>
      <c r="I5818" s="33"/>
    </row>
    <row r="5819" spans="7:9">
      <c r="G5819" s="33"/>
      <c r="H5819" s="33"/>
      <c r="I5819" s="33"/>
    </row>
    <row r="5820" spans="7:9">
      <c r="G5820" s="33"/>
      <c r="H5820" s="33"/>
      <c r="I5820" s="33"/>
    </row>
    <row r="5821" spans="7:9">
      <c r="G5821" s="33"/>
      <c r="H5821" s="33"/>
      <c r="I5821" s="33"/>
    </row>
    <row r="5822" spans="7:9">
      <c r="G5822" s="33"/>
      <c r="H5822" s="33"/>
      <c r="I5822" s="33"/>
    </row>
    <row r="5823" spans="7:9">
      <c r="G5823" s="33"/>
      <c r="H5823" s="33"/>
      <c r="I5823" s="33"/>
    </row>
    <row r="5824" spans="7:9">
      <c r="G5824" s="33"/>
      <c r="H5824" s="33"/>
      <c r="I5824" s="33"/>
    </row>
    <row r="5825" spans="7:9">
      <c r="G5825" s="33"/>
      <c r="H5825" s="33"/>
      <c r="I5825" s="33"/>
    </row>
    <row r="5826" spans="7:9">
      <c r="G5826" s="33"/>
      <c r="H5826" s="33"/>
      <c r="I5826" s="33"/>
    </row>
    <row r="5827" spans="7:9">
      <c r="G5827" s="33"/>
      <c r="H5827" s="33"/>
      <c r="I5827" s="33"/>
    </row>
    <row r="5828" spans="7:9">
      <c r="G5828" s="33"/>
      <c r="H5828" s="33"/>
      <c r="I5828" s="33"/>
    </row>
    <row r="5829" spans="7:9">
      <c r="G5829" s="33"/>
      <c r="H5829" s="33"/>
      <c r="I5829" s="33"/>
    </row>
    <row r="5830" spans="7:9">
      <c r="G5830" s="33"/>
      <c r="H5830" s="33"/>
      <c r="I5830" s="33"/>
    </row>
    <row r="5831" spans="7:9">
      <c r="G5831" s="33"/>
      <c r="H5831" s="33"/>
      <c r="I5831" s="33"/>
    </row>
    <row r="5832" spans="7:9">
      <c r="G5832" s="33"/>
      <c r="H5832" s="33"/>
      <c r="I5832" s="33"/>
    </row>
    <row r="5833" spans="7:9">
      <c r="G5833" s="33"/>
      <c r="H5833" s="33"/>
      <c r="I5833" s="33"/>
    </row>
    <row r="5834" spans="7:9">
      <c r="G5834" s="33"/>
      <c r="H5834" s="33"/>
      <c r="I5834" s="33"/>
    </row>
    <row r="5835" spans="7:9">
      <c r="G5835" s="33"/>
      <c r="H5835" s="33"/>
      <c r="I5835" s="33"/>
    </row>
    <row r="5836" spans="7:9">
      <c r="G5836" s="33"/>
      <c r="H5836" s="33"/>
      <c r="I5836" s="33"/>
    </row>
    <row r="5837" spans="7:9">
      <c r="G5837" s="33"/>
      <c r="H5837" s="33"/>
      <c r="I5837" s="33"/>
    </row>
    <row r="5838" spans="7:9">
      <c r="G5838" s="33"/>
      <c r="H5838" s="33"/>
      <c r="I5838" s="33"/>
    </row>
    <row r="5839" spans="7:9">
      <c r="G5839" s="33"/>
      <c r="H5839" s="33"/>
      <c r="I5839" s="33"/>
    </row>
    <row r="5840" spans="7:9">
      <c r="G5840" s="33"/>
      <c r="H5840" s="33"/>
      <c r="I5840" s="33"/>
    </row>
    <row r="5841" spans="7:9">
      <c r="G5841" s="33"/>
      <c r="H5841" s="33"/>
      <c r="I5841" s="33"/>
    </row>
    <row r="5842" spans="7:9">
      <c r="G5842" s="33"/>
      <c r="H5842" s="33"/>
      <c r="I5842" s="33"/>
    </row>
    <row r="5843" spans="7:9">
      <c r="G5843" s="33"/>
      <c r="H5843" s="33"/>
      <c r="I5843" s="33"/>
    </row>
    <row r="5844" spans="7:9">
      <c r="G5844" s="33"/>
      <c r="H5844" s="33"/>
      <c r="I5844" s="33"/>
    </row>
    <row r="5845" spans="7:9">
      <c r="G5845" s="33"/>
      <c r="H5845" s="33"/>
      <c r="I5845" s="33"/>
    </row>
    <row r="5846" spans="7:9">
      <c r="G5846" s="33"/>
      <c r="H5846" s="33"/>
      <c r="I5846" s="33"/>
    </row>
    <row r="5847" spans="7:9">
      <c r="G5847" s="33"/>
      <c r="H5847" s="33"/>
      <c r="I5847" s="33"/>
    </row>
    <row r="5848" spans="7:9">
      <c r="G5848" s="33"/>
      <c r="H5848" s="33"/>
      <c r="I5848" s="33"/>
    </row>
    <row r="5849" spans="7:9">
      <c r="G5849" s="33"/>
      <c r="H5849" s="33"/>
      <c r="I5849" s="33"/>
    </row>
    <row r="5850" spans="7:9">
      <c r="G5850" s="33"/>
      <c r="H5850" s="33"/>
      <c r="I5850" s="33"/>
    </row>
    <row r="5851" spans="7:9">
      <c r="G5851" s="33"/>
      <c r="H5851" s="33"/>
      <c r="I5851" s="33"/>
    </row>
    <row r="5852" spans="7:9">
      <c r="G5852" s="33"/>
      <c r="H5852" s="33"/>
      <c r="I5852" s="33"/>
    </row>
    <row r="5853" spans="7:9">
      <c r="G5853" s="33"/>
      <c r="H5853" s="33"/>
      <c r="I5853" s="33"/>
    </row>
    <row r="5854" spans="7:9">
      <c r="G5854" s="33"/>
      <c r="H5854" s="33"/>
      <c r="I5854" s="33"/>
    </row>
    <row r="5855" spans="7:9">
      <c r="G5855" s="33"/>
      <c r="H5855" s="33"/>
      <c r="I5855" s="33"/>
    </row>
    <row r="5856" spans="7:9">
      <c r="G5856" s="33"/>
      <c r="H5856" s="33"/>
      <c r="I5856" s="33"/>
    </row>
    <row r="5857" spans="7:9">
      <c r="G5857" s="33"/>
      <c r="H5857" s="33"/>
      <c r="I5857" s="33"/>
    </row>
    <row r="5858" spans="7:9">
      <c r="G5858" s="33"/>
      <c r="H5858" s="33"/>
      <c r="I5858" s="33"/>
    </row>
    <row r="5859" spans="7:9">
      <c r="G5859" s="33"/>
      <c r="H5859" s="33"/>
      <c r="I5859" s="33"/>
    </row>
    <row r="5860" spans="7:9">
      <c r="G5860" s="33"/>
      <c r="H5860" s="33"/>
      <c r="I5860" s="33"/>
    </row>
    <row r="5861" spans="7:9">
      <c r="G5861" s="33"/>
      <c r="H5861" s="33"/>
      <c r="I5861" s="33"/>
    </row>
    <row r="5862" spans="7:9">
      <c r="G5862" s="33"/>
      <c r="H5862" s="33"/>
      <c r="I5862" s="33"/>
    </row>
    <row r="5863" spans="7:9">
      <c r="G5863" s="33"/>
      <c r="H5863" s="33"/>
      <c r="I5863" s="33"/>
    </row>
    <row r="5864" spans="7:9">
      <c r="G5864" s="33"/>
      <c r="H5864" s="33"/>
      <c r="I5864" s="33"/>
    </row>
    <row r="5865" spans="7:9">
      <c r="G5865" s="33"/>
      <c r="H5865" s="33"/>
      <c r="I5865" s="33"/>
    </row>
    <row r="5866" spans="7:9">
      <c r="G5866" s="33"/>
      <c r="H5866" s="33"/>
      <c r="I5866" s="33"/>
    </row>
    <row r="5867" spans="7:9">
      <c r="G5867" s="33"/>
      <c r="H5867" s="33"/>
      <c r="I5867" s="33"/>
    </row>
    <row r="5868" spans="7:9">
      <c r="G5868" s="33"/>
      <c r="H5868" s="33"/>
      <c r="I5868" s="33"/>
    </row>
    <row r="5869" spans="7:9">
      <c r="G5869" s="33"/>
      <c r="H5869" s="33"/>
      <c r="I5869" s="33"/>
    </row>
    <row r="5870" spans="7:9">
      <c r="G5870" s="33"/>
      <c r="H5870" s="33"/>
      <c r="I5870" s="33"/>
    </row>
    <row r="5871" spans="7:9">
      <c r="G5871" s="33"/>
      <c r="H5871" s="33"/>
      <c r="I5871" s="33"/>
    </row>
    <row r="5872" spans="7:9">
      <c r="G5872" s="33"/>
      <c r="H5872" s="33"/>
      <c r="I5872" s="33"/>
    </row>
    <row r="5873" spans="7:9">
      <c r="G5873" s="33"/>
      <c r="H5873" s="33"/>
      <c r="I5873" s="33"/>
    </row>
    <row r="5874" spans="7:9">
      <c r="G5874" s="33"/>
      <c r="H5874" s="33"/>
      <c r="I5874" s="33"/>
    </row>
    <row r="5875" spans="7:9">
      <c r="G5875" s="33"/>
      <c r="H5875" s="33"/>
      <c r="I5875" s="33"/>
    </row>
    <row r="5876" spans="7:9">
      <c r="G5876" s="33"/>
      <c r="H5876" s="33"/>
      <c r="I5876" s="33"/>
    </row>
    <row r="5877" spans="7:9">
      <c r="G5877" s="33"/>
      <c r="H5877" s="33"/>
      <c r="I5877" s="33"/>
    </row>
    <row r="5878" spans="7:9">
      <c r="G5878" s="33"/>
      <c r="H5878" s="33"/>
      <c r="I5878" s="33"/>
    </row>
    <row r="5879" spans="7:9">
      <c r="G5879" s="33"/>
      <c r="H5879" s="33"/>
      <c r="I5879" s="33"/>
    </row>
    <row r="5880" spans="7:9">
      <c r="G5880" s="33"/>
      <c r="H5880" s="33"/>
      <c r="I5880" s="33"/>
    </row>
    <row r="5881" spans="7:9">
      <c r="G5881" s="33"/>
      <c r="H5881" s="33"/>
      <c r="I5881" s="33"/>
    </row>
    <row r="5882" spans="7:9">
      <c r="G5882" s="33"/>
      <c r="H5882" s="33"/>
      <c r="I5882" s="33"/>
    </row>
    <row r="5883" spans="7:9">
      <c r="G5883" s="33"/>
      <c r="H5883" s="33"/>
      <c r="I5883" s="33"/>
    </row>
    <row r="5884" spans="7:9">
      <c r="G5884" s="33"/>
      <c r="H5884" s="33"/>
      <c r="I5884" s="33"/>
    </row>
    <row r="5885" spans="7:9">
      <c r="G5885" s="33"/>
      <c r="H5885" s="33"/>
      <c r="I5885" s="33"/>
    </row>
    <row r="5886" spans="7:9">
      <c r="G5886" s="33"/>
      <c r="H5886" s="33"/>
      <c r="I5886" s="33"/>
    </row>
    <row r="5887" spans="7:9">
      <c r="G5887" s="33"/>
      <c r="H5887" s="33"/>
      <c r="I5887" s="33"/>
    </row>
    <row r="5888" spans="7:9">
      <c r="G5888" s="33"/>
      <c r="H5888" s="33"/>
      <c r="I5888" s="33"/>
    </row>
    <row r="5889" spans="7:9">
      <c r="G5889" s="33"/>
      <c r="H5889" s="33"/>
      <c r="I5889" s="33"/>
    </row>
    <row r="5890" spans="7:9">
      <c r="G5890" s="33"/>
      <c r="H5890" s="33"/>
      <c r="I5890" s="33"/>
    </row>
    <row r="5891" spans="7:9">
      <c r="G5891" s="33"/>
      <c r="H5891" s="33"/>
      <c r="I5891" s="33"/>
    </row>
    <row r="5892" spans="7:9">
      <c r="G5892" s="33"/>
      <c r="H5892" s="33"/>
      <c r="I5892" s="33"/>
    </row>
    <row r="5893" spans="7:9">
      <c r="G5893" s="33"/>
      <c r="H5893" s="33"/>
      <c r="I5893" s="33"/>
    </row>
    <row r="5894" spans="7:9">
      <c r="G5894" s="33"/>
      <c r="H5894" s="33"/>
      <c r="I5894" s="33"/>
    </row>
    <row r="5895" spans="7:9">
      <c r="G5895" s="33"/>
      <c r="H5895" s="33"/>
      <c r="I5895" s="33"/>
    </row>
    <row r="5896" spans="7:9">
      <c r="G5896" s="33"/>
      <c r="H5896" s="33"/>
      <c r="I5896" s="33"/>
    </row>
    <row r="5897" spans="7:9">
      <c r="G5897" s="33"/>
      <c r="H5897" s="33"/>
      <c r="I5897" s="33"/>
    </row>
    <row r="5898" spans="7:9">
      <c r="G5898" s="33"/>
      <c r="H5898" s="33"/>
      <c r="I5898" s="33"/>
    </row>
    <row r="5899" spans="7:9">
      <c r="G5899" s="33"/>
      <c r="H5899" s="33"/>
      <c r="I5899" s="33"/>
    </row>
    <row r="5900" spans="7:9">
      <c r="G5900" s="33"/>
      <c r="H5900" s="33"/>
      <c r="I5900" s="33"/>
    </row>
    <row r="5901" spans="7:9">
      <c r="G5901" s="33"/>
      <c r="H5901" s="33"/>
      <c r="I5901" s="33"/>
    </row>
    <row r="5902" spans="7:9">
      <c r="G5902" s="33"/>
      <c r="H5902" s="33"/>
      <c r="I5902" s="33"/>
    </row>
    <row r="5903" spans="7:9">
      <c r="G5903" s="33"/>
      <c r="H5903" s="33"/>
      <c r="I5903" s="33"/>
    </row>
    <row r="5904" spans="7:9">
      <c r="G5904" s="33"/>
      <c r="H5904" s="33"/>
      <c r="I5904" s="33"/>
    </row>
    <row r="5905" spans="7:9">
      <c r="G5905" s="33"/>
      <c r="H5905" s="33"/>
      <c r="I5905" s="33"/>
    </row>
    <row r="5906" spans="7:9">
      <c r="G5906" s="33"/>
      <c r="H5906" s="33"/>
      <c r="I5906" s="33"/>
    </row>
    <row r="5907" spans="7:9">
      <c r="G5907" s="33"/>
      <c r="H5907" s="33"/>
      <c r="I5907" s="33"/>
    </row>
    <row r="5908" spans="7:9">
      <c r="G5908" s="33"/>
      <c r="H5908" s="33"/>
      <c r="I5908" s="33"/>
    </row>
    <row r="5909" spans="7:9">
      <c r="G5909" s="33"/>
      <c r="H5909" s="33"/>
      <c r="I5909" s="33"/>
    </row>
    <row r="5910" spans="7:9">
      <c r="G5910" s="33"/>
      <c r="H5910" s="33"/>
      <c r="I5910" s="33"/>
    </row>
    <row r="5911" spans="7:9">
      <c r="G5911" s="33"/>
      <c r="H5911" s="33"/>
      <c r="I5911" s="33"/>
    </row>
    <row r="5912" spans="7:9">
      <c r="G5912" s="33"/>
      <c r="H5912" s="33"/>
      <c r="I5912" s="33"/>
    </row>
    <row r="5913" spans="7:9">
      <c r="G5913" s="33"/>
      <c r="H5913" s="33"/>
      <c r="I5913" s="33"/>
    </row>
    <row r="5914" spans="7:9">
      <c r="G5914" s="33"/>
      <c r="H5914" s="33"/>
      <c r="I5914" s="33"/>
    </row>
    <row r="5915" spans="7:9">
      <c r="G5915" s="33"/>
      <c r="H5915" s="33"/>
      <c r="I5915" s="33"/>
    </row>
    <row r="5916" spans="7:9">
      <c r="G5916" s="33"/>
      <c r="H5916" s="33"/>
      <c r="I5916" s="33"/>
    </row>
    <row r="5917" spans="7:9">
      <c r="G5917" s="33"/>
      <c r="H5917" s="33"/>
      <c r="I5917" s="33"/>
    </row>
    <row r="5918" spans="7:9">
      <c r="G5918" s="33"/>
      <c r="H5918" s="33"/>
      <c r="I5918" s="33"/>
    </row>
    <row r="5919" spans="7:9">
      <c r="G5919" s="33"/>
      <c r="H5919" s="33"/>
      <c r="I5919" s="33"/>
    </row>
    <row r="5920" spans="7:9">
      <c r="G5920" s="33"/>
      <c r="H5920" s="33"/>
      <c r="I5920" s="33"/>
    </row>
    <row r="5921" spans="7:9">
      <c r="G5921" s="33"/>
      <c r="H5921" s="33"/>
      <c r="I5921" s="33"/>
    </row>
    <row r="5922" spans="7:9">
      <c r="G5922" s="33"/>
      <c r="H5922" s="33"/>
      <c r="I5922" s="33"/>
    </row>
    <row r="5923" spans="7:9">
      <c r="G5923" s="33"/>
      <c r="H5923" s="33"/>
      <c r="I5923" s="33"/>
    </row>
    <row r="5924" spans="7:9">
      <c r="G5924" s="33"/>
      <c r="H5924" s="33"/>
      <c r="I5924" s="33"/>
    </row>
    <row r="5925" spans="7:9">
      <c r="G5925" s="33"/>
      <c r="H5925" s="33"/>
      <c r="I5925" s="33"/>
    </row>
    <row r="5926" spans="7:9">
      <c r="G5926" s="33"/>
      <c r="H5926" s="33"/>
      <c r="I5926" s="33"/>
    </row>
    <row r="5927" spans="7:9">
      <c r="G5927" s="33"/>
      <c r="H5927" s="33"/>
      <c r="I5927" s="33"/>
    </row>
    <row r="5928" spans="7:9">
      <c r="G5928" s="33"/>
      <c r="H5928" s="33"/>
      <c r="I5928" s="33"/>
    </row>
    <row r="5929" spans="7:9">
      <c r="G5929" s="33"/>
      <c r="H5929" s="33"/>
      <c r="I5929" s="33"/>
    </row>
    <row r="5930" spans="7:9">
      <c r="G5930" s="33"/>
      <c r="H5930" s="33"/>
      <c r="I5930" s="33"/>
    </row>
    <row r="5931" spans="7:9">
      <c r="G5931" s="33"/>
      <c r="H5931" s="33"/>
      <c r="I5931" s="33"/>
    </row>
    <row r="5932" spans="7:9">
      <c r="G5932" s="33"/>
      <c r="H5932" s="33"/>
      <c r="I5932" s="33"/>
    </row>
    <row r="5933" spans="7:9">
      <c r="G5933" s="33"/>
      <c r="H5933" s="33"/>
      <c r="I5933" s="33"/>
    </row>
    <row r="5934" spans="7:9">
      <c r="G5934" s="33"/>
      <c r="H5934" s="33"/>
      <c r="I5934" s="33"/>
    </row>
    <row r="5935" spans="7:9">
      <c r="G5935" s="33"/>
      <c r="H5935" s="33"/>
      <c r="I5935" s="33"/>
    </row>
    <row r="5936" spans="7:9">
      <c r="G5936" s="33"/>
      <c r="H5936" s="33"/>
      <c r="I5936" s="33"/>
    </row>
    <row r="5937" spans="7:9">
      <c r="G5937" s="33"/>
      <c r="H5937" s="33"/>
      <c r="I5937" s="33"/>
    </row>
    <row r="5938" spans="7:9">
      <c r="G5938" s="33"/>
      <c r="H5938" s="33"/>
      <c r="I5938" s="33"/>
    </row>
    <row r="5939" spans="7:9">
      <c r="G5939" s="33"/>
      <c r="H5939" s="33"/>
      <c r="I5939" s="33"/>
    </row>
    <row r="5940" spans="7:9">
      <c r="G5940" s="33"/>
      <c r="H5940" s="33"/>
      <c r="I5940" s="33"/>
    </row>
    <row r="5941" spans="7:9">
      <c r="G5941" s="33"/>
      <c r="H5941" s="33"/>
      <c r="I5941" s="33"/>
    </row>
    <row r="5942" spans="7:9">
      <c r="G5942" s="33"/>
      <c r="H5942" s="33"/>
      <c r="I5942" s="33"/>
    </row>
    <row r="5943" spans="7:9">
      <c r="G5943" s="33"/>
      <c r="H5943" s="33"/>
      <c r="I5943" s="33"/>
    </row>
    <row r="5944" spans="7:9">
      <c r="G5944" s="33"/>
      <c r="H5944" s="33"/>
      <c r="I5944" s="33"/>
    </row>
    <row r="5945" spans="7:9">
      <c r="G5945" s="33"/>
      <c r="H5945" s="33"/>
      <c r="I5945" s="33"/>
    </row>
    <row r="5946" spans="7:9">
      <c r="G5946" s="33"/>
      <c r="H5946" s="33"/>
      <c r="I5946" s="33"/>
    </row>
    <row r="5947" spans="7:9">
      <c r="G5947" s="33"/>
      <c r="H5947" s="33"/>
      <c r="I5947" s="33"/>
    </row>
    <row r="5948" spans="7:9">
      <c r="G5948" s="33"/>
      <c r="H5948" s="33"/>
      <c r="I5948" s="33"/>
    </row>
    <row r="5949" spans="7:9">
      <c r="G5949" s="33"/>
      <c r="H5949" s="33"/>
      <c r="I5949" s="33"/>
    </row>
    <row r="5950" spans="7:9">
      <c r="G5950" s="33"/>
      <c r="H5950" s="33"/>
      <c r="I5950" s="33"/>
    </row>
    <row r="5951" spans="7:9">
      <c r="G5951" s="33"/>
      <c r="H5951" s="33"/>
      <c r="I5951" s="33"/>
    </row>
    <row r="5952" spans="7:9">
      <c r="G5952" s="33"/>
      <c r="H5952" s="33"/>
      <c r="I5952" s="33"/>
    </row>
    <row r="5953" spans="7:9">
      <c r="G5953" s="33"/>
      <c r="H5953" s="33"/>
      <c r="I5953" s="33"/>
    </row>
    <row r="5954" spans="7:9">
      <c r="G5954" s="33"/>
      <c r="H5954" s="33"/>
      <c r="I5954" s="33"/>
    </row>
    <row r="5955" spans="7:9">
      <c r="G5955" s="33"/>
      <c r="H5955" s="33"/>
      <c r="I5955" s="33"/>
    </row>
    <row r="5956" spans="7:9">
      <c r="G5956" s="33"/>
      <c r="H5956" s="33"/>
      <c r="I5956" s="33"/>
    </row>
    <row r="5957" spans="7:9">
      <c r="G5957" s="33"/>
      <c r="H5957" s="33"/>
      <c r="I5957" s="33"/>
    </row>
    <row r="5958" spans="7:9">
      <c r="G5958" s="33"/>
      <c r="H5958" s="33"/>
      <c r="I5958" s="33"/>
    </row>
    <row r="5959" spans="7:9">
      <c r="G5959" s="33"/>
      <c r="H5959" s="33"/>
      <c r="I5959" s="33"/>
    </row>
    <row r="5960" spans="7:9">
      <c r="G5960" s="33"/>
      <c r="H5960" s="33"/>
      <c r="I5960" s="33"/>
    </row>
    <row r="5961" spans="7:9">
      <c r="G5961" s="33"/>
      <c r="H5961" s="33"/>
      <c r="I5961" s="33"/>
    </row>
    <row r="5962" spans="7:9">
      <c r="G5962" s="33"/>
      <c r="H5962" s="33"/>
      <c r="I5962" s="33"/>
    </row>
    <row r="5963" spans="7:9">
      <c r="G5963" s="33"/>
      <c r="H5963" s="33"/>
      <c r="I5963" s="33"/>
    </row>
    <row r="5964" spans="7:9">
      <c r="G5964" s="33"/>
      <c r="H5964" s="33"/>
      <c r="I5964" s="33"/>
    </row>
    <row r="5965" spans="7:9">
      <c r="G5965" s="33"/>
      <c r="H5965" s="33"/>
      <c r="I5965" s="33"/>
    </row>
    <row r="5966" spans="7:9">
      <c r="G5966" s="33"/>
      <c r="H5966" s="33"/>
      <c r="I5966" s="33"/>
    </row>
    <row r="5967" spans="7:9">
      <c r="G5967" s="33"/>
      <c r="H5967" s="33"/>
      <c r="I5967" s="33"/>
    </row>
    <row r="5968" spans="7:9">
      <c r="G5968" s="33"/>
      <c r="H5968" s="33"/>
      <c r="I5968" s="33"/>
    </row>
    <row r="5969" spans="7:9">
      <c r="G5969" s="33"/>
      <c r="H5969" s="33"/>
      <c r="I5969" s="33"/>
    </row>
    <row r="5970" spans="7:9">
      <c r="G5970" s="33"/>
      <c r="H5970" s="33"/>
      <c r="I5970" s="33"/>
    </row>
    <row r="5971" spans="7:9">
      <c r="G5971" s="33"/>
      <c r="H5971" s="33"/>
      <c r="I5971" s="33"/>
    </row>
    <row r="5972" spans="7:9">
      <c r="G5972" s="33"/>
      <c r="H5972" s="33"/>
      <c r="I5972" s="33"/>
    </row>
    <row r="5973" spans="7:9">
      <c r="G5973" s="33"/>
      <c r="H5973" s="33"/>
      <c r="I5973" s="33"/>
    </row>
    <row r="5974" spans="7:9">
      <c r="G5974" s="33"/>
      <c r="H5974" s="33"/>
      <c r="I5974" s="33"/>
    </row>
    <row r="5975" spans="7:9">
      <c r="G5975" s="33"/>
      <c r="H5975" s="33"/>
      <c r="I5975" s="33"/>
    </row>
    <row r="5976" spans="7:9">
      <c r="G5976" s="33"/>
      <c r="H5976" s="33"/>
      <c r="I5976" s="33"/>
    </row>
    <row r="5977" spans="7:9">
      <c r="G5977" s="33"/>
      <c r="H5977" s="33"/>
      <c r="I5977" s="33"/>
    </row>
    <row r="5978" spans="7:9">
      <c r="G5978" s="33"/>
      <c r="H5978" s="33"/>
      <c r="I5978" s="33"/>
    </row>
    <row r="5979" spans="7:9">
      <c r="G5979" s="33"/>
      <c r="H5979" s="33"/>
      <c r="I5979" s="33"/>
    </row>
    <row r="5980" spans="7:9">
      <c r="G5980" s="33"/>
      <c r="H5980" s="33"/>
      <c r="I5980" s="33"/>
    </row>
    <row r="5981" spans="7:9">
      <c r="G5981" s="33"/>
      <c r="H5981" s="33"/>
      <c r="I5981" s="33"/>
    </row>
    <row r="5982" spans="7:9">
      <c r="G5982" s="33"/>
      <c r="H5982" s="33"/>
      <c r="I5982" s="33"/>
    </row>
    <row r="5983" spans="7:9">
      <c r="G5983" s="33"/>
      <c r="H5983" s="33"/>
      <c r="I5983" s="33"/>
    </row>
    <row r="5984" spans="7:9">
      <c r="G5984" s="33"/>
      <c r="H5984" s="33"/>
      <c r="I5984" s="33"/>
    </row>
    <row r="5985" spans="7:9">
      <c r="G5985" s="33"/>
      <c r="H5985" s="33"/>
      <c r="I5985" s="33"/>
    </row>
    <row r="5986" spans="7:9">
      <c r="G5986" s="33"/>
      <c r="H5986" s="33"/>
      <c r="I5986" s="33"/>
    </row>
    <row r="5987" spans="7:9">
      <c r="G5987" s="33"/>
      <c r="H5987" s="33"/>
      <c r="I5987" s="33"/>
    </row>
    <row r="5988" spans="7:9">
      <c r="G5988" s="33"/>
      <c r="H5988" s="33"/>
      <c r="I5988" s="33"/>
    </row>
    <row r="5989" spans="7:9">
      <c r="G5989" s="33"/>
      <c r="H5989" s="33"/>
      <c r="I5989" s="33"/>
    </row>
    <row r="5990" spans="7:9">
      <c r="G5990" s="33"/>
      <c r="H5990" s="33"/>
      <c r="I5990" s="33"/>
    </row>
    <row r="5991" spans="7:9">
      <c r="G5991" s="33"/>
      <c r="H5991" s="33"/>
      <c r="I5991" s="33"/>
    </row>
    <row r="5992" spans="7:9">
      <c r="G5992" s="33"/>
      <c r="H5992" s="33"/>
      <c r="I5992" s="33"/>
    </row>
    <row r="5993" spans="7:9">
      <c r="G5993" s="33"/>
      <c r="H5993" s="33"/>
      <c r="I5993" s="33"/>
    </row>
    <row r="5994" spans="7:9">
      <c r="G5994" s="33"/>
      <c r="H5994" s="33"/>
      <c r="I5994" s="33"/>
    </row>
    <row r="5995" spans="7:9">
      <c r="G5995" s="33"/>
      <c r="H5995" s="33"/>
      <c r="I5995" s="33"/>
    </row>
    <row r="5996" spans="7:9">
      <c r="G5996" s="33"/>
      <c r="H5996" s="33"/>
      <c r="I5996" s="33"/>
    </row>
    <row r="5997" spans="7:9">
      <c r="G5997" s="33"/>
      <c r="H5997" s="33"/>
      <c r="I5997" s="33"/>
    </row>
    <row r="5998" spans="7:9">
      <c r="G5998" s="33"/>
      <c r="H5998" s="33"/>
      <c r="I5998" s="33"/>
    </row>
    <row r="5999" spans="7:9">
      <c r="G5999" s="33"/>
      <c r="H5999" s="33"/>
      <c r="I5999" s="33"/>
    </row>
    <row r="6000" spans="7:9">
      <c r="G6000" s="33"/>
      <c r="H6000" s="33"/>
      <c r="I6000" s="33"/>
    </row>
    <row r="6001" spans="7:9">
      <c r="G6001" s="33"/>
      <c r="H6001" s="33"/>
      <c r="I6001" s="33"/>
    </row>
    <row r="6002" spans="7:9">
      <c r="G6002" s="33"/>
      <c r="H6002" s="33"/>
      <c r="I6002" s="33"/>
    </row>
    <row r="6003" spans="7:9">
      <c r="G6003" s="33"/>
      <c r="H6003" s="33"/>
      <c r="I6003" s="33"/>
    </row>
    <row r="6004" spans="7:9">
      <c r="G6004" s="33"/>
      <c r="H6004" s="33"/>
      <c r="I6004" s="33"/>
    </row>
    <row r="6005" spans="7:9">
      <c r="G6005" s="33"/>
      <c r="H6005" s="33"/>
      <c r="I6005" s="33"/>
    </row>
    <row r="6006" spans="7:9">
      <c r="G6006" s="33"/>
      <c r="H6006" s="33"/>
      <c r="I6006" s="33"/>
    </row>
    <row r="6007" spans="7:9">
      <c r="G6007" s="33"/>
      <c r="H6007" s="33"/>
      <c r="I6007" s="33"/>
    </row>
    <row r="6008" spans="7:9">
      <c r="G6008" s="33"/>
      <c r="H6008" s="33"/>
      <c r="I6008" s="33"/>
    </row>
    <row r="6009" spans="7:9">
      <c r="G6009" s="33"/>
      <c r="H6009" s="33"/>
      <c r="I6009" s="33"/>
    </row>
    <row r="6010" spans="7:9">
      <c r="G6010" s="33"/>
      <c r="H6010" s="33"/>
      <c r="I6010" s="33"/>
    </row>
    <row r="6011" spans="7:9">
      <c r="G6011" s="33"/>
      <c r="H6011" s="33"/>
      <c r="I6011" s="33"/>
    </row>
    <row r="6012" spans="7:9">
      <c r="G6012" s="33"/>
      <c r="H6012" s="33"/>
      <c r="I6012" s="33"/>
    </row>
    <row r="6013" spans="7:9">
      <c r="G6013" s="33"/>
      <c r="H6013" s="33"/>
      <c r="I6013" s="33"/>
    </row>
    <row r="6014" spans="7:9">
      <c r="G6014" s="33"/>
      <c r="H6014" s="33"/>
      <c r="I6014" s="33"/>
    </row>
    <row r="6015" spans="7:9">
      <c r="G6015" s="33"/>
      <c r="H6015" s="33"/>
      <c r="I6015" s="33"/>
    </row>
    <row r="6016" spans="7:9">
      <c r="G6016" s="33"/>
      <c r="H6016" s="33"/>
      <c r="I6016" s="33"/>
    </row>
    <row r="6017" spans="7:9">
      <c r="G6017" s="33"/>
      <c r="H6017" s="33"/>
      <c r="I6017" s="33"/>
    </row>
    <row r="6018" spans="7:9">
      <c r="G6018" s="33"/>
      <c r="H6018" s="33"/>
      <c r="I6018" s="33"/>
    </row>
    <row r="6019" spans="7:9">
      <c r="G6019" s="33"/>
      <c r="H6019" s="33"/>
      <c r="I6019" s="33"/>
    </row>
    <row r="6020" spans="7:9">
      <c r="G6020" s="33"/>
      <c r="H6020" s="33"/>
      <c r="I6020" s="33"/>
    </row>
    <row r="6021" spans="7:9">
      <c r="G6021" s="33"/>
      <c r="H6021" s="33"/>
      <c r="I6021" s="33"/>
    </row>
    <row r="6022" spans="7:9">
      <c r="G6022" s="33"/>
      <c r="H6022" s="33"/>
      <c r="I6022" s="33"/>
    </row>
    <row r="6023" spans="7:9">
      <c r="G6023" s="33"/>
      <c r="H6023" s="33"/>
      <c r="I6023" s="33"/>
    </row>
    <row r="6024" spans="7:9">
      <c r="G6024" s="33"/>
      <c r="H6024" s="33"/>
      <c r="I6024" s="33"/>
    </row>
    <row r="6025" spans="7:9">
      <c r="G6025" s="33"/>
      <c r="H6025" s="33"/>
      <c r="I6025" s="33"/>
    </row>
    <row r="6026" spans="7:9">
      <c r="G6026" s="33"/>
      <c r="H6026" s="33"/>
      <c r="I6026" s="33"/>
    </row>
    <row r="6027" spans="7:9">
      <c r="G6027" s="33"/>
      <c r="H6027" s="33"/>
      <c r="I6027" s="33"/>
    </row>
    <row r="6028" spans="7:9">
      <c r="G6028" s="33"/>
      <c r="H6028" s="33"/>
      <c r="I6028" s="33"/>
    </row>
    <row r="6029" spans="7:9">
      <c r="G6029" s="33"/>
      <c r="H6029" s="33"/>
      <c r="I6029" s="33"/>
    </row>
    <row r="6030" spans="7:9">
      <c r="G6030" s="33"/>
      <c r="H6030" s="33"/>
      <c r="I6030" s="33"/>
    </row>
    <row r="6031" spans="7:9">
      <c r="G6031" s="33"/>
      <c r="H6031" s="33"/>
      <c r="I6031" s="33"/>
    </row>
    <row r="6032" spans="7:9">
      <c r="G6032" s="33"/>
      <c r="H6032" s="33"/>
      <c r="I6032" s="33"/>
    </row>
    <row r="6033" spans="7:9">
      <c r="G6033" s="33"/>
      <c r="H6033" s="33"/>
      <c r="I6033" s="33"/>
    </row>
    <row r="6034" spans="7:9">
      <c r="G6034" s="33"/>
      <c r="H6034" s="33"/>
      <c r="I6034" s="33"/>
    </row>
    <row r="6035" spans="7:9">
      <c r="G6035" s="33"/>
      <c r="H6035" s="33"/>
      <c r="I6035" s="33"/>
    </row>
    <row r="6036" spans="7:9">
      <c r="G6036" s="33"/>
      <c r="H6036" s="33"/>
      <c r="I6036" s="33"/>
    </row>
    <row r="6037" spans="7:9">
      <c r="G6037" s="33"/>
      <c r="H6037" s="33"/>
      <c r="I6037" s="33"/>
    </row>
    <row r="6038" spans="7:9">
      <c r="G6038" s="33"/>
      <c r="H6038" s="33"/>
      <c r="I6038" s="33"/>
    </row>
    <row r="6039" spans="7:9">
      <c r="G6039" s="33"/>
      <c r="H6039" s="33"/>
      <c r="I6039" s="33"/>
    </row>
    <row r="6040" spans="7:9">
      <c r="G6040" s="33"/>
      <c r="H6040" s="33"/>
      <c r="I6040" s="33"/>
    </row>
    <row r="6041" spans="7:9">
      <c r="G6041" s="33"/>
      <c r="H6041" s="33"/>
      <c r="I6041" s="33"/>
    </row>
    <row r="6042" spans="7:9">
      <c r="G6042" s="33"/>
      <c r="H6042" s="33"/>
      <c r="I6042" s="33"/>
    </row>
    <row r="6043" spans="7:9">
      <c r="G6043" s="33"/>
      <c r="H6043" s="33"/>
      <c r="I6043" s="33"/>
    </row>
    <row r="6044" spans="7:9">
      <c r="G6044" s="33"/>
      <c r="H6044" s="33"/>
      <c r="I6044" s="33"/>
    </row>
    <row r="6045" spans="7:9">
      <c r="G6045" s="33"/>
      <c r="H6045" s="33"/>
      <c r="I6045" s="33"/>
    </row>
    <row r="6046" spans="7:9">
      <c r="G6046" s="33"/>
      <c r="H6046" s="33"/>
      <c r="I6046" s="33"/>
    </row>
    <row r="6047" spans="7:9">
      <c r="G6047" s="33"/>
      <c r="H6047" s="33"/>
      <c r="I6047" s="33"/>
    </row>
    <row r="6048" spans="7:9">
      <c r="G6048" s="33"/>
      <c r="H6048" s="33"/>
      <c r="I6048" s="33"/>
    </row>
    <row r="6049" spans="7:9">
      <c r="G6049" s="33"/>
      <c r="H6049" s="33"/>
      <c r="I6049" s="33"/>
    </row>
    <row r="6050" spans="7:9">
      <c r="G6050" s="33"/>
      <c r="H6050" s="33"/>
      <c r="I6050" s="33"/>
    </row>
    <row r="6051" spans="7:9">
      <c r="G6051" s="33"/>
      <c r="H6051" s="33"/>
      <c r="I6051" s="33"/>
    </row>
    <row r="6052" spans="7:9">
      <c r="G6052" s="33"/>
      <c r="H6052" s="33"/>
      <c r="I6052" s="33"/>
    </row>
    <row r="6053" spans="7:9">
      <c r="G6053" s="33"/>
      <c r="H6053" s="33"/>
      <c r="I6053" s="33"/>
    </row>
    <row r="6054" spans="7:9">
      <c r="G6054" s="33"/>
      <c r="H6054" s="33"/>
      <c r="I6054" s="33"/>
    </row>
    <row r="6055" spans="7:9">
      <c r="G6055" s="33"/>
      <c r="H6055" s="33"/>
      <c r="I6055" s="33"/>
    </row>
    <row r="6056" spans="7:9">
      <c r="G6056" s="33"/>
      <c r="H6056" s="33"/>
      <c r="I6056" s="33"/>
    </row>
    <row r="6057" spans="7:9">
      <c r="G6057" s="33"/>
      <c r="H6057" s="33"/>
      <c r="I6057" s="33"/>
    </row>
    <row r="6058" spans="7:9">
      <c r="G6058" s="33"/>
      <c r="H6058" s="33"/>
      <c r="I6058" s="33"/>
    </row>
    <row r="6059" spans="7:9">
      <c r="G6059" s="33"/>
      <c r="H6059" s="33"/>
      <c r="I6059" s="33"/>
    </row>
    <row r="6060" spans="7:9">
      <c r="G6060" s="33"/>
      <c r="H6060" s="33"/>
      <c r="I6060" s="33"/>
    </row>
    <row r="6061" spans="7:9">
      <c r="G6061" s="33"/>
      <c r="H6061" s="33"/>
      <c r="I6061" s="33"/>
    </row>
    <row r="6062" spans="7:9">
      <c r="G6062" s="33"/>
      <c r="H6062" s="33"/>
      <c r="I6062" s="33"/>
    </row>
    <row r="6063" spans="7:9">
      <c r="G6063" s="33"/>
      <c r="H6063" s="33"/>
      <c r="I6063" s="33"/>
    </row>
    <row r="6064" spans="7:9">
      <c r="G6064" s="33"/>
      <c r="H6064" s="33"/>
      <c r="I6064" s="33"/>
    </row>
    <row r="6065" spans="7:9">
      <c r="G6065" s="33"/>
      <c r="H6065" s="33"/>
      <c r="I6065" s="33"/>
    </row>
    <row r="6066" spans="7:9">
      <c r="G6066" s="33"/>
      <c r="H6066" s="33"/>
      <c r="I6066" s="33"/>
    </row>
    <row r="6067" spans="7:9">
      <c r="G6067" s="33"/>
      <c r="H6067" s="33"/>
      <c r="I6067" s="33"/>
    </row>
    <row r="6068" spans="7:9">
      <c r="G6068" s="33"/>
      <c r="H6068" s="33"/>
      <c r="I6068" s="33"/>
    </row>
    <row r="6069" spans="7:9">
      <c r="G6069" s="33"/>
      <c r="H6069" s="33"/>
      <c r="I6069" s="33"/>
    </row>
    <row r="6070" spans="7:9">
      <c r="G6070" s="33"/>
      <c r="H6070" s="33"/>
      <c r="I6070" s="33"/>
    </row>
    <row r="6071" spans="7:9">
      <c r="G6071" s="33"/>
      <c r="H6071" s="33"/>
      <c r="I6071" s="33"/>
    </row>
    <row r="6072" spans="7:9">
      <c r="G6072" s="33"/>
      <c r="H6072" s="33"/>
      <c r="I6072" s="33"/>
    </row>
    <row r="6073" spans="7:9">
      <c r="G6073" s="33"/>
      <c r="H6073" s="33"/>
      <c r="I6073" s="33"/>
    </row>
    <row r="6074" spans="7:9">
      <c r="G6074" s="33"/>
      <c r="H6074" s="33"/>
      <c r="I6074" s="33"/>
    </row>
    <row r="6075" spans="7:9">
      <c r="G6075" s="33"/>
      <c r="H6075" s="33"/>
      <c r="I6075" s="33"/>
    </row>
    <row r="6076" spans="7:9">
      <c r="G6076" s="33"/>
      <c r="H6076" s="33"/>
      <c r="I6076" s="33"/>
    </row>
    <row r="6077" spans="7:9">
      <c r="G6077" s="33"/>
      <c r="H6077" s="33"/>
      <c r="I6077" s="33"/>
    </row>
    <row r="6078" spans="7:9">
      <c r="G6078" s="33"/>
      <c r="H6078" s="33"/>
      <c r="I6078" s="33"/>
    </row>
    <row r="6079" spans="7:9">
      <c r="G6079" s="33"/>
      <c r="H6079" s="33"/>
      <c r="I6079" s="33"/>
    </row>
    <row r="6080" spans="7:9">
      <c r="G6080" s="33"/>
      <c r="H6080" s="33"/>
      <c r="I6080" s="33"/>
    </row>
    <row r="6081" spans="7:9">
      <c r="G6081" s="33"/>
      <c r="H6081" s="33"/>
      <c r="I6081" s="33"/>
    </row>
    <row r="6082" spans="7:9">
      <c r="G6082" s="33"/>
      <c r="H6082" s="33"/>
      <c r="I6082" s="33"/>
    </row>
    <row r="6083" spans="7:9">
      <c r="G6083" s="33"/>
      <c r="H6083" s="33"/>
      <c r="I6083" s="33"/>
    </row>
    <row r="6084" spans="7:9">
      <c r="G6084" s="33"/>
      <c r="H6084" s="33"/>
      <c r="I6084" s="33"/>
    </row>
    <row r="6085" spans="7:9">
      <c r="G6085" s="33"/>
      <c r="H6085" s="33"/>
      <c r="I6085" s="33"/>
    </row>
    <row r="6086" spans="7:9">
      <c r="G6086" s="33"/>
      <c r="H6086" s="33"/>
      <c r="I6086" s="33"/>
    </row>
    <row r="6087" spans="7:9">
      <c r="G6087" s="33"/>
      <c r="H6087" s="33"/>
      <c r="I6087" s="33"/>
    </row>
    <row r="6088" spans="7:9">
      <c r="G6088" s="33"/>
      <c r="H6088" s="33"/>
      <c r="I6088" s="33"/>
    </row>
    <row r="6089" spans="7:9">
      <c r="G6089" s="33"/>
      <c r="H6089" s="33"/>
      <c r="I6089" s="33"/>
    </row>
    <row r="6090" spans="7:9">
      <c r="G6090" s="33"/>
      <c r="H6090" s="33"/>
      <c r="I6090" s="33"/>
    </row>
    <row r="6091" spans="7:9">
      <c r="G6091" s="33"/>
      <c r="H6091" s="33"/>
      <c r="I6091" s="33"/>
    </row>
    <row r="6092" spans="7:9">
      <c r="G6092" s="33"/>
      <c r="H6092" s="33"/>
      <c r="I6092" s="33"/>
    </row>
    <row r="6093" spans="7:9">
      <c r="G6093" s="33"/>
      <c r="H6093" s="33"/>
      <c r="I6093" s="33"/>
    </row>
    <row r="6094" spans="7:9">
      <c r="G6094" s="33"/>
      <c r="H6094" s="33"/>
      <c r="I6094" s="33"/>
    </row>
    <row r="6095" spans="7:9">
      <c r="G6095" s="33"/>
      <c r="H6095" s="33"/>
      <c r="I6095" s="33"/>
    </row>
    <row r="6096" spans="7:9">
      <c r="G6096" s="33"/>
      <c r="H6096" s="33"/>
      <c r="I6096" s="33"/>
    </row>
    <row r="6097" spans="7:9">
      <c r="G6097" s="33"/>
      <c r="H6097" s="33"/>
      <c r="I6097" s="33"/>
    </row>
    <row r="6098" spans="7:9">
      <c r="G6098" s="33"/>
      <c r="H6098" s="33"/>
      <c r="I6098" s="33"/>
    </row>
    <row r="6099" spans="7:9">
      <c r="G6099" s="33"/>
      <c r="H6099" s="33"/>
      <c r="I6099" s="33"/>
    </row>
    <row r="6100" spans="7:9">
      <c r="G6100" s="33"/>
      <c r="H6100" s="33"/>
      <c r="I6100" s="33"/>
    </row>
    <row r="6101" spans="7:9">
      <c r="G6101" s="33"/>
      <c r="H6101" s="33"/>
      <c r="I6101" s="33"/>
    </row>
    <row r="6102" spans="7:9">
      <c r="G6102" s="33"/>
      <c r="H6102" s="33"/>
      <c r="I6102" s="33"/>
    </row>
    <row r="6103" spans="7:9">
      <c r="G6103" s="33"/>
      <c r="H6103" s="33"/>
      <c r="I6103" s="33"/>
    </row>
    <row r="6104" spans="7:9">
      <c r="G6104" s="33"/>
      <c r="H6104" s="33"/>
      <c r="I6104" s="33"/>
    </row>
    <row r="6105" spans="7:9">
      <c r="G6105" s="33"/>
      <c r="H6105" s="33"/>
      <c r="I6105" s="33"/>
    </row>
    <row r="6106" spans="7:9">
      <c r="G6106" s="33"/>
      <c r="H6106" s="33"/>
      <c r="I6106" s="33"/>
    </row>
    <row r="6107" spans="7:9">
      <c r="G6107" s="33"/>
      <c r="H6107" s="33"/>
      <c r="I6107" s="33"/>
    </row>
    <row r="6108" spans="7:9">
      <c r="G6108" s="33"/>
      <c r="H6108" s="33"/>
      <c r="I6108" s="33"/>
    </row>
    <row r="6109" spans="7:9">
      <c r="G6109" s="33"/>
      <c r="H6109" s="33"/>
      <c r="I6109" s="33"/>
    </row>
    <row r="6110" spans="7:9">
      <c r="G6110" s="33"/>
      <c r="H6110" s="33"/>
      <c r="I6110" s="33"/>
    </row>
    <row r="6111" spans="7:9">
      <c r="G6111" s="33"/>
      <c r="H6111" s="33"/>
      <c r="I6111" s="33"/>
    </row>
    <row r="6112" spans="7:9">
      <c r="G6112" s="33"/>
      <c r="H6112" s="33"/>
      <c r="I6112" s="33"/>
    </row>
    <row r="6113" spans="7:9">
      <c r="G6113" s="33"/>
      <c r="H6113" s="33"/>
      <c r="I6113" s="33"/>
    </row>
    <row r="6114" spans="7:9">
      <c r="G6114" s="33"/>
      <c r="H6114" s="33"/>
      <c r="I6114" s="33"/>
    </row>
    <row r="6115" spans="7:9">
      <c r="G6115" s="33"/>
      <c r="H6115" s="33"/>
      <c r="I6115" s="33"/>
    </row>
    <row r="6116" spans="7:9">
      <c r="G6116" s="33"/>
      <c r="H6116" s="33"/>
      <c r="I6116" s="33"/>
    </row>
    <row r="6117" spans="7:9">
      <c r="G6117" s="33"/>
      <c r="H6117" s="33"/>
      <c r="I6117" s="33"/>
    </row>
    <row r="6118" spans="7:9">
      <c r="G6118" s="33"/>
      <c r="H6118" s="33"/>
      <c r="I6118" s="33"/>
    </row>
    <row r="6119" spans="7:9">
      <c r="G6119" s="33"/>
      <c r="H6119" s="33"/>
      <c r="I6119" s="33"/>
    </row>
    <row r="6120" spans="7:9">
      <c r="G6120" s="33"/>
      <c r="H6120" s="33"/>
      <c r="I6120" s="33"/>
    </row>
    <row r="6121" spans="7:9">
      <c r="G6121" s="33"/>
      <c r="H6121" s="33"/>
      <c r="I6121" s="33"/>
    </row>
    <row r="6122" spans="7:9">
      <c r="G6122" s="33"/>
      <c r="H6122" s="33"/>
      <c r="I6122" s="33"/>
    </row>
    <row r="6123" spans="7:9">
      <c r="G6123" s="33"/>
      <c r="H6123" s="33"/>
      <c r="I6123" s="33"/>
    </row>
    <row r="6124" spans="7:9">
      <c r="G6124" s="33"/>
      <c r="H6124" s="33"/>
      <c r="I6124" s="33"/>
    </row>
    <row r="6125" spans="7:9">
      <c r="G6125" s="33"/>
      <c r="H6125" s="33"/>
      <c r="I6125" s="33"/>
    </row>
    <row r="6126" spans="7:9">
      <c r="G6126" s="33"/>
      <c r="H6126" s="33"/>
      <c r="I6126" s="33"/>
    </row>
    <row r="6127" spans="7:9">
      <c r="G6127" s="33"/>
      <c r="H6127" s="33"/>
      <c r="I6127" s="33"/>
    </row>
    <row r="6128" spans="7:9">
      <c r="G6128" s="33"/>
      <c r="H6128" s="33"/>
      <c r="I6128" s="33"/>
    </row>
    <row r="6129" spans="7:9">
      <c r="G6129" s="33"/>
      <c r="H6129" s="33"/>
      <c r="I6129" s="33"/>
    </row>
    <row r="6130" spans="7:9">
      <c r="G6130" s="33"/>
      <c r="H6130" s="33"/>
      <c r="I6130" s="33"/>
    </row>
    <row r="6131" spans="7:9">
      <c r="G6131" s="33"/>
      <c r="H6131" s="33"/>
      <c r="I6131" s="33"/>
    </row>
    <row r="6132" spans="7:9">
      <c r="G6132" s="33"/>
      <c r="H6132" s="33"/>
      <c r="I6132" s="33"/>
    </row>
    <row r="6133" spans="7:9">
      <c r="G6133" s="33"/>
      <c r="H6133" s="33"/>
      <c r="I6133" s="33"/>
    </row>
    <row r="6134" spans="7:9">
      <c r="G6134" s="33"/>
      <c r="H6134" s="33"/>
      <c r="I6134" s="33"/>
    </row>
    <row r="6135" spans="7:9">
      <c r="G6135" s="33"/>
      <c r="H6135" s="33"/>
      <c r="I6135" s="33"/>
    </row>
    <row r="6136" spans="7:9">
      <c r="G6136" s="33"/>
      <c r="H6136" s="33"/>
      <c r="I6136" s="33"/>
    </row>
    <row r="6137" spans="7:9">
      <c r="G6137" s="33"/>
      <c r="H6137" s="33"/>
      <c r="I6137" s="33"/>
    </row>
    <row r="6138" spans="7:9">
      <c r="G6138" s="33"/>
      <c r="H6138" s="33"/>
      <c r="I6138" s="33"/>
    </row>
    <row r="6139" spans="7:9">
      <c r="G6139" s="33"/>
      <c r="H6139" s="33"/>
      <c r="I6139" s="33"/>
    </row>
    <row r="6140" spans="7:9">
      <c r="G6140" s="33"/>
      <c r="H6140" s="33"/>
      <c r="I6140" s="33"/>
    </row>
    <row r="6141" spans="7:9">
      <c r="G6141" s="33"/>
      <c r="H6141" s="33"/>
      <c r="I6141" s="33"/>
    </row>
    <row r="6142" spans="7:9">
      <c r="G6142" s="33"/>
      <c r="H6142" s="33"/>
      <c r="I6142" s="33"/>
    </row>
    <row r="6143" spans="7:9">
      <c r="G6143" s="33"/>
      <c r="H6143" s="33"/>
      <c r="I6143" s="33"/>
    </row>
    <row r="6144" spans="7:9">
      <c r="G6144" s="33"/>
      <c r="H6144" s="33"/>
      <c r="I6144" s="33"/>
    </row>
    <row r="6145" spans="7:9">
      <c r="G6145" s="33"/>
      <c r="H6145" s="33"/>
      <c r="I6145" s="33"/>
    </row>
    <row r="6146" spans="7:9">
      <c r="G6146" s="33"/>
      <c r="H6146" s="33"/>
      <c r="I6146" s="33"/>
    </row>
    <row r="6147" spans="7:9">
      <c r="G6147" s="33"/>
      <c r="H6147" s="33"/>
      <c r="I6147" s="33"/>
    </row>
    <row r="6148" spans="7:9">
      <c r="G6148" s="33"/>
      <c r="H6148" s="33"/>
      <c r="I6148" s="33"/>
    </row>
    <row r="6149" spans="7:9">
      <c r="G6149" s="33"/>
      <c r="H6149" s="33"/>
      <c r="I6149" s="33"/>
    </row>
    <row r="6150" spans="7:9">
      <c r="G6150" s="33"/>
      <c r="H6150" s="33"/>
      <c r="I6150" s="33"/>
    </row>
    <row r="6151" spans="7:9">
      <c r="G6151" s="33"/>
      <c r="H6151" s="33"/>
      <c r="I6151" s="33"/>
    </row>
    <row r="6152" spans="7:9">
      <c r="G6152" s="33"/>
      <c r="H6152" s="33"/>
      <c r="I6152" s="33"/>
    </row>
    <row r="6153" spans="7:9">
      <c r="G6153" s="33"/>
      <c r="H6153" s="33"/>
      <c r="I6153" s="33"/>
    </row>
    <row r="6154" spans="7:9">
      <c r="G6154" s="33"/>
      <c r="H6154" s="33"/>
      <c r="I6154" s="33"/>
    </row>
    <row r="6155" spans="7:9">
      <c r="G6155" s="33"/>
      <c r="H6155" s="33"/>
      <c r="I6155" s="33"/>
    </row>
    <row r="6156" spans="7:9">
      <c r="G6156" s="33"/>
      <c r="H6156" s="33"/>
      <c r="I6156" s="33"/>
    </row>
    <row r="6157" spans="7:9">
      <c r="G6157" s="33"/>
      <c r="H6157" s="33"/>
      <c r="I6157" s="33"/>
    </row>
    <row r="6158" spans="7:9">
      <c r="G6158" s="33"/>
      <c r="H6158" s="33"/>
      <c r="I6158" s="33"/>
    </row>
    <row r="6159" spans="7:9">
      <c r="G6159" s="33"/>
      <c r="H6159" s="33"/>
      <c r="I6159" s="33"/>
    </row>
    <row r="6160" spans="7:9">
      <c r="G6160" s="33"/>
      <c r="H6160" s="33"/>
      <c r="I6160" s="33"/>
    </row>
    <row r="6161" spans="7:9">
      <c r="G6161" s="33"/>
      <c r="H6161" s="33"/>
      <c r="I6161" s="33"/>
    </row>
    <row r="6162" spans="7:9">
      <c r="G6162" s="33"/>
      <c r="H6162" s="33"/>
      <c r="I6162" s="33"/>
    </row>
    <row r="6163" spans="7:9">
      <c r="G6163" s="33"/>
      <c r="H6163" s="33"/>
      <c r="I6163" s="33"/>
    </row>
    <row r="6164" spans="7:9">
      <c r="G6164" s="33"/>
      <c r="H6164" s="33"/>
      <c r="I6164" s="33"/>
    </row>
    <row r="6165" spans="7:9">
      <c r="G6165" s="33"/>
      <c r="H6165" s="33"/>
      <c r="I6165" s="33"/>
    </row>
    <row r="6166" spans="7:9">
      <c r="G6166" s="33"/>
      <c r="H6166" s="33"/>
      <c r="I6166" s="33"/>
    </row>
    <row r="6167" spans="7:9">
      <c r="G6167" s="33"/>
      <c r="H6167" s="33"/>
      <c r="I6167" s="33"/>
    </row>
    <row r="6168" spans="7:9">
      <c r="G6168" s="33"/>
      <c r="H6168" s="33"/>
      <c r="I6168" s="33"/>
    </row>
    <row r="6169" spans="7:9">
      <c r="G6169" s="33"/>
      <c r="H6169" s="33"/>
      <c r="I6169" s="33"/>
    </row>
    <row r="6170" spans="7:9">
      <c r="G6170" s="33"/>
      <c r="H6170" s="33"/>
      <c r="I6170" s="33"/>
    </row>
    <row r="6171" spans="7:9">
      <c r="G6171" s="33"/>
      <c r="H6171" s="33"/>
      <c r="I6171" s="33"/>
    </row>
    <row r="6172" spans="7:9">
      <c r="G6172" s="33"/>
      <c r="H6172" s="33"/>
      <c r="I6172" s="33"/>
    </row>
    <row r="6173" spans="7:9">
      <c r="G6173" s="33"/>
      <c r="H6173" s="33"/>
      <c r="I6173" s="33"/>
    </row>
    <row r="6174" spans="7:9">
      <c r="G6174" s="33"/>
      <c r="H6174" s="33"/>
      <c r="I6174" s="33"/>
    </row>
    <row r="6175" spans="7:9">
      <c r="G6175" s="33"/>
      <c r="H6175" s="33"/>
      <c r="I6175" s="33"/>
    </row>
    <row r="6176" spans="7:9">
      <c r="G6176" s="33"/>
      <c r="H6176" s="33"/>
      <c r="I6176" s="33"/>
    </row>
    <row r="6177" spans="7:9">
      <c r="G6177" s="33"/>
      <c r="H6177" s="33"/>
      <c r="I6177" s="33"/>
    </row>
    <row r="6178" spans="7:9">
      <c r="G6178" s="33"/>
      <c r="H6178" s="33"/>
      <c r="I6178" s="33"/>
    </row>
    <row r="6179" spans="7:9">
      <c r="G6179" s="33"/>
      <c r="H6179" s="33"/>
      <c r="I6179" s="33"/>
    </row>
    <row r="6180" spans="7:9">
      <c r="G6180" s="33"/>
      <c r="H6180" s="33"/>
      <c r="I6180" s="33"/>
    </row>
    <row r="6181" spans="7:9">
      <c r="G6181" s="33"/>
      <c r="H6181" s="33"/>
      <c r="I6181" s="33"/>
    </row>
    <row r="6182" spans="7:9">
      <c r="G6182" s="33"/>
      <c r="H6182" s="33"/>
      <c r="I6182" s="33"/>
    </row>
    <row r="6183" spans="7:9">
      <c r="G6183" s="33"/>
      <c r="H6183" s="33"/>
      <c r="I6183" s="33"/>
    </row>
    <row r="6184" spans="7:9">
      <c r="G6184" s="33"/>
      <c r="H6184" s="33"/>
      <c r="I6184" s="33"/>
    </row>
    <row r="6185" spans="7:9">
      <c r="G6185" s="33"/>
      <c r="H6185" s="33"/>
      <c r="I6185" s="33"/>
    </row>
    <row r="6186" spans="7:9">
      <c r="G6186" s="33"/>
      <c r="H6186" s="33"/>
      <c r="I6186" s="33"/>
    </row>
    <row r="6187" spans="7:9">
      <c r="G6187" s="33"/>
      <c r="H6187" s="33"/>
      <c r="I6187" s="33"/>
    </row>
    <row r="6188" spans="7:9">
      <c r="G6188" s="33"/>
      <c r="H6188" s="33"/>
      <c r="I6188" s="33"/>
    </row>
    <row r="6189" spans="7:9">
      <c r="G6189" s="33"/>
      <c r="H6189" s="33"/>
      <c r="I6189" s="33"/>
    </row>
    <row r="6190" spans="7:9">
      <c r="G6190" s="33"/>
      <c r="H6190" s="33"/>
      <c r="I6190" s="33"/>
    </row>
    <row r="6191" spans="7:9">
      <c r="G6191" s="33"/>
      <c r="H6191" s="33"/>
      <c r="I6191" s="33"/>
    </row>
    <row r="6192" spans="7:9">
      <c r="G6192" s="33"/>
      <c r="H6192" s="33"/>
      <c r="I6192" s="33"/>
    </row>
    <row r="6193" spans="7:9">
      <c r="G6193" s="33"/>
      <c r="H6193" s="33"/>
      <c r="I6193" s="33"/>
    </row>
    <row r="6194" spans="7:9">
      <c r="G6194" s="33"/>
      <c r="H6194" s="33"/>
      <c r="I6194" s="33"/>
    </row>
    <row r="6195" spans="7:9">
      <c r="G6195" s="33"/>
      <c r="H6195" s="33"/>
      <c r="I6195" s="33"/>
    </row>
    <row r="6196" spans="7:9">
      <c r="G6196" s="33"/>
      <c r="H6196" s="33"/>
      <c r="I6196" s="33"/>
    </row>
    <row r="6197" spans="7:9">
      <c r="G6197" s="33"/>
      <c r="H6197" s="33"/>
      <c r="I6197" s="33"/>
    </row>
    <row r="6198" spans="7:9">
      <c r="G6198" s="33"/>
      <c r="H6198" s="33"/>
      <c r="I6198" s="33"/>
    </row>
    <row r="6199" spans="7:9">
      <c r="G6199" s="33"/>
      <c r="H6199" s="33"/>
      <c r="I6199" s="33"/>
    </row>
    <row r="6200" spans="7:9">
      <c r="G6200" s="33"/>
      <c r="H6200" s="33"/>
      <c r="I6200" s="33"/>
    </row>
    <row r="6201" spans="7:9">
      <c r="G6201" s="33"/>
      <c r="H6201" s="33"/>
      <c r="I6201" s="33"/>
    </row>
    <row r="6202" spans="7:9">
      <c r="G6202" s="33"/>
      <c r="H6202" s="33"/>
      <c r="I6202" s="33"/>
    </row>
    <row r="6203" spans="7:9">
      <c r="G6203" s="33"/>
      <c r="H6203" s="33"/>
      <c r="I6203" s="33"/>
    </row>
    <row r="6204" spans="7:9">
      <c r="G6204" s="33"/>
      <c r="H6204" s="33"/>
      <c r="I6204" s="33"/>
    </row>
    <row r="6205" spans="7:9">
      <c r="G6205" s="33"/>
      <c r="H6205" s="33"/>
      <c r="I6205" s="33"/>
    </row>
    <row r="6206" spans="7:9">
      <c r="G6206" s="33"/>
      <c r="H6206" s="33"/>
      <c r="I6206" s="33"/>
    </row>
    <row r="6207" spans="7:9">
      <c r="G6207" s="33"/>
      <c r="H6207" s="33"/>
      <c r="I6207" s="33"/>
    </row>
    <row r="6208" spans="7:9">
      <c r="G6208" s="33"/>
      <c r="H6208" s="33"/>
      <c r="I6208" s="33"/>
    </row>
    <row r="6209" spans="7:9">
      <c r="G6209" s="33"/>
      <c r="H6209" s="33"/>
      <c r="I6209" s="33"/>
    </row>
    <row r="6210" spans="7:9">
      <c r="G6210" s="33"/>
      <c r="H6210" s="33"/>
      <c r="I6210" s="33"/>
    </row>
    <row r="6211" spans="7:9">
      <c r="G6211" s="33"/>
      <c r="H6211" s="33"/>
      <c r="I6211" s="33"/>
    </row>
    <row r="6212" spans="7:9">
      <c r="G6212" s="33"/>
      <c r="H6212" s="33"/>
      <c r="I6212" s="33"/>
    </row>
    <row r="6213" spans="7:9">
      <c r="G6213" s="33"/>
      <c r="H6213" s="33"/>
      <c r="I6213" s="33"/>
    </row>
    <row r="6214" spans="7:9">
      <c r="G6214" s="33"/>
      <c r="H6214" s="33"/>
      <c r="I6214" s="33"/>
    </row>
    <row r="6215" spans="7:9">
      <c r="G6215" s="33"/>
      <c r="H6215" s="33"/>
      <c r="I6215" s="33"/>
    </row>
    <row r="6216" spans="7:9">
      <c r="G6216" s="33"/>
      <c r="H6216" s="33"/>
      <c r="I6216" s="33"/>
    </row>
    <row r="6217" spans="7:9">
      <c r="G6217" s="33"/>
      <c r="H6217" s="33"/>
      <c r="I6217" s="33"/>
    </row>
    <row r="6218" spans="7:9">
      <c r="G6218" s="33"/>
      <c r="H6218" s="33"/>
      <c r="I6218" s="33"/>
    </row>
    <row r="6219" spans="7:9">
      <c r="G6219" s="33"/>
      <c r="H6219" s="33"/>
      <c r="I6219" s="33"/>
    </row>
    <row r="6220" spans="7:9">
      <c r="G6220" s="33"/>
      <c r="H6220" s="33"/>
      <c r="I6220" s="33"/>
    </row>
    <row r="6221" spans="7:9">
      <c r="G6221" s="33"/>
      <c r="H6221" s="33"/>
      <c r="I6221" s="33"/>
    </row>
    <row r="6222" spans="7:9">
      <c r="G6222" s="33"/>
      <c r="H6222" s="33"/>
      <c r="I6222" s="33"/>
    </row>
    <row r="6223" spans="7:9">
      <c r="G6223" s="33"/>
      <c r="H6223" s="33"/>
      <c r="I6223" s="33"/>
    </row>
    <row r="6224" spans="7:9">
      <c r="G6224" s="33"/>
      <c r="H6224" s="33"/>
      <c r="I6224" s="33"/>
    </row>
    <row r="6225" spans="7:9">
      <c r="G6225" s="33"/>
      <c r="H6225" s="33"/>
      <c r="I6225" s="33"/>
    </row>
    <row r="6226" spans="7:9">
      <c r="G6226" s="33"/>
      <c r="H6226" s="33"/>
      <c r="I6226" s="33"/>
    </row>
    <row r="6227" spans="7:9">
      <c r="G6227" s="33"/>
      <c r="H6227" s="33"/>
      <c r="I6227" s="33"/>
    </row>
    <row r="6228" spans="7:9">
      <c r="G6228" s="33"/>
      <c r="H6228" s="33"/>
      <c r="I6228" s="33"/>
    </row>
    <row r="6229" spans="7:9">
      <c r="G6229" s="33"/>
      <c r="H6229" s="33"/>
      <c r="I6229" s="33"/>
    </row>
    <row r="6230" spans="7:9">
      <c r="G6230" s="33"/>
      <c r="H6230" s="33"/>
      <c r="I6230" s="33"/>
    </row>
    <row r="6231" spans="7:9">
      <c r="G6231" s="33"/>
      <c r="H6231" s="33"/>
      <c r="I6231" s="33"/>
    </row>
    <row r="6232" spans="7:9">
      <c r="G6232" s="33"/>
      <c r="H6232" s="33"/>
      <c r="I6232" s="33"/>
    </row>
    <row r="6233" spans="7:9">
      <c r="G6233" s="33"/>
      <c r="H6233" s="33"/>
      <c r="I6233" s="33"/>
    </row>
    <row r="6234" spans="7:9">
      <c r="G6234" s="33"/>
      <c r="H6234" s="33"/>
      <c r="I6234" s="33"/>
    </row>
    <row r="6235" spans="7:9">
      <c r="G6235" s="33"/>
      <c r="H6235" s="33"/>
      <c r="I6235" s="33"/>
    </row>
    <row r="6236" spans="7:9">
      <c r="G6236" s="33"/>
      <c r="H6236" s="33"/>
      <c r="I6236" s="33"/>
    </row>
    <row r="6237" spans="7:9">
      <c r="G6237" s="33"/>
      <c r="H6237" s="33"/>
      <c r="I6237" s="33"/>
    </row>
    <row r="6238" spans="7:9">
      <c r="G6238" s="33"/>
      <c r="H6238" s="33"/>
      <c r="I6238" s="33"/>
    </row>
    <row r="6239" spans="7:9">
      <c r="G6239" s="33"/>
      <c r="H6239" s="33"/>
      <c r="I6239" s="33"/>
    </row>
    <row r="6240" spans="7:9">
      <c r="G6240" s="33"/>
      <c r="H6240" s="33"/>
      <c r="I6240" s="33"/>
    </row>
    <row r="6241" spans="7:9">
      <c r="G6241" s="33"/>
      <c r="H6241" s="33"/>
      <c r="I6241" s="33"/>
    </row>
    <row r="6242" spans="7:9">
      <c r="G6242" s="33"/>
      <c r="H6242" s="33"/>
      <c r="I6242" s="33"/>
    </row>
    <row r="6243" spans="7:9">
      <c r="G6243" s="33"/>
      <c r="H6243" s="33"/>
      <c r="I6243" s="33"/>
    </row>
    <row r="6244" spans="7:9">
      <c r="G6244" s="33"/>
      <c r="H6244" s="33"/>
      <c r="I6244" s="33"/>
    </row>
    <row r="6245" spans="7:9">
      <c r="G6245" s="33"/>
      <c r="H6245" s="33"/>
      <c r="I6245" s="33"/>
    </row>
    <row r="6246" spans="7:9">
      <c r="G6246" s="33"/>
      <c r="H6246" s="33"/>
      <c r="I6246" s="33"/>
    </row>
    <row r="6247" spans="7:9">
      <c r="G6247" s="33"/>
      <c r="H6247" s="33"/>
      <c r="I6247" s="33"/>
    </row>
    <row r="6248" spans="7:9">
      <c r="G6248" s="33"/>
      <c r="H6248" s="33"/>
      <c r="I6248" s="33"/>
    </row>
    <row r="6249" spans="7:9">
      <c r="G6249" s="33"/>
      <c r="H6249" s="33"/>
      <c r="I6249" s="33"/>
    </row>
    <row r="6250" spans="7:9">
      <c r="G6250" s="33"/>
      <c r="H6250" s="33"/>
      <c r="I6250" s="33"/>
    </row>
    <row r="6251" spans="7:9">
      <c r="G6251" s="33"/>
      <c r="H6251" s="33"/>
      <c r="I6251" s="33"/>
    </row>
    <row r="6252" spans="7:9">
      <c r="G6252" s="33"/>
      <c r="H6252" s="33"/>
      <c r="I6252" s="33"/>
    </row>
    <row r="6253" spans="7:9">
      <c r="G6253" s="33"/>
      <c r="H6253" s="33"/>
      <c r="I6253" s="33"/>
    </row>
    <row r="6254" spans="7:9">
      <c r="G6254" s="33"/>
      <c r="H6254" s="33"/>
      <c r="I6254" s="33"/>
    </row>
    <row r="6255" spans="7:9">
      <c r="G6255" s="33"/>
      <c r="H6255" s="33"/>
      <c r="I6255" s="33"/>
    </row>
    <row r="6256" spans="7:9">
      <c r="G6256" s="33"/>
      <c r="H6256" s="33"/>
      <c r="I6256" s="33"/>
    </row>
    <row r="6257" spans="7:9">
      <c r="G6257" s="33"/>
      <c r="H6257" s="33"/>
      <c r="I6257" s="33"/>
    </row>
    <row r="6258" spans="7:9">
      <c r="G6258" s="33"/>
      <c r="H6258" s="33"/>
      <c r="I6258" s="33"/>
    </row>
    <row r="6259" spans="7:9">
      <c r="G6259" s="33"/>
      <c r="H6259" s="33"/>
      <c r="I6259" s="33"/>
    </row>
    <row r="6260" spans="7:9">
      <c r="G6260" s="33"/>
      <c r="H6260" s="33"/>
      <c r="I6260" s="33"/>
    </row>
    <row r="6261" spans="7:9">
      <c r="G6261" s="33"/>
      <c r="H6261" s="33"/>
      <c r="I6261" s="33"/>
    </row>
    <row r="6262" spans="7:9">
      <c r="G6262" s="33"/>
      <c r="H6262" s="33"/>
      <c r="I6262" s="33"/>
    </row>
    <row r="6263" spans="7:9">
      <c r="G6263" s="33"/>
      <c r="H6263" s="33"/>
      <c r="I6263" s="33"/>
    </row>
    <row r="6264" spans="7:9">
      <c r="G6264" s="33"/>
      <c r="H6264" s="33"/>
      <c r="I6264" s="33"/>
    </row>
    <row r="6265" spans="7:9">
      <c r="G6265" s="33"/>
      <c r="H6265" s="33"/>
      <c r="I6265" s="33"/>
    </row>
    <row r="6266" spans="7:9">
      <c r="G6266" s="33"/>
      <c r="H6266" s="33"/>
      <c r="I6266" s="33"/>
    </row>
    <row r="6267" spans="7:9">
      <c r="G6267" s="33"/>
      <c r="H6267" s="33"/>
      <c r="I6267" s="33"/>
    </row>
    <row r="6268" spans="7:9">
      <c r="G6268" s="33"/>
      <c r="H6268" s="33"/>
      <c r="I6268" s="33"/>
    </row>
    <row r="6269" spans="7:9">
      <c r="G6269" s="33"/>
      <c r="H6269" s="33"/>
      <c r="I6269" s="33"/>
    </row>
    <row r="6270" spans="7:9">
      <c r="G6270" s="33"/>
      <c r="H6270" s="33"/>
      <c r="I6270" s="33"/>
    </row>
    <row r="6271" spans="7:9">
      <c r="G6271" s="33"/>
      <c r="H6271" s="33"/>
      <c r="I6271" s="33"/>
    </row>
    <row r="6272" spans="7:9">
      <c r="G6272" s="33"/>
      <c r="H6272" s="33"/>
      <c r="I6272" s="33"/>
    </row>
    <row r="6273" spans="7:9">
      <c r="G6273" s="33"/>
      <c r="H6273" s="33"/>
      <c r="I6273" s="33"/>
    </row>
    <row r="6274" spans="7:9">
      <c r="G6274" s="33"/>
      <c r="H6274" s="33"/>
      <c r="I6274" s="33"/>
    </row>
    <row r="6275" spans="7:9">
      <c r="G6275" s="33"/>
      <c r="H6275" s="33"/>
      <c r="I6275" s="33"/>
    </row>
    <row r="6276" spans="7:9">
      <c r="G6276" s="33"/>
      <c r="H6276" s="33"/>
      <c r="I6276" s="33"/>
    </row>
    <row r="6277" spans="7:9">
      <c r="G6277" s="33"/>
      <c r="H6277" s="33"/>
      <c r="I6277" s="33"/>
    </row>
    <row r="6278" spans="7:9">
      <c r="G6278" s="33"/>
      <c r="H6278" s="33"/>
      <c r="I6278" s="33"/>
    </row>
    <row r="6279" spans="7:9">
      <c r="G6279" s="33"/>
      <c r="H6279" s="33"/>
      <c r="I6279" s="33"/>
    </row>
    <row r="6280" spans="7:9">
      <c r="G6280" s="33"/>
      <c r="H6280" s="33"/>
      <c r="I6280" s="33"/>
    </row>
    <row r="6281" spans="7:9">
      <c r="G6281" s="33"/>
      <c r="H6281" s="33"/>
      <c r="I6281" s="33"/>
    </row>
    <row r="6282" spans="7:9">
      <c r="G6282" s="33"/>
      <c r="H6282" s="33"/>
      <c r="I6282" s="33"/>
    </row>
    <row r="6283" spans="7:9">
      <c r="G6283" s="33"/>
      <c r="H6283" s="33"/>
      <c r="I6283" s="33"/>
    </row>
    <row r="6284" spans="7:9">
      <c r="G6284" s="33"/>
      <c r="H6284" s="33"/>
      <c r="I6284" s="33"/>
    </row>
    <row r="6285" spans="7:9">
      <c r="G6285" s="33"/>
      <c r="H6285" s="33"/>
      <c r="I6285" s="33"/>
    </row>
    <row r="6286" spans="7:9">
      <c r="G6286" s="33"/>
      <c r="H6286" s="33"/>
      <c r="I6286" s="33"/>
    </row>
    <row r="6287" spans="7:9">
      <c r="G6287" s="33"/>
      <c r="H6287" s="33"/>
      <c r="I6287" s="33"/>
    </row>
    <row r="6288" spans="7:9">
      <c r="G6288" s="33"/>
      <c r="H6288" s="33"/>
      <c r="I6288" s="33"/>
    </row>
    <row r="6289" spans="7:9">
      <c r="G6289" s="33"/>
      <c r="H6289" s="33"/>
      <c r="I6289" s="33"/>
    </row>
    <row r="6290" spans="7:9">
      <c r="G6290" s="33"/>
      <c r="H6290" s="33"/>
      <c r="I6290" s="33"/>
    </row>
    <row r="6291" spans="7:9">
      <c r="G6291" s="33"/>
      <c r="H6291" s="33"/>
      <c r="I6291" s="33"/>
    </row>
    <row r="6292" spans="7:9">
      <c r="G6292" s="33"/>
      <c r="H6292" s="33"/>
      <c r="I6292" s="33"/>
    </row>
    <row r="6293" spans="7:9">
      <c r="G6293" s="33"/>
      <c r="H6293" s="33"/>
      <c r="I6293" s="33"/>
    </row>
    <row r="6294" spans="7:9">
      <c r="G6294" s="33"/>
      <c r="H6294" s="33"/>
      <c r="I6294" s="33"/>
    </row>
    <row r="6295" spans="7:9">
      <c r="G6295" s="33"/>
      <c r="H6295" s="33"/>
      <c r="I6295" s="33"/>
    </row>
    <row r="6296" spans="7:9">
      <c r="G6296" s="33"/>
      <c r="H6296" s="33"/>
      <c r="I6296" s="33"/>
    </row>
    <row r="6297" spans="7:9">
      <c r="G6297" s="33"/>
      <c r="H6297" s="33"/>
      <c r="I6297" s="33"/>
    </row>
    <row r="6298" spans="7:9">
      <c r="G6298" s="33"/>
      <c r="H6298" s="33"/>
      <c r="I6298" s="33"/>
    </row>
    <row r="6299" spans="7:9">
      <c r="G6299" s="33"/>
      <c r="H6299" s="33"/>
      <c r="I6299" s="33"/>
    </row>
    <row r="6300" spans="7:9">
      <c r="G6300" s="33"/>
      <c r="H6300" s="33"/>
      <c r="I6300" s="33"/>
    </row>
    <row r="6301" spans="7:9">
      <c r="G6301" s="33"/>
      <c r="H6301" s="33"/>
      <c r="I6301" s="33"/>
    </row>
    <row r="6302" spans="7:9">
      <c r="G6302" s="33"/>
      <c r="H6302" s="33"/>
      <c r="I6302" s="33"/>
    </row>
    <row r="6303" spans="7:9">
      <c r="G6303" s="33"/>
      <c r="H6303" s="33"/>
      <c r="I6303" s="33"/>
    </row>
    <row r="6304" spans="7:9">
      <c r="G6304" s="33"/>
      <c r="H6304" s="33"/>
      <c r="I6304" s="33"/>
    </row>
    <row r="6305" spans="7:9">
      <c r="G6305" s="33"/>
      <c r="H6305" s="33"/>
      <c r="I6305" s="33"/>
    </row>
    <row r="6306" spans="7:9">
      <c r="G6306" s="33"/>
      <c r="H6306" s="33"/>
      <c r="I6306" s="33"/>
    </row>
    <row r="6307" spans="7:9">
      <c r="G6307" s="33"/>
      <c r="H6307" s="33"/>
      <c r="I6307" s="33"/>
    </row>
    <row r="6308" spans="7:9">
      <c r="G6308" s="33"/>
      <c r="H6308" s="33"/>
      <c r="I6308" s="33"/>
    </row>
    <row r="6309" spans="7:9">
      <c r="G6309" s="33"/>
      <c r="H6309" s="33"/>
      <c r="I6309" s="33"/>
    </row>
    <row r="6310" spans="7:9">
      <c r="G6310" s="33"/>
      <c r="H6310" s="33"/>
      <c r="I6310" s="33"/>
    </row>
    <row r="6311" spans="7:9">
      <c r="G6311" s="33"/>
      <c r="H6311" s="33"/>
      <c r="I6311" s="33"/>
    </row>
    <row r="6312" spans="7:9">
      <c r="G6312" s="33"/>
      <c r="H6312" s="33"/>
      <c r="I6312" s="33"/>
    </row>
    <row r="6313" spans="7:9">
      <c r="G6313" s="33"/>
      <c r="H6313" s="33"/>
      <c r="I6313" s="33"/>
    </row>
    <row r="6314" spans="7:9">
      <c r="G6314" s="33"/>
      <c r="H6314" s="33"/>
      <c r="I6314" s="33"/>
    </row>
    <row r="6315" spans="7:9">
      <c r="G6315" s="33"/>
      <c r="H6315" s="33"/>
      <c r="I6315" s="33"/>
    </row>
    <row r="6316" spans="7:9">
      <c r="G6316" s="33"/>
      <c r="H6316" s="33"/>
      <c r="I6316" s="33"/>
    </row>
    <row r="6317" spans="7:9">
      <c r="G6317" s="33"/>
      <c r="H6317" s="33"/>
      <c r="I6317" s="33"/>
    </row>
    <row r="6318" spans="7:9">
      <c r="G6318" s="33"/>
      <c r="H6318" s="33"/>
      <c r="I6318" s="33"/>
    </row>
    <row r="6319" spans="7:9">
      <c r="G6319" s="33"/>
      <c r="H6319" s="33"/>
      <c r="I6319" s="33"/>
    </row>
    <row r="6320" spans="7:9">
      <c r="G6320" s="33"/>
      <c r="H6320" s="33"/>
      <c r="I6320" s="33"/>
    </row>
    <row r="6321" spans="7:9">
      <c r="G6321" s="33"/>
      <c r="H6321" s="33"/>
      <c r="I6321" s="33"/>
    </row>
    <row r="6322" spans="7:9">
      <c r="G6322" s="33"/>
      <c r="H6322" s="33"/>
      <c r="I6322" s="33"/>
    </row>
    <row r="6323" spans="7:9">
      <c r="G6323" s="33"/>
      <c r="H6323" s="33"/>
      <c r="I6323" s="33"/>
    </row>
    <row r="6324" spans="7:9">
      <c r="G6324" s="33"/>
      <c r="H6324" s="33"/>
      <c r="I6324" s="33"/>
    </row>
    <row r="6325" spans="7:9">
      <c r="G6325" s="33"/>
      <c r="H6325" s="33"/>
      <c r="I6325" s="33"/>
    </row>
    <row r="6326" spans="7:9">
      <c r="G6326" s="33"/>
      <c r="H6326" s="33"/>
      <c r="I6326" s="33"/>
    </row>
    <row r="6327" spans="7:9">
      <c r="G6327" s="33"/>
      <c r="H6327" s="33"/>
      <c r="I6327" s="33"/>
    </row>
    <row r="6328" spans="7:9">
      <c r="G6328" s="33"/>
      <c r="H6328" s="33"/>
      <c r="I6328" s="33"/>
    </row>
    <row r="6329" spans="7:9">
      <c r="G6329" s="33"/>
      <c r="H6329" s="33"/>
      <c r="I6329" s="33"/>
    </row>
    <row r="6330" spans="7:9">
      <c r="G6330" s="33"/>
      <c r="H6330" s="33"/>
      <c r="I6330" s="33"/>
    </row>
    <row r="6331" spans="7:9">
      <c r="G6331" s="33"/>
      <c r="H6331" s="33"/>
      <c r="I6331" s="33"/>
    </row>
    <row r="6332" spans="7:9">
      <c r="G6332" s="33"/>
      <c r="H6332" s="33"/>
      <c r="I6332" s="33"/>
    </row>
    <row r="6333" spans="7:9">
      <c r="G6333" s="33"/>
      <c r="H6333" s="33"/>
      <c r="I6333" s="33"/>
    </row>
    <row r="6334" spans="7:9">
      <c r="G6334" s="33"/>
      <c r="H6334" s="33"/>
      <c r="I6334" s="33"/>
    </row>
    <row r="6335" spans="7:9">
      <c r="G6335" s="33"/>
      <c r="H6335" s="33"/>
      <c r="I6335" s="33"/>
    </row>
    <row r="6336" spans="7:9">
      <c r="G6336" s="33"/>
      <c r="H6336" s="33"/>
      <c r="I6336" s="33"/>
    </row>
    <row r="6337" spans="7:9">
      <c r="G6337" s="33"/>
      <c r="H6337" s="33"/>
      <c r="I6337" s="33"/>
    </row>
    <row r="6338" spans="7:9">
      <c r="G6338" s="33"/>
      <c r="H6338" s="33"/>
      <c r="I6338" s="33"/>
    </row>
    <row r="6339" spans="7:9">
      <c r="G6339" s="33"/>
      <c r="H6339" s="33"/>
      <c r="I6339" s="33"/>
    </row>
    <row r="6340" spans="7:9">
      <c r="G6340" s="33"/>
      <c r="H6340" s="33"/>
      <c r="I6340" s="33"/>
    </row>
    <row r="6341" spans="7:9">
      <c r="G6341" s="33"/>
      <c r="H6341" s="33"/>
      <c r="I6341" s="33"/>
    </row>
    <row r="6342" spans="7:9">
      <c r="G6342" s="33"/>
      <c r="H6342" s="33"/>
      <c r="I6342" s="33"/>
    </row>
    <row r="6343" spans="7:9">
      <c r="G6343" s="33"/>
      <c r="H6343" s="33"/>
      <c r="I6343" s="33"/>
    </row>
    <row r="6344" spans="7:9">
      <c r="G6344" s="33"/>
      <c r="H6344" s="33"/>
      <c r="I6344" s="33"/>
    </row>
    <row r="6345" spans="7:9">
      <c r="G6345" s="33"/>
      <c r="H6345" s="33"/>
      <c r="I6345" s="33"/>
    </row>
    <row r="6346" spans="7:9">
      <c r="G6346" s="33"/>
      <c r="H6346" s="33"/>
      <c r="I6346" s="33"/>
    </row>
    <row r="6347" spans="7:9">
      <c r="G6347" s="33"/>
      <c r="H6347" s="33"/>
      <c r="I6347" s="33"/>
    </row>
    <row r="6348" spans="7:9">
      <c r="G6348" s="33"/>
      <c r="H6348" s="33"/>
      <c r="I6348" s="33"/>
    </row>
    <row r="6349" spans="7:9">
      <c r="G6349" s="33"/>
      <c r="H6349" s="33"/>
      <c r="I6349" s="33"/>
    </row>
    <row r="6350" spans="7:9">
      <c r="G6350" s="33"/>
      <c r="H6350" s="33"/>
      <c r="I6350" s="33"/>
    </row>
    <row r="6351" spans="7:9">
      <c r="G6351" s="33"/>
      <c r="H6351" s="33"/>
      <c r="I6351" s="33"/>
    </row>
    <row r="6352" spans="7:9">
      <c r="G6352" s="33"/>
      <c r="H6352" s="33"/>
      <c r="I6352" s="33"/>
    </row>
    <row r="6353" spans="7:9">
      <c r="G6353" s="33"/>
      <c r="H6353" s="33"/>
      <c r="I6353" s="33"/>
    </row>
    <row r="6354" spans="7:9">
      <c r="G6354" s="33"/>
      <c r="H6354" s="33"/>
      <c r="I6354" s="33"/>
    </row>
    <row r="6355" spans="7:9">
      <c r="G6355" s="33"/>
      <c r="H6355" s="33"/>
      <c r="I6355" s="33"/>
    </row>
    <row r="6356" spans="7:9">
      <c r="G6356" s="33"/>
      <c r="H6356" s="33"/>
      <c r="I6356" s="33"/>
    </row>
    <row r="6357" spans="7:9">
      <c r="G6357" s="33"/>
      <c r="H6357" s="33"/>
      <c r="I6357" s="33"/>
    </row>
    <row r="6358" spans="7:9">
      <c r="G6358" s="33"/>
      <c r="H6358" s="33"/>
      <c r="I6358" s="33"/>
    </row>
    <row r="6359" spans="7:9">
      <c r="G6359" s="33"/>
      <c r="H6359" s="33"/>
      <c r="I6359" s="33"/>
    </row>
    <row r="6360" spans="7:9">
      <c r="G6360" s="33"/>
      <c r="H6360" s="33"/>
      <c r="I6360" s="33"/>
    </row>
    <row r="6361" spans="7:9">
      <c r="G6361" s="33"/>
      <c r="H6361" s="33"/>
      <c r="I6361" s="33"/>
    </row>
    <row r="6362" spans="7:9">
      <c r="G6362" s="33"/>
      <c r="H6362" s="33"/>
      <c r="I6362" s="33"/>
    </row>
    <row r="6363" spans="7:9">
      <c r="G6363" s="33"/>
      <c r="H6363" s="33"/>
      <c r="I6363" s="33"/>
    </row>
    <row r="6364" spans="7:9">
      <c r="G6364" s="33"/>
      <c r="H6364" s="33"/>
      <c r="I6364" s="33"/>
    </row>
    <row r="6365" spans="7:9">
      <c r="G6365" s="33"/>
      <c r="H6365" s="33"/>
      <c r="I6365" s="33"/>
    </row>
    <row r="6366" spans="7:9">
      <c r="G6366" s="33"/>
      <c r="H6366" s="33"/>
      <c r="I6366" s="33"/>
    </row>
    <row r="6367" spans="7:9">
      <c r="G6367" s="33"/>
      <c r="H6367" s="33"/>
      <c r="I6367" s="33"/>
    </row>
    <row r="6368" spans="7:9">
      <c r="G6368" s="33"/>
      <c r="H6368" s="33"/>
      <c r="I6368" s="33"/>
    </row>
    <row r="6369" spans="7:9">
      <c r="G6369" s="33"/>
      <c r="H6369" s="33"/>
      <c r="I6369" s="33"/>
    </row>
    <row r="6370" spans="7:9">
      <c r="G6370" s="33"/>
      <c r="H6370" s="33"/>
      <c r="I6370" s="33"/>
    </row>
    <row r="6371" spans="7:9">
      <c r="G6371" s="33"/>
      <c r="H6371" s="33"/>
      <c r="I6371" s="33"/>
    </row>
    <row r="6372" spans="7:9">
      <c r="G6372" s="33"/>
      <c r="H6372" s="33"/>
      <c r="I6372" s="33"/>
    </row>
    <row r="6373" spans="7:9">
      <c r="G6373" s="33"/>
      <c r="H6373" s="33"/>
      <c r="I6373" s="33"/>
    </row>
    <row r="6374" spans="7:9">
      <c r="G6374" s="33"/>
      <c r="H6374" s="33"/>
      <c r="I6374" s="33"/>
    </row>
    <row r="6375" spans="7:9">
      <c r="G6375" s="33"/>
      <c r="H6375" s="33"/>
      <c r="I6375" s="33"/>
    </row>
    <row r="6376" spans="7:9">
      <c r="G6376" s="33"/>
      <c r="H6376" s="33"/>
      <c r="I6376" s="33"/>
    </row>
    <row r="6377" spans="7:9">
      <c r="G6377" s="33"/>
      <c r="H6377" s="33"/>
      <c r="I6377" s="33"/>
    </row>
    <row r="6378" spans="7:9">
      <c r="G6378" s="33"/>
      <c r="H6378" s="33"/>
      <c r="I6378" s="33"/>
    </row>
    <row r="6379" spans="7:9">
      <c r="G6379" s="33"/>
      <c r="H6379" s="33"/>
      <c r="I6379" s="33"/>
    </row>
    <row r="6380" spans="7:9">
      <c r="G6380" s="33"/>
      <c r="H6380" s="33"/>
      <c r="I6380" s="33"/>
    </row>
    <row r="6381" spans="7:9">
      <c r="G6381" s="33"/>
      <c r="H6381" s="33"/>
      <c r="I6381" s="33"/>
    </row>
    <row r="6382" spans="7:9">
      <c r="G6382" s="33"/>
      <c r="H6382" s="33"/>
      <c r="I6382" s="33"/>
    </row>
    <row r="6383" spans="7:9">
      <c r="G6383" s="33"/>
      <c r="H6383" s="33"/>
      <c r="I6383" s="33"/>
    </row>
    <row r="6384" spans="7:9">
      <c r="G6384" s="33"/>
      <c r="H6384" s="33"/>
      <c r="I6384" s="33"/>
    </row>
    <row r="6385" spans="7:9">
      <c r="G6385" s="33"/>
      <c r="H6385" s="33"/>
      <c r="I6385" s="33"/>
    </row>
    <row r="6386" spans="7:9">
      <c r="G6386" s="33"/>
      <c r="H6386" s="33"/>
      <c r="I6386" s="33"/>
    </row>
    <row r="6387" spans="7:9">
      <c r="G6387" s="33"/>
      <c r="H6387" s="33"/>
      <c r="I6387" s="33"/>
    </row>
    <row r="6388" spans="7:9">
      <c r="G6388" s="33"/>
      <c r="H6388" s="33"/>
      <c r="I6388" s="33"/>
    </row>
    <row r="6389" spans="7:9">
      <c r="G6389" s="33"/>
      <c r="H6389" s="33"/>
      <c r="I6389" s="33"/>
    </row>
    <row r="6390" spans="7:9">
      <c r="G6390" s="33"/>
      <c r="H6390" s="33"/>
      <c r="I6390" s="33"/>
    </row>
    <row r="6391" spans="7:9">
      <c r="G6391" s="33"/>
      <c r="H6391" s="33"/>
      <c r="I6391" s="33"/>
    </row>
    <row r="6392" spans="7:9">
      <c r="G6392" s="33"/>
      <c r="H6392" s="33"/>
      <c r="I6392" s="33"/>
    </row>
    <row r="6393" spans="7:9">
      <c r="G6393" s="33"/>
      <c r="H6393" s="33"/>
      <c r="I6393" s="33"/>
    </row>
    <row r="6394" spans="7:9">
      <c r="G6394" s="33"/>
      <c r="H6394" s="33"/>
      <c r="I6394" s="33"/>
    </row>
    <row r="6395" spans="7:9">
      <c r="G6395" s="33"/>
      <c r="H6395" s="33"/>
      <c r="I6395" s="33"/>
    </row>
    <row r="6396" spans="7:9">
      <c r="G6396" s="33"/>
      <c r="H6396" s="33"/>
      <c r="I6396" s="33"/>
    </row>
    <row r="6397" spans="7:9">
      <c r="G6397" s="33"/>
      <c r="H6397" s="33"/>
      <c r="I6397" s="33"/>
    </row>
    <row r="6398" spans="7:9">
      <c r="G6398" s="33"/>
      <c r="H6398" s="33"/>
      <c r="I6398" s="33"/>
    </row>
    <row r="6399" spans="7:9">
      <c r="G6399" s="33"/>
      <c r="H6399" s="33"/>
      <c r="I6399" s="33"/>
    </row>
    <row r="6400" spans="7:9">
      <c r="G6400" s="33"/>
      <c r="H6400" s="33"/>
      <c r="I6400" s="33"/>
    </row>
    <row r="6401" spans="7:9">
      <c r="G6401" s="33"/>
      <c r="H6401" s="33"/>
      <c r="I6401" s="33"/>
    </row>
    <row r="6402" spans="7:9">
      <c r="G6402" s="33"/>
      <c r="H6402" s="33"/>
      <c r="I6402" s="33"/>
    </row>
    <row r="6403" spans="7:9">
      <c r="G6403" s="33"/>
      <c r="H6403" s="33"/>
      <c r="I6403" s="33"/>
    </row>
    <row r="6404" spans="7:9">
      <c r="G6404" s="33"/>
      <c r="H6404" s="33"/>
      <c r="I6404" s="33"/>
    </row>
    <row r="6405" spans="7:9">
      <c r="G6405" s="33"/>
      <c r="H6405" s="33"/>
      <c r="I6405" s="33"/>
    </row>
    <row r="6406" spans="7:9">
      <c r="G6406" s="33"/>
      <c r="H6406" s="33"/>
      <c r="I6406" s="33"/>
    </row>
    <row r="6407" spans="7:9">
      <c r="G6407" s="33"/>
      <c r="H6407" s="33"/>
      <c r="I6407" s="33"/>
    </row>
    <row r="6408" spans="7:9">
      <c r="G6408" s="33"/>
      <c r="H6408" s="33"/>
      <c r="I6408" s="33"/>
    </row>
    <row r="6409" spans="7:9">
      <c r="G6409" s="33"/>
      <c r="H6409" s="33"/>
      <c r="I6409" s="33"/>
    </row>
    <row r="6410" spans="7:9">
      <c r="G6410" s="33"/>
      <c r="H6410" s="33"/>
      <c r="I6410" s="33"/>
    </row>
    <row r="6411" spans="7:9">
      <c r="G6411" s="33"/>
      <c r="H6411" s="33"/>
      <c r="I6411" s="33"/>
    </row>
    <row r="6412" spans="7:9">
      <c r="G6412" s="33"/>
      <c r="H6412" s="33"/>
      <c r="I6412" s="33"/>
    </row>
    <row r="6413" spans="7:9">
      <c r="G6413" s="33"/>
      <c r="H6413" s="33"/>
      <c r="I6413" s="33"/>
    </row>
    <row r="6414" spans="7:9">
      <c r="G6414" s="33"/>
      <c r="H6414" s="33"/>
      <c r="I6414" s="33"/>
    </row>
    <row r="6415" spans="7:9">
      <c r="G6415" s="33"/>
      <c r="H6415" s="33"/>
      <c r="I6415" s="33"/>
    </row>
    <row r="6416" spans="7:9">
      <c r="G6416" s="33"/>
      <c r="H6416" s="33"/>
      <c r="I6416" s="33"/>
    </row>
    <row r="6417" spans="7:9">
      <c r="G6417" s="33"/>
      <c r="H6417" s="33"/>
      <c r="I6417" s="33"/>
    </row>
    <row r="6418" spans="7:9">
      <c r="G6418" s="33"/>
      <c r="H6418" s="33"/>
      <c r="I6418" s="33"/>
    </row>
    <row r="6419" spans="7:9">
      <c r="G6419" s="33"/>
      <c r="H6419" s="33"/>
      <c r="I6419" s="33"/>
    </row>
    <row r="6420" spans="7:9">
      <c r="G6420" s="33"/>
      <c r="H6420" s="33"/>
      <c r="I6420" s="33"/>
    </row>
    <row r="6421" spans="7:9">
      <c r="G6421" s="33"/>
      <c r="H6421" s="33"/>
      <c r="I6421" s="33"/>
    </row>
    <row r="6422" spans="7:9">
      <c r="G6422" s="33"/>
      <c r="H6422" s="33"/>
      <c r="I6422" s="33"/>
    </row>
    <row r="6423" spans="7:9">
      <c r="G6423" s="33"/>
      <c r="H6423" s="33"/>
      <c r="I6423" s="33"/>
    </row>
    <row r="6424" spans="7:9">
      <c r="G6424" s="33"/>
      <c r="H6424" s="33"/>
      <c r="I6424" s="33"/>
    </row>
    <row r="6425" spans="7:9">
      <c r="G6425" s="33"/>
      <c r="H6425" s="33"/>
      <c r="I6425" s="33"/>
    </row>
    <row r="6426" spans="7:9">
      <c r="G6426" s="33"/>
      <c r="H6426" s="33"/>
      <c r="I6426" s="33"/>
    </row>
    <row r="6427" spans="7:9">
      <c r="G6427" s="33"/>
      <c r="H6427" s="33"/>
      <c r="I6427" s="33"/>
    </row>
    <row r="6428" spans="7:9">
      <c r="G6428" s="33"/>
      <c r="H6428" s="33"/>
      <c r="I6428" s="33"/>
    </row>
    <row r="6429" spans="7:9">
      <c r="G6429" s="33"/>
      <c r="H6429" s="33"/>
      <c r="I6429" s="33"/>
    </row>
    <row r="6430" spans="7:9">
      <c r="G6430" s="33"/>
      <c r="H6430" s="33"/>
      <c r="I6430" s="33"/>
    </row>
    <row r="6431" spans="7:9">
      <c r="G6431" s="33"/>
      <c r="H6431" s="33"/>
      <c r="I6431" s="33"/>
    </row>
    <row r="6432" spans="7:9">
      <c r="G6432" s="33"/>
      <c r="H6432" s="33"/>
      <c r="I6432" s="33"/>
    </row>
    <row r="6433" spans="7:9">
      <c r="G6433" s="33"/>
      <c r="H6433" s="33"/>
      <c r="I6433" s="33"/>
    </row>
    <row r="6434" spans="7:9">
      <c r="G6434" s="33"/>
      <c r="H6434" s="33"/>
      <c r="I6434" s="33"/>
    </row>
    <row r="6435" spans="7:9">
      <c r="G6435" s="33"/>
      <c r="H6435" s="33"/>
      <c r="I6435" s="33"/>
    </row>
    <row r="6436" spans="7:9">
      <c r="G6436" s="33"/>
      <c r="H6436" s="33"/>
      <c r="I6436" s="33"/>
    </row>
    <row r="6437" spans="7:9">
      <c r="G6437" s="33"/>
      <c r="H6437" s="33"/>
      <c r="I6437" s="33"/>
    </row>
    <row r="6438" spans="7:9">
      <c r="G6438" s="33"/>
      <c r="H6438" s="33"/>
      <c r="I6438" s="33"/>
    </row>
    <row r="6439" spans="7:9">
      <c r="G6439" s="33"/>
      <c r="H6439" s="33"/>
      <c r="I6439" s="33"/>
    </row>
    <row r="6440" spans="7:9">
      <c r="G6440" s="33"/>
      <c r="H6440" s="33"/>
      <c r="I6440" s="33"/>
    </row>
    <row r="6441" spans="7:9">
      <c r="G6441" s="33"/>
      <c r="H6441" s="33"/>
      <c r="I6441" s="33"/>
    </row>
    <row r="6442" spans="7:9">
      <c r="G6442" s="33"/>
      <c r="H6442" s="33"/>
      <c r="I6442" s="33"/>
    </row>
    <row r="6443" spans="7:9">
      <c r="G6443" s="33"/>
      <c r="H6443" s="33"/>
      <c r="I6443" s="33"/>
    </row>
    <row r="6444" spans="7:9">
      <c r="G6444" s="33"/>
      <c r="H6444" s="33"/>
      <c r="I6444" s="33"/>
    </row>
    <row r="6445" spans="7:9">
      <c r="G6445" s="33"/>
      <c r="H6445" s="33"/>
      <c r="I6445" s="33"/>
    </row>
    <row r="6446" spans="7:9">
      <c r="G6446" s="33"/>
      <c r="H6446" s="33"/>
      <c r="I6446" s="33"/>
    </row>
    <row r="6447" spans="7:9">
      <c r="G6447" s="33"/>
      <c r="H6447" s="33"/>
      <c r="I6447" s="33"/>
    </row>
    <row r="6448" spans="7:9">
      <c r="G6448" s="33"/>
      <c r="H6448" s="33"/>
      <c r="I6448" s="33"/>
    </row>
    <row r="6449" spans="7:9">
      <c r="G6449" s="33"/>
      <c r="H6449" s="33"/>
      <c r="I6449" s="33"/>
    </row>
    <row r="6450" spans="7:9">
      <c r="G6450" s="33"/>
      <c r="H6450" s="33"/>
      <c r="I6450" s="33"/>
    </row>
    <row r="6451" spans="7:9">
      <c r="G6451" s="33"/>
      <c r="H6451" s="33"/>
      <c r="I6451" s="33"/>
    </row>
    <row r="6452" spans="7:9">
      <c r="G6452" s="33"/>
      <c r="H6452" s="33"/>
      <c r="I6452" s="33"/>
    </row>
    <row r="6453" spans="7:9">
      <c r="G6453" s="33"/>
      <c r="H6453" s="33"/>
      <c r="I6453" s="33"/>
    </row>
    <row r="6454" spans="7:9">
      <c r="G6454" s="33"/>
      <c r="H6454" s="33"/>
      <c r="I6454" s="33"/>
    </row>
    <row r="6455" spans="7:9">
      <c r="G6455" s="33"/>
      <c r="H6455" s="33"/>
      <c r="I6455" s="33"/>
    </row>
    <row r="6456" spans="7:9">
      <c r="G6456" s="33"/>
      <c r="H6456" s="33"/>
      <c r="I6456" s="33"/>
    </row>
    <row r="6457" spans="7:9">
      <c r="G6457" s="33"/>
      <c r="H6457" s="33"/>
      <c r="I6457" s="33"/>
    </row>
    <row r="6458" spans="7:9">
      <c r="G6458" s="33"/>
      <c r="H6458" s="33"/>
      <c r="I6458" s="33"/>
    </row>
    <row r="6459" spans="7:9">
      <c r="G6459" s="33"/>
      <c r="H6459" s="33"/>
      <c r="I6459" s="33"/>
    </row>
    <row r="6460" spans="7:9">
      <c r="G6460" s="33"/>
      <c r="H6460" s="33"/>
      <c r="I6460" s="33"/>
    </row>
    <row r="6461" spans="7:9">
      <c r="G6461" s="33"/>
      <c r="H6461" s="33"/>
      <c r="I6461" s="33"/>
    </row>
    <row r="6462" spans="7:9">
      <c r="G6462" s="33"/>
      <c r="H6462" s="33"/>
      <c r="I6462" s="33"/>
    </row>
    <row r="6463" spans="7:9">
      <c r="G6463" s="33"/>
      <c r="H6463" s="33"/>
      <c r="I6463" s="33"/>
    </row>
    <row r="6464" spans="7:9">
      <c r="G6464" s="33"/>
      <c r="H6464" s="33"/>
      <c r="I6464" s="33"/>
    </row>
    <row r="6465" spans="7:9">
      <c r="G6465" s="33"/>
      <c r="H6465" s="33"/>
      <c r="I6465" s="33"/>
    </row>
    <row r="6466" spans="7:9">
      <c r="G6466" s="33"/>
      <c r="H6466" s="33"/>
      <c r="I6466" s="33"/>
    </row>
    <row r="6467" spans="7:9">
      <c r="G6467" s="33"/>
      <c r="H6467" s="33"/>
      <c r="I6467" s="33"/>
    </row>
    <row r="6468" spans="7:9">
      <c r="G6468" s="33"/>
      <c r="H6468" s="33"/>
      <c r="I6468" s="33"/>
    </row>
    <row r="6469" spans="7:9">
      <c r="G6469" s="33"/>
      <c r="H6469" s="33"/>
      <c r="I6469" s="33"/>
    </row>
    <row r="6470" spans="7:9">
      <c r="G6470" s="33"/>
      <c r="H6470" s="33"/>
      <c r="I6470" s="33"/>
    </row>
    <row r="6471" spans="7:9">
      <c r="G6471" s="33"/>
      <c r="H6471" s="33"/>
      <c r="I6471" s="33"/>
    </row>
    <row r="6472" spans="7:9">
      <c r="G6472" s="33"/>
      <c r="H6472" s="33"/>
      <c r="I6472" s="33"/>
    </row>
    <row r="6473" spans="7:9">
      <c r="G6473" s="33"/>
      <c r="H6473" s="33"/>
      <c r="I6473" s="33"/>
    </row>
    <row r="6474" spans="7:9">
      <c r="G6474" s="33"/>
      <c r="H6474" s="33"/>
      <c r="I6474" s="33"/>
    </row>
    <row r="6475" spans="7:9">
      <c r="G6475" s="33"/>
      <c r="H6475" s="33"/>
      <c r="I6475" s="33"/>
    </row>
    <row r="6476" spans="7:9">
      <c r="G6476" s="33"/>
      <c r="H6476" s="33"/>
      <c r="I6476" s="33"/>
    </row>
    <row r="6477" spans="7:9">
      <c r="G6477" s="33"/>
      <c r="H6477" s="33"/>
      <c r="I6477" s="33"/>
    </row>
    <row r="6478" spans="7:9">
      <c r="G6478" s="33"/>
      <c r="H6478" s="33"/>
      <c r="I6478" s="33"/>
    </row>
    <row r="6479" spans="7:9">
      <c r="G6479" s="33"/>
      <c r="H6479" s="33"/>
      <c r="I6479" s="33"/>
    </row>
    <row r="6480" spans="7:9">
      <c r="G6480" s="33"/>
      <c r="H6480" s="33"/>
      <c r="I6480" s="33"/>
    </row>
    <row r="6481" spans="7:9">
      <c r="G6481" s="33"/>
      <c r="H6481" s="33"/>
      <c r="I6481" s="33"/>
    </row>
    <row r="6482" spans="7:9">
      <c r="G6482" s="33"/>
      <c r="H6482" s="33"/>
      <c r="I6482" s="33"/>
    </row>
    <row r="6483" spans="7:9">
      <c r="G6483" s="33"/>
      <c r="H6483" s="33"/>
      <c r="I6483" s="33"/>
    </row>
    <row r="6484" spans="7:9">
      <c r="G6484" s="33"/>
      <c r="H6484" s="33"/>
      <c r="I6484" s="33"/>
    </row>
    <row r="6485" spans="7:9">
      <c r="G6485" s="33"/>
      <c r="H6485" s="33"/>
      <c r="I6485" s="33"/>
    </row>
    <row r="6486" spans="7:9">
      <c r="G6486" s="33"/>
      <c r="H6486" s="33"/>
      <c r="I6486" s="33"/>
    </row>
    <row r="6487" spans="7:9">
      <c r="G6487" s="33"/>
      <c r="H6487" s="33"/>
      <c r="I6487" s="33"/>
    </row>
    <row r="6488" spans="7:9">
      <c r="G6488" s="33"/>
      <c r="H6488" s="33"/>
      <c r="I6488" s="33"/>
    </row>
    <row r="6489" spans="7:9">
      <c r="G6489" s="33"/>
      <c r="H6489" s="33"/>
      <c r="I6489" s="33"/>
    </row>
    <row r="6490" spans="7:9">
      <c r="G6490" s="33"/>
      <c r="H6490" s="33"/>
      <c r="I6490" s="33"/>
    </row>
    <row r="6491" spans="7:9">
      <c r="G6491" s="33"/>
      <c r="H6491" s="33"/>
      <c r="I6491" s="33"/>
    </row>
    <row r="6492" spans="7:9">
      <c r="G6492" s="33"/>
      <c r="H6492" s="33"/>
      <c r="I6492" s="33"/>
    </row>
    <row r="6493" spans="7:9">
      <c r="G6493" s="33"/>
      <c r="H6493" s="33"/>
      <c r="I6493" s="33"/>
    </row>
    <row r="6494" spans="7:9">
      <c r="G6494" s="33"/>
      <c r="H6494" s="33"/>
      <c r="I6494" s="33"/>
    </row>
    <row r="6495" spans="7:9">
      <c r="G6495" s="33"/>
      <c r="H6495" s="33"/>
      <c r="I6495" s="33"/>
    </row>
    <row r="6496" spans="7:9">
      <c r="G6496" s="33"/>
      <c r="H6496" s="33"/>
      <c r="I6496" s="33"/>
    </row>
    <row r="6497" spans="7:9">
      <c r="G6497" s="33"/>
      <c r="H6497" s="33"/>
      <c r="I6497" s="33"/>
    </row>
    <row r="6498" spans="7:9">
      <c r="G6498" s="33"/>
      <c r="H6498" s="33"/>
      <c r="I6498" s="33"/>
    </row>
    <row r="6499" spans="7:9">
      <c r="G6499" s="33"/>
      <c r="H6499" s="33"/>
      <c r="I6499" s="33"/>
    </row>
    <row r="6500" spans="7:9">
      <c r="G6500" s="33"/>
      <c r="H6500" s="33"/>
      <c r="I6500" s="33"/>
    </row>
    <row r="6501" spans="7:9">
      <c r="G6501" s="33"/>
      <c r="H6501" s="33"/>
      <c r="I6501" s="33"/>
    </row>
    <row r="6502" spans="7:9">
      <c r="G6502" s="33"/>
      <c r="H6502" s="33"/>
      <c r="I6502" s="33"/>
    </row>
    <row r="6503" spans="7:9">
      <c r="G6503" s="33"/>
      <c r="H6503" s="33"/>
      <c r="I6503" s="33"/>
    </row>
    <row r="6504" spans="7:9">
      <c r="G6504" s="33"/>
      <c r="H6504" s="33"/>
      <c r="I6504" s="33"/>
    </row>
    <row r="6505" spans="7:9">
      <c r="G6505" s="33"/>
      <c r="H6505" s="33"/>
      <c r="I6505" s="33"/>
    </row>
    <row r="6506" spans="7:9">
      <c r="G6506" s="33"/>
      <c r="H6506" s="33"/>
      <c r="I6506" s="33"/>
    </row>
    <row r="6507" spans="7:9">
      <c r="G6507" s="33"/>
      <c r="H6507" s="33"/>
      <c r="I6507" s="33"/>
    </row>
    <row r="6508" spans="7:9">
      <c r="G6508" s="33"/>
      <c r="H6508" s="33"/>
      <c r="I6508" s="33"/>
    </row>
    <row r="6509" spans="7:9">
      <c r="G6509" s="33"/>
      <c r="H6509" s="33"/>
      <c r="I6509" s="33"/>
    </row>
    <row r="6510" spans="7:9">
      <c r="G6510" s="33"/>
      <c r="H6510" s="33"/>
      <c r="I6510" s="33"/>
    </row>
    <row r="6511" spans="7:9">
      <c r="G6511" s="33"/>
      <c r="H6511" s="33"/>
      <c r="I6511" s="33"/>
    </row>
    <row r="6512" spans="7:9">
      <c r="G6512" s="33"/>
      <c r="H6512" s="33"/>
      <c r="I6512" s="33"/>
    </row>
    <row r="6513" spans="7:9">
      <c r="G6513" s="33"/>
      <c r="H6513" s="33"/>
      <c r="I6513" s="33"/>
    </row>
    <row r="6514" spans="7:9">
      <c r="G6514" s="33"/>
      <c r="H6514" s="33"/>
      <c r="I6514" s="33"/>
    </row>
    <row r="6515" spans="7:9">
      <c r="G6515" s="33"/>
      <c r="H6515" s="33"/>
      <c r="I6515" s="33"/>
    </row>
    <row r="6516" spans="7:9">
      <c r="G6516" s="33"/>
      <c r="H6516" s="33"/>
      <c r="I6516" s="33"/>
    </row>
    <row r="6517" spans="7:9">
      <c r="G6517" s="33"/>
      <c r="H6517" s="33"/>
      <c r="I6517" s="33"/>
    </row>
    <row r="6518" spans="7:9">
      <c r="G6518" s="33"/>
      <c r="H6518" s="33"/>
      <c r="I6518" s="33"/>
    </row>
    <row r="6519" spans="7:9">
      <c r="G6519" s="33"/>
      <c r="H6519" s="33"/>
      <c r="I6519" s="33"/>
    </row>
    <row r="6520" spans="7:9">
      <c r="G6520" s="33"/>
      <c r="H6520" s="33"/>
      <c r="I6520" s="33"/>
    </row>
    <row r="6521" spans="7:9">
      <c r="G6521" s="33"/>
      <c r="H6521" s="33"/>
      <c r="I6521" s="33"/>
    </row>
    <row r="6522" spans="7:9">
      <c r="G6522" s="33"/>
      <c r="H6522" s="33"/>
      <c r="I6522" s="33"/>
    </row>
    <row r="6523" spans="7:9">
      <c r="G6523" s="33"/>
      <c r="H6523" s="33"/>
      <c r="I6523" s="33"/>
    </row>
    <row r="6524" spans="7:9">
      <c r="G6524" s="33"/>
      <c r="H6524" s="33"/>
      <c r="I6524" s="33"/>
    </row>
    <row r="6525" spans="7:9">
      <c r="G6525" s="33"/>
      <c r="H6525" s="33"/>
      <c r="I6525" s="33"/>
    </row>
    <row r="6526" spans="7:9">
      <c r="G6526" s="33"/>
      <c r="H6526" s="33"/>
      <c r="I6526" s="33"/>
    </row>
    <row r="6527" spans="7:9">
      <c r="G6527" s="33"/>
      <c r="H6527" s="33"/>
      <c r="I6527" s="33"/>
    </row>
    <row r="6528" spans="7:9">
      <c r="G6528" s="33"/>
      <c r="H6528" s="33"/>
      <c r="I6528" s="33"/>
    </row>
    <row r="6529" spans="7:9">
      <c r="G6529" s="33"/>
      <c r="H6529" s="33"/>
      <c r="I6529" s="33"/>
    </row>
    <row r="6530" spans="7:9">
      <c r="G6530" s="33"/>
      <c r="H6530" s="33"/>
      <c r="I6530" s="33"/>
    </row>
    <row r="6531" spans="7:9">
      <c r="G6531" s="33"/>
      <c r="H6531" s="33"/>
      <c r="I6531" s="33"/>
    </row>
    <row r="6532" spans="7:9">
      <c r="G6532" s="33"/>
      <c r="H6532" s="33"/>
      <c r="I6532" s="33"/>
    </row>
    <row r="6533" spans="7:9">
      <c r="G6533" s="33"/>
      <c r="H6533" s="33"/>
      <c r="I6533" s="33"/>
    </row>
    <row r="6534" spans="7:9">
      <c r="G6534" s="33"/>
      <c r="H6534" s="33"/>
      <c r="I6534" s="33"/>
    </row>
    <row r="6535" spans="7:9">
      <c r="G6535" s="33"/>
      <c r="H6535" s="33"/>
      <c r="I6535" s="33"/>
    </row>
    <row r="6536" spans="7:9">
      <c r="G6536" s="33"/>
      <c r="H6536" s="33"/>
      <c r="I6536" s="33"/>
    </row>
    <row r="6537" spans="7:9">
      <c r="G6537" s="33"/>
      <c r="H6537" s="33"/>
      <c r="I6537" s="33"/>
    </row>
    <row r="6538" spans="7:9">
      <c r="G6538" s="33"/>
      <c r="H6538" s="33"/>
      <c r="I6538" s="33"/>
    </row>
    <row r="6539" spans="7:9">
      <c r="G6539" s="33"/>
      <c r="H6539" s="33"/>
      <c r="I6539" s="33"/>
    </row>
    <row r="6540" spans="7:9">
      <c r="G6540" s="33"/>
      <c r="H6540" s="33"/>
      <c r="I6540" s="33"/>
    </row>
    <row r="6541" spans="7:9">
      <c r="G6541" s="33"/>
      <c r="H6541" s="33"/>
      <c r="I6541" s="33"/>
    </row>
    <row r="6542" spans="7:9">
      <c r="G6542" s="33"/>
      <c r="H6542" s="33"/>
      <c r="I6542" s="33"/>
    </row>
    <row r="6543" spans="7:9">
      <c r="G6543" s="33"/>
      <c r="H6543" s="33"/>
      <c r="I6543" s="33"/>
    </row>
    <row r="6544" spans="7:9">
      <c r="G6544" s="33"/>
      <c r="H6544" s="33"/>
      <c r="I6544" s="33"/>
    </row>
    <row r="6545" spans="7:9">
      <c r="G6545" s="33"/>
      <c r="H6545" s="33"/>
      <c r="I6545" s="33"/>
    </row>
    <row r="6546" spans="7:9">
      <c r="G6546" s="33"/>
      <c r="H6546" s="33"/>
      <c r="I6546" s="33"/>
    </row>
    <row r="6547" spans="7:9">
      <c r="G6547" s="33"/>
      <c r="H6547" s="33"/>
      <c r="I6547" s="33"/>
    </row>
    <row r="6548" spans="7:9">
      <c r="G6548" s="33"/>
      <c r="H6548" s="33"/>
      <c r="I6548" s="33"/>
    </row>
    <row r="6549" spans="7:9">
      <c r="G6549" s="33"/>
      <c r="H6549" s="33"/>
      <c r="I6549" s="33"/>
    </row>
    <row r="6550" spans="7:9">
      <c r="G6550" s="33"/>
      <c r="H6550" s="33"/>
      <c r="I6550" s="33"/>
    </row>
    <row r="6551" spans="7:9">
      <c r="G6551" s="33"/>
      <c r="H6551" s="33"/>
      <c r="I6551" s="33"/>
    </row>
    <row r="6552" spans="7:9">
      <c r="G6552" s="33"/>
      <c r="H6552" s="33"/>
      <c r="I6552" s="33"/>
    </row>
    <row r="6553" spans="7:9">
      <c r="G6553" s="33"/>
      <c r="H6553" s="33"/>
      <c r="I6553" s="33"/>
    </row>
    <row r="6554" spans="7:9">
      <c r="G6554" s="33"/>
      <c r="H6554" s="33"/>
      <c r="I6554" s="33"/>
    </row>
    <row r="6555" spans="7:9">
      <c r="G6555" s="33"/>
      <c r="H6555" s="33"/>
      <c r="I6555" s="33"/>
    </row>
    <row r="6556" spans="7:9">
      <c r="G6556" s="33"/>
      <c r="H6556" s="33"/>
      <c r="I6556" s="33"/>
    </row>
    <row r="6557" spans="7:9">
      <c r="G6557" s="33"/>
      <c r="H6557" s="33"/>
      <c r="I6557" s="33"/>
    </row>
    <row r="6558" spans="7:9">
      <c r="G6558" s="33"/>
      <c r="H6558" s="33"/>
      <c r="I6558" s="33"/>
    </row>
    <row r="6559" spans="7:9">
      <c r="G6559" s="33"/>
      <c r="H6559" s="33"/>
      <c r="I6559" s="33"/>
    </row>
    <row r="6560" spans="7:9">
      <c r="G6560" s="33"/>
      <c r="H6560" s="33"/>
      <c r="I6560" s="33"/>
    </row>
    <row r="6561" spans="7:9">
      <c r="G6561" s="33"/>
      <c r="H6561" s="33"/>
      <c r="I6561" s="33"/>
    </row>
    <row r="6562" spans="7:9">
      <c r="G6562" s="33"/>
      <c r="H6562" s="33"/>
      <c r="I6562" s="33"/>
    </row>
    <row r="6563" spans="7:9">
      <c r="G6563" s="33"/>
      <c r="H6563" s="33"/>
      <c r="I6563" s="33"/>
    </row>
    <row r="6564" spans="7:9">
      <c r="G6564" s="33"/>
      <c r="H6564" s="33"/>
      <c r="I6564" s="33"/>
    </row>
    <row r="6565" spans="7:9">
      <c r="G6565" s="33"/>
      <c r="H6565" s="33"/>
      <c r="I6565" s="33"/>
    </row>
    <row r="6566" spans="7:9">
      <c r="G6566" s="33"/>
      <c r="H6566" s="33"/>
      <c r="I6566" s="33"/>
    </row>
    <row r="6567" spans="7:9">
      <c r="G6567" s="33"/>
      <c r="H6567" s="33"/>
      <c r="I6567" s="33"/>
    </row>
    <row r="6568" spans="7:9">
      <c r="G6568" s="33"/>
      <c r="H6568" s="33"/>
      <c r="I6568" s="33"/>
    </row>
    <row r="6569" spans="7:9">
      <c r="G6569" s="33"/>
      <c r="H6569" s="33"/>
      <c r="I6569" s="33"/>
    </row>
    <row r="6570" spans="7:9">
      <c r="G6570" s="33"/>
      <c r="H6570" s="33"/>
      <c r="I6570" s="33"/>
    </row>
    <row r="6571" spans="7:9">
      <c r="G6571" s="33"/>
      <c r="H6571" s="33"/>
      <c r="I6571" s="33"/>
    </row>
    <row r="6572" spans="7:9">
      <c r="G6572" s="33"/>
      <c r="H6572" s="33"/>
      <c r="I6572" s="33"/>
    </row>
    <row r="6573" spans="7:9">
      <c r="G6573" s="33"/>
      <c r="H6573" s="33"/>
      <c r="I6573" s="33"/>
    </row>
    <row r="6574" spans="7:9">
      <c r="G6574" s="33"/>
      <c r="H6574" s="33"/>
      <c r="I6574" s="33"/>
    </row>
    <row r="6575" spans="7:9">
      <c r="G6575" s="33"/>
      <c r="H6575" s="33"/>
      <c r="I6575" s="33"/>
    </row>
    <row r="6576" spans="7:9">
      <c r="G6576" s="33"/>
      <c r="H6576" s="33"/>
      <c r="I6576" s="33"/>
    </row>
    <row r="6577" spans="7:9">
      <c r="G6577" s="33"/>
      <c r="H6577" s="33"/>
      <c r="I6577" s="33"/>
    </row>
    <row r="6578" spans="7:9">
      <c r="G6578" s="33"/>
      <c r="H6578" s="33"/>
      <c r="I6578" s="33"/>
    </row>
    <row r="6579" spans="7:9">
      <c r="G6579" s="33"/>
      <c r="H6579" s="33"/>
      <c r="I6579" s="33"/>
    </row>
    <row r="6580" spans="7:9">
      <c r="G6580" s="33"/>
      <c r="H6580" s="33"/>
      <c r="I6580" s="33"/>
    </row>
    <row r="6581" spans="7:9">
      <c r="G6581" s="33"/>
      <c r="H6581" s="33"/>
      <c r="I6581" s="33"/>
    </row>
    <row r="6582" spans="7:9">
      <c r="G6582" s="33"/>
      <c r="H6582" s="33"/>
      <c r="I6582" s="33"/>
    </row>
    <row r="6583" spans="7:9">
      <c r="G6583" s="33"/>
      <c r="H6583" s="33"/>
      <c r="I6583" s="33"/>
    </row>
    <row r="6584" spans="7:9">
      <c r="G6584" s="33"/>
      <c r="H6584" s="33"/>
      <c r="I6584" s="33"/>
    </row>
    <row r="6585" spans="7:9">
      <c r="G6585" s="33"/>
      <c r="H6585" s="33"/>
      <c r="I6585" s="33"/>
    </row>
    <row r="6586" spans="7:9">
      <c r="G6586" s="33"/>
      <c r="H6586" s="33"/>
      <c r="I6586" s="33"/>
    </row>
    <row r="6587" spans="7:9">
      <c r="G6587" s="33"/>
      <c r="H6587" s="33"/>
      <c r="I6587" s="33"/>
    </row>
    <row r="6588" spans="7:9">
      <c r="G6588" s="33"/>
      <c r="H6588" s="33"/>
      <c r="I6588" s="33"/>
    </row>
    <row r="6589" spans="7:9">
      <c r="G6589" s="33"/>
      <c r="H6589" s="33"/>
      <c r="I6589" s="33"/>
    </row>
    <row r="6590" spans="7:9">
      <c r="G6590" s="33"/>
      <c r="H6590" s="33"/>
      <c r="I6590" s="33"/>
    </row>
    <row r="6591" spans="7:9">
      <c r="G6591" s="33"/>
      <c r="H6591" s="33"/>
      <c r="I6591" s="33"/>
    </row>
    <row r="6592" spans="7:9">
      <c r="G6592" s="33"/>
      <c r="H6592" s="33"/>
      <c r="I6592" s="33"/>
    </row>
    <row r="6593" spans="7:9">
      <c r="G6593" s="33"/>
      <c r="H6593" s="33"/>
      <c r="I6593" s="33"/>
    </row>
    <row r="6594" spans="7:9">
      <c r="G6594" s="33"/>
      <c r="H6594" s="33"/>
      <c r="I6594" s="33"/>
    </row>
    <row r="6595" spans="7:9">
      <c r="G6595" s="33"/>
      <c r="H6595" s="33"/>
      <c r="I6595" s="33"/>
    </row>
    <row r="6596" spans="7:9">
      <c r="G6596" s="33"/>
      <c r="H6596" s="33"/>
      <c r="I6596" s="33"/>
    </row>
    <row r="6597" spans="7:9">
      <c r="G6597" s="33"/>
      <c r="H6597" s="33"/>
      <c r="I6597" s="33"/>
    </row>
    <row r="6598" spans="7:9">
      <c r="G6598" s="33"/>
      <c r="H6598" s="33"/>
      <c r="I6598" s="33"/>
    </row>
    <row r="6599" spans="7:9">
      <c r="G6599" s="33"/>
      <c r="H6599" s="33"/>
      <c r="I6599" s="33"/>
    </row>
    <row r="6600" spans="7:9">
      <c r="G6600" s="33"/>
      <c r="H6600" s="33"/>
      <c r="I6600" s="33"/>
    </row>
    <row r="6601" spans="7:9">
      <c r="G6601" s="33"/>
      <c r="H6601" s="33"/>
      <c r="I6601" s="33"/>
    </row>
    <row r="6602" spans="7:9">
      <c r="G6602" s="33"/>
      <c r="H6602" s="33"/>
      <c r="I6602" s="33"/>
    </row>
    <row r="6603" spans="7:9">
      <c r="G6603" s="33"/>
      <c r="H6603" s="33"/>
      <c r="I6603" s="33"/>
    </row>
    <row r="6604" spans="7:9">
      <c r="G6604" s="33"/>
      <c r="H6604" s="33"/>
      <c r="I6604" s="33"/>
    </row>
    <row r="6605" spans="7:9">
      <c r="G6605" s="33"/>
      <c r="H6605" s="33"/>
      <c r="I6605" s="33"/>
    </row>
    <row r="6606" spans="7:9">
      <c r="G6606" s="33"/>
      <c r="H6606" s="33"/>
      <c r="I6606" s="33"/>
    </row>
    <row r="6607" spans="7:9">
      <c r="G6607" s="33"/>
      <c r="H6607" s="33"/>
      <c r="I6607" s="33"/>
    </row>
    <row r="6608" spans="7:9">
      <c r="G6608" s="33"/>
      <c r="H6608" s="33"/>
      <c r="I6608" s="33"/>
    </row>
    <row r="6609" spans="7:9">
      <c r="G6609" s="33"/>
      <c r="H6609" s="33"/>
      <c r="I6609" s="33"/>
    </row>
    <row r="6610" spans="7:9">
      <c r="G6610" s="33"/>
      <c r="H6610" s="33"/>
      <c r="I6610" s="33"/>
    </row>
    <row r="6611" spans="7:9">
      <c r="G6611" s="33"/>
      <c r="H6611" s="33"/>
      <c r="I6611" s="33"/>
    </row>
    <row r="6612" spans="7:9">
      <c r="G6612" s="33"/>
      <c r="H6612" s="33"/>
      <c r="I6612" s="33"/>
    </row>
    <row r="6613" spans="7:9">
      <c r="G6613" s="33"/>
      <c r="H6613" s="33"/>
      <c r="I6613" s="33"/>
    </row>
    <row r="6614" spans="7:9">
      <c r="G6614" s="33"/>
      <c r="H6614" s="33"/>
      <c r="I6614" s="33"/>
    </row>
    <row r="6615" spans="7:9">
      <c r="G6615" s="33"/>
      <c r="H6615" s="33"/>
      <c r="I6615" s="33"/>
    </row>
    <row r="6616" spans="7:9">
      <c r="G6616" s="33"/>
      <c r="H6616" s="33"/>
      <c r="I6616" s="33"/>
    </row>
    <row r="6617" spans="7:9">
      <c r="G6617" s="33"/>
      <c r="H6617" s="33"/>
      <c r="I6617" s="33"/>
    </row>
    <row r="6618" spans="7:9">
      <c r="G6618" s="33"/>
      <c r="H6618" s="33"/>
      <c r="I6618" s="33"/>
    </row>
    <row r="6619" spans="7:9">
      <c r="G6619" s="33"/>
      <c r="H6619" s="33"/>
      <c r="I6619" s="33"/>
    </row>
    <row r="6620" spans="7:9">
      <c r="G6620" s="33"/>
      <c r="H6620" s="33"/>
      <c r="I6620" s="33"/>
    </row>
    <row r="6621" spans="7:9">
      <c r="G6621" s="33"/>
      <c r="H6621" s="33"/>
      <c r="I6621" s="33"/>
    </row>
    <row r="6622" spans="7:9">
      <c r="G6622" s="33"/>
      <c r="H6622" s="33"/>
      <c r="I6622" s="33"/>
    </row>
    <row r="6623" spans="7:9">
      <c r="G6623" s="33"/>
      <c r="H6623" s="33"/>
      <c r="I6623" s="33"/>
    </row>
    <row r="6624" spans="7:9">
      <c r="G6624" s="33"/>
      <c r="H6624" s="33"/>
      <c r="I6624" s="33"/>
    </row>
    <row r="6625" spans="7:9">
      <c r="G6625" s="33"/>
      <c r="H6625" s="33"/>
      <c r="I6625" s="33"/>
    </row>
    <row r="6626" spans="7:9">
      <c r="G6626" s="33"/>
      <c r="H6626" s="33"/>
      <c r="I6626" s="33"/>
    </row>
    <row r="6627" spans="7:9">
      <c r="G6627" s="33"/>
      <c r="H6627" s="33"/>
      <c r="I6627" s="33"/>
    </row>
    <row r="6628" spans="7:9">
      <c r="G6628" s="33"/>
      <c r="H6628" s="33"/>
      <c r="I6628" s="33"/>
    </row>
    <row r="6629" spans="7:9">
      <c r="G6629" s="33"/>
      <c r="H6629" s="33"/>
      <c r="I6629" s="33"/>
    </row>
    <row r="6630" spans="7:9">
      <c r="G6630" s="33"/>
      <c r="H6630" s="33"/>
      <c r="I6630" s="33"/>
    </row>
    <row r="6631" spans="7:9">
      <c r="G6631" s="33"/>
      <c r="H6631" s="33"/>
      <c r="I6631" s="33"/>
    </row>
    <row r="6632" spans="7:9">
      <c r="G6632" s="33"/>
      <c r="H6632" s="33"/>
      <c r="I6632" s="33"/>
    </row>
    <row r="6633" spans="7:9">
      <c r="G6633" s="33"/>
      <c r="H6633" s="33"/>
      <c r="I6633" s="33"/>
    </row>
    <row r="6634" spans="7:9">
      <c r="G6634" s="33"/>
      <c r="H6634" s="33"/>
      <c r="I6634" s="33"/>
    </row>
    <row r="6635" spans="7:9">
      <c r="G6635" s="33"/>
      <c r="H6635" s="33"/>
      <c r="I6635" s="33"/>
    </row>
    <row r="6636" spans="7:9">
      <c r="G6636" s="33"/>
      <c r="H6636" s="33"/>
      <c r="I6636" s="33"/>
    </row>
    <row r="6637" spans="7:9">
      <c r="G6637" s="33"/>
      <c r="H6637" s="33"/>
      <c r="I6637" s="33"/>
    </row>
    <row r="6638" spans="7:9">
      <c r="G6638" s="33"/>
      <c r="H6638" s="33"/>
      <c r="I6638" s="33"/>
    </row>
    <row r="6639" spans="7:9">
      <c r="G6639" s="33"/>
      <c r="H6639" s="33"/>
      <c r="I6639" s="33"/>
    </row>
    <row r="6640" spans="7:9">
      <c r="G6640" s="33"/>
      <c r="H6640" s="33"/>
      <c r="I6640" s="33"/>
    </row>
    <row r="6641" spans="7:9">
      <c r="G6641" s="33"/>
      <c r="H6641" s="33"/>
      <c r="I6641" s="33"/>
    </row>
    <row r="6642" spans="7:9">
      <c r="G6642" s="33"/>
      <c r="H6642" s="33"/>
      <c r="I6642" s="33"/>
    </row>
    <row r="6643" spans="7:9">
      <c r="G6643" s="33"/>
      <c r="H6643" s="33"/>
      <c r="I6643" s="33"/>
    </row>
    <row r="6644" spans="7:9">
      <c r="G6644" s="33"/>
      <c r="H6644" s="33"/>
      <c r="I6644" s="33"/>
    </row>
    <row r="6645" spans="7:9">
      <c r="G6645" s="33"/>
      <c r="H6645" s="33"/>
      <c r="I6645" s="33"/>
    </row>
    <row r="6646" spans="7:9">
      <c r="G6646" s="33"/>
      <c r="H6646" s="33"/>
      <c r="I6646" s="33"/>
    </row>
    <row r="6647" spans="7:9">
      <c r="G6647" s="33"/>
      <c r="H6647" s="33"/>
      <c r="I6647" s="33"/>
    </row>
    <row r="6648" spans="7:9">
      <c r="G6648" s="33"/>
      <c r="H6648" s="33"/>
      <c r="I6648" s="33"/>
    </row>
    <row r="6649" spans="7:9">
      <c r="G6649" s="33"/>
      <c r="H6649" s="33"/>
      <c r="I6649" s="33"/>
    </row>
    <row r="6650" spans="7:9">
      <c r="G6650" s="33"/>
      <c r="H6650" s="33"/>
      <c r="I6650" s="33"/>
    </row>
    <row r="6651" spans="7:9">
      <c r="G6651" s="33"/>
      <c r="H6651" s="33"/>
      <c r="I6651" s="33"/>
    </row>
    <row r="6652" spans="7:9">
      <c r="G6652" s="33"/>
      <c r="H6652" s="33"/>
      <c r="I6652" s="33"/>
    </row>
    <row r="6653" spans="7:9">
      <c r="G6653" s="33"/>
      <c r="H6653" s="33"/>
      <c r="I6653" s="33"/>
    </row>
    <row r="6654" spans="7:9">
      <c r="G6654" s="33"/>
      <c r="H6654" s="33"/>
      <c r="I6654" s="33"/>
    </row>
    <row r="6655" spans="7:9">
      <c r="G6655" s="33"/>
      <c r="H6655" s="33"/>
      <c r="I6655" s="33"/>
    </row>
    <row r="6656" spans="7:9">
      <c r="G6656" s="33"/>
      <c r="H6656" s="33"/>
      <c r="I6656" s="33"/>
    </row>
    <row r="6657" spans="7:9">
      <c r="G6657" s="33"/>
      <c r="H6657" s="33"/>
      <c r="I6657" s="33"/>
    </row>
    <row r="6658" spans="7:9">
      <c r="G6658" s="33"/>
      <c r="H6658" s="33"/>
      <c r="I6658" s="33"/>
    </row>
    <row r="6659" spans="7:9">
      <c r="G6659" s="33"/>
      <c r="H6659" s="33"/>
      <c r="I6659" s="33"/>
    </row>
    <row r="6660" spans="7:9">
      <c r="G6660" s="33"/>
      <c r="H6660" s="33"/>
      <c r="I6660" s="33"/>
    </row>
    <row r="6661" spans="7:9">
      <c r="G6661" s="33"/>
      <c r="H6661" s="33"/>
      <c r="I6661" s="33"/>
    </row>
    <row r="6662" spans="7:9">
      <c r="G6662" s="33"/>
      <c r="H6662" s="33"/>
      <c r="I6662" s="33"/>
    </row>
    <row r="6663" spans="7:9">
      <c r="G6663" s="33"/>
      <c r="H6663" s="33"/>
      <c r="I6663" s="33"/>
    </row>
    <row r="6664" spans="7:9">
      <c r="G6664" s="33"/>
      <c r="H6664" s="33"/>
      <c r="I6664" s="33"/>
    </row>
    <row r="6665" spans="7:9">
      <c r="G6665" s="33"/>
      <c r="H6665" s="33"/>
      <c r="I6665" s="33"/>
    </row>
    <row r="6666" spans="7:9">
      <c r="G6666" s="33"/>
      <c r="H6666" s="33"/>
      <c r="I6666" s="33"/>
    </row>
    <row r="6667" spans="7:9">
      <c r="G6667" s="33"/>
      <c r="H6667" s="33"/>
      <c r="I6667" s="33"/>
    </row>
    <row r="6668" spans="7:9">
      <c r="G6668" s="33"/>
      <c r="H6668" s="33"/>
      <c r="I6668" s="33"/>
    </row>
    <row r="6669" spans="7:9">
      <c r="G6669" s="33"/>
      <c r="H6669" s="33"/>
      <c r="I6669" s="33"/>
    </row>
    <row r="6670" spans="7:9">
      <c r="G6670" s="33"/>
      <c r="H6670" s="33"/>
      <c r="I6670" s="33"/>
    </row>
    <row r="6671" spans="7:9">
      <c r="G6671" s="33"/>
      <c r="H6671" s="33"/>
      <c r="I6671" s="33"/>
    </row>
    <row r="6672" spans="7:9">
      <c r="G6672" s="33"/>
      <c r="H6672" s="33"/>
      <c r="I6672" s="33"/>
    </row>
    <row r="6673" spans="7:9">
      <c r="G6673" s="33"/>
      <c r="H6673" s="33"/>
      <c r="I6673" s="33"/>
    </row>
    <row r="6674" spans="7:9">
      <c r="G6674" s="33"/>
      <c r="H6674" s="33"/>
      <c r="I6674" s="33"/>
    </row>
    <row r="6675" spans="7:9">
      <c r="G6675" s="33"/>
      <c r="H6675" s="33"/>
      <c r="I6675" s="33"/>
    </row>
    <row r="6676" spans="7:9">
      <c r="G6676" s="33"/>
      <c r="H6676" s="33"/>
      <c r="I6676" s="33"/>
    </row>
    <row r="6677" spans="7:9">
      <c r="G6677" s="33"/>
      <c r="H6677" s="33"/>
      <c r="I6677" s="33"/>
    </row>
    <row r="6678" spans="7:9">
      <c r="G6678" s="33"/>
      <c r="H6678" s="33"/>
      <c r="I6678" s="33"/>
    </row>
    <row r="6679" spans="7:9">
      <c r="G6679" s="33"/>
      <c r="H6679" s="33"/>
      <c r="I6679" s="33"/>
    </row>
    <row r="6680" spans="7:9">
      <c r="G6680" s="33"/>
      <c r="H6680" s="33"/>
      <c r="I6680" s="33"/>
    </row>
    <row r="6681" spans="7:9">
      <c r="G6681" s="33"/>
      <c r="H6681" s="33"/>
      <c r="I6681" s="33"/>
    </row>
    <row r="6682" spans="7:9">
      <c r="G6682" s="33"/>
      <c r="H6682" s="33"/>
      <c r="I6682" s="33"/>
    </row>
    <row r="6683" spans="7:9">
      <c r="G6683" s="33"/>
      <c r="H6683" s="33"/>
      <c r="I6683" s="33"/>
    </row>
    <row r="6684" spans="7:9">
      <c r="G6684" s="33"/>
      <c r="H6684" s="33"/>
      <c r="I6684" s="33"/>
    </row>
    <row r="6685" spans="7:9">
      <c r="G6685" s="33"/>
      <c r="H6685" s="33"/>
      <c r="I6685" s="33"/>
    </row>
    <row r="6686" spans="7:9">
      <c r="G6686" s="33"/>
      <c r="H6686" s="33"/>
      <c r="I6686" s="33"/>
    </row>
    <row r="6687" spans="7:9">
      <c r="G6687" s="33"/>
      <c r="H6687" s="33"/>
      <c r="I6687" s="33"/>
    </row>
    <row r="6688" spans="7:9">
      <c r="G6688" s="33"/>
      <c r="H6688" s="33"/>
      <c r="I6688" s="33"/>
    </row>
    <row r="6689" spans="7:9">
      <c r="G6689" s="33"/>
      <c r="H6689" s="33"/>
      <c r="I6689" s="33"/>
    </row>
    <row r="6690" spans="7:9">
      <c r="G6690" s="33"/>
      <c r="H6690" s="33"/>
      <c r="I6690" s="33"/>
    </row>
    <row r="6691" spans="7:9">
      <c r="G6691" s="33"/>
      <c r="H6691" s="33"/>
      <c r="I6691" s="33"/>
    </row>
    <row r="6692" spans="7:9">
      <c r="G6692" s="33"/>
      <c r="H6692" s="33"/>
      <c r="I6692" s="33"/>
    </row>
    <row r="6693" spans="7:9">
      <c r="G6693" s="33"/>
      <c r="H6693" s="33"/>
      <c r="I6693" s="33"/>
    </row>
    <row r="6694" spans="7:9">
      <c r="G6694" s="33"/>
      <c r="H6694" s="33"/>
      <c r="I6694" s="33"/>
    </row>
    <row r="6695" spans="7:9">
      <c r="G6695" s="33"/>
      <c r="H6695" s="33"/>
      <c r="I6695" s="33"/>
    </row>
    <row r="6696" spans="7:9">
      <c r="G6696" s="33"/>
      <c r="H6696" s="33"/>
      <c r="I6696" s="33"/>
    </row>
    <row r="6697" spans="7:9">
      <c r="G6697" s="33"/>
      <c r="H6697" s="33"/>
      <c r="I6697" s="33"/>
    </row>
    <row r="6698" spans="7:9">
      <c r="G6698" s="33"/>
      <c r="H6698" s="33"/>
      <c r="I6698" s="33"/>
    </row>
    <row r="6699" spans="7:9">
      <c r="G6699" s="33"/>
      <c r="H6699" s="33"/>
      <c r="I6699" s="33"/>
    </row>
    <row r="6700" spans="7:9">
      <c r="G6700" s="33"/>
      <c r="H6700" s="33"/>
      <c r="I6700" s="33"/>
    </row>
    <row r="6701" spans="7:9">
      <c r="G6701" s="33"/>
      <c r="H6701" s="33"/>
      <c r="I6701" s="33"/>
    </row>
    <row r="6702" spans="7:9">
      <c r="G6702" s="33"/>
      <c r="H6702" s="33"/>
      <c r="I6702" s="33"/>
    </row>
    <row r="6703" spans="7:9">
      <c r="G6703" s="33"/>
      <c r="H6703" s="33"/>
      <c r="I6703" s="33"/>
    </row>
    <row r="6704" spans="7:9">
      <c r="G6704" s="33"/>
      <c r="H6704" s="33"/>
      <c r="I6704" s="33"/>
    </row>
    <row r="6705" spans="7:9">
      <c r="G6705" s="33"/>
      <c r="H6705" s="33"/>
      <c r="I6705" s="33"/>
    </row>
    <row r="6706" spans="7:9">
      <c r="G6706" s="33"/>
      <c r="H6706" s="33"/>
      <c r="I6706" s="33"/>
    </row>
    <row r="6707" spans="7:9">
      <c r="G6707" s="33"/>
      <c r="H6707" s="33"/>
      <c r="I6707" s="33"/>
    </row>
    <row r="6708" spans="7:9">
      <c r="G6708" s="33"/>
      <c r="H6708" s="33"/>
      <c r="I6708" s="33"/>
    </row>
    <row r="6709" spans="7:9">
      <c r="G6709" s="33"/>
      <c r="H6709" s="33"/>
      <c r="I6709" s="33"/>
    </row>
    <row r="6710" spans="7:9">
      <c r="G6710" s="33"/>
      <c r="H6710" s="33"/>
      <c r="I6710" s="33"/>
    </row>
    <row r="6711" spans="7:9">
      <c r="G6711" s="33"/>
      <c r="H6711" s="33"/>
      <c r="I6711" s="33"/>
    </row>
    <row r="6712" spans="7:9">
      <c r="G6712" s="33"/>
      <c r="H6712" s="33"/>
      <c r="I6712" s="33"/>
    </row>
    <row r="6713" spans="7:9">
      <c r="G6713" s="33"/>
      <c r="H6713" s="33"/>
      <c r="I6713" s="33"/>
    </row>
    <row r="6714" spans="7:9">
      <c r="G6714" s="33"/>
      <c r="H6714" s="33"/>
      <c r="I6714" s="33"/>
    </row>
    <row r="6715" spans="7:9">
      <c r="G6715" s="33"/>
      <c r="H6715" s="33"/>
      <c r="I6715" s="33"/>
    </row>
    <row r="6716" spans="7:9">
      <c r="G6716" s="33"/>
      <c r="H6716" s="33"/>
      <c r="I6716" s="33"/>
    </row>
    <row r="6717" spans="7:9">
      <c r="G6717" s="33"/>
      <c r="H6717" s="33"/>
      <c r="I6717" s="33"/>
    </row>
    <row r="6718" spans="7:9">
      <c r="G6718" s="33"/>
      <c r="H6718" s="33"/>
      <c r="I6718" s="33"/>
    </row>
    <row r="6719" spans="7:9">
      <c r="G6719" s="33"/>
      <c r="H6719" s="33"/>
      <c r="I6719" s="33"/>
    </row>
    <row r="6720" spans="7:9">
      <c r="G6720" s="33"/>
      <c r="H6720" s="33"/>
      <c r="I6720" s="33"/>
    </row>
    <row r="6721" spans="7:9">
      <c r="G6721" s="33"/>
      <c r="H6721" s="33"/>
      <c r="I6721" s="33"/>
    </row>
    <row r="6722" spans="7:9">
      <c r="G6722" s="33"/>
      <c r="H6722" s="33"/>
      <c r="I6722" s="33"/>
    </row>
    <row r="6723" spans="7:9">
      <c r="G6723" s="33"/>
      <c r="H6723" s="33"/>
      <c r="I6723" s="33"/>
    </row>
    <row r="6724" spans="7:9">
      <c r="G6724" s="33"/>
      <c r="H6724" s="33"/>
      <c r="I6724" s="33"/>
    </row>
    <row r="6725" spans="7:9">
      <c r="G6725" s="33"/>
      <c r="H6725" s="33"/>
      <c r="I6725" s="33"/>
    </row>
    <row r="6726" spans="7:9">
      <c r="G6726" s="33"/>
      <c r="H6726" s="33"/>
      <c r="I6726" s="33"/>
    </row>
    <row r="6727" spans="7:9">
      <c r="G6727" s="33"/>
      <c r="H6727" s="33"/>
      <c r="I6727" s="33"/>
    </row>
    <row r="6728" spans="7:9">
      <c r="G6728" s="33"/>
      <c r="H6728" s="33"/>
      <c r="I6728" s="33"/>
    </row>
    <row r="6729" spans="7:9">
      <c r="G6729" s="33"/>
      <c r="H6729" s="33"/>
      <c r="I6729" s="33"/>
    </row>
    <row r="6730" spans="7:9">
      <c r="G6730" s="33"/>
      <c r="H6730" s="33"/>
      <c r="I6730" s="33"/>
    </row>
    <row r="6731" spans="7:9">
      <c r="G6731" s="33"/>
      <c r="H6731" s="33"/>
      <c r="I6731" s="33"/>
    </row>
    <row r="6732" spans="7:9">
      <c r="G6732" s="33"/>
      <c r="H6732" s="33"/>
      <c r="I6732" s="33"/>
    </row>
    <row r="6733" spans="7:9">
      <c r="G6733" s="33"/>
      <c r="H6733" s="33"/>
      <c r="I6733" s="33"/>
    </row>
    <row r="6734" spans="7:9">
      <c r="G6734" s="33"/>
      <c r="H6734" s="33"/>
      <c r="I6734" s="33"/>
    </row>
    <row r="6735" spans="7:9">
      <c r="G6735" s="33"/>
      <c r="H6735" s="33"/>
      <c r="I6735" s="33"/>
    </row>
    <row r="6736" spans="7:9">
      <c r="G6736" s="33"/>
      <c r="H6736" s="33"/>
      <c r="I6736" s="33"/>
    </row>
    <row r="6737" spans="7:9">
      <c r="G6737" s="33"/>
      <c r="H6737" s="33"/>
      <c r="I6737" s="33"/>
    </row>
    <row r="6738" spans="7:9">
      <c r="G6738" s="33"/>
      <c r="H6738" s="33"/>
      <c r="I6738" s="33"/>
    </row>
    <row r="6739" spans="7:9">
      <c r="G6739" s="33"/>
      <c r="H6739" s="33"/>
      <c r="I6739" s="33"/>
    </row>
    <row r="6740" spans="7:9">
      <c r="G6740" s="33"/>
      <c r="H6740" s="33"/>
      <c r="I6740" s="33"/>
    </row>
    <row r="6741" spans="7:9">
      <c r="G6741" s="33"/>
      <c r="H6741" s="33"/>
      <c r="I6741" s="33"/>
    </row>
    <row r="6742" spans="7:9">
      <c r="G6742" s="33"/>
      <c r="H6742" s="33"/>
      <c r="I6742" s="33"/>
    </row>
    <row r="6743" spans="7:9">
      <c r="G6743" s="33"/>
      <c r="H6743" s="33"/>
      <c r="I6743" s="33"/>
    </row>
    <row r="6744" spans="7:9">
      <c r="G6744" s="33"/>
      <c r="H6744" s="33"/>
      <c r="I6744" s="33"/>
    </row>
    <row r="6745" spans="7:9">
      <c r="G6745" s="33"/>
      <c r="H6745" s="33"/>
      <c r="I6745" s="33"/>
    </row>
    <row r="6746" spans="7:9">
      <c r="G6746" s="33"/>
      <c r="H6746" s="33"/>
      <c r="I6746" s="33"/>
    </row>
    <row r="6747" spans="7:9">
      <c r="G6747" s="33"/>
      <c r="H6747" s="33"/>
      <c r="I6747" s="33"/>
    </row>
    <row r="6748" spans="7:9">
      <c r="G6748" s="33"/>
      <c r="H6748" s="33"/>
      <c r="I6748" s="33"/>
    </row>
    <row r="6749" spans="7:9">
      <c r="G6749" s="33"/>
      <c r="H6749" s="33"/>
      <c r="I6749" s="33"/>
    </row>
    <row r="6750" spans="7:9">
      <c r="G6750" s="33"/>
      <c r="H6750" s="33"/>
      <c r="I6750" s="33"/>
    </row>
    <row r="6751" spans="7:9">
      <c r="G6751" s="33"/>
      <c r="H6751" s="33"/>
      <c r="I6751" s="33"/>
    </row>
    <row r="6752" spans="7:9">
      <c r="G6752" s="33"/>
      <c r="H6752" s="33"/>
      <c r="I6752" s="33"/>
    </row>
    <row r="6753" spans="7:9">
      <c r="G6753" s="33"/>
      <c r="H6753" s="33"/>
      <c r="I6753" s="33"/>
    </row>
    <row r="6754" spans="7:9">
      <c r="G6754" s="33"/>
      <c r="H6754" s="33"/>
      <c r="I6754" s="33"/>
    </row>
    <row r="6755" spans="7:9">
      <c r="G6755" s="33"/>
      <c r="H6755" s="33"/>
      <c r="I6755" s="33"/>
    </row>
    <row r="6756" spans="7:9">
      <c r="G6756" s="33"/>
      <c r="H6756" s="33"/>
      <c r="I6756" s="33"/>
    </row>
    <row r="6757" spans="7:9">
      <c r="G6757" s="33"/>
      <c r="H6757" s="33"/>
      <c r="I6757" s="33"/>
    </row>
    <row r="6758" spans="7:9">
      <c r="G6758" s="33"/>
      <c r="H6758" s="33"/>
      <c r="I6758" s="33"/>
    </row>
    <row r="6759" spans="7:9">
      <c r="G6759" s="33"/>
      <c r="H6759" s="33"/>
      <c r="I6759" s="33"/>
    </row>
    <row r="6760" spans="7:9">
      <c r="G6760" s="33"/>
      <c r="H6760" s="33"/>
      <c r="I6760" s="33"/>
    </row>
    <row r="6761" spans="7:9">
      <c r="G6761" s="33"/>
      <c r="H6761" s="33"/>
      <c r="I6761" s="33"/>
    </row>
    <row r="6762" spans="7:9">
      <c r="G6762" s="33"/>
      <c r="H6762" s="33"/>
      <c r="I6762" s="33"/>
    </row>
    <row r="6763" spans="7:9">
      <c r="G6763" s="33"/>
      <c r="H6763" s="33"/>
      <c r="I6763" s="33"/>
    </row>
    <row r="6764" spans="7:9">
      <c r="G6764" s="33"/>
      <c r="H6764" s="33"/>
      <c r="I6764" s="33"/>
    </row>
    <row r="6765" spans="7:9">
      <c r="G6765" s="33"/>
      <c r="H6765" s="33"/>
      <c r="I6765" s="33"/>
    </row>
    <row r="6766" spans="7:9">
      <c r="G6766" s="33"/>
      <c r="H6766" s="33"/>
      <c r="I6766" s="33"/>
    </row>
    <row r="6767" spans="7:9">
      <c r="G6767" s="33"/>
      <c r="H6767" s="33"/>
      <c r="I6767" s="33"/>
    </row>
    <row r="6768" spans="7:9">
      <c r="G6768" s="33"/>
      <c r="H6768" s="33"/>
      <c r="I6768" s="33"/>
    </row>
    <row r="6769" spans="7:9">
      <c r="G6769" s="33"/>
      <c r="H6769" s="33"/>
      <c r="I6769" s="33"/>
    </row>
    <row r="6770" spans="7:9">
      <c r="G6770" s="33"/>
      <c r="H6770" s="33"/>
      <c r="I6770" s="33"/>
    </row>
    <row r="6771" spans="7:9">
      <c r="G6771" s="33"/>
      <c r="H6771" s="33"/>
      <c r="I6771" s="33"/>
    </row>
    <row r="6772" spans="7:9">
      <c r="G6772" s="33"/>
      <c r="H6772" s="33"/>
      <c r="I6772" s="33"/>
    </row>
    <row r="6773" spans="7:9">
      <c r="G6773" s="33"/>
      <c r="H6773" s="33"/>
      <c r="I6773" s="33"/>
    </row>
    <row r="6774" spans="7:9">
      <c r="G6774" s="33"/>
      <c r="H6774" s="33"/>
      <c r="I6774" s="33"/>
    </row>
    <row r="6775" spans="7:9">
      <c r="G6775" s="33"/>
      <c r="H6775" s="33"/>
      <c r="I6775" s="33"/>
    </row>
    <row r="6776" spans="7:9">
      <c r="G6776" s="33"/>
      <c r="H6776" s="33"/>
      <c r="I6776" s="33"/>
    </row>
    <row r="6777" spans="7:9">
      <c r="G6777" s="33"/>
      <c r="H6777" s="33"/>
      <c r="I6777" s="33"/>
    </row>
    <row r="6778" spans="7:9">
      <c r="G6778" s="33"/>
      <c r="H6778" s="33"/>
      <c r="I6778" s="33"/>
    </row>
    <row r="6779" spans="7:9">
      <c r="G6779" s="33"/>
      <c r="H6779" s="33"/>
      <c r="I6779" s="33"/>
    </row>
    <row r="6780" spans="7:9">
      <c r="G6780" s="33"/>
      <c r="H6780" s="33"/>
      <c r="I6780" s="33"/>
    </row>
    <row r="6781" spans="7:9">
      <c r="G6781" s="33"/>
      <c r="H6781" s="33"/>
      <c r="I6781" s="33"/>
    </row>
    <row r="6782" spans="7:9">
      <c r="G6782" s="33"/>
      <c r="H6782" s="33"/>
      <c r="I6782" s="33"/>
    </row>
    <row r="6783" spans="7:9">
      <c r="G6783" s="33"/>
      <c r="H6783" s="33"/>
      <c r="I6783" s="33"/>
    </row>
    <row r="6784" spans="7:9">
      <c r="G6784" s="33"/>
      <c r="H6784" s="33"/>
      <c r="I6784" s="33"/>
    </row>
    <row r="6785" spans="7:9">
      <c r="G6785" s="33"/>
      <c r="H6785" s="33"/>
      <c r="I6785" s="33"/>
    </row>
    <row r="6786" spans="7:9">
      <c r="G6786" s="33"/>
      <c r="H6786" s="33"/>
      <c r="I6786" s="33"/>
    </row>
    <row r="6787" spans="7:9">
      <c r="G6787" s="33"/>
      <c r="H6787" s="33"/>
      <c r="I6787" s="33"/>
    </row>
    <row r="6788" spans="7:9">
      <c r="G6788" s="33"/>
      <c r="H6788" s="33"/>
      <c r="I6788" s="33"/>
    </row>
    <row r="6789" spans="7:9">
      <c r="G6789" s="33"/>
      <c r="H6789" s="33"/>
      <c r="I6789" s="33"/>
    </row>
    <row r="6790" spans="7:9">
      <c r="G6790" s="33"/>
      <c r="H6790" s="33"/>
      <c r="I6790" s="33"/>
    </row>
    <row r="6791" spans="7:9">
      <c r="G6791" s="33"/>
      <c r="H6791" s="33"/>
      <c r="I6791" s="33"/>
    </row>
    <row r="6792" spans="7:9">
      <c r="G6792" s="33"/>
      <c r="H6792" s="33"/>
      <c r="I6792" s="33"/>
    </row>
    <row r="6793" spans="7:9">
      <c r="G6793" s="33"/>
      <c r="H6793" s="33"/>
      <c r="I6793" s="33"/>
    </row>
    <row r="6794" spans="7:9">
      <c r="G6794" s="33"/>
      <c r="H6794" s="33"/>
      <c r="I6794" s="33"/>
    </row>
    <row r="6795" spans="7:9">
      <c r="G6795" s="33"/>
      <c r="H6795" s="33"/>
      <c r="I6795" s="33"/>
    </row>
    <row r="6796" spans="7:9">
      <c r="G6796" s="33"/>
      <c r="H6796" s="33"/>
      <c r="I6796" s="33"/>
    </row>
    <row r="6797" spans="7:9">
      <c r="G6797" s="33"/>
      <c r="H6797" s="33"/>
      <c r="I6797" s="33"/>
    </row>
    <row r="6798" spans="7:9">
      <c r="G6798" s="33"/>
      <c r="H6798" s="33"/>
      <c r="I6798" s="33"/>
    </row>
    <row r="6799" spans="7:9">
      <c r="G6799" s="33"/>
      <c r="H6799" s="33"/>
      <c r="I6799" s="33"/>
    </row>
    <row r="6800" spans="7:9">
      <c r="G6800" s="33"/>
      <c r="H6800" s="33"/>
      <c r="I6800" s="33"/>
    </row>
    <row r="6801" spans="7:9">
      <c r="G6801" s="33"/>
      <c r="H6801" s="33"/>
      <c r="I6801" s="33"/>
    </row>
    <row r="6802" spans="7:9">
      <c r="G6802" s="33"/>
      <c r="H6802" s="33"/>
      <c r="I6802" s="33"/>
    </row>
    <row r="6803" spans="7:9">
      <c r="G6803" s="33"/>
      <c r="H6803" s="33"/>
      <c r="I6803" s="33"/>
    </row>
    <row r="6804" spans="7:9">
      <c r="G6804" s="33"/>
      <c r="H6804" s="33"/>
      <c r="I6804" s="33"/>
    </row>
    <row r="6805" spans="7:9">
      <c r="G6805" s="33"/>
      <c r="H6805" s="33"/>
      <c r="I6805" s="33"/>
    </row>
    <row r="6806" spans="7:9">
      <c r="G6806" s="33"/>
      <c r="H6806" s="33"/>
      <c r="I6806" s="33"/>
    </row>
    <row r="6807" spans="7:9">
      <c r="G6807" s="33"/>
      <c r="H6807" s="33"/>
      <c r="I6807" s="33"/>
    </row>
    <row r="6808" spans="7:9">
      <c r="G6808" s="33"/>
      <c r="H6808" s="33"/>
      <c r="I6808" s="33"/>
    </row>
    <row r="6809" spans="7:9">
      <c r="G6809" s="33"/>
      <c r="H6809" s="33"/>
      <c r="I6809" s="33"/>
    </row>
    <row r="6810" spans="7:9">
      <c r="G6810" s="33"/>
      <c r="H6810" s="33"/>
      <c r="I6810" s="33"/>
    </row>
    <row r="6811" spans="7:9">
      <c r="G6811" s="33"/>
      <c r="H6811" s="33"/>
      <c r="I6811" s="33"/>
    </row>
    <row r="6812" spans="7:9">
      <c r="G6812" s="33"/>
      <c r="H6812" s="33"/>
      <c r="I6812" s="33"/>
    </row>
    <row r="6813" spans="7:9">
      <c r="G6813" s="33"/>
      <c r="H6813" s="33"/>
      <c r="I6813" s="33"/>
    </row>
    <row r="6814" spans="7:9">
      <c r="G6814" s="33"/>
      <c r="H6814" s="33"/>
      <c r="I6814" s="33"/>
    </row>
    <row r="6815" spans="7:9">
      <c r="G6815" s="33"/>
      <c r="H6815" s="33"/>
      <c r="I6815" s="33"/>
    </row>
    <row r="6816" spans="7:9">
      <c r="G6816" s="33"/>
      <c r="H6816" s="33"/>
      <c r="I6816" s="33"/>
    </row>
    <row r="6817" spans="7:9">
      <c r="G6817" s="33"/>
      <c r="H6817" s="33"/>
      <c r="I6817" s="33"/>
    </row>
    <row r="6818" spans="7:9">
      <c r="G6818" s="33"/>
      <c r="H6818" s="33"/>
      <c r="I6818" s="33"/>
    </row>
    <row r="6819" spans="7:9">
      <c r="G6819" s="33"/>
      <c r="H6819" s="33"/>
      <c r="I6819" s="33"/>
    </row>
    <row r="6820" spans="7:9">
      <c r="G6820" s="33"/>
      <c r="H6820" s="33"/>
      <c r="I6820" s="33"/>
    </row>
    <row r="6821" spans="7:9">
      <c r="G6821" s="33"/>
      <c r="H6821" s="33"/>
      <c r="I6821" s="33"/>
    </row>
    <row r="6822" spans="7:9">
      <c r="G6822" s="33"/>
      <c r="H6822" s="33"/>
      <c r="I6822" s="33"/>
    </row>
    <row r="6823" spans="7:9">
      <c r="G6823" s="33"/>
      <c r="H6823" s="33"/>
      <c r="I6823" s="33"/>
    </row>
    <row r="6824" spans="7:9">
      <c r="G6824" s="33"/>
      <c r="H6824" s="33"/>
      <c r="I6824" s="33"/>
    </row>
    <row r="6825" spans="7:9">
      <c r="G6825" s="33"/>
      <c r="H6825" s="33"/>
      <c r="I6825" s="33"/>
    </row>
    <row r="6826" spans="7:9">
      <c r="G6826" s="33"/>
      <c r="H6826" s="33"/>
      <c r="I6826" s="33"/>
    </row>
    <row r="6827" spans="7:9">
      <c r="G6827" s="33"/>
      <c r="H6827" s="33"/>
      <c r="I6827" s="33"/>
    </row>
    <row r="6828" spans="7:9">
      <c r="G6828" s="33"/>
      <c r="H6828" s="33"/>
      <c r="I6828" s="33"/>
    </row>
    <row r="6829" spans="7:9">
      <c r="G6829" s="33"/>
      <c r="H6829" s="33"/>
      <c r="I6829" s="33"/>
    </row>
    <row r="6830" spans="7:9">
      <c r="G6830" s="33"/>
      <c r="H6830" s="33"/>
      <c r="I6830" s="33"/>
    </row>
    <row r="6831" spans="7:9">
      <c r="G6831" s="33"/>
      <c r="H6831" s="33"/>
      <c r="I6831" s="33"/>
    </row>
    <row r="6832" spans="7:9">
      <c r="G6832" s="33"/>
      <c r="H6832" s="33"/>
      <c r="I6832" s="33"/>
    </row>
    <row r="6833" spans="7:9">
      <c r="G6833" s="33"/>
      <c r="H6833" s="33"/>
      <c r="I6833" s="33"/>
    </row>
    <row r="6834" spans="7:9">
      <c r="G6834" s="33"/>
      <c r="H6834" s="33"/>
      <c r="I6834" s="33"/>
    </row>
    <row r="6835" spans="7:9">
      <c r="G6835" s="33"/>
      <c r="H6835" s="33"/>
      <c r="I6835" s="33"/>
    </row>
    <row r="6836" spans="7:9">
      <c r="G6836" s="33"/>
      <c r="H6836" s="33"/>
      <c r="I6836" s="33"/>
    </row>
    <row r="6837" spans="7:9">
      <c r="G6837" s="33"/>
      <c r="H6837" s="33"/>
      <c r="I6837" s="33"/>
    </row>
    <row r="6838" spans="7:9">
      <c r="G6838" s="33"/>
      <c r="H6838" s="33"/>
      <c r="I6838" s="33"/>
    </row>
    <row r="6839" spans="7:9">
      <c r="G6839" s="33"/>
      <c r="H6839" s="33"/>
      <c r="I6839" s="33"/>
    </row>
    <row r="6840" spans="7:9">
      <c r="G6840" s="33"/>
      <c r="H6840" s="33"/>
      <c r="I6840" s="33"/>
    </row>
    <row r="6841" spans="7:9">
      <c r="G6841" s="33"/>
      <c r="H6841" s="33"/>
      <c r="I6841" s="33"/>
    </row>
    <row r="6842" spans="7:9">
      <c r="G6842" s="33"/>
      <c r="H6842" s="33"/>
      <c r="I6842" s="33"/>
    </row>
    <row r="6843" spans="7:9">
      <c r="G6843" s="33"/>
      <c r="H6843" s="33"/>
      <c r="I6843" s="33"/>
    </row>
    <row r="6844" spans="7:9">
      <c r="G6844" s="33"/>
      <c r="H6844" s="33"/>
      <c r="I6844" s="33"/>
    </row>
    <row r="6845" spans="7:9">
      <c r="G6845" s="33"/>
      <c r="H6845" s="33"/>
      <c r="I6845" s="33"/>
    </row>
    <row r="6846" spans="7:9">
      <c r="G6846" s="33"/>
      <c r="H6846" s="33"/>
      <c r="I6846" s="33"/>
    </row>
    <row r="6847" spans="7:9">
      <c r="G6847" s="33"/>
      <c r="H6847" s="33"/>
      <c r="I6847" s="33"/>
    </row>
    <row r="6848" spans="7:9">
      <c r="G6848" s="33"/>
      <c r="H6848" s="33"/>
      <c r="I6848" s="33"/>
    </row>
    <row r="6849" spans="7:9">
      <c r="G6849" s="33"/>
      <c r="H6849" s="33"/>
      <c r="I6849" s="33"/>
    </row>
    <row r="6850" spans="7:9">
      <c r="G6850" s="33"/>
      <c r="H6850" s="33"/>
      <c r="I6850" s="33"/>
    </row>
    <row r="6851" spans="7:9">
      <c r="G6851" s="33"/>
      <c r="H6851" s="33"/>
      <c r="I6851" s="33"/>
    </row>
    <row r="6852" spans="7:9">
      <c r="G6852" s="33"/>
      <c r="H6852" s="33"/>
      <c r="I6852" s="33"/>
    </row>
    <row r="6853" spans="7:9">
      <c r="G6853" s="33"/>
      <c r="H6853" s="33"/>
      <c r="I6853" s="33"/>
    </row>
    <row r="6854" spans="7:9">
      <c r="G6854" s="33"/>
      <c r="H6854" s="33"/>
      <c r="I6854" s="33"/>
    </row>
    <row r="6855" spans="7:9">
      <c r="G6855" s="33"/>
      <c r="H6855" s="33"/>
      <c r="I6855" s="33"/>
    </row>
    <row r="6856" spans="7:9">
      <c r="G6856" s="33"/>
      <c r="H6856" s="33"/>
      <c r="I6856" s="33"/>
    </row>
    <row r="6857" spans="7:9">
      <c r="G6857" s="33"/>
      <c r="H6857" s="33"/>
      <c r="I6857" s="33"/>
    </row>
    <row r="6858" spans="7:9">
      <c r="G6858" s="33"/>
      <c r="H6858" s="33"/>
      <c r="I6858" s="33"/>
    </row>
    <row r="6859" spans="7:9">
      <c r="G6859" s="33"/>
      <c r="H6859" s="33"/>
      <c r="I6859" s="33"/>
    </row>
    <row r="6860" spans="7:9">
      <c r="G6860" s="33"/>
      <c r="H6860" s="33"/>
      <c r="I6860" s="33"/>
    </row>
    <row r="6861" spans="7:9">
      <c r="G6861" s="33"/>
      <c r="H6861" s="33"/>
      <c r="I6861" s="33"/>
    </row>
    <row r="6862" spans="7:9">
      <c r="G6862" s="33"/>
      <c r="H6862" s="33"/>
      <c r="I6862" s="33"/>
    </row>
    <row r="6863" spans="7:9">
      <c r="G6863" s="33"/>
      <c r="H6863" s="33"/>
      <c r="I6863" s="33"/>
    </row>
    <row r="6864" spans="7:9">
      <c r="G6864" s="33"/>
      <c r="H6864" s="33"/>
      <c r="I6864" s="33"/>
    </row>
    <row r="6865" spans="7:9">
      <c r="G6865" s="33"/>
      <c r="H6865" s="33"/>
      <c r="I6865" s="33"/>
    </row>
    <row r="6866" spans="7:9">
      <c r="G6866" s="33"/>
      <c r="H6866" s="33"/>
      <c r="I6866" s="33"/>
    </row>
    <row r="6867" spans="7:9">
      <c r="G6867" s="33"/>
      <c r="H6867" s="33"/>
      <c r="I6867" s="33"/>
    </row>
    <row r="6868" spans="7:9">
      <c r="G6868" s="33"/>
      <c r="H6868" s="33"/>
      <c r="I6868" s="33"/>
    </row>
    <row r="6869" spans="7:9">
      <c r="G6869" s="33"/>
      <c r="H6869" s="33"/>
      <c r="I6869" s="33"/>
    </row>
    <row r="6870" spans="7:9">
      <c r="G6870" s="33"/>
      <c r="H6870" s="33"/>
      <c r="I6870" s="33"/>
    </row>
    <row r="6871" spans="7:9">
      <c r="G6871" s="33"/>
      <c r="H6871" s="33"/>
      <c r="I6871" s="33"/>
    </row>
    <row r="6872" spans="7:9">
      <c r="G6872" s="33"/>
      <c r="H6872" s="33"/>
      <c r="I6872" s="33"/>
    </row>
    <row r="6873" spans="7:9">
      <c r="G6873" s="33"/>
      <c r="H6873" s="33"/>
      <c r="I6873" s="33"/>
    </row>
    <row r="6874" spans="7:9">
      <c r="G6874" s="33"/>
      <c r="H6874" s="33"/>
      <c r="I6874" s="33"/>
    </row>
    <row r="6875" spans="7:9">
      <c r="G6875" s="33"/>
      <c r="H6875" s="33"/>
      <c r="I6875" s="33"/>
    </row>
    <row r="6876" spans="7:9">
      <c r="G6876" s="33"/>
      <c r="H6876" s="33"/>
      <c r="I6876" s="33"/>
    </row>
    <row r="6877" spans="7:9">
      <c r="G6877" s="33"/>
      <c r="H6877" s="33"/>
      <c r="I6877" s="33"/>
    </row>
    <row r="6878" spans="7:9">
      <c r="G6878" s="33"/>
      <c r="H6878" s="33"/>
      <c r="I6878" s="33"/>
    </row>
    <row r="6879" spans="7:9">
      <c r="G6879" s="33"/>
      <c r="H6879" s="33"/>
      <c r="I6879" s="33"/>
    </row>
    <row r="6880" spans="7:9">
      <c r="G6880" s="33"/>
      <c r="H6880" s="33"/>
      <c r="I6880" s="33"/>
    </row>
    <row r="6881" spans="7:9">
      <c r="G6881" s="33"/>
      <c r="H6881" s="33"/>
      <c r="I6881" s="33"/>
    </row>
    <row r="6882" spans="7:9">
      <c r="G6882" s="33"/>
      <c r="H6882" s="33"/>
      <c r="I6882" s="33"/>
    </row>
    <row r="6883" spans="7:9">
      <c r="G6883" s="33"/>
      <c r="H6883" s="33"/>
      <c r="I6883" s="33"/>
    </row>
    <row r="6884" spans="7:9">
      <c r="G6884" s="33"/>
      <c r="H6884" s="33"/>
      <c r="I6884" s="33"/>
    </row>
    <row r="6885" spans="7:9">
      <c r="G6885" s="33"/>
      <c r="H6885" s="33"/>
      <c r="I6885" s="33"/>
    </row>
    <row r="6886" spans="7:9">
      <c r="G6886" s="33"/>
      <c r="H6886" s="33"/>
      <c r="I6886" s="33"/>
    </row>
    <row r="6887" spans="7:9">
      <c r="G6887" s="33"/>
      <c r="H6887" s="33"/>
      <c r="I6887" s="33"/>
    </row>
    <row r="6888" spans="7:9">
      <c r="G6888" s="33"/>
      <c r="H6888" s="33"/>
      <c r="I6888" s="33"/>
    </row>
    <row r="6889" spans="7:9">
      <c r="G6889" s="33"/>
      <c r="H6889" s="33"/>
      <c r="I6889" s="33"/>
    </row>
    <row r="6890" spans="7:9">
      <c r="G6890" s="33"/>
      <c r="H6890" s="33"/>
      <c r="I6890" s="33"/>
    </row>
    <row r="6891" spans="7:9">
      <c r="G6891" s="33"/>
      <c r="H6891" s="33"/>
      <c r="I6891" s="33"/>
    </row>
    <row r="6892" spans="7:9">
      <c r="G6892" s="33"/>
      <c r="H6892" s="33"/>
      <c r="I6892" s="33"/>
    </row>
    <row r="6893" spans="7:9">
      <c r="G6893" s="33"/>
      <c r="H6893" s="33"/>
      <c r="I6893" s="33"/>
    </row>
    <row r="6894" spans="7:9">
      <c r="G6894" s="33"/>
      <c r="H6894" s="33"/>
      <c r="I6894" s="33"/>
    </row>
    <row r="6895" spans="7:9">
      <c r="G6895" s="33"/>
      <c r="H6895" s="33"/>
      <c r="I6895" s="33"/>
    </row>
    <row r="6896" spans="7:9">
      <c r="G6896" s="33"/>
      <c r="H6896" s="33"/>
      <c r="I6896" s="33"/>
    </row>
    <row r="6897" spans="7:9">
      <c r="G6897" s="33"/>
      <c r="H6897" s="33"/>
      <c r="I6897" s="33"/>
    </row>
    <row r="6898" spans="7:9">
      <c r="G6898" s="33"/>
      <c r="H6898" s="33"/>
      <c r="I6898" s="33"/>
    </row>
    <row r="6899" spans="7:9">
      <c r="G6899" s="33"/>
      <c r="H6899" s="33"/>
      <c r="I6899" s="33"/>
    </row>
    <row r="6900" spans="7:9">
      <c r="G6900" s="33"/>
      <c r="H6900" s="33"/>
      <c r="I6900" s="33"/>
    </row>
    <row r="6901" spans="7:9">
      <c r="G6901" s="33"/>
      <c r="H6901" s="33"/>
      <c r="I6901" s="33"/>
    </row>
    <row r="6902" spans="7:9">
      <c r="G6902" s="33"/>
      <c r="H6902" s="33"/>
      <c r="I6902" s="33"/>
    </row>
    <row r="6903" spans="7:9">
      <c r="G6903" s="33"/>
      <c r="H6903" s="33"/>
      <c r="I6903" s="33"/>
    </row>
    <row r="6904" spans="7:9">
      <c r="G6904" s="33"/>
      <c r="H6904" s="33"/>
      <c r="I6904" s="33"/>
    </row>
    <row r="6905" spans="7:9">
      <c r="G6905" s="33"/>
      <c r="H6905" s="33"/>
      <c r="I6905" s="33"/>
    </row>
    <row r="6906" spans="7:9">
      <c r="G6906" s="33"/>
      <c r="H6906" s="33"/>
      <c r="I6906" s="33"/>
    </row>
    <row r="6907" spans="7:9">
      <c r="G6907" s="33"/>
      <c r="H6907" s="33"/>
      <c r="I6907" s="33"/>
    </row>
    <row r="6908" spans="7:9">
      <c r="G6908" s="33"/>
      <c r="H6908" s="33"/>
      <c r="I6908" s="33"/>
    </row>
    <row r="6909" spans="7:9">
      <c r="G6909" s="33"/>
      <c r="H6909" s="33"/>
      <c r="I6909" s="33"/>
    </row>
    <row r="6910" spans="7:9">
      <c r="G6910" s="33"/>
      <c r="H6910" s="33"/>
      <c r="I6910" s="33"/>
    </row>
    <row r="6911" spans="7:9">
      <c r="G6911" s="33"/>
      <c r="H6911" s="33"/>
      <c r="I6911" s="33"/>
    </row>
    <row r="6912" spans="7:9">
      <c r="G6912" s="33"/>
      <c r="H6912" s="33"/>
      <c r="I6912" s="33"/>
    </row>
    <row r="6913" spans="7:9">
      <c r="G6913" s="33"/>
      <c r="H6913" s="33"/>
      <c r="I6913" s="33"/>
    </row>
    <row r="6914" spans="7:9">
      <c r="G6914" s="33"/>
      <c r="H6914" s="33"/>
      <c r="I6914" s="33"/>
    </row>
    <row r="6915" spans="7:9">
      <c r="G6915" s="33"/>
      <c r="H6915" s="33"/>
      <c r="I6915" s="33"/>
    </row>
    <row r="6916" spans="7:9">
      <c r="G6916" s="33"/>
      <c r="H6916" s="33"/>
      <c r="I6916" s="33"/>
    </row>
    <row r="6917" spans="7:9">
      <c r="G6917" s="33"/>
      <c r="H6917" s="33"/>
      <c r="I6917" s="33"/>
    </row>
    <row r="6918" spans="7:9">
      <c r="G6918" s="33"/>
      <c r="H6918" s="33"/>
      <c r="I6918" s="33"/>
    </row>
    <row r="6919" spans="7:9">
      <c r="G6919" s="33"/>
      <c r="H6919" s="33"/>
      <c r="I6919" s="33"/>
    </row>
    <row r="6920" spans="7:9">
      <c r="G6920" s="33"/>
      <c r="H6920" s="33"/>
      <c r="I6920" s="33"/>
    </row>
    <row r="6921" spans="7:9">
      <c r="G6921" s="33"/>
      <c r="H6921" s="33"/>
      <c r="I6921" s="33"/>
    </row>
    <row r="6922" spans="7:9">
      <c r="G6922" s="33"/>
      <c r="H6922" s="33"/>
      <c r="I6922" s="33"/>
    </row>
    <row r="6923" spans="7:9">
      <c r="G6923" s="33"/>
      <c r="H6923" s="33"/>
      <c r="I6923" s="33"/>
    </row>
    <row r="6924" spans="7:9">
      <c r="G6924" s="33"/>
      <c r="H6924" s="33"/>
      <c r="I6924" s="33"/>
    </row>
    <row r="6925" spans="7:9">
      <c r="G6925" s="33"/>
      <c r="H6925" s="33"/>
      <c r="I6925" s="33"/>
    </row>
    <row r="6926" spans="7:9">
      <c r="G6926" s="33"/>
      <c r="H6926" s="33"/>
      <c r="I6926" s="33"/>
    </row>
    <row r="6927" spans="7:9">
      <c r="G6927" s="33"/>
      <c r="H6927" s="33"/>
      <c r="I6927" s="33"/>
    </row>
    <row r="6928" spans="7:9">
      <c r="G6928" s="33"/>
      <c r="H6928" s="33"/>
      <c r="I6928" s="33"/>
    </row>
    <row r="6929" spans="7:9">
      <c r="G6929" s="33"/>
      <c r="H6929" s="33"/>
      <c r="I6929" s="33"/>
    </row>
    <row r="6930" spans="7:9">
      <c r="G6930" s="33"/>
      <c r="H6930" s="33"/>
      <c r="I6930" s="33"/>
    </row>
    <row r="6931" spans="7:9">
      <c r="G6931" s="33"/>
      <c r="H6931" s="33"/>
      <c r="I6931" s="33"/>
    </row>
    <row r="6932" spans="7:9">
      <c r="G6932" s="33"/>
      <c r="H6932" s="33"/>
      <c r="I6932" s="33"/>
    </row>
    <row r="6933" spans="7:9">
      <c r="G6933" s="33"/>
      <c r="H6933" s="33"/>
      <c r="I6933" s="33"/>
    </row>
    <row r="6934" spans="7:9">
      <c r="G6934" s="33"/>
      <c r="H6934" s="33"/>
      <c r="I6934" s="33"/>
    </row>
    <row r="6935" spans="7:9">
      <c r="G6935" s="33"/>
      <c r="H6935" s="33"/>
      <c r="I6935" s="33"/>
    </row>
    <row r="6936" spans="7:9">
      <c r="G6936" s="33"/>
      <c r="H6936" s="33"/>
      <c r="I6936" s="33"/>
    </row>
    <row r="6937" spans="7:9">
      <c r="G6937" s="33"/>
      <c r="H6937" s="33"/>
      <c r="I6937" s="33"/>
    </row>
    <row r="6938" spans="7:9">
      <c r="G6938" s="33"/>
      <c r="H6938" s="33"/>
      <c r="I6938" s="33"/>
    </row>
    <row r="6939" spans="7:9">
      <c r="G6939" s="33"/>
      <c r="H6939" s="33"/>
      <c r="I6939" s="33"/>
    </row>
    <row r="6940" spans="7:9">
      <c r="G6940" s="33"/>
      <c r="H6940" s="33"/>
      <c r="I6940" s="33"/>
    </row>
    <row r="6941" spans="7:9">
      <c r="G6941" s="33"/>
      <c r="H6941" s="33"/>
      <c r="I6941" s="33"/>
    </row>
    <row r="6942" spans="7:9">
      <c r="G6942" s="33"/>
      <c r="H6942" s="33"/>
      <c r="I6942" s="33"/>
    </row>
    <row r="6943" spans="7:9">
      <c r="G6943" s="33"/>
      <c r="H6943" s="33"/>
      <c r="I6943" s="33"/>
    </row>
    <row r="6944" spans="7:9">
      <c r="G6944" s="33"/>
      <c r="H6944" s="33"/>
      <c r="I6944" s="33"/>
    </row>
    <row r="6945" spans="7:9">
      <c r="G6945" s="33"/>
      <c r="H6945" s="33"/>
      <c r="I6945" s="33"/>
    </row>
    <row r="6946" spans="7:9">
      <c r="G6946" s="33"/>
      <c r="H6946" s="33"/>
      <c r="I6946" s="33"/>
    </row>
    <row r="6947" spans="7:9">
      <c r="G6947" s="33"/>
      <c r="H6947" s="33"/>
      <c r="I6947" s="33"/>
    </row>
    <row r="6948" spans="7:9">
      <c r="G6948" s="33"/>
      <c r="H6948" s="33"/>
      <c r="I6948" s="33"/>
    </row>
    <row r="6949" spans="7:9">
      <c r="G6949" s="33"/>
      <c r="H6949" s="33"/>
      <c r="I6949" s="33"/>
    </row>
    <row r="6950" spans="7:9">
      <c r="G6950" s="33"/>
      <c r="H6950" s="33"/>
      <c r="I6950" s="33"/>
    </row>
    <row r="6951" spans="7:9">
      <c r="G6951" s="33"/>
      <c r="H6951" s="33"/>
      <c r="I6951" s="33"/>
    </row>
    <row r="6952" spans="7:9">
      <c r="G6952" s="33"/>
      <c r="H6952" s="33"/>
      <c r="I6952" s="33"/>
    </row>
    <row r="6953" spans="7:9">
      <c r="G6953" s="33"/>
      <c r="H6953" s="33"/>
      <c r="I6953" s="33"/>
    </row>
    <row r="6954" spans="7:9">
      <c r="G6954" s="33"/>
      <c r="H6954" s="33"/>
      <c r="I6954" s="33"/>
    </row>
    <row r="6955" spans="7:9">
      <c r="G6955" s="33"/>
      <c r="H6955" s="33"/>
      <c r="I6955" s="33"/>
    </row>
    <row r="6956" spans="7:9">
      <c r="G6956" s="33"/>
      <c r="H6956" s="33"/>
      <c r="I6956" s="33"/>
    </row>
    <row r="6957" spans="7:9">
      <c r="G6957" s="33"/>
      <c r="H6957" s="33"/>
      <c r="I6957" s="33"/>
    </row>
    <row r="6958" spans="7:9">
      <c r="G6958" s="33"/>
      <c r="H6958" s="33"/>
      <c r="I6958" s="33"/>
    </row>
    <row r="6959" spans="7:9">
      <c r="G6959" s="33"/>
      <c r="H6959" s="33"/>
      <c r="I6959" s="33"/>
    </row>
    <row r="6960" spans="7:9">
      <c r="G6960" s="33"/>
      <c r="H6960" s="33"/>
      <c r="I6960" s="33"/>
    </row>
    <row r="6961" spans="7:9">
      <c r="G6961" s="33"/>
      <c r="H6961" s="33"/>
      <c r="I6961" s="33"/>
    </row>
    <row r="6962" spans="7:9">
      <c r="G6962" s="33"/>
      <c r="H6962" s="33"/>
      <c r="I6962" s="33"/>
    </row>
    <row r="6963" spans="7:9">
      <c r="G6963" s="33"/>
      <c r="H6963" s="33"/>
      <c r="I6963" s="33"/>
    </row>
    <row r="6964" spans="7:9">
      <c r="G6964" s="33"/>
      <c r="H6964" s="33"/>
      <c r="I6964" s="33"/>
    </row>
    <row r="6965" spans="7:9">
      <c r="G6965" s="33"/>
      <c r="H6965" s="33"/>
      <c r="I6965" s="33"/>
    </row>
    <row r="6966" spans="7:9">
      <c r="G6966" s="33"/>
      <c r="H6966" s="33"/>
      <c r="I6966" s="33"/>
    </row>
    <row r="6967" spans="7:9">
      <c r="G6967" s="33"/>
      <c r="H6967" s="33"/>
      <c r="I6967" s="33"/>
    </row>
    <row r="6968" spans="7:9">
      <c r="G6968" s="33"/>
      <c r="H6968" s="33"/>
      <c r="I6968" s="33"/>
    </row>
    <row r="6969" spans="7:9">
      <c r="G6969" s="33"/>
      <c r="H6969" s="33"/>
      <c r="I6969" s="33"/>
    </row>
    <row r="6970" spans="7:9">
      <c r="G6970" s="33"/>
      <c r="H6970" s="33"/>
      <c r="I6970" s="33"/>
    </row>
    <row r="6971" spans="7:9">
      <c r="G6971" s="33"/>
      <c r="H6971" s="33"/>
      <c r="I6971" s="33"/>
    </row>
    <row r="6972" spans="7:9">
      <c r="G6972" s="33"/>
      <c r="H6972" s="33"/>
      <c r="I6972" s="33"/>
    </row>
    <row r="6973" spans="7:9">
      <c r="G6973" s="33"/>
      <c r="H6973" s="33"/>
      <c r="I6973" s="33"/>
    </row>
    <row r="6974" spans="7:9">
      <c r="G6974" s="33"/>
      <c r="H6974" s="33"/>
      <c r="I6974" s="33"/>
    </row>
    <row r="6975" spans="7:9">
      <c r="G6975" s="33"/>
      <c r="H6975" s="33"/>
      <c r="I6975" s="33"/>
    </row>
    <row r="6976" spans="7:9">
      <c r="G6976" s="33"/>
      <c r="H6976" s="33"/>
      <c r="I6976" s="33"/>
    </row>
    <row r="6977" spans="7:9">
      <c r="G6977" s="33"/>
      <c r="H6977" s="33"/>
      <c r="I6977" s="33"/>
    </row>
    <row r="6978" spans="7:9">
      <c r="G6978" s="33"/>
      <c r="H6978" s="33"/>
      <c r="I6978" s="33"/>
    </row>
    <row r="6979" spans="7:9">
      <c r="G6979" s="33"/>
      <c r="H6979" s="33"/>
      <c r="I6979" s="33"/>
    </row>
    <row r="6980" spans="7:9">
      <c r="G6980" s="33"/>
      <c r="H6980" s="33"/>
      <c r="I6980" s="33"/>
    </row>
    <row r="6981" spans="7:9">
      <c r="G6981" s="33"/>
      <c r="H6981" s="33"/>
      <c r="I6981" s="33"/>
    </row>
    <row r="6982" spans="7:9">
      <c r="G6982" s="33"/>
      <c r="H6982" s="33"/>
      <c r="I6982" s="33"/>
    </row>
    <row r="6983" spans="7:9">
      <c r="G6983" s="33"/>
      <c r="H6983" s="33"/>
      <c r="I6983" s="33"/>
    </row>
    <row r="6984" spans="7:9">
      <c r="G6984" s="33"/>
      <c r="H6984" s="33"/>
      <c r="I6984" s="33"/>
    </row>
    <row r="6985" spans="7:9">
      <c r="G6985" s="33"/>
      <c r="H6985" s="33"/>
      <c r="I6985" s="33"/>
    </row>
    <row r="6986" spans="7:9">
      <c r="G6986" s="33"/>
      <c r="H6986" s="33"/>
      <c r="I6986" s="33"/>
    </row>
    <row r="6987" spans="7:9">
      <c r="G6987" s="33"/>
      <c r="H6987" s="33"/>
      <c r="I6987" s="33"/>
    </row>
    <row r="6988" spans="7:9">
      <c r="G6988" s="33"/>
      <c r="H6988" s="33"/>
      <c r="I6988" s="33"/>
    </row>
    <row r="6989" spans="7:9">
      <c r="G6989" s="33"/>
      <c r="H6989" s="33"/>
      <c r="I6989" s="33"/>
    </row>
    <row r="6990" spans="7:9">
      <c r="G6990" s="33"/>
      <c r="H6990" s="33"/>
      <c r="I6990" s="33"/>
    </row>
    <row r="6991" spans="7:9">
      <c r="G6991" s="33"/>
      <c r="H6991" s="33"/>
      <c r="I6991" s="33"/>
    </row>
    <row r="6992" spans="7:9">
      <c r="G6992" s="33"/>
      <c r="H6992" s="33"/>
      <c r="I6992" s="33"/>
    </row>
    <row r="6993" spans="7:9">
      <c r="G6993" s="33"/>
      <c r="H6993" s="33"/>
      <c r="I6993" s="33"/>
    </row>
    <row r="6994" spans="7:9">
      <c r="G6994" s="33"/>
      <c r="H6994" s="33"/>
      <c r="I6994" s="33"/>
    </row>
    <row r="6995" spans="7:9">
      <c r="G6995" s="33"/>
      <c r="H6995" s="33"/>
      <c r="I6995" s="33"/>
    </row>
    <row r="6996" spans="7:9">
      <c r="G6996" s="33"/>
      <c r="H6996" s="33"/>
      <c r="I6996" s="33"/>
    </row>
    <row r="6997" spans="7:9">
      <c r="G6997" s="33"/>
      <c r="H6997" s="33"/>
      <c r="I6997" s="33"/>
    </row>
    <row r="6998" spans="7:9">
      <c r="G6998" s="33"/>
      <c r="H6998" s="33"/>
      <c r="I6998" s="33"/>
    </row>
    <row r="6999" spans="7:9">
      <c r="G6999" s="33"/>
      <c r="H6999" s="33"/>
      <c r="I6999" s="33"/>
    </row>
    <row r="7000" spans="7:9">
      <c r="G7000" s="33"/>
      <c r="H7000" s="33"/>
      <c r="I7000" s="33"/>
    </row>
    <row r="7001" spans="7:9">
      <c r="G7001" s="33"/>
      <c r="H7001" s="33"/>
      <c r="I7001" s="33"/>
    </row>
    <row r="7002" spans="7:9">
      <c r="G7002" s="33"/>
      <c r="H7002" s="33"/>
      <c r="I7002" s="33"/>
    </row>
    <row r="7003" spans="7:9">
      <c r="G7003" s="33"/>
      <c r="H7003" s="33"/>
      <c r="I7003" s="33"/>
    </row>
    <row r="7004" spans="7:9">
      <c r="G7004" s="33"/>
      <c r="H7004" s="33"/>
      <c r="I7004" s="33"/>
    </row>
    <row r="7005" spans="7:9">
      <c r="G7005" s="33"/>
      <c r="H7005" s="33"/>
      <c r="I7005" s="33"/>
    </row>
    <row r="7006" spans="7:9">
      <c r="G7006" s="33"/>
      <c r="H7006" s="33"/>
      <c r="I7006" s="33"/>
    </row>
    <row r="7007" spans="7:9">
      <c r="G7007" s="33"/>
      <c r="H7007" s="33"/>
      <c r="I7007" s="33"/>
    </row>
    <row r="7008" spans="7:9">
      <c r="G7008" s="33"/>
      <c r="H7008" s="33"/>
      <c r="I7008" s="33"/>
    </row>
    <row r="7009" spans="7:9">
      <c r="G7009" s="33"/>
      <c r="H7009" s="33"/>
      <c r="I7009" s="33"/>
    </row>
    <row r="7010" spans="7:9">
      <c r="G7010" s="33"/>
      <c r="H7010" s="33"/>
      <c r="I7010" s="33"/>
    </row>
    <row r="7011" spans="7:9">
      <c r="G7011" s="33"/>
      <c r="H7011" s="33"/>
      <c r="I7011" s="33"/>
    </row>
    <row r="7012" spans="7:9">
      <c r="G7012" s="33"/>
      <c r="H7012" s="33"/>
      <c r="I7012" s="33"/>
    </row>
    <row r="7013" spans="7:9">
      <c r="G7013" s="33"/>
      <c r="H7013" s="33"/>
      <c r="I7013" s="33"/>
    </row>
    <row r="7014" spans="7:9">
      <c r="G7014" s="33"/>
      <c r="H7014" s="33"/>
      <c r="I7014" s="33"/>
    </row>
    <row r="7015" spans="7:9">
      <c r="G7015" s="33"/>
      <c r="H7015" s="33"/>
      <c r="I7015" s="33"/>
    </row>
    <row r="7016" spans="7:9">
      <c r="G7016" s="33"/>
      <c r="H7016" s="33"/>
      <c r="I7016" s="33"/>
    </row>
    <row r="7017" spans="7:9">
      <c r="G7017" s="33"/>
      <c r="H7017" s="33"/>
      <c r="I7017" s="33"/>
    </row>
    <row r="7018" spans="7:9">
      <c r="G7018" s="33"/>
      <c r="H7018" s="33"/>
      <c r="I7018" s="33"/>
    </row>
    <row r="7019" spans="7:9">
      <c r="G7019" s="33"/>
      <c r="H7019" s="33"/>
      <c r="I7019" s="33"/>
    </row>
    <row r="7020" spans="7:9">
      <c r="G7020" s="33"/>
      <c r="H7020" s="33"/>
      <c r="I7020" s="33"/>
    </row>
    <row r="7021" spans="7:9">
      <c r="G7021" s="33"/>
      <c r="H7021" s="33"/>
      <c r="I7021" s="33"/>
    </row>
    <row r="7022" spans="7:9">
      <c r="G7022" s="33"/>
      <c r="H7022" s="33"/>
      <c r="I7022" s="33"/>
    </row>
    <row r="7023" spans="7:9">
      <c r="G7023" s="33"/>
      <c r="H7023" s="33"/>
      <c r="I7023" s="33"/>
    </row>
    <row r="7024" spans="7:9">
      <c r="G7024" s="33"/>
      <c r="H7024" s="33"/>
      <c r="I7024" s="33"/>
    </row>
    <row r="7025" spans="7:9">
      <c r="G7025" s="33"/>
      <c r="H7025" s="33"/>
      <c r="I7025" s="33"/>
    </row>
    <row r="7026" spans="7:9">
      <c r="G7026" s="33"/>
      <c r="H7026" s="33"/>
      <c r="I7026" s="33"/>
    </row>
    <row r="7027" spans="7:9">
      <c r="G7027" s="33"/>
      <c r="H7027" s="33"/>
      <c r="I7027" s="33"/>
    </row>
    <row r="7028" spans="7:9">
      <c r="G7028" s="33"/>
      <c r="H7028" s="33"/>
      <c r="I7028" s="33"/>
    </row>
    <row r="7029" spans="7:9">
      <c r="G7029" s="33"/>
      <c r="H7029" s="33"/>
      <c r="I7029" s="33"/>
    </row>
    <row r="7030" spans="7:9">
      <c r="G7030" s="33"/>
      <c r="H7030" s="33"/>
      <c r="I7030" s="33"/>
    </row>
    <row r="7031" spans="7:9">
      <c r="G7031" s="33"/>
      <c r="H7031" s="33"/>
      <c r="I7031" s="33"/>
    </row>
    <row r="7032" spans="7:9">
      <c r="G7032" s="33"/>
      <c r="H7032" s="33"/>
      <c r="I7032" s="33"/>
    </row>
    <row r="7033" spans="7:9">
      <c r="G7033" s="33"/>
      <c r="H7033" s="33"/>
      <c r="I7033" s="33"/>
    </row>
    <row r="7034" spans="7:9">
      <c r="G7034" s="33"/>
      <c r="H7034" s="33"/>
      <c r="I7034" s="33"/>
    </row>
    <row r="7035" spans="7:9">
      <c r="G7035" s="33"/>
      <c r="H7035" s="33"/>
      <c r="I7035" s="33"/>
    </row>
    <row r="7036" spans="7:9">
      <c r="G7036" s="33"/>
      <c r="H7036" s="33"/>
      <c r="I7036" s="33"/>
    </row>
    <row r="7037" spans="7:9">
      <c r="G7037" s="33"/>
      <c r="H7037" s="33"/>
      <c r="I7037" s="33"/>
    </row>
    <row r="7038" spans="7:9">
      <c r="G7038" s="33"/>
      <c r="H7038" s="33"/>
      <c r="I7038" s="33"/>
    </row>
    <row r="7039" spans="7:9">
      <c r="G7039" s="33"/>
      <c r="H7039" s="33"/>
      <c r="I7039" s="33"/>
    </row>
    <row r="7040" spans="7:9">
      <c r="G7040" s="33"/>
      <c r="H7040" s="33"/>
      <c r="I7040" s="33"/>
    </row>
    <row r="7041" spans="7:9">
      <c r="G7041" s="33"/>
      <c r="H7041" s="33"/>
      <c r="I7041" s="33"/>
    </row>
    <row r="7042" spans="7:9">
      <c r="G7042" s="33"/>
      <c r="H7042" s="33"/>
      <c r="I7042" s="33"/>
    </row>
    <row r="7043" spans="7:9">
      <c r="G7043" s="33"/>
      <c r="H7043" s="33"/>
      <c r="I7043" s="33"/>
    </row>
    <row r="7044" spans="7:9">
      <c r="G7044" s="33"/>
      <c r="H7044" s="33"/>
      <c r="I7044" s="33"/>
    </row>
    <row r="7045" spans="7:9">
      <c r="G7045" s="33"/>
      <c r="H7045" s="33"/>
      <c r="I7045" s="33"/>
    </row>
    <row r="7046" spans="7:9">
      <c r="G7046" s="33"/>
      <c r="H7046" s="33"/>
      <c r="I7046" s="33"/>
    </row>
    <row r="7047" spans="7:9">
      <c r="G7047" s="33"/>
      <c r="H7047" s="33"/>
      <c r="I7047" s="33"/>
    </row>
    <row r="7048" spans="7:9">
      <c r="G7048" s="33"/>
      <c r="H7048" s="33"/>
      <c r="I7048" s="33"/>
    </row>
    <row r="7049" spans="7:9">
      <c r="G7049" s="33"/>
      <c r="H7049" s="33"/>
      <c r="I7049" s="33"/>
    </row>
    <row r="7050" spans="7:9">
      <c r="G7050" s="33"/>
      <c r="H7050" s="33"/>
      <c r="I7050" s="33"/>
    </row>
    <row r="7051" spans="7:9">
      <c r="G7051" s="33"/>
      <c r="H7051" s="33"/>
      <c r="I7051" s="33"/>
    </row>
    <row r="7052" spans="7:9">
      <c r="G7052" s="33"/>
      <c r="H7052" s="33"/>
      <c r="I7052" s="33"/>
    </row>
    <row r="7053" spans="7:9">
      <c r="G7053" s="33"/>
      <c r="H7053" s="33"/>
      <c r="I7053" s="33"/>
    </row>
    <row r="7054" spans="7:9">
      <c r="G7054" s="33"/>
      <c r="H7054" s="33"/>
      <c r="I7054" s="33"/>
    </row>
    <row r="7055" spans="7:9">
      <c r="G7055" s="33"/>
      <c r="H7055" s="33"/>
      <c r="I7055" s="33"/>
    </row>
    <row r="7056" spans="7:9">
      <c r="G7056" s="33"/>
      <c r="H7056" s="33"/>
      <c r="I7056" s="33"/>
    </row>
    <row r="7057" spans="7:9">
      <c r="G7057" s="33"/>
      <c r="H7057" s="33"/>
      <c r="I7057" s="33"/>
    </row>
    <row r="7058" spans="7:9">
      <c r="G7058" s="33"/>
      <c r="H7058" s="33"/>
      <c r="I7058" s="33"/>
    </row>
    <row r="7059" spans="7:9">
      <c r="G7059" s="33"/>
      <c r="H7059" s="33"/>
      <c r="I7059" s="33"/>
    </row>
    <row r="7060" spans="7:9">
      <c r="G7060" s="33"/>
      <c r="H7060" s="33"/>
      <c r="I7060" s="33"/>
    </row>
    <row r="7061" spans="7:9">
      <c r="G7061" s="33"/>
      <c r="H7061" s="33"/>
      <c r="I7061" s="33"/>
    </row>
    <row r="7062" spans="7:9">
      <c r="G7062" s="33"/>
      <c r="H7062" s="33"/>
      <c r="I7062" s="33"/>
    </row>
    <row r="7063" spans="7:9">
      <c r="G7063" s="33"/>
      <c r="H7063" s="33"/>
      <c r="I7063" s="33"/>
    </row>
    <row r="7064" spans="7:9">
      <c r="G7064" s="33"/>
      <c r="H7064" s="33"/>
      <c r="I7064" s="33"/>
    </row>
    <row r="7065" spans="7:9">
      <c r="G7065" s="33"/>
      <c r="H7065" s="33"/>
      <c r="I7065" s="33"/>
    </row>
    <row r="7066" spans="7:9">
      <c r="G7066" s="33"/>
      <c r="H7066" s="33"/>
      <c r="I7066" s="33"/>
    </row>
    <row r="7067" spans="7:9">
      <c r="G7067" s="33"/>
      <c r="H7067" s="33"/>
      <c r="I7067" s="33"/>
    </row>
    <row r="7068" spans="7:9">
      <c r="G7068" s="33"/>
      <c r="H7068" s="33"/>
      <c r="I7068" s="33"/>
    </row>
    <row r="7069" spans="7:9">
      <c r="G7069" s="33"/>
      <c r="H7069" s="33"/>
      <c r="I7069" s="33"/>
    </row>
    <row r="7070" spans="7:9">
      <c r="G7070" s="33"/>
      <c r="H7070" s="33"/>
      <c r="I7070" s="33"/>
    </row>
    <row r="7071" spans="7:9">
      <c r="G7071" s="33"/>
      <c r="H7071" s="33"/>
      <c r="I7071" s="33"/>
    </row>
    <row r="7072" spans="7:9">
      <c r="G7072" s="33"/>
      <c r="H7072" s="33"/>
      <c r="I7072" s="33"/>
    </row>
    <row r="7073" spans="7:9">
      <c r="G7073" s="33"/>
      <c r="H7073" s="33"/>
      <c r="I7073" s="33"/>
    </row>
    <row r="7074" spans="7:9">
      <c r="G7074" s="33"/>
      <c r="H7074" s="33"/>
      <c r="I7074" s="33"/>
    </row>
    <row r="7075" spans="7:9">
      <c r="G7075" s="33"/>
      <c r="H7075" s="33"/>
      <c r="I7075" s="33"/>
    </row>
    <row r="7076" spans="7:9">
      <c r="G7076" s="33"/>
      <c r="H7076" s="33"/>
      <c r="I7076" s="33"/>
    </row>
    <row r="7077" spans="7:9">
      <c r="G7077" s="33"/>
      <c r="H7077" s="33"/>
      <c r="I7077" s="33"/>
    </row>
    <row r="7078" spans="7:9">
      <c r="G7078" s="33"/>
      <c r="H7078" s="33"/>
      <c r="I7078" s="33"/>
    </row>
    <row r="7079" spans="7:9">
      <c r="G7079" s="33"/>
      <c r="H7079" s="33"/>
      <c r="I7079" s="33"/>
    </row>
    <row r="7080" spans="7:9">
      <c r="G7080" s="33"/>
      <c r="H7080" s="33"/>
      <c r="I7080" s="33"/>
    </row>
    <row r="7081" spans="7:9">
      <c r="G7081" s="33"/>
      <c r="H7081" s="33"/>
      <c r="I7081" s="33"/>
    </row>
    <row r="7082" spans="7:9">
      <c r="G7082" s="33"/>
      <c r="H7082" s="33"/>
      <c r="I7082" s="33"/>
    </row>
    <row r="7083" spans="7:9">
      <c r="G7083" s="33"/>
      <c r="H7083" s="33"/>
      <c r="I7083" s="33"/>
    </row>
    <row r="7084" spans="7:9">
      <c r="G7084" s="33"/>
      <c r="H7084" s="33"/>
      <c r="I7084" s="33"/>
    </row>
    <row r="7085" spans="7:9">
      <c r="G7085" s="33"/>
      <c r="H7085" s="33"/>
      <c r="I7085" s="33"/>
    </row>
    <row r="7086" spans="7:9">
      <c r="G7086" s="33"/>
      <c r="H7086" s="33"/>
      <c r="I7086" s="33"/>
    </row>
    <row r="7087" spans="7:9">
      <c r="G7087" s="33"/>
      <c r="H7087" s="33"/>
      <c r="I7087" s="33"/>
    </row>
    <row r="7088" spans="7:9">
      <c r="G7088" s="33"/>
      <c r="H7088" s="33"/>
      <c r="I7088" s="33"/>
    </row>
    <row r="7089" spans="7:9">
      <c r="G7089" s="33"/>
      <c r="H7089" s="33"/>
      <c r="I7089" s="33"/>
    </row>
    <row r="7090" spans="7:9">
      <c r="G7090" s="33"/>
      <c r="H7090" s="33"/>
      <c r="I7090" s="33"/>
    </row>
    <row r="7091" spans="7:9">
      <c r="G7091" s="33"/>
      <c r="H7091" s="33"/>
      <c r="I7091" s="33"/>
    </row>
    <row r="7092" spans="7:9">
      <c r="G7092" s="33"/>
      <c r="H7092" s="33"/>
      <c r="I7092" s="33"/>
    </row>
    <row r="7093" spans="7:9">
      <c r="G7093" s="33"/>
      <c r="H7093" s="33"/>
      <c r="I7093" s="33"/>
    </row>
    <row r="7094" spans="7:9">
      <c r="G7094" s="33"/>
      <c r="H7094" s="33"/>
      <c r="I7094" s="33"/>
    </row>
    <row r="7095" spans="7:9">
      <c r="G7095" s="33"/>
      <c r="H7095" s="33"/>
      <c r="I7095" s="33"/>
    </row>
    <row r="7096" spans="7:9">
      <c r="G7096" s="33"/>
      <c r="H7096" s="33"/>
      <c r="I7096" s="33"/>
    </row>
    <row r="7097" spans="7:9">
      <c r="G7097" s="33"/>
      <c r="H7097" s="33"/>
      <c r="I7097" s="33"/>
    </row>
    <row r="7098" spans="7:9">
      <c r="G7098" s="33"/>
      <c r="H7098" s="33"/>
      <c r="I7098" s="33"/>
    </row>
    <row r="7099" spans="7:9">
      <c r="G7099" s="33"/>
      <c r="H7099" s="33"/>
      <c r="I7099" s="33"/>
    </row>
    <row r="7100" spans="7:9">
      <c r="G7100" s="33"/>
      <c r="H7100" s="33"/>
      <c r="I7100" s="33"/>
    </row>
    <row r="7101" spans="7:9">
      <c r="G7101" s="33"/>
      <c r="H7101" s="33"/>
      <c r="I7101" s="33"/>
    </row>
    <row r="7102" spans="7:9">
      <c r="G7102" s="33"/>
      <c r="H7102" s="33"/>
      <c r="I7102" s="33"/>
    </row>
    <row r="7103" spans="7:9">
      <c r="G7103" s="33"/>
      <c r="H7103" s="33"/>
      <c r="I7103" s="33"/>
    </row>
    <row r="7104" spans="7:9">
      <c r="G7104" s="33"/>
      <c r="H7104" s="33"/>
      <c r="I7104" s="33"/>
    </row>
    <row r="7105" spans="7:9">
      <c r="G7105" s="33"/>
      <c r="H7105" s="33"/>
      <c r="I7105" s="33"/>
    </row>
    <row r="7106" spans="7:9">
      <c r="G7106" s="33"/>
      <c r="H7106" s="33"/>
      <c r="I7106" s="33"/>
    </row>
    <row r="7107" spans="7:9">
      <c r="G7107" s="33"/>
      <c r="H7107" s="33"/>
      <c r="I7107" s="33"/>
    </row>
    <row r="7108" spans="7:9">
      <c r="G7108" s="33"/>
      <c r="H7108" s="33"/>
      <c r="I7108" s="33"/>
    </row>
    <row r="7109" spans="7:9">
      <c r="G7109" s="33"/>
      <c r="H7109" s="33"/>
      <c r="I7109" s="33"/>
    </row>
    <row r="7110" spans="7:9">
      <c r="G7110" s="33"/>
      <c r="H7110" s="33"/>
      <c r="I7110" s="33"/>
    </row>
    <row r="7111" spans="7:9">
      <c r="G7111" s="33"/>
      <c r="H7111" s="33"/>
      <c r="I7111" s="33"/>
    </row>
    <row r="7112" spans="7:9">
      <c r="G7112" s="33"/>
      <c r="H7112" s="33"/>
      <c r="I7112" s="33"/>
    </row>
    <row r="7113" spans="7:9">
      <c r="G7113" s="33"/>
      <c r="H7113" s="33"/>
      <c r="I7113" s="33"/>
    </row>
    <row r="7114" spans="7:9">
      <c r="G7114" s="33"/>
      <c r="H7114" s="33"/>
      <c r="I7114" s="33"/>
    </row>
    <row r="7115" spans="7:9">
      <c r="G7115" s="33"/>
      <c r="H7115" s="33"/>
      <c r="I7115" s="33"/>
    </row>
    <row r="7116" spans="7:9">
      <c r="G7116" s="33"/>
      <c r="H7116" s="33"/>
      <c r="I7116" s="33"/>
    </row>
    <row r="7117" spans="7:9">
      <c r="G7117" s="33"/>
      <c r="H7117" s="33"/>
      <c r="I7117" s="33"/>
    </row>
    <row r="7118" spans="7:9">
      <c r="G7118" s="33"/>
      <c r="H7118" s="33"/>
      <c r="I7118" s="33"/>
    </row>
    <row r="7119" spans="7:9">
      <c r="G7119" s="33"/>
      <c r="H7119" s="33"/>
      <c r="I7119" s="33"/>
    </row>
    <row r="7120" spans="7:9">
      <c r="G7120" s="33"/>
      <c r="H7120" s="33"/>
      <c r="I7120" s="33"/>
    </row>
    <row r="7121" spans="7:9">
      <c r="G7121" s="33"/>
      <c r="H7121" s="33"/>
      <c r="I7121" s="33"/>
    </row>
    <row r="7122" spans="7:9">
      <c r="G7122" s="33"/>
      <c r="H7122" s="33"/>
      <c r="I7122" s="33"/>
    </row>
    <row r="7123" spans="7:9">
      <c r="G7123" s="33"/>
      <c r="H7123" s="33"/>
      <c r="I7123" s="33"/>
    </row>
    <row r="7124" spans="7:9">
      <c r="G7124" s="33"/>
      <c r="H7124" s="33"/>
      <c r="I7124" s="33"/>
    </row>
    <row r="7125" spans="7:9">
      <c r="G7125" s="33"/>
      <c r="H7125" s="33"/>
      <c r="I7125" s="33"/>
    </row>
    <row r="7126" spans="7:9">
      <c r="G7126" s="33"/>
      <c r="H7126" s="33"/>
      <c r="I7126" s="33"/>
    </row>
    <row r="7127" spans="7:9">
      <c r="G7127" s="33"/>
      <c r="H7127" s="33"/>
      <c r="I7127" s="33"/>
    </row>
    <row r="7128" spans="7:9">
      <c r="G7128" s="33"/>
      <c r="H7128" s="33"/>
      <c r="I7128" s="33"/>
    </row>
    <row r="7129" spans="7:9">
      <c r="G7129" s="33"/>
      <c r="H7129" s="33"/>
      <c r="I7129" s="33"/>
    </row>
    <row r="7130" spans="7:9">
      <c r="G7130" s="33"/>
      <c r="H7130" s="33"/>
      <c r="I7130" s="33"/>
    </row>
    <row r="7131" spans="7:9">
      <c r="G7131" s="33"/>
      <c r="H7131" s="33"/>
      <c r="I7131" s="33"/>
    </row>
    <row r="7132" spans="7:9">
      <c r="G7132" s="33"/>
      <c r="H7132" s="33"/>
      <c r="I7132" s="33"/>
    </row>
    <row r="7133" spans="7:9">
      <c r="G7133" s="33"/>
      <c r="H7133" s="33"/>
      <c r="I7133" s="33"/>
    </row>
    <row r="7134" spans="7:9">
      <c r="G7134" s="33"/>
      <c r="H7134" s="33"/>
      <c r="I7134" s="33"/>
    </row>
    <row r="7135" spans="7:9">
      <c r="G7135" s="33"/>
      <c r="H7135" s="33"/>
      <c r="I7135" s="33"/>
    </row>
    <row r="7136" spans="7:9">
      <c r="G7136" s="33"/>
      <c r="H7136" s="33"/>
      <c r="I7136" s="33"/>
    </row>
    <row r="7137" spans="7:9">
      <c r="G7137" s="33"/>
      <c r="H7137" s="33"/>
      <c r="I7137" s="33"/>
    </row>
    <row r="7138" spans="7:9">
      <c r="G7138" s="33"/>
      <c r="H7138" s="33"/>
      <c r="I7138" s="33"/>
    </row>
    <row r="7139" spans="7:9">
      <c r="G7139" s="33"/>
      <c r="H7139" s="33"/>
      <c r="I7139" s="33"/>
    </row>
    <row r="7140" spans="7:9">
      <c r="G7140" s="33"/>
      <c r="H7140" s="33"/>
      <c r="I7140" s="33"/>
    </row>
    <row r="7141" spans="7:9">
      <c r="G7141" s="33"/>
      <c r="H7141" s="33"/>
      <c r="I7141" s="33"/>
    </row>
    <row r="7142" spans="7:9">
      <c r="G7142" s="33"/>
      <c r="H7142" s="33"/>
      <c r="I7142" s="33"/>
    </row>
    <row r="7143" spans="7:9">
      <c r="G7143" s="33"/>
      <c r="H7143" s="33"/>
      <c r="I7143" s="33"/>
    </row>
    <row r="7144" spans="7:9">
      <c r="G7144" s="33"/>
      <c r="H7144" s="33"/>
      <c r="I7144" s="33"/>
    </row>
    <row r="7145" spans="7:9">
      <c r="G7145" s="33"/>
      <c r="H7145" s="33"/>
      <c r="I7145" s="33"/>
    </row>
    <row r="7146" spans="7:9">
      <c r="G7146" s="33"/>
      <c r="H7146" s="33"/>
      <c r="I7146" s="33"/>
    </row>
    <row r="7147" spans="7:9">
      <c r="G7147" s="33"/>
      <c r="H7147" s="33"/>
      <c r="I7147" s="33"/>
    </row>
    <row r="7148" spans="7:9">
      <c r="G7148" s="33"/>
      <c r="H7148" s="33"/>
      <c r="I7148" s="33"/>
    </row>
    <row r="7149" spans="7:9">
      <c r="G7149" s="33"/>
      <c r="H7149" s="33"/>
      <c r="I7149" s="33"/>
    </row>
    <row r="7150" spans="7:9">
      <c r="G7150" s="33"/>
      <c r="H7150" s="33"/>
      <c r="I7150" s="33"/>
    </row>
    <row r="7151" spans="7:9">
      <c r="G7151" s="33"/>
      <c r="H7151" s="33"/>
      <c r="I7151" s="33"/>
    </row>
    <row r="7152" spans="7:9">
      <c r="G7152" s="33"/>
      <c r="H7152" s="33"/>
      <c r="I7152" s="33"/>
    </row>
    <row r="7153" spans="7:9">
      <c r="G7153" s="33"/>
      <c r="H7153" s="33"/>
      <c r="I7153" s="33"/>
    </row>
    <row r="7154" spans="7:9">
      <c r="G7154" s="33"/>
      <c r="H7154" s="33"/>
      <c r="I7154" s="33"/>
    </row>
    <row r="7155" spans="7:9">
      <c r="G7155" s="33"/>
      <c r="H7155" s="33"/>
      <c r="I7155" s="33"/>
    </row>
    <row r="7156" spans="7:9">
      <c r="G7156" s="33"/>
      <c r="H7156" s="33"/>
      <c r="I7156" s="33"/>
    </row>
    <row r="7157" spans="7:9">
      <c r="G7157" s="33"/>
      <c r="H7157" s="33"/>
      <c r="I7157" s="33"/>
    </row>
    <row r="7158" spans="7:9">
      <c r="G7158" s="33"/>
      <c r="H7158" s="33"/>
      <c r="I7158" s="33"/>
    </row>
    <row r="7159" spans="7:9">
      <c r="G7159" s="33"/>
      <c r="H7159" s="33"/>
      <c r="I7159" s="33"/>
    </row>
    <row r="7160" spans="7:9">
      <c r="G7160" s="33"/>
      <c r="H7160" s="33"/>
      <c r="I7160" s="33"/>
    </row>
    <row r="7161" spans="7:9">
      <c r="G7161" s="33"/>
      <c r="H7161" s="33"/>
      <c r="I7161" s="33"/>
    </row>
    <row r="7162" spans="7:9">
      <c r="G7162" s="33"/>
      <c r="H7162" s="33"/>
      <c r="I7162" s="33"/>
    </row>
    <row r="7163" spans="7:9">
      <c r="G7163" s="33"/>
      <c r="H7163" s="33"/>
      <c r="I7163" s="33"/>
    </row>
    <row r="7164" spans="7:9">
      <c r="G7164" s="33"/>
      <c r="H7164" s="33"/>
      <c r="I7164" s="33"/>
    </row>
    <row r="7165" spans="7:9">
      <c r="G7165" s="33"/>
      <c r="H7165" s="33"/>
      <c r="I7165" s="33"/>
    </row>
    <row r="7166" spans="7:9">
      <c r="G7166" s="33"/>
      <c r="H7166" s="33"/>
      <c r="I7166" s="33"/>
    </row>
    <row r="7167" spans="7:9">
      <c r="G7167" s="33"/>
      <c r="H7167" s="33"/>
      <c r="I7167" s="33"/>
    </row>
    <row r="7168" spans="7:9">
      <c r="G7168" s="33"/>
      <c r="H7168" s="33"/>
      <c r="I7168" s="33"/>
    </row>
    <row r="7169" spans="7:9">
      <c r="G7169" s="33"/>
      <c r="H7169" s="33"/>
      <c r="I7169" s="33"/>
    </row>
    <row r="7170" spans="7:9">
      <c r="G7170" s="33"/>
      <c r="H7170" s="33"/>
      <c r="I7170" s="33"/>
    </row>
    <row r="7171" spans="7:9">
      <c r="G7171" s="33"/>
      <c r="H7171" s="33"/>
      <c r="I7171" s="33"/>
    </row>
    <row r="7172" spans="7:9">
      <c r="G7172" s="33"/>
      <c r="H7172" s="33"/>
      <c r="I7172" s="33"/>
    </row>
    <row r="7173" spans="7:9">
      <c r="G7173" s="33"/>
      <c r="H7173" s="33"/>
      <c r="I7173" s="33"/>
    </row>
    <row r="7174" spans="7:9">
      <c r="G7174" s="33"/>
      <c r="H7174" s="33"/>
      <c r="I7174" s="33"/>
    </row>
    <row r="7175" spans="7:9">
      <c r="G7175" s="33"/>
      <c r="H7175" s="33"/>
      <c r="I7175" s="33"/>
    </row>
    <row r="7176" spans="7:9">
      <c r="G7176" s="33"/>
      <c r="H7176" s="33"/>
      <c r="I7176" s="33"/>
    </row>
    <row r="7177" spans="7:9">
      <c r="G7177" s="33"/>
      <c r="H7177" s="33"/>
      <c r="I7177" s="33"/>
    </row>
    <row r="7178" spans="7:9">
      <c r="G7178" s="33"/>
      <c r="H7178" s="33"/>
      <c r="I7178" s="33"/>
    </row>
    <row r="7179" spans="7:9">
      <c r="G7179" s="33"/>
      <c r="H7179" s="33"/>
      <c r="I7179" s="33"/>
    </row>
    <row r="7180" spans="7:9">
      <c r="G7180" s="33"/>
      <c r="H7180" s="33"/>
      <c r="I7180" s="33"/>
    </row>
    <row r="7181" spans="7:9">
      <c r="G7181" s="33"/>
      <c r="H7181" s="33"/>
      <c r="I7181" s="33"/>
    </row>
    <row r="7182" spans="7:9">
      <c r="G7182" s="33"/>
      <c r="H7182" s="33"/>
      <c r="I7182" s="33"/>
    </row>
    <row r="7183" spans="7:9">
      <c r="G7183" s="33"/>
      <c r="H7183" s="33"/>
      <c r="I7183" s="33"/>
    </row>
    <row r="7184" spans="7:9">
      <c r="G7184" s="33"/>
      <c r="H7184" s="33"/>
      <c r="I7184" s="33"/>
    </row>
    <row r="7185" spans="7:9">
      <c r="G7185" s="33"/>
      <c r="H7185" s="33"/>
      <c r="I7185" s="33"/>
    </row>
    <row r="7186" spans="7:9">
      <c r="G7186" s="33"/>
      <c r="H7186" s="33"/>
      <c r="I7186" s="33"/>
    </row>
    <row r="7187" spans="7:9">
      <c r="G7187" s="33"/>
      <c r="H7187" s="33"/>
      <c r="I7187" s="33"/>
    </row>
    <row r="7188" spans="7:9">
      <c r="G7188" s="33"/>
      <c r="H7188" s="33"/>
      <c r="I7188" s="33"/>
    </row>
    <row r="7189" spans="7:9">
      <c r="G7189" s="33"/>
      <c r="H7189" s="33"/>
      <c r="I7189" s="33"/>
    </row>
    <row r="7190" spans="7:9">
      <c r="G7190" s="33"/>
      <c r="H7190" s="33"/>
      <c r="I7190" s="33"/>
    </row>
    <row r="7191" spans="7:9">
      <c r="G7191" s="33"/>
      <c r="H7191" s="33"/>
      <c r="I7191" s="33"/>
    </row>
    <row r="7192" spans="7:9">
      <c r="G7192" s="33"/>
      <c r="H7192" s="33"/>
      <c r="I7192" s="33"/>
    </row>
    <row r="7193" spans="7:9">
      <c r="G7193" s="33"/>
      <c r="H7193" s="33"/>
      <c r="I7193" s="33"/>
    </row>
    <row r="7194" spans="7:9">
      <c r="G7194" s="33"/>
      <c r="H7194" s="33"/>
      <c r="I7194" s="33"/>
    </row>
    <row r="7195" spans="7:9">
      <c r="G7195" s="33"/>
      <c r="H7195" s="33"/>
      <c r="I7195" s="33"/>
    </row>
    <row r="7196" spans="7:9">
      <c r="G7196" s="33"/>
      <c r="H7196" s="33"/>
      <c r="I7196" s="33"/>
    </row>
    <row r="7197" spans="7:9">
      <c r="G7197" s="33"/>
      <c r="H7197" s="33"/>
      <c r="I7197" s="33"/>
    </row>
    <row r="7198" spans="7:9">
      <c r="G7198" s="33"/>
      <c r="H7198" s="33"/>
      <c r="I7198" s="33"/>
    </row>
    <row r="7199" spans="7:9">
      <c r="G7199" s="33"/>
      <c r="H7199" s="33"/>
      <c r="I7199" s="33"/>
    </row>
    <row r="7200" spans="7:9">
      <c r="G7200" s="33"/>
      <c r="H7200" s="33"/>
      <c r="I7200" s="33"/>
    </row>
    <row r="7201" spans="7:9">
      <c r="G7201" s="33"/>
      <c r="H7201" s="33"/>
      <c r="I7201" s="33"/>
    </row>
    <row r="7202" spans="7:9">
      <c r="G7202" s="33"/>
      <c r="H7202" s="33"/>
      <c r="I7202" s="33"/>
    </row>
    <row r="7203" spans="7:9">
      <c r="G7203" s="33"/>
      <c r="H7203" s="33"/>
      <c r="I7203" s="33"/>
    </row>
    <row r="7204" spans="7:9">
      <c r="G7204" s="33"/>
      <c r="H7204" s="33"/>
      <c r="I7204" s="33"/>
    </row>
    <row r="7205" spans="7:9">
      <c r="G7205" s="33"/>
      <c r="H7205" s="33"/>
      <c r="I7205" s="33"/>
    </row>
    <row r="7206" spans="7:9">
      <c r="G7206" s="33"/>
      <c r="H7206" s="33"/>
      <c r="I7206" s="33"/>
    </row>
    <row r="7207" spans="7:9">
      <c r="G7207" s="33"/>
      <c r="H7207" s="33"/>
      <c r="I7207" s="33"/>
    </row>
    <row r="7208" spans="7:9">
      <c r="G7208" s="33"/>
      <c r="H7208" s="33"/>
      <c r="I7208" s="33"/>
    </row>
    <row r="7209" spans="7:9">
      <c r="G7209" s="33"/>
      <c r="H7209" s="33"/>
      <c r="I7209" s="33"/>
    </row>
    <row r="7210" spans="7:9">
      <c r="G7210" s="33"/>
      <c r="H7210" s="33"/>
      <c r="I7210" s="33"/>
    </row>
    <row r="7211" spans="7:9">
      <c r="G7211" s="33"/>
      <c r="H7211" s="33"/>
      <c r="I7211" s="33"/>
    </row>
    <row r="7212" spans="7:9">
      <c r="G7212" s="33"/>
      <c r="H7212" s="33"/>
      <c r="I7212" s="33"/>
    </row>
    <row r="7213" spans="7:9">
      <c r="G7213" s="33"/>
      <c r="H7213" s="33"/>
      <c r="I7213" s="33"/>
    </row>
    <row r="7214" spans="7:9">
      <c r="G7214" s="33"/>
      <c r="H7214" s="33"/>
      <c r="I7214" s="33"/>
    </row>
    <row r="7215" spans="7:9">
      <c r="G7215" s="33"/>
      <c r="H7215" s="33"/>
      <c r="I7215" s="33"/>
    </row>
    <row r="7216" spans="7:9">
      <c r="G7216" s="33"/>
      <c r="H7216" s="33"/>
      <c r="I7216" s="33"/>
    </row>
    <row r="7217" spans="7:9">
      <c r="G7217" s="33"/>
      <c r="H7217" s="33"/>
      <c r="I7217" s="33"/>
    </row>
    <row r="7218" spans="7:9">
      <c r="G7218" s="33"/>
      <c r="H7218" s="33"/>
      <c r="I7218" s="33"/>
    </row>
    <row r="7219" spans="7:9">
      <c r="G7219" s="33"/>
      <c r="H7219" s="33"/>
      <c r="I7219" s="33"/>
    </row>
    <row r="7220" spans="7:9">
      <c r="G7220" s="33"/>
      <c r="H7220" s="33"/>
      <c r="I7220" s="33"/>
    </row>
    <row r="7221" spans="7:9">
      <c r="G7221" s="33"/>
      <c r="H7221" s="33"/>
      <c r="I7221" s="33"/>
    </row>
    <row r="7222" spans="7:9">
      <c r="G7222" s="33"/>
      <c r="H7222" s="33"/>
      <c r="I7222" s="33"/>
    </row>
    <row r="7223" spans="7:9">
      <c r="G7223" s="33"/>
      <c r="H7223" s="33"/>
      <c r="I7223" s="33"/>
    </row>
    <row r="7224" spans="7:9">
      <c r="G7224" s="33"/>
      <c r="H7224" s="33"/>
      <c r="I7224" s="33"/>
    </row>
    <row r="7225" spans="7:9">
      <c r="G7225" s="33"/>
      <c r="H7225" s="33"/>
      <c r="I7225" s="33"/>
    </row>
    <row r="7226" spans="7:9">
      <c r="G7226" s="33"/>
      <c r="H7226" s="33"/>
      <c r="I7226" s="33"/>
    </row>
    <row r="7227" spans="7:9">
      <c r="G7227" s="33"/>
      <c r="H7227" s="33"/>
      <c r="I7227" s="33"/>
    </row>
    <row r="7228" spans="7:9">
      <c r="G7228" s="33"/>
      <c r="H7228" s="33"/>
      <c r="I7228" s="33"/>
    </row>
    <row r="7229" spans="7:9">
      <c r="G7229" s="33"/>
      <c r="H7229" s="33"/>
      <c r="I7229" s="33"/>
    </row>
    <row r="7230" spans="7:9">
      <c r="G7230" s="33"/>
      <c r="H7230" s="33"/>
      <c r="I7230" s="33"/>
    </row>
    <row r="7231" spans="7:9">
      <c r="G7231" s="33"/>
      <c r="H7231" s="33"/>
      <c r="I7231" s="33"/>
    </row>
    <row r="7232" spans="7:9">
      <c r="G7232" s="33"/>
      <c r="H7232" s="33"/>
      <c r="I7232" s="33"/>
    </row>
    <row r="7233" spans="7:9">
      <c r="G7233" s="33"/>
      <c r="H7233" s="33"/>
      <c r="I7233" s="33"/>
    </row>
    <row r="7234" spans="7:9">
      <c r="G7234" s="33"/>
      <c r="H7234" s="33"/>
      <c r="I7234" s="33"/>
    </row>
    <row r="7235" spans="7:9">
      <c r="G7235" s="33"/>
      <c r="H7235" s="33"/>
      <c r="I7235" s="33"/>
    </row>
    <row r="7236" spans="7:9">
      <c r="G7236" s="33"/>
      <c r="H7236" s="33"/>
      <c r="I7236" s="33"/>
    </row>
    <row r="7237" spans="7:9">
      <c r="G7237" s="33"/>
      <c r="H7237" s="33"/>
      <c r="I7237" s="33"/>
    </row>
    <row r="7238" spans="7:9">
      <c r="G7238" s="33"/>
      <c r="H7238" s="33"/>
      <c r="I7238" s="33"/>
    </row>
    <row r="7239" spans="7:9">
      <c r="G7239" s="33"/>
      <c r="H7239" s="33"/>
      <c r="I7239" s="33"/>
    </row>
    <row r="7240" spans="7:9">
      <c r="G7240" s="33"/>
      <c r="H7240" s="33"/>
      <c r="I7240" s="33"/>
    </row>
    <row r="7241" spans="7:9">
      <c r="G7241" s="33"/>
      <c r="H7241" s="33"/>
      <c r="I7241" s="33"/>
    </row>
    <row r="7242" spans="7:9">
      <c r="G7242" s="33"/>
      <c r="H7242" s="33"/>
      <c r="I7242" s="33"/>
    </row>
    <row r="7243" spans="7:9">
      <c r="G7243" s="33"/>
      <c r="H7243" s="33"/>
      <c r="I7243" s="33"/>
    </row>
    <row r="7244" spans="7:9">
      <c r="G7244" s="33"/>
      <c r="H7244" s="33"/>
      <c r="I7244" s="33"/>
    </row>
    <row r="7245" spans="7:9">
      <c r="G7245" s="33"/>
      <c r="H7245" s="33"/>
      <c r="I7245" s="33"/>
    </row>
    <row r="7246" spans="7:9">
      <c r="G7246" s="33"/>
      <c r="H7246" s="33"/>
      <c r="I7246" s="33"/>
    </row>
    <row r="7247" spans="7:9">
      <c r="G7247" s="33"/>
      <c r="H7247" s="33"/>
      <c r="I7247" s="33"/>
    </row>
    <row r="7248" spans="7:9">
      <c r="G7248" s="33"/>
      <c r="H7248" s="33"/>
      <c r="I7248" s="33"/>
    </row>
    <row r="7249" spans="7:9">
      <c r="G7249" s="33"/>
      <c r="H7249" s="33"/>
      <c r="I7249" s="33"/>
    </row>
    <row r="7250" spans="7:9">
      <c r="G7250" s="33"/>
      <c r="H7250" s="33"/>
      <c r="I7250" s="33"/>
    </row>
    <row r="7251" spans="7:9">
      <c r="G7251" s="33"/>
      <c r="H7251" s="33"/>
      <c r="I7251" s="33"/>
    </row>
    <row r="7252" spans="7:9">
      <c r="G7252" s="33"/>
      <c r="H7252" s="33"/>
      <c r="I7252" s="33"/>
    </row>
    <row r="7253" spans="7:9">
      <c r="G7253" s="33"/>
      <c r="H7253" s="33"/>
      <c r="I7253" s="33"/>
    </row>
    <row r="7254" spans="7:9">
      <c r="G7254" s="33"/>
      <c r="H7254" s="33"/>
      <c r="I7254" s="33"/>
    </row>
    <row r="7255" spans="7:9">
      <c r="G7255" s="33"/>
      <c r="H7255" s="33"/>
      <c r="I7255" s="33"/>
    </row>
    <row r="7256" spans="7:9">
      <c r="G7256" s="33"/>
      <c r="H7256" s="33"/>
      <c r="I7256" s="33"/>
    </row>
    <row r="7257" spans="7:9">
      <c r="G7257" s="33"/>
      <c r="H7257" s="33"/>
      <c r="I7257" s="33"/>
    </row>
    <row r="7258" spans="7:9">
      <c r="G7258" s="33"/>
      <c r="H7258" s="33"/>
      <c r="I7258" s="33"/>
    </row>
    <row r="7259" spans="7:9">
      <c r="G7259" s="33"/>
      <c r="H7259" s="33"/>
      <c r="I7259" s="33"/>
    </row>
    <row r="7260" spans="7:9">
      <c r="G7260" s="33"/>
      <c r="H7260" s="33"/>
      <c r="I7260" s="33"/>
    </row>
    <row r="7261" spans="7:9">
      <c r="G7261" s="33"/>
      <c r="H7261" s="33"/>
      <c r="I7261" s="33"/>
    </row>
    <row r="7262" spans="7:9">
      <c r="G7262" s="33"/>
      <c r="H7262" s="33"/>
      <c r="I7262" s="33"/>
    </row>
    <row r="7263" spans="7:9">
      <c r="G7263" s="33"/>
      <c r="H7263" s="33"/>
      <c r="I7263" s="33"/>
    </row>
    <row r="7264" spans="7:9">
      <c r="G7264" s="33"/>
      <c r="H7264" s="33"/>
      <c r="I7264" s="33"/>
    </row>
    <row r="7265" spans="7:9">
      <c r="G7265" s="33"/>
      <c r="H7265" s="33"/>
      <c r="I7265" s="33"/>
    </row>
    <row r="7266" spans="7:9">
      <c r="G7266" s="33"/>
      <c r="H7266" s="33"/>
      <c r="I7266" s="33"/>
    </row>
    <row r="7267" spans="7:9">
      <c r="G7267" s="33"/>
      <c r="H7267" s="33"/>
      <c r="I7267" s="33"/>
    </row>
    <row r="7268" spans="7:9">
      <c r="G7268" s="33"/>
      <c r="H7268" s="33"/>
      <c r="I7268" s="33"/>
    </row>
    <row r="7269" spans="7:9">
      <c r="G7269" s="33"/>
      <c r="H7269" s="33"/>
      <c r="I7269" s="33"/>
    </row>
    <row r="7270" spans="7:9">
      <c r="G7270" s="33"/>
      <c r="H7270" s="33"/>
      <c r="I7270" s="33"/>
    </row>
    <row r="7271" spans="7:9">
      <c r="G7271" s="33"/>
      <c r="H7271" s="33"/>
      <c r="I7271" s="33"/>
    </row>
    <row r="7272" spans="7:9">
      <c r="G7272" s="33"/>
      <c r="H7272" s="33"/>
      <c r="I7272" s="33"/>
    </row>
    <row r="7273" spans="7:9">
      <c r="G7273" s="33"/>
      <c r="H7273" s="33"/>
      <c r="I7273" s="33"/>
    </row>
    <row r="7274" spans="7:9">
      <c r="G7274" s="33"/>
      <c r="H7274" s="33"/>
      <c r="I7274" s="33"/>
    </row>
    <row r="7275" spans="7:9">
      <c r="G7275" s="33"/>
      <c r="H7275" s="33"/>
      <c r="I7275" s="33"/>
    </row>
    <row r="7276" spans="7:9">
      <c r="G7276" s="33"/>
      <c r="H7276" s="33"/>
      <c r="I7276" s="33"/>
    </row>
    <row r="7277" spans="7:9">
      <c r="G7277" s="33"/>
      <c r="H7277" s="33"/>
      <c r="I7277" s="33"/>
    </row>
    <row r="7278" spans="7:9">
      <c r="G7278" s="33"/>
      <c r="H7278" s="33"/>
      <c r="I7278" s="33"/>
    </row>
    <row r="7279" spans="7:9">
      <c r="G7279" s="33"/>
      <c r="H7279" s="33"/>
      <c r="I7279" s="33"/>
    </row>
    <row r="7280" spans="7:9">
      <c r="G7280" s="33"/>
      <c r="H7280" s="33"/>
      <c r="I7280" s="33"/>
    </row>
    <row r="7281" spans="7:9">
      <c r="G7281" s="33"/>
      <c r="H7281" s="33"/>
      <c r="I7281" s="33"/>
    </row>
    <row r="7282" spans="7:9">
      <c r="G7282" s="33"/>
      <c r="H7282" s="33"/>
      <c r="I7282" s="33"/>
    </row>
    <row r="7283" spans="7:9">
      <c r="G7283" s="33"/>
      <c r="H7283" s="33"/>
      <c r="I7283" s="33"/>
    </row>
    <row r="7284" spans="7:9">
      <c r="G7284" s="33"/>
      <c r="H7284" s="33"/>
      <c r="I7284" s="33"/>
    </row>
    <row r="7285" spans="7:9">
      <c r="G7285" s="33"/>
      <c r="H7285" s="33"/>
      <c r="I7285" s="33"/>
    </row>
    <row r="7286" spans="7:9">
      <c r="G7286" s="33"/>
      <c r="H7286" s="33"/>
      <c r="I7286" s="33"/>
    </row>
    <row r="7287" spans="7:9">
      <c r="G7287" s="33"/>
      <c r="H7287" s="33"/>
      <c r="I7287" s="33"/>
    </row>
    <row r="7288" spans="7:9">
      <c r="G7288" s="33"/>
      <c r="H7288" s="33"/>
      <c r="I7288" s="33"/>
    </row>
    <row r="7289" spans="7:9">
      <c r="G7289" s="33"/>
      <c r="H7289" s="33"/>
      <c r="I7289" s="33"/>
    </row>
    <row r="7290" spans="7:9">
      <c r="G7290" s="33"/>
      <c r="H7290" s="33"/>
      <c r="I7290" s="33"/>
    </row>
    <row r="7291" spans="7:9">
      <c r="G7291" s="33"/>
      <c r="H7291" s="33"/>
      <c r="I7291" s="33"/>
    </row>
    <row r="7292" spans="7:9">
      <c r="G7292" s="33"/>
      <c r="H7292" s="33"/>
      <c r="I7292" s="33"/>
    </row>
    <row r="7293" spans="7:9">
      <c r="G7293" s="33"/>
      <c r="H7293" s="33"/>
      <c r="I7293" s="33"/>
    </row>
    <row r="7294" spans="7:9">
      <c r="G7294" s="33"/>
      <c r="H7294" s="33"/>
      <c r="I7294" s="33"/>
    </row>
    <row r="7295" spans="7:9">
      <c r="G7295" s="33"/>
      <c r="H7295" s="33"/>
      <c r="I7295" s="33"/>
    </row>
    <row r="7296" spans="7:9">
      <c r="G7296" s="33"/>
      <c r="H7296" s="33"/>
      <c r="I7296" s="33"/>
    </row>
    <row r="7297" spans="7:9">
      <c r="G7297" s="33"/>
      <c r="H7297" s="33"/>
      <c r="I7297" s="33"/>
    </row>
    <row r="7298" spans="7:9">
      <c r="G7298" s="33"/>
      <c r="H7298" s="33"/>
      <c r="I7298" s="33"/>
    </row>
    <row r="7299" spans="7:9">
      <c r="G7299" s="33"/>
      <c r="H7299" s="33"/>
      <c r="I7299" s="33"/>
    </row>
    <row r="7300" spans="7:9">
      <c r="G7300" s="33"/>
      <c r="H7300" s="33"/>
      <c r="I7300" s="33"/>
    </row>
    <row r="7301" spans="7:9">
      <c r="G7301" s="33"/>
      <c r="H7301" s="33"/>
      <c r="I7301" s="33"/>
    </row>
    <row r="7302" spans="7:9">
      <c r="G7302" s="33"/>
      <c r="H7302" s="33"/>
      <c r="I7302" s="33"/>
    </row>
    <row r="7303" spans="7:9">
      <c r="G7303" s="33"/>
      <c r="H7303" s="33"/>
      <c r="I7303" s="33"/>
    </row>
    <row r="7304" spans="7:9">
      <c r="G7304" s="33"/>
      <c r="H7304" s="33"/>
      <c r="I7304" s="33"/>
    </row>
    <row r="7305" spans="7:9">
      <c r="G7305" s="33"/>
      <c r="H7305" s="33"/>
      <c r="I7305" s="33"/>
    </row>
    <row r="7306" spans="7:9">
      <c r="G7306" s="33"/>
      <c r="H7306" s="33"/>
      <c r="I7306" s="33"/>
    </row>
    <row r="7307" spans="7:9">
      <c r="G7307" s="33"/>
      <c r="H7307" s="33"/>
      <c r="I7307" s="33"/>
    </row>
    <row r="7308" spans="7:9">
      <c r="G7308" s="33"/>
      <c r="H7308" s="33"/>
      <c r="I7308" s="33"/>
    </row>
    <row r="7309" spans="7:9">
      <c r="G7309" s="33"/>
      <c r="H7309" s="33"/>
      <c r="I7309" s="33"/>
    </row>
    <row r="7310" spans="7:9">
      <c r="G7310" s="33"/>
      <c r="H7310" s="33"/>
      <c r="I7310" s="33"/>
    </row>
    <row r="7311" spans="7:9">
      <c r="G7311" s="33"/>
      <c r="H7311" s="33"/>
      <c r="I7311" s="33"/>
    </row>
    <row r="7312" spans="7:9">
      <c r="G7312" s="33"/>
      <c r="H7312" s="33"/>
      <c r="I7312" s="33"/>
    </row>
    <row r="7313" spans="7:9">
      <c r="G7313" s="33"/>
      <c r="H7313" s="33"/>
      <c r="I7313" s="33"/>
    </row>
    <row r="7314" spans="7:9">
      <c r="G7314" s="33"/>
      <c r="H7314" s="33"/>
      <c r="I7314" s="33"/>
    </row>
    <row r="7315" spans="7:9">
      <c r="G7315" s="33"/>
      <c r="H7315" s="33"/>
      <c r="I7315" s="33"/>
    </row>
    <row r="7316" spans="7:9">
      <c r="G7316" s="33"/>
      <c r="H7316" s="33"/>
      <c r="I7316" s="33"/>
    </row>
    <row r="7317" spans="7:9">
      <c r="G7317" s="33"/>
      <c r="H7317" s="33"/>
      <c r="I7317" s="33"/>
    </row>
    <row r="7318" spans="7:9">
      <c r="G7318" s="33"/>
      <c r="H7318" s="33"/>
      <c r="I7318" s="33"/>
    </row>
    <row r="7319" spans="7:9">
      <c r="G7319" s="33"/>
      <c r="H7319" s="33"/>
      <c r="I7319" s="33"/>
    </row>
    <row r="7320" spans="7:9">
      <c r="G7320" s="33"/>
      <c r="H7320" s="33"/>
      <c r="I7320" s="33"/>
    </row>
    <row r="7321" spans="7:9">
      <c r="G7321" s="33"/>
      <c r="H7321" s="33"/>
      <c r="I7321" s="33"/>
    </row>
    <row r="7322" spans="7:9">
      <c r="G7322" s="33"/>
      <c r="H7322" s="33"/>
      <c r="I7322" s="33"/>
    </row>
    <row r="7323" spans="7:9">
      <c r="G7323" s="33"/>
      <c r="H7323" s="33"/>
      <c r="I7323" s="33"/>
    </row>
    <row r="7324" spans="7:9">
      <c r="G7324" s="33"/>
      <c r="H7324" s="33"/>
      <c r="I7324" s="33"/>
    </row>
    <row r="7325" spans="7:9">
      <c r="G7325" s="33"/>
      <c r="H7325" s="33"/>
      <c r="I7325" s="33"/>
    </row>
    <row r="7326" spans="7:9">
      <c r="G7326" s="33"/>
      <c r="H7326" s="33"/>
      <c r="I7326" s="33"/>
    </row>
    <row r="7327" spans="7:9">
      <c r="G7327" s="33"/>
      <c r="H7327" s="33"/>
      <c r="I7327" s="33"/>
    </row>
    <row r="7328" spans="7:9">
      <c r="G7328" s="33"/>
      <c r="H7328" s="33"/>
      <c r="I7328" s="33"/>
    </row>
    <row r="7329" spans="7:9">
      <c r="G7329" s="33"/>
      <c r="H7329" s="33"/>
      <c r="I7329" s="33"/>
    </row>
    <row r="7330" spans="7:9">
      <c r="G7330" s="33"/>
      <c r="H7330" s="33"/>
      <c r="I7330" s="33"/>
    </row>
    <row r="7331" spans="7:9">
      <c r="G7331" s="33"/>
      <c r="H7331" s="33"/>
      <c r="I7331" s="33"/>
    </row>
    <row r="7332" spans="7:9">
      <c r="G7332" s="33"/>
      <c r="H7332" s="33"/>
      <c r="I7332" s="33"/>
    </row>
    <row r="7333" spans="7:9">
      <c r="G7333" s="33"/>
      <c r="H7333" s="33"/>
      <c r="I7333" s="33"/>
    </row>
    <row r="7334" spans="7:9">
      <c r="G7334" s="33"/>
      <c r="H7334" s="33"/>
      <c r="I7334" s="33"/>
    </row>
    <row r="7335" spans="7:9">
      <c r="G7335" s="33"/>
      <c r="H7335" s="33"/>
      <c r="I7335" s="33"/>
    </row>
    <row r="7336" spans="7:9">
      <c r="G7336" s="33"/>
      <c r="H7336" s="33"/>
      <c r="I7336" s="33"/>
    </row>
    <row r="7337" spans="7:9">
      <c r="G7337" s="33"/>
      <c r="H7337" s="33"/>
      <c r="I7337" s="33"/>
    </row>
    <row r="7338" spans="7:9">
      <c r="G7338" s="33"/>
      <c r="H7338" s="33"/>
      <c r="I7338" s="33"/>
    </row>
    <row r="7339" spans="7:9">
      <c r="G7339" s="33"/>
      <c r="H7339" s="33"/>
      <c r="I7339" s="33"/>
    </row>
    <row r="7340" spans="7:9">
      <c r="G7340" s="33"/>
      <c r="H7340" s="33"/>
      <c r="I7340" s="33"/>
    </row>
    <row r="7341" spans="7:9">
      <c r="G7341" s="33"/>
      <c r="H7341" s="33"/>
      <c r="I7341" s="33"/>
    </row>
    <row r="7342" spans="7:9">
      <c r="G7342" s="33"/>
      <c r="H7342" s="33"/>
      <c r="I7342" s="33"/>
    </row>
    <row r="7343" spans="7:9">
      <c r="G7343" s="33"/>
      <c r="H7343" s="33"/>
      <c r="I7343" s="33"/>
    </row>
    <row r="7344" spans="7:9">
      <c r="G7344" s="33"/>
      <c r="H7344" s="33"/>
      <c r="I7344" s="33"/>
    </row>
    <row r="7345" spans="7:9">
      <c r="G7345" s="33"/>
      <c r="H7345" s="33"/>
      <c r="I7345" s="33"/>
    </row>
    <row r="7346" spans="7:9">
      <c r="G7346" s="33"/>
      <c r="H7346" s="33"/>
      <c r="I7346" s="33"/>
    </row>
    <row r="7347" spans="7:9">
      <c r="G7347" s="33"/>
      <c r="H7347" s="33"/>
      <c r="I7347" s="33"/>
    </row>
    <row r="7348" spans="7:9">
      <c r="G7348" s="33"/>
      <c r="H7348" s="33"/>
      <c r="I7348" s="33"/>
    </row>
    <row r="7349" spans="7:9">
      <c r="G7349" s="33"/>
      <c r="H7349" s="33"/>
      <c r="I7349" s="33"/>
    </row>
    <row r="7350" spans="7:9">
      <c r="G7350" s="33"/>
      <c r="H7350" s="33"/>
      <c r="I7350" s="33"/>
    </row>
    <row r="7351" spans="7:9">
      <c r="G7351" s="33"/>
      <c r="H7351" s="33"/>
      <c r="I7351" s="33"/>
    </row>
    <row r="7352" spans="7:9">
      <c r="G7352" s="33"/>
      <c r="H7352" s="33"/>
      <c r="I7352" s="33"/>
    </row>
    <row r="7353" spans="7:9">
      <c r="G7353" s="33"/>
      <c r="H7353" s="33"/>
      <c r="I7353" s="33"/>
    </row>
    <row r="7354" spans="7:9">
      <c r="G7354" s="33"/>
      <c r="H7354" s="33"/>
      <c r="I7354" s="33"/>
    </row>
    <row r="7355" spans="7:9">
      <c r="G7355" s="33"/>
      <c r="H7355" s="33"/>
      <c r="I7355" s="33"/>
    </row>
    <row r="7356" spans="7:9">
      <c r="G7356" s="33"/>
      <c r="H7356" s="33"/>
      <c r="I7356" s="33"/>
    </row>
    <row r="7357" spans="7:9">
      <c r="G7357" s="33"/>
      <c r="H7357" s="33"/>
      <c r="I7357" s="33"/>
    </row>
    <row r="7358" spans="7:9">
      <c r="G7358" s="33"/>
      <c r="H7358" s="33"/>
      <c r="I7358" s="33"/>
    </row>
    <row r="7359" spans="7:9">
      <c r="G7359" s="33"/>
      <c r="H7359" s="33"/>
      <c r="I7359" s="33"/>
    </row>
    <row r="7360" spans="7:9">
      <c r="G7360" s="33"/>
      <c r="H7360" s="33"/>
      <c r="I7360" s="33"/>
    </row>
    <row r="7361" spans="7:9">
      <c r="G7361" s="33"/>
      <c r="H7361" s="33"/>
      <c r="I7361" s="33"/>
    </row>
    <row r="7362" spans="7:9">
      <c r="G7362" s="33"/>
      <c r="H7362" s="33"/>
      <c r="I7362" s="33"/>
    </row>
    <row r="7363" spans="7:9">
      <c r="G7363" s="33"/>
      <c r="H7363" s="33"/>
      <c r="I7363" s="33"/>
    </row>
    <row r="7364" spans="7:9">
      <c r="G7364" s="33"/>
      <c r="H7364" s="33"/>
      <c r="I7364" s="33"/>
    </row>
    <row r="7365" spans="7:9">
      <c r="G7365" s="33"/>
      <c r="H7365" s="33"/>
      <c r="I7365" s="33"/>
    </row>
    <row r="7366" spans="7:9">
      <c r="G7366" s="33"/>
      <c r="H7366" s="33"/>
      <c r="I7366" s="33"/>
    </row>
    <row r="7367" spans="7:9">
      <c r="G7367" s="33"/>
      <c r="H7367" s="33"/>
      <c r="I7367" s="33"/>
    </row>
    <row r="7368" spans="7:9">
      <c r="G7368" s="33"/>
      <c r="H7368" s="33"/>
      <c r="I7368" s="33"/>
    </row>
    <row r="7369" spans="7:9">
      <c r="G7369" s="33"/>
      <c r="H7369" s="33"/>
      <c r="I7369" s="33"/>
    </row>
    <row r="7370" spans="7:9">
      <c r="G7370" s="33"/>
      <c r="H7370" s="33"/>
      <c r="I7370" s="33"/>
    </row>
    <row r="7371" spans="7:9">
      <c r="G7371" s="33"/>
      <c r="H7371" s="33"/>
      <c r="I7371" s="33"/>
    </row>
    <row r="7372" spans="7:9">
      <c r="G7372" s="33"/>
      <c r="H7372" s="33"/>
      <c r="I7372" s="33"/>
    </row>
    <row r="7373" spans="7:9">
      <c r="G7373" s="33"/>
      <c r="H7373" s="33"/>
      <c r="I7373" s="33"/>
    </row>
    <row r="7374" spans="7:9">
      <c r="G7374" s="33"/>
      <c r="H7374" s="33"/>
      <c r="I7374" s="33"/>
    </row>
    <row r="7375" spans="7:9">
      <c r="G7375" s="33"/>
      <c r="H7375" s="33"/>
      <c r="I7375" s="33"/>
    </row>
    <row r="7376" spans="7:9">
      <c r="G7376" s="33"/>
      <c r="H7376" s="33"/>
      <c r="I7376" s="33"/>
    </row>
    <row r="7377" spans="7:9">
      <c r="G7377" s="33"/>
      <c r="H7377" s="33"/>
      <c r="I7377" s="33"/>
    </row>
    <row r="7378" spans="7:9">
      <c r="G7378" s="33"/>
      <c r="H7378" s="33"/>
      <c r="I7378" s="33"/>
    </row>
    <row r="7379" spans="7:9">
      <c r="G7379" s="33"/>
      <c r="H7379" s="33"/>
      <c r="I7379" s="33"/>
    </row>
    <row r="7380" spans="7:9">
      <c r="G7380" s="33"/>
      <c r="H7380" s="33"/>
      <c r="I7380" s="33"/>
    </row>
    <row r="7381" spans="7:9">
      <c r="G7381" s="33"/>
      <c r="H7381" s="33"/>
      <c r="I7381" s="33"/>
    </row>
    <row r="7382" spans="7:9">
      <c r="G7382" s="33"/>
      <c r="H7382" s="33"/>
      <c r="I7382" s="33"/>
    </row>
    <row r="7383" spans="7:9">
      <c r="G7383" s="33"/>
      <c r="H7383" s="33"/>
      <c r="I7383" s="33"/>
    </row>
    <row r="7384" spans="7:9">
      <c r="G7384" s="33"/>
      <c r="H7384" s="33"/>
      <c r="I7384" s="33"/>
    </row>
    <row r="7385" spans="7:9">
      <c r="G7385" s="33"/>
      <c r="H7385" s="33"/>
      <c r="I7385" s="33"/>
    </row>
    <row r="7386" spans="7:9">
      <c r="G7386" s="33"/>
      <c r="H7386" s="33"/>
      <c r="I7386" s="33"/>
    </row>
    <row r="7387" spans="7:9">
      <c r="G7387" s="33"/>
      <c r="H7387" s="33"/>
      <c r="I7387" s="33"/>
    </row>
    <row r="7388" spans="7:9">
      <c r="G7388" s="33"/>
      <c r="H7388" s="33"/>
      <c r="I7388" s="33"/>
    </row>
    <row r="7389" spans="7:9">
      <c r="G7389" s="33"/>
      <c r="H7389" s="33"/>
      <c r="I7389" s="33"/>
    </row>
    <row r="7390" spans="7:9">
      <c r="G7390" s="33"/>
      <c r="H7390" s="33"/>
      <c r="I7390" s="33"/>
    </row>
    <row r="7391" spans="7:9">
      <c r="G7391" s="33"/>
      <c r="H7391" s="33"/>
      <c r="I7391" s="33"/>
    </row>
    <row r="7392" spans="7:9">
      <c r="G7392" s="33"/>
      <c r="H7392" s="33"/>
      <c r="I7392" s="33"/>
    </row>
    <row r="7393" spans="7:9">
      <c r="G7393" s="33"/>
      <c r="H7393" s="33"/>
      <c r="I7393" s="33"/>
    </row>
    <row r="7394" spans="7:9">
      <c r="G7394" s="33"/>
      <c r="H7394" s="33"/>
      <c r="I7394" s="33"/>
    </row>
    <row r="7395" spans="7:9">
      <c r="G7395" s="33"/>
      <c r="H7395" s="33"/>
      <c r="I7395" s="33"/>
    </row>
    <row r="7396" spans="7:9">
      <c r="G7396" s="33"/>
      <c r="H7396" s="33"/>
      <c r="I7396" s="33"/>
    </row>
    <row r="7397" spans="7:9">
      <c r="G7397" s="33"/>
      <c r="H7397" s="33"/>
      <c r="I7397" s="33"/>
    </row>
    <row r="7398" spans="7:9">
      <c r="G7398" s="33"/>
      <c r="H7398" s="33"/>
      <c r="I7398" s="33"/>
    </row>
    <row r="7399" spans="7:9">
      <c r="G7399" s="33"/>
      <c r="H7399" s="33"/>
      <c r="I7399" s="33"/>
    </row>
    <row r="7400" spans="7:9">
      <c r="G7400" s="33"/>
      <c r="H7400" s="33"/>
      <c r="I7400" s="33"/>
    </row>
    <row r="7401" spans="7:9">
      <c r="G7401" s="33"/>
      <c r="H7401" s="33"/>
      <c r="I7401" s="33"/>
    </row>
    <row r="7402" spans="7:9">
      <c r="G7402" s="33"/>
      <c r="H7402" s="33"/>
      <c r="I7402" s="33"/>
    </row>
    <row r="7403" spans="7:9">
      <c r="G7403" s="33"/>
      <c r="H7403" s="33"/>
      <c r="I7403" s="33"/>
    </row>
    <row r="7404" spans="7:9">
      <c r="G7404" s="33"/>
      <c r="H7404" s="33"/>
      <c r="I7404" s="33"/>
    </row>
    <row r="7405" spans="7:9">
      <c r="G7405" s="33"/>
      <c r="H7405" s="33"/>
      <c r="I7405" s="33"/>
    </row>
    <row r="7406" spans="7:9">
      <c r="G7406" s="33"/>
      <c r="H7406" s="33"/>
      <c r="I7406" s="33"/>
    </row>
    <row r="7407" spans="7:9">
      <c r="G7407" s="33"/>
      <c r="H7407" s="33"/>
      <c r="I7407" s="33"/>
    </row>
    <row r="7408" spans="7:9">
      <c r="G7408" s="33"/>
      <c r="H7408" s="33"/>
      <c r="I7408" s="33"/>
    </row>
    <row r="7409" spans="7:9">
      <c r="G7409" s="33"/>
      <c r="H7409" s="33"/>
      <c r="I7409" s="33"/>
    </row>
    <row r="7410" spans="7:9">
      <c r="G7410" s="33"/>
      <c r="H7410" s="33"/>
      <c r="I7410" s="33"/>
    </row>
    <row r="7411" spans="7:9">
      <c r="G7411" s="33"/>
      <c r="H7411" s="33"/>
      <c r="I7411" s="33"/>
    </row>
    <row r="7412" spans="7:9">
      <c r="G7412" s="33"/>
      <c r="H7412" s="33"/>
      <c r="I7412" s="33"/>
    </row>
    <row r="7413" spans="7:9">
      <c r="G7413" s="33"/>
      <c r="H7413" s="33"/>
      <c r="I7413" s="33"/>
    </row>
    <row r="7414" spans="7:9">
      <c r="G7414" s="33"/>
      <c r="H7414" s="33"/>
      <c r="I7414" s="33"/>
    </row>
    <row r="7415" spans="7:9">
      <c r="G7415" s="33"/>
      <c r="H7415" s="33"/>
      <c r="I7415" s="33"/>
    </row>
    <row r="7416" spans="7:9">
      <c r="G7416" s="33"/>
      <c r="H7416" s="33"/>
      <c r="I7416" s="33"/>
    </row>
    <row r="7417" spans="7:9">
      <c r="G7417" s="33"/>
      <c r="H7417" s="33"/>
      <c r="I7417" s="33"/>
    </row>
    <row r="7418" spans="7:9">
      <c r="G7418" s="33"/>
      <c r="H7418" s="33"/>
      <c r="I7418" s="33"/>
    </row>
    <row r="7419" spans="7:9">
      <c r="G7419" s="33"/>
      <c r="H7419" s="33"/>
      <c r="I7419" s="33"/>
    </row>
    <row r="7420" spans="7:9">
      <c r="G7420" s="33"/>
      <c r="H7420" s="33"/>
      <c r="I7420" s="33"/>
    </row>
    <row r="7421" spans="7:9">
      <c r="G7421" s="33"/>
      <c r="H7421" s="33"/>
      <c r="I7421" s="33"/>
    </row>
    <row r="7422" spans="7:9">
      <c r="G7422" s="33"/>
      <c r="H7422" s="33"/>
      <c r="I7422" s="33"/>
    </row>
    <row r="7423" spans="7:9">
      <c r="G7423" s="33"/>
      <c r="H7423" s="33"/>
      <c r="I7423" s="33"/>
    </row>
    <row r="7424" spans="7:9">
      <c r="G7424" s="33"/>
      <c r="H7424" s="33"/>
      <c r="I7424" s="33"/>
    </row>
    <row r="7425" spans="7:9">
      <c r="G7425" s="33"/>
      <c r="H7425" s="33"/>
      <c r="I7425" s="33"/>
    </row>
    <row r="7426" spans="7:9">
      <c r="G7426" s="33"/>
      <c r="H7426" s="33"/>
      <c r="I7426" s="33"/>
    </row>
    <row r="7427" spans="7:9">
      <c r="G7427" s="33"/>
      <c r="H7427" s="33"/>
      <c r="I7427" s="33"/>
    </row>
    <row r="7428" spans="7:9">
      <c r="G7428" s="33"/>
      <c r="H7428" s="33"/>
      <c r="I7428" s="33"/>
    </row>
    <row r="7429" spans="7:9">
      <c r="G7429" s="33"/>
      <c r="H7429" s="33"/>
      <c r="I7429" s="33"/>
    </row>
    <row r="7430" spans="7:9">
      <c r="G7430" s="33"/>
      <c r="H7430" s="33"/>
      <c r="I7430" s="33"/>
    </row>
    <row r="7431" spans="7:9">
      <c r="G7431" s="33"/>
      <c r="H7431" s="33"/>
      <c r="I7431" s="33"/>
    </row>
    <row r="7432" spans="7:9">
      <c r="G7432" s="33"/>
      <c r="H7432" s="33"/>
      <c r="I7432" s="33"/>
    </row>
    <row r="7433" spans="7:9">
      <c r="G7433" s="33"/>
      <c r="H7433" s="33"/>
      <c r="I7433" s="33"/>
    </row>
    <row r="7434" spans="7:9">
      <c r="G7434" s="33"/>
      <c r="H7434" s="33"/>
      <c r="I7434" s="33"/>
    </row>
    <row r="7435" spans="7:9">
      <c r="G7435" s="33"/>
      <c r="H7435" s="33"/>
      <c r="I7435" s="33"/>
    </row>
    <row r="7436" spans="7:9">
      <c r="G7436" s="33"/>
      <c r="H7436" s="33"/>
      <c r="I7436" s="33"/>
    </row>
    <row r="7437" spans="7:9">
      <c r="G7437" s="33"/>
      <c r="H7437" s="33"/>
      <c r="I7437" s="33"/>
    </row>
    <row r="7438" spans="7:9">
      <c r="G7438" s="33"/>
      <c r="H7438" s="33"/>
      <c r="I7438" s="33"/>
    </row>
    <row r="7439" spans="7:9">
      <c r="G7439" s="33"/>
      <c r="H7439" s="33"/>
      <c r="I7439" s="33"/>
    </row>
    <row r="7440" spans="7:9">
      <c r="G7440" s="33"/>
      <c r="H7440" s="33"/>
      <c r="I7440" s="33"/>
    </row>
    <row r="7441" spans="7:9">
      <c r="G7441" s="33"/>
      <c r="H7441" s="33"/>
      <c r="I7441" s="33"/>
    </row>
    <row r="7442" spans="7:9">
      <c r="G7442" s="33"/>
      <c r="H7442" s="33"/>
      <c r="I7442" s="33"/>
    </row>
    <row r="7443" spans="7:9">
      <c r="G7443" s="33"/>
      <c r="H7443" s="33"/>
      <c r="I7443" s="33"/>
    </row>
    <row r="7444" spans="7:9">
      <c r="G7444" s="33"/>
      <c r="H7444" s="33"/>
      <c r="I7444" s="33"/>
    </row>
    <row r="7445" spans="7:9">
      <c r="G7445" s="33"/>
      <c r="H7445" s="33"/>
      <c r="I7445" s="33"/>
    </row>
    <row r="7446" spans="7:9">
      <c r="G7446" s="33"/>
      <c r="H7446" s="33"/>
      <c r="I7446" s="33"/>
    </row>
    <row r="7447" spans="7:9">
      <c r="G7447" s="33"/>
      <c r="H7447" s="33"/>
      <c r="I7447" s="33"/>
    </row>
    <row r="7448" spans="7:9">
      <c r="G7448" s="33"/>
      <c r="H7448" s="33"/>
      <c r="I7448" s="33"/>
    </row>
    <row r="7449" spans="7:9">
      <c r="G7449" s="33"/>
      <c r="H7449" s="33"/>
      <c r="I7449" s="33"/>
    </row>
    <row r="7450" spans="7:9">
      <c r="G7450" s="33"/>
      <c r="H7450" s="33"/>
      <c r="I7450" s="33"/>
    </row>
    <row r="7451" spans="7:9">
      <c r="G7451" s="33"/>
      <c r="H7451" s="33"/>
      <c r="I7451" s="33"/>
    </row>
    <row r="7452" spans="7:9">
      <c r="G7452" s="33"/>
      <c r="H7452" s="33"/>
      <c r="I7452" s="33"/>
    </row>
    <row r="7453" spans="7:9">
      <c r="G7453" s="33"/>
      <c r="H7453" s="33"/>
      <c r="I7453" s="33"/>
    </row>
    <row r="7454" spans="7:9">
      <c r="G7454" s="33"/>
      <c r="H7454" s="33"/>
      <c r="I7454" s="33"/>
    </row>
    <row r="7455" spans="7:9">
      <c r="G7455" s="33"/>
      <c r="H7455" s="33"/>
      <c r="I7455" s="33"/>
    </row>
    <row r="7456" spans="7:9">
      <c r="G7456" s="33"/>
      <c r="H7456" s="33"/>
      <c r="I7456" s="33"/>
    </row>
    <row r="7457" spans="7:9">
      <c r="G7457" s="33"/>
      <c r="H7457" s="33"/>
      <c r="I7457" s="33"/>
    </row>
    <row r="7458" spans="7:9">
      <c r="G7458" s="33"/>
      <c r="H7458" s="33"/>
      <c r="I7458" s="33"/>
    </row>
    <row r="7459" spans="7:9">
      <c r="G7459" s="33"/>
      <c r="H7459" s="33"/>
      <c r="I7459" s="33"/>
    </row>
    <row r="7460" spans="7:9">
      <c r="G7460" s="33"/>
      <c r="H7460" s="33"/>
      <c r="I7460" s="33"/>
    </row>
    <row r="7461" spans="7:9">
      <c r="G7461" s="33"/>
      <c r="H7461" s="33"/>
      <c r="I7461" s="33"/>
    </row>
    <row r="7462" spans="7:9">
      <c r="G7462" s="33"/>
      <c r="H7462" s="33"/>
      <c r="I7462" s="33"/>
    </row>
    <row r="7463" spans="7:9">
      <c r="G7463" s="33"/>
      <c r="H7463" s="33"/>
      <c r="I7463" s="33"/>
    </row>
    <row r="7464" spans="7:9">
      <c r="G7464" s="33"/>
      <c r="H7464" s="33"/>
      <c r="I7464" s="33"/>
    </row>
    <row r="7465" spans="7:9">
      <c r="G7465" s="33"/>
      <c r="H7465" s="33"/>
      <c r="I7465" s="33"/>
    </row>
    <row r="7466" spans="7:9">
      <c r="G7466" s="33"/>
      <c r="H7466" s="33"/>
      <c r="I7466" s="33"/>
    </row>
    <row r="7467" spans="7:9">
      <c r="G7467" s="33"/>
      <c r="H7467" s="33"/>
      <c r="I7467" s="33"/>
    </row>
    <row r="7468" spans="7:9">
      <c r="G7468" s="33"/>
      <c r="H7468" s="33"/>
      <c r="I7468" s="33"/>
    </row>
    <row r="7469" spans="7:9">
      <c r="G7469" s="33"/>
      <c r="H7469" s="33"/>
      <c r="I7469" s="33"/>
    </row>
    <row r="7470" spans="7:9">
      <c r="G7470" s="33"/>
      <c r="H7470" s="33"/>
      <c r="I7470" s="33"/>
    </row>
    <row r="7471" spans="7:9">
      <c r="G7471" s="33"/>
      <c r="H7471" s="33"/>
      <c r="I7471" s="33"/>
    </row>
    <row r="7472" spans="7:9">
      <c r="G7472" s="33"/>
      <c r="H7472" s="33"/>
      <c r="I7472" s="33"/>
    </row>
    <row r="7473" spans="7:9">
      <c r="G7473" s="33"/>
      <c r="H7473" s="33"/>
      <c r="I7473" s="33"/>
    </row>
    <row r="7474" spans="7:9">
      <c r="G7474" s="33"/>
      <c r="H7474" s="33"/>
      <c r="I7474" s="33"/>
    </row>
    <row r="7475" spans="7:9">
      <c r="G7475" s="33"/>
      <c r="H7475" s="33"/>
      <c r="I7475" s="33"/>
    </row>
    <row r="7476" spans="7:9">
      <c r="G7476" s="33"/>
      <c r="H7476" s="33"/>
      <c r="I7476" s="33"/>
    </row>
    <row r="7477" spans="7:9">
      <c r="G7477" s="33"/>
      <c r="H7477" s="33"/>
      <c r="I7477" s="33"/>
    </row>
    <row r="7478" spans="7:9">
      <c r="G7478" s="33"/>
      <c r="H7478" s="33"/>
      <c r="I7478" s="33"/>
    </row>
    <row r="7479" spans="7:9">
      <c r="G7479" s="33"/>
      <c r="H7479" s="33"/>
      <c r="I7479" s="33"/>
    </row>
    <row r="7480" spans="7:9">
      <c r="G7480" s="33"/>
      <c r="H7480" s="33"/>
      <c r="I7480" s="33"/>
    </row>
    <row r="7481" spans="7:9">
      <c r="G7481" s="33"/>
      <c r="H7481" s="33"/>
      <c r="I7481" s="33"/>
    </row>
    <row r="7482" spans="7:9">
      <c r="G7482" s="33"/>
      <c r="H7482" s="33"/>
      <c r="I7482" s="33"/>
    </row>
    <row r="7483" spans="7:9">
      <c r="G7483" s="33"/>
      <c r="H7483" s="33"/>
      <c r="I7483" s="33"/>
    </row>
    <row r="7484" spans="7:9">
      <c r="G7484" s="33"/>
      <c r="H7484" s="33"/>
      <c r="I7484" s="33"/>
    </row>
    <row r="7485" spans="7:9">
      <c r="G7485" s="33"/>
      <c r="H7485" s="33"/>
      <c r="I7485" s="33"/>
    </row>
    <row r="7486" spans="7:9">
      <c r="G7486" s="33"/>
      <c r="H7486" s="33"/>
      <c r="I7486" s="33"/>
    </row>
    <row r="7487" spans="7:9">
      <c r="G7487" s="33"/>
      <c r="H7487" s="33"/>
      <c r="I7487" s="33"/>
    </row>
    <row r="7488" spans="7:9">
      <c r="G7488" s="33"/>
      <c r="H7488" s="33"/>
      <c r="I7488" s="33"/>
    </row>
    <row r="7489" spans="7:9">
      <c r="G7489" s="33"/>
      <c r="H7489" s="33"/>
      <c r="I7489" s="33"/>
    </row>
    <row r="7490" spans="7:9">
      <c r="G7490" s="33"/>
      <c r="H7490" s="33"/>
      <c r="I7490" s="33"/>
    </row>
    <row r="7491" spans="7:9">
      <c r="G7491" s="33"/>
      <c r="H7491" s="33"/>
      <c r="I7491" s="33"/>
    </row>
    <row r="7492" spans="7:9">
      <c r="G7492" s="33"/>
      <c r="H7492" s="33"/>
      <c r="I7492" s="33"/>
    </row>
    <row r="7493" spans="7:9">
      <c r="G7493" s="33"/>
      <c r="H7493" s="33"/>
      <c r="I7493" s="33"/>
    </row>
    <row r="7494" spans="7:9">
      <c r="G7494" s="33"/>
      <c r="H7494" s="33"/>
      <c r="I7494" s="33"/>
    </row>
    <row r="7495" spans="7:9">
      <c r="G7495" s="33"/>
      <c r="H7495" s="33"/>
      <c r="I7495" s="33"/>
    </row>
    <row r="7496" spans="7:9">
      <c r="G7496" s="33"/>
      <c r="H7496" s="33"/>
      <c r="I7496" s="33"/>
    </row>
    <row r="7497" spans="7:9">
      <c r="G7497" s="33"/>
      <c r="H7497" s="33"/>
      <c r="I7497" s="33"/>
    </row>
    <row r="7498" spans="7:9">
      <c r="G7498" s="33"/>
      <c r="H7498" s="33"/>
      <c r="I7498" s="33"/>
    </row>
    <row r="7499" spans="7:9">
      <c r="G7499" s="33"/>
      <c r="H7499" s="33"/>
      <c r="I7499" s="33"/>
    </row>
    <row r="7500" spans="7:9">
      <c r="G7500" s="33"/>
      <c r="H7500" s="33"/>
      <c r="I7500" s="33"/>
    </row>
    <row r="7501" spans="7:9">
      <c r="G7501" s="33"/>
      <c r="H7501" s="33"/>
      <c r="I7501" s="33"/>
    </row>
    <row r="7502" spans="7:9">
      <c r="G7502" s="33"/>
      <c r="H7502" s="33"/>
      <c r="I7502" s="33"/>
    </row>
    <row r="7503" spans="7:9">
      <c r="G7503" s="33"/>
      <c r="H7503" s="33"/>
      <c r="I7503" s="33"/>
    </row>
    <row r="7504" spans="7:9">
      <c r="G7504" s="33"/>
      <c r="H7504" s="33"/>
      <c r="I7504" s="33"/>
    </row>
    <row r="7505" spans="7:9">
      <c r="G7505" s="33"/>
      <c r="H7505" s="33"/>
      <c r="I7505" s="33"/>
    </row>
    <row r="7506" spans="7:9">
      <c r="G7506" s="33"/>
      <c r="H7506" s="33"/>
      <c r="I7506" s="33"/>
    </row>
    <row r="7507" spans="7:9">
      <c r="G7507" s="33"/>
      <c r="H7507" s="33"/>
      <c r="I7507" s="33"/>
    </row>
    <row r="7508" spans="7:9">
      <c r="G7508" s="33"/>
      <c r="H7508" s="33"/>
      <c r="I7508" s="33"/>
    </row>
    <row r="7509" spans="7:9">
      <c r="G7509" s="33"/>
      <c r="H7509" s="33"/>
      <c r="I7509" s="33"/>
    </row>
    <row r="7510" spans="7:9">
      <c r="G7510" s="33"/>
      <c r="H7510" s="33"/>
      <c r="I7510" s="33"/>
    </row>
    <row r="7511" spans="7:9">
      <c r="G7511" s="33"/>
      <c r="H7511" s="33"/>
      <c r="I7511" s="33"/>
    </row>
    <row r="7512" spans="7:9">
      <c r="G7512" s="33"/>
      <c r="H7512" s="33"/>
      <c r="I7512" s="33"/>
    </row>
    <row r="7513" spans="7:9">
      <c r="G7513" s="33"/>
      <c r="H7513" s="33"/>
      <c r="I7513" s="33"/>
    </row>
    <row r="7514" spans="7:9">
      <c r="G7514" s="33"/>
      <c r="H7514" s="33"/>
      <c r="I7514" s="33"/>
    </row>
    <row r="7515" spans="7:9">
      <c r="G7515" s="33"/>
      <c r="H7515" s="33"/>
      <c r="I7515" s="33"/>
    </row>
    <row r="7516" spans="7:9">
      <c r="G7516" s="33"/>
      <c r="H7516" s="33"/>
      <c r="I7516" s="33"/>
    </row>
    <row r="7517" spans="7:9">
      <c r="G7517" s="33"/>
      <c r="H7517" s="33"/>
      <c r="I7517" s="33"/>
    </row>
    <row r="7518" spans="7:9">
      <c r="G7518" s="33"/>
      <c r="H7518" s="33"/>
      <c r="I7518" s="33"/>
    </row>
    <row r="7519" spans="7:9">
      <c r="G7519" s="33"/>
      <c r="H7519" s="33"/>
      <c r="I7519" s="33"/>
    </row>
    <row r="7520" spans="7:9">
      <c r="G7520" s="33"/>
      <c r="H7520" s="33"/>
      <c r="I7520" s="33"/>
    </row>
    <row r="7521" spans="7:9">
      <c r="G7521" s="33"/>
      <c r="H7521" s="33"/>
      <c r="I7521" s="33"/>
    </row>
    <row r="7522" spans="7:9">
      <c r="G7522" s="33"/>
      <c r="H7522" s="33"/>
      <c r="I7522" s="33"/>
    </row>
    <row r="7523" spans="7:9">
      <c r="G7523" s="33"/>
      <c r="H7523" s="33"/>
      <c r="I7523" s="33"/>
    </row>
    <row r="7524" spans="7:9">
      <c r="G7524" s="33"/>
      <c r="H7524" s="33"/>
      <c r="I7524" s="33"/>
    </row>
    <row r="7525" spans="7:9">
      <c r="G7525" s="33"/>
      <c r="H7525" s="33"/>
      <c r="I7525" s="33"/>
    </row>
    <row r="7526" spans="7:9">
      <c r="G7526" s="33"/>
      <c r="H7526" s="33"/>
      <c r="I7526" s="33"/>
    </row>
    <row r="7527" spans="7:9">
      <c r="G7527" s="33"/>
      <c r="H7527" s="33"/>
      <c r="I7527" s="33"/>
    </row>
    <row r="7528" spans="7:9">
      <c r="G7528" s="33"/>
      <c r="H7528" s="33"/>
      <c r="I7528" s="33"/>
    </row>
    <row r="7529" spans="7:9">
      <c r="G7529" s="33"/>
      <c r="H7529" s="33"/>
      <c r="I7529" s="33"/>
    </row>
    <row r="7530" spans="7:9">
      <c r="G7530" s="33"/>
      <c r="H7530" s="33"/>
      <c r="I7530" s="33"/>
    </row>
    <row r="7531" spans="7:9">
      <c r="G7531" s="33"/>
      <c r="H7531" s="33"/>
      <c r="I7531" s="33"/>
    </row>
    <row r="7532" spans="7:9">
      <c r="G7532" s="33"/>
      <c r="H7532" s="33"/>
      <c r="I7532" s="33"/>
    </row>
    <row r="7533" spans="7:9">
      <c r="G7533" s="33"/>
      <c r="H7533" s="33"/>
      <c r="I7533" s="33"/>
    </row>
    <row r="7534" spans="7:9">
      <c r="G7534" s="33"/>
      <c r="H7534" s="33"/>
      <c r="I7534" s="33"/>
    </row>
    <row r="7535" spans="7:9">
      <c r="G7535" s="33"/>
      <c r="H7535" s="33"/>
      <c r="I7535" s="33"/>
    </row>
    <row r="7536" spans="7:9">
      <c r="G7536" s="33"/>
      <c r="H7536" s="33"/>
      <c r="I7536" s="33"/>
    </row>
    <row r="7537" spans="7:9">
      <c r="G7537" s="33"/>
      <c r="H7537" s="33"/>
      <c r="I7537" s="33"/>
    </row>
    <row r="7538" spans="7:9">
      <c r="G7538" s="33"/>
      <c r="H7538" s="33"/>
      <c r="I7538" s="33"/>
    </row>
    <row r="7539" spans="7:9">
      <c r="G7539" s="33"/>
      <c r="H7539" s="33"/>
      <c r="I7539" s="33"/>
    </row>
    <row r="7540" spans="7:9">
      <c r="G7540" s="33"/>
      <c r="H7540" s="33"/>
      <c r="I7540" s="33"/>
    </row>
    <row r="7541" spans="7:9">
      <c r="G7541" s="33"/>
      <c r="H7541" s="33"/>
      <c r="I7541" s="33"/>
    </row>
    <row r="7542" spans="7:9">
      <c r="G7542" s="33"/>
      <c r="H7542" s="33"/>
      <c r="I7542" s="33"/>
    </row>
    <row r="7543" spans="7:9">
      <c r="G7543" s="33"/>
      <c r="H7543" s="33"/>
      <c r="I7543" s="33"/>
    </row>
    <row r="7544" spans="7:9">
      <c r="G7544" s="33"/>
      <c r="H7544" s="33"/>
      <c r="I7544" s="33"/>
    </row>
    <row r="7545" spans="7:9">
      <c r="G7545" s="33"/>
      <c r="H7545" s="33"/>
      <c r="I7545" s="33"/>
    </row>
    <row r="7546" spans="7:9">
      <c r="G7546" s="33"/>
      <c r="H7546" s="33"/>
      <c r="I7546" s="33"/>
    </row>
    <row r="7547" spans="7:9">
      <c r="G7547" s="33"/>
      <c r="H7547" s="33"/>
      <c r="I7547" s="33"/>
    </row>
    <row r="7548" spans="7:9">
      <c r="G7548" s="33"/>
      <c r="H7548" s="33"/>
      <c r="I7548" s="33"/>
    </row>
    <row r="7549" spans="7:9">
      <c r="G7549" s="33"/>
      <c r="H7549" s="33"/>
      <c r="I7549" s="33"/>
    </row>
    <row r="7550" spans="7:9">
      <c r="G7550" s="33"/>
      <c r="H7550" s="33"/>
      <c r="I7550" s="33"/>
    </row>
    <row r="7551" spans="7:9">
      <c r="G7551" s="33"/>
      <c r="H7551" s="33"/>
      <c r="I7551" s="33"/>
    </row>
    <row r="7552" spans="7:9">
      <c r="G7552" s="33"/>
      <c r="H7552" s="33"/>
      <c r="I7552" s="33"/>
    </row>
    <row r="7553" spans="7:9">
      <c r="G7553" s="33"/>
      <c r="H7553" s="33"/>
      <c r="I7553" s="33"/>
    </row>
    <row r="7554" spans="7:9">
      <c r="G7554" s="33"/>
      <c r="H7554" s="33"/>
      <c r="I7554" s="33"/>
    </row>
    <row r="7555" spans="7:9">
      <c r="G7555" s="33"/>
      <c r="H7555" s="33"/>
      <c r="I7555" s="33"/>
    </row>
    <row r="7556" spans="7:9">
      <c r="G7556" s="33"/>
      <c r="H7556" s="33"/>
      <c r="I7556" s="33"/>
    </row>
    <row r="7557" spans="7:9">
      <c r="G7557" s="33"/>
      <c r="H7557" s="33"/>
      <c r="I7557" s="33"/>
    </row>
    <row r="7558" spans="7:9">
      <c r="G7558" s="33"/>
      <c r="H7558" s="33"/>
      <c r="I7558" s="33"/>
    </row>
    <row r="7559" spans="7:9">
      <c r="G7559" s="33"/>
      <c r="H7559" s="33"/>
      <c r="I7559" s="33"/>
    </row>
    <row r="7560" spans="7:9">
      <c r="G7560" s="33"/>
      <c r="H7560" s="33"/>
      <c r="I7560" s="33"/>
    </row>
    <row r="7561" spans="7:9">
      <c r="G7561" s="33"/>
      <c r="H7561" s="33"/>
      <c r="I7561" s="33"/>
    </row>
    <row r="7562" spans="7:9">
      <c r="G7562" s="33"/>
      <c r="H7562" s="33"/>
      <c r="I7562" s="33"/>
    </row>
    <row r="7563" spans="7:9">
      <c r="G7563" s="33"/>
      <c r="H7563" s="33"/>
      <c r="I7563" s="33"/>
    </row>
    <row r="7564" spans="7:9">
      <c r="G7564" s="33"/>
      <c r="H7564" s="33"/>
      <c r="I7564" s="33"/>
    </row>
    <row r="7565" spans="7:9">
      <c r="G7565" s="33"/>
      <c r="H7565" s="33"/>
      <c r="I7565" s="33"/>
    </row>
    <row r="7566" spans="7:9">
      <c r="G7566" s="33"/>
      <c r="H7566" s="33"/>
      <c r="I7566" s="33"/>
    </row>
    <row r="7567" spans="7:9">
      <c r="G7567" s="33"/>
      <c r="H7567" s="33"/>
      <c r="I7567" s="33"/>
    </row>
    <row r="7568" spans="7:9">
      <c r="G7568" s="33"/>
      <c r="H7568" s="33"/>
      <c r="I7568" s="33"/>
    </row>
    <row r="7569" spans="7:9">
      <c r="G7569" s="33"/>
      <c r="H7569" s="33"/>
      <c r="I7569" s="33"/>
    </row>
    <row r="7570" spans="7:9">
      <c r="G7570" s="33"/>
      <c r="H7570" s="33"/>
      <c r="I7570" s="33"/>
    </row>
    <row r="7571" spans="7:9">
      <c r="G7571" s="33"/>
      <c r="H7571" s="33"/>
      <c r="I7571" s="33"/>
    </row>
    <row r="7572" spans="7:9">
      <c r="G7572" s="33"/>
      <c r="H7572" s="33"/>
      <c r="I7572" s="33"/>
    </row>
    <row r="7573" spans="7:9">
      <c r="G7573" s="33"/>
      <c r="H7573" s="33"/>
      <c r="I7573" s="33"/>
    </row>
    <row r="7574" spans="7:9">
      <c r="G7574" s="33"/>
      <c r="H7574" s="33"/>
      <c r="I7574" s="33"/>
    </row>
    <row r="7575" spans="7:9">
      <c r="G7575" s="33"/>
      <c r="H7575" s="33"/>
      <c r="I7575" s="33"/>
    </row>
    <row r="7576" spans="7:9">
      <c r="G7576" s="33"/>
      <c r="H7576" s="33"/>
      <c r="I7576" s="33"/>
    </row>
    <row r="7577" spans="7:9">
      <c r="G7577" s="33"/>
      <c r="H7577" s="33"/>
      <c r="I7577" s="33"/>
    </row>
    <row r="7578" spans="7:9">
      <c r="G7578" s="33"/>
      <c r="H7578" s="33"/>
      <c r="I7578" s="33"/>
    </row>
    <row r="7579" spans="7:9">
      <c r="G7579" s="33"/>
      <c r="H7579" s="33"/>
      <c r="I7579" s="33"/>
    </row>
    <row r="7580" spans="7:9">
      <c r="G7580" s="33"/>
      <c r="H7580" s="33"/>
      <c r="I7580" s="33"/>
    </row>
    <row r="7581" spans="7:9">
      <c r="G7581" s="33"/>
      <c r="H7581" s="33"/>
      <c r="I7581" s="33"/>
    </row>
    <row r="7582" spans="7:9">
      <c r="G7582" s="33"/>
      <c r="H7582" s="33"/>
      <c r="I7582" s="33"/>
    </row>
    <row r="7583" spans="7:9">
      <c r="G7583" s="33"/>
      <c r="H7583" s="33"/>
      <c r="I7583" s="33"/>
    </row>
    <row r="7584" spans="7:9">
      <c r="G7584" s="33"/>
      <c r="H7584" s="33"/>
      <c r="I7584" s="33"/>
    </row>
    <row r="7585" spans="7:9">
      <c r="G7585" s="33"/>
      <c r="H7585" s="33"/>
      <c r="I7585" s="33"/>
    </row>
    <row r="7586" spans="7:9">
      <c r="G7586" s="33"/>
      <c r="H7586" s="33"/>
      <c r="I7586" s="33"/>
    </row>
    <row r="7587" spans="7:9">
      <c r="G7587" s="33"/>
      <c r="H7587" s="33"/>
      <c r="I7587" s="33"/>
    </row>
    <row r="7588" spans="7:9">
      <c r="G7588" s="33"/>
      <c r="H7588" s="33"/>
      <c r="I7588" s="33"/>
    </row>
    <row r="7589" spans="7:9">
      <c r="G7589" s="33"/>
      <c r="H7589" s="33"/>
      <c r="I7589" s="33"/>
    </row>
    <row r="7590" spans="7:9">
      <c r="G7590" s="33"/>
      <c r="H7590" s="33"/>
      <c r="I7590" s="33"/>
    </row>
    <row r="7591" spans="7:9">
      <c r="G7591" s="33"/>
      <c r="H7591" s="33"/>
      <c r="I7591" s="33"/>
    </row>
    <row r="7592" spans="7:9">
      <c r="G7592" s="33"/>
      <c r="H7592" s="33"/>
      <c r="I7592" s="33"/>
    </row>
    <row r="7593" spans="7:9">
      <c r="G7593" s="33"/>
      <c r="H7593" s="33"/>
      <c r="I7593" s="33"/>
    </row>
    <row r="7594" spans="7:9">
      <c r="G7594" s="33"/>
      <c r="H7594" s="33"/>
      <c r="I7594" s="33"/>
    </row>
    <row r="7595" spans="7:9">
      <c r="G7595" s="33"/>
      <c r="H7595" s="33"/>
      <c r="I7595" s="33"/>
    </row>
    <row r="7596" spans="7:9">
      <c r="G7596" s="33"/>
      <c r="H7596" s="33"/>
      <c r="I7596" s="33"/>
    </row>
    <row r="7597" spans="7:9">
      <c r="G7597" s="33"/>
      <c r="H7597" s="33"/>
      <c r="I7597" s="33"/>
    </row>
    <row r="7598" spans="7:9">
      <c r="G7598" s="33"/>
      <c r="H7598" s="33"/>
      <c r="I7598" s="33"/>
    </row>
    <row r="7599" spans="7:9">
      <c r="G7599" s="33"/>
      <c r="H7599" s="33"/>
      <c r="I7599" s="33"/>
    </row>
    <row r="7600" spans="7:9">
      <c r="G7600" s="33"/>
      <c r="H7600" s="33"/>
      <c r="I7600" s="33"/>
    </row>
    <row r="7601" spans="7:9">
      <c r="G7601" s="33"/>
      <c r="H7601" s="33"/>
      <c r="I7601" s="33"/>
    </row>
    <row r="7602" spans="7:9">
      <c r="G7602" s="33"/>
      <c r="H7602" s="33"/>
      <c r="I7602" s="33"/>
    </row>
    <row r="7603" spans="7:9">
      <c r="G7603" s="33"/>
      <c r="H7603" s="33"/>
      <c r="I7603" s="33"/>
    </row>
    <row r="7604" spans="7:9">
      <c r="G7604" s="33"/>
      <c r="H7604" s="33"/>
      <c r="I7604" s="33"/>
    </row>
    <row r="7605" spans="7:9">
      <c r="G7605" s="33"/>
      <c r="H7605" s="33"/>
      <c r="I7605" s="33"/>
    </row>
    <row r="7606" spans="7:9">
      <c r="G7606" s="33"/>
      <c r="H7606" s="33"/>
      <c r="I7606" s="33"/>
    </row>
    <row r="7607" spans="7:9">
      <c r="G7607" s="33"/>
      <c r="H7607" s="33"/>
      <c r="I7607" s="33"/>
    </row>
    <row r="7608" spans="7:9">
      <c r="G7608" s="33"/>
      <c r="H7608" s="33"/>
      <c r="I7608" s="33"/>
    </row>
    <row r="7609" spans="7:9">
      <c r="G7609" s="33"/>
      <c r="H7609" s="33"/>
      <c r="I7609" s="33"/>
    </row>
    <row r="7610" spans="7:9">
      <c r="G7610" s="33"/>
      <c r="H7610" s="33"/>
      <c r="I7610" s="33"/>
    </row>
    <row r="7611" spans="7:9">
      <c r="G7611" s="33"/>
      <c r="H7611" s="33"/>
      <c r="I7611" s="33"/>
    </row>
    <row r="7612" spans="7:9">
      <c r="G7612" s="33"/>
      <c r="H7612" s="33"/>
      <c r="I7612" s="33"/>
    </row>
    <row r="7613" spans="7:9">
      <c r="G7613" s="33"/>
      <c r="H7613" s="33"/>
      <c r="I7613" s="33"/>
    </row>
    <row r="7614" spans="7:9">
      <c r="G7614" s="33"/>
      <c r="H7614" s="33"/>
      <c r="I7614" s="33"/>
    </row>
    <row r="7615" spans="7:9">
      <c r="G7615" s="33"/>
      <c r="H7615" s="33"/>
      <c r="I7615" s="33"/>
    </row>
    <row r="7616" spans="7:9">
      <c r="G7616" s="33"/>
      <c r="H7616" s="33"/>
      <c r="I7616" s="33"/>
    </row>
    <row r="7617" spans="7:9">
      <c r="G7617" s="33"/>
      <c r="H7617" s="33"/>
      <c r="I7617" s="33"/>
    </row>
    <row r="7618" spans="7:9">
      <c r="G7618" s="33"/>
      <c r="H7618" s="33"/>
      <c r="I7618" s="33"/>
    </row>
    <row r="7619" spans="7:9">
      <c r="G7619" s="33"/>
      <c r="H7619" s="33"/>
      <c r="I7619" s="33"/>
    </row>
    <row r="7620" spans="7:9">
      <c r="G7620" s="33"/>
      <c r="H7620" s="33"/>
      <c r="I7620" s="33"/>
    </row>
    <row r="7621" spans="7:9">
      <c r="G7621" s="33"/>
      <c r="H7621" s="33"/>
      <c r="I7621" s="33"/>
    </row>
    <row r="7622" spans="7:9">
      <c r="G7622" s="33"/>
      <c r="H7622" s="33"/>
      <c r="I7622" s="33"/>
    </row>
    <row r="7623" spans="7:9">
      <c r="G7623" s="33"/>
      <c r="H7623" s="33"/>
      <c r="I7623" s="33"/>
    </row>
    <row r="7624" spans="7:9">
      <c r="G7624" s="33"/>
      <c r="H7624" s="33"/>
      <c r="I7624" s="33"/>
    </row>
    <row r="7625" spans="7:9">
      <c r="G7625" s="33"/>
      <c r="H7625" s="33"/>
      <c r="I7625" s="33"/>
    </row>
    <row r="7626" spans="7:9">
      <c r="G7626" s="33"/>
      <c r="H7626" s="33"/>
      <c r="I7626" s="33"/>
    </row>
    <row r="7627" spans="7:9">
      <c r="G7627" s="33"/>
      <c r="H7627" s="33"/>
      <c r="I7627" s="33"/>
    </row>
    <row r="7628" spans="7:9">
      <c r="G7628" s="33"/>
      <c r="H7628" s="33"/>
      <c r="I7628" s="33"/>
    </row>
    <row r="7629" spans="7:9">
      <c r="G7629" s="33"/>
      <c r="H7629" s="33"/>
      <c r="I7629" s="33"/>
    </row>
    <row r="7630" spans="7:9">
      <c r="G7630" s="33"/>
      <c r="H7630" s="33"/>
      <c r="I7630" s="33"/>
    </row>
    <row r="7631" spans="7:9">
      <c r="G7631" s="33"/>
      <c r="H7631" s="33"/>
      <c r="I7631" s="33"/>
    </row>
    <row r="7632" spans="7:9">
      <c r="G7632" s="33"/>
      <c r="H7632" s="33"/>
      <c r="I7632" s="33"/>
    </row>
    <row r="7633" spans="7:9">
      <c r="G7633" s="33"/>
      <c r="H7633" s="33"/>
      <c r="I7633" s="33"/>
    </row>
    <row r="7634" spans="7:9">
      <c r="G7634" s="33"/>
      <c r="H7634" s="33"/>
      <c r="I7634" s="33"/>
    </row>
    <row r="7635" spans="7:9">
      <c r="G7635" s="33"/>
      <c r="H7635" s="33"/>
      <c r="I7635" s="33"/>
    </row>
    <row r="7636" spans="7:9">
      <c r="G7636" s="33"/>
      <c r="H7636" s="33"/>
      <c r="I7636" s="33"/>
    </row>
    <row r="7637" spans="7:9">
      <c r="G7637" s="33"/>
      <c r="H7637" s="33"/>
      <c r="I7637" s="33"/>
    </row>
    <row r="7638" spans="7:9">
      <c r="G7638" s="33"/>
      <c r="H7638" s="33"/>
      <c r="I7638" s="33"/>
    </row>
    <row r="7639" spans="7:9">
      <c r="G7639" s="33"/>
      <c r="H7639" s="33"/>
      <c r="I7639" s="33"/>
    </row>
    <row r="7640" spans="7:9">
      <c r="G7640" s="33"/>
      <c r="H7640" s="33"/>
      <c r="I7640" s="33"/>
    </row>
    <row r="7641" spans="7:9">
      <c r="G7641" s="33"/>
      <c r="H7641" s="33"/>
      <c r="I7641" s="33"/>
    </row>
    <row r="7642" spans="7:9">
      <c r="G7642" s="33"/>
      <c r="H7642" s="33"/>
      <c r="I7642" s="33"/>
    </row>
    <row r="7643" spans="7:9">
      <c r="G7643" s="33"/>
      <c r="H7643" s="33"/>
      <c r="I7643" s="33"/>
    </row>
    <row r="7644" spans="7:9">
      <c r="G7644" s="33"/>
      <c r="H7644" s="33"/>
      <c r="I7644" s="33"/>
    </row>
    <row r="7645" spans="7:9">
      <c r="G7645" s="33"/>
      <c r="H7645" s="33"/>
      <c r="I7645" s="33"/>
    </row>
    <row r="7646" spans="7:9">
      <c r="G7646" s="33"/>
      <c r="H7646" s="33"/>
      <c r="I7646" s="33"/>
    </row>
    <row r="7647" spans="7:9">
      <c r="G7647" s="33"/>
      <c r="H7647" s="33"/>
      <c r="I7647" s="33"/>
    </row>
    <row r="7648" spans="7:9">
      <c r="G7648" s="33"/>
      <c r="H7648" s="33"/>
      <c r="I7648" s="33"/>
    </row>
    <row r="7649" spans="7:9">
      <c r="G7649" s="33"/>
      <c r="H7649" s="33"/>
      <c r="I7649" s="33"/>
    </row>
    <row r="7650" spans="7:9">
      <c r="G7650" s="33"/>
      <c r="H7650" s="33"/>
      <c r="I7650" s="33"/>
    </row>
    <row r="7651" spans="7:9">
      <c r="G7651" s="33"/>
      <c r="H7651" s="33"/>
      <c r="I7651" s="33"/>
    </row>
    <row r="7652" spans="7:9">
      <c r="G7652" s="33"/>
      <c r="H7652" s="33"/>
      <c r="I7652" s="33"/>
    </row>
    <row r="7653" spans="7:9">
      <c r="G7653" s="33"/>
      <c r="H7653" s="33"/>
      <c r="I7653" s="33"/>
    </row>
    <row r="7654" spans="7:9">
      <c r="G7654" s="33"/>
      <c r="H7654" s="33"/>
      <c r="I7654" s="33"/>
    </row>
    <row r="7655" spans="7:9">
      <c r="G7655" s="33"/>
      <c r="H7655" s="33"/>
      <c r="I7655" s="33"/>
    </row>
    <row r="7656" spans="7:9">
      <c r="G7656" s="33"/>
      <c r="H7656" s="33"/>
      <c r="I7656" s="33"/>
    </row>
    <row r="7657" spans="7:9">
      <c r="G7657" s="33"/>
      <c r="H7657" s="33"/>
      <c r="I7657" s="33"/>
    </row>
    <row r="7658" spans="7:9">
      <c r="G7658" s="33"/>
      <c r="H7658" s="33"/>
      <c r="I7658" s="33"/>
    </row>
    <row r="7659" spans="7:9">
      <c r="G7659" s="33"/>
      <c r="H7659" s="33"/>
      <c r="I7659" s="33"/>
    </row>
    <row r="7660" spans="7:9">
      <c r="G7660" s="33"/>
      <c r="H7660" s="33"/>
      <c r="I7660" s="33"/>
    </row>
    <row r="7661" spans="7:9">
      <c r="G7661" s="33"/>
      <c r="H7661" s="33"/>
      <c r="I7661" s="33"/>
    </row>
    <row r="7662" spans="7:9">
      <c r="G7662" s="33"/>
      <c r="H7662" s="33"/>
      <c r="I7662" s="33"/>
    </row>
    <row r="7663" spans="7:9">
      <c r="G7663" s="33"/>
      <c r="H7663" s="33"/>
      <c r="I7663" s="33"/>
    </row>
    <row r="7664" spans="7:9">
      <c r="G7664" s="33"/>
      <c r="H7664" s="33"/>
      <c r="I7664" s="33"/>
    </row>
    <row r="7665" spans="7:9">
      <c r="G7665" s="33"/>
      <c r="H7665" s="33"/>
      <c r="I7665" s="33"/>
    </row>
    <row r="7666" spans="7:9">
      <c r="G7666" s="33"/>
      <c r="H7666" s="33"/>
      <c r="I7666" s="33"/>
    </row>
    <row r="7667" spans="7:9">
      <c r="G7667" s="33"/>
      <c r="H7667" s="33"/>
      <c r="I7667" s="33"/>
    </row>
    <row r="7668" spans="7:9">
      <c r="G7668" s="33"/>
      <c r="H7668" s="33"/>
      <c r="I7668" s="33"/>
    </row>
    <row r="7669" spans="7:9">
      <c r="G7669" s="33"/>
      <c r="H7669" s="33"/>
      <c r="I7669" s="33"/>
    </row>
    <row r="7670" spans="7:9">
      <c r="G7670" s="33"/>
      <c r="H7670" s="33"/>
      <c r="I7670" s="33"/>
    </row>
    <row r="7671" spans="7:9">
      <c r="G7671" s="33"/>
      <c r="H7671" s="33"/>
      <c r="I7671" s="33"/>
    </row>
    <row r="7672" spans="7:9">
      <c r="G7672" s="33"/>
      <c r="H7672" s="33"/>
      <c r="I7672" s="33"/>
    </row>
    <row r="7673" spans="7:9">
      <c r="G7673" s="33"/>
      <c r="H7673" s="33"/>
      <c r="I7673" s="33"/>
    </row>
    <row r="7674" spans="7:9">
      <c r="G7674" s="33"/>
      <c r="H7674" s="33"/>
      <c r="I7674" s="33"/>
    </row>
    <row r="7675" spans="7:9">
      <c r="G7675" s="33"/>
      <c r="H7675" s="33"/>
      <c r="I7675" s="33"/>
    </row>
    <row r="7676" spans="7:9">
      <c r="G7676" s="33"/>
      <c r="H7676" s="33"/>
      <c r="I7676" s="33"/>
    </row>
    <row r="7677" spans="7:9">
      <c r="G7677" s="33"/>
      <c r="H7677" s="33"/>
      <c r="I7677" s="33"/>
    </row>
    <row r="7678" spans="7:9">
      <c r="G7678" s="33"/>
      <c r="H7678" s="33"/>
      <c r="I7678" s="33"/>
    </row>
    <row r="7679" spans="7:9">
      <c r="G7679" s="33"/>
      <c r="H7679" s="33"/>
      <c r="I7679" s="33"/>
    </row>
    <row r="7680" spans="7:9">
      <c r="G7680" s="33"/>
      <c r="H7680" s="33"/>
      <c r="I7680" s="33"/>
    </row>
    <row r="7681" spans="7:9">
      <c r="G7681" s="33"/>
      <c r="H7681" s="33"/>
      <c r="I7681" s="33"/>
    </row>
    <row r="7682" spans="7:9">
      <c r="G7682" s="33"/>
      <c r="H7682" s="33"/>
      <c r="I7682" s="33"/>
    </row>
    <row r="7683" spans="7:9">
      <c r="G7683" s="33"/>
      <c r="H7683" s="33"/>
      <c r="I7683" s="33"/>
    </row>
    <row r="7684" spans="7:9">
      <c r="G7684" s="33"/>
      <c r="H7684" s="33"/>
      <c r="I7684" s="33"/>
    </row>
    <row r="7685" spans="7:9">
      <c r="G7685" s="33"/>
      <c r="H7685" s="33"/>
      <c r="I7685" s="33"/>
    </row>
    <row r="7686" spans="7:9">
      <c r="G7686" s="33"/>
      <c r="H7686" s="33"/>
      <c r="I7686" s="33"/>
    </row>
    <row r="7687" spans="7:9">
      <c r="G7687" s="33"/>
      <c r="H7687" s="33"/>
      <c r="I7687" s="33"/>
    </row>
    <row r="7688" spans="7:9">
      <c r="G7688" s="33"/>
      <c r="H7688" s="33"/>
      <c r="I7688" s="33"/>
    </row>
    <row r="7689" spans="7:9">
      <c r="G7689" s="33"/>
      <c r="H7689" s="33"/>
      <c r="I7689" s="33"/>
    </row>
    <row r="7690" spans="7:9">
      <c r="G7690" s="33"/>
      <c r="H7690" s="33"/>
      <c r="I7690" s="33"/>
    </row>
    <row r="7691" spans="7:9">
      <c r="G7691" s="33"/>
      <c r="H7691" s="33"/>
      <c r="I7691" s="33"/>
    </row>
    <row r="7692" spans="7:9">
      <c r="G7692" s="33"/>
      <c r="H7692" s="33"/>
      <c r="I7692" s="33"/>
    </row>
    <row r="7693" spans="7:9">
      <c r="G7693" s="33"/>
      <c r="H7693" s="33"/>
      <c r="I7693" s="33"/>
    </row>
    <row r="7694" spans="7:9">
      <c r="G7694" s="33"/>
      <c r="H7694" s="33"/>
      <c r="I7694" s="33"/>
    </row>
    <row r="7695" spans="7:9">
      <c r="G7695" s="33"/>
      <c r="H7695" s="33"/>
      <c r="I7695" s="33"/>
    </row>
    <row r="7696" spans="7:9">
      <c r="G7696" s="33"/>
      <c r="H7696" s="33"/>
      <c r="I7696" s="33"/>
    </row>
    <row r="7697" spans="7:9">
      <c r="G7697" s="33"/>
      <c r="H7697" s="33"/>
      <c r="I7697" s="33"/>
    </row>
    <row r="7698" spans="7:9">
      <c r="G7698" s="33"/>
      <c r="H7698" s="33"/>
      <c r="I7698" s="33"/>
    </row>
    <row r="7699" spans="7:9">
      <c r="G7699" s="33"/>
      <c r="H7699" s="33"/>
      <c r="I7699" s="33"/>
    </row>
    <row r="7700" spans="7:9">
      <c r="G7700" s="33"/>
      <c r="H7700" s="33"/>
      <c r="I7700" s="33"/>
    </row>
    <row r="7701" spans="7:9">
      <c r="G7701" s="33"/>
      <c r="H7701" s="33"/>
      <c r="I7701" s="33"/>
    </row>
    <row r="7702" spans="7:9">
      <c r="G7702" s="33"/>
      <c r="H7702" s="33"/>
      <c r="I7702" s="33"/>
    </row>
    <row r="7703" spans="7:9">
      <c r="G7703" s="33"/>
      <c r="H7703" s="33"/>
      <c r="I7703" s="33"/>
    </row>
    <row r="7704" spans="7:9">
      <c r="G7704" s="33"/>
      <c r="H7704" s="33"/>
      <c r="I7704" s="33"/>
    </row>
    <row r="7705" spans="7:9">
      <c r="G7705" s="33"/>
      <c r="H7705" s="33"/>
      <c r="I7705" s="33"/>
    </row>
    <row r="7706" spans="7:9">
      <c r="G7706" s="33"/>
      <c r="H7706" s="33"/>
      <c r="I7706" s="33"/>
    </row>
    <row r="7707" spans="7:9">
      <c r="G7707" s="33"/>
      <c r="H7707" s="33"/>
      <c r="I7707" s="33"/>
    </row>
    <row r="7708" spans="7:9">
      <c r="G7708" s="33"/>
      <c r="H7708" s="33"/>
      <c r="I7708" s="33"/>
    </row>
    <row r="7709" spans="7:9">
      <c r="G7709" s="33"/>
      <c r="H7709" s="33"/>
      <c r="I7709" s="33"/>
    </row>
    <row r="7710" spans="7:9">
      <c r="G7710" s="33"/>
      <c r="H7710" s="33"/>
      <c r="I7710" s="33"/>
    </row>
    <row r="7711" spans="7:9">
      <c r="G7711" s="33"/>
      <c r="H7711" s="33"/>
      <c r="I7711" s="33"/>
    </row>
    <row r="7712" spans="7:9">
      <c r="G7712" s="33"/>
      <c r="H7712" s="33"/>
      <c r="I7712" s="33"/>
    </row>
    <row r="7713" spans="7:9">
      <c r="G7713" s="33"/>
      <c r="H7713" s="33"/>
      <c r="I7713" s="33"/>
    </row>
    <row r="7714" spans="7:9">
      <c r="G7714" s="33"/>
      <c r="H7714" s="33"/>
      <c r="I7714" s="33"/>
    </row>
    <row r="7715" spans="7:9">
      <c r="G7715" s="33"/>
      <c r="H7715" s="33"/>
      <c r="I7715" s="33"/>
    </row>
    <row r="7716" spans="7:9">
      <c r="G7716" s="33"/>
      <c r="H7716" s="33"/>
      <c r="I7716" s="33"/>
    </row>
    <row r="7717" spans="7:9">
      <c r="G7717" s="33"/>
      <c r="H7717" s="33"/>
      <c r="I7717" s="33"/>
    </row>
    <row r="7718" spans="7:9">
      <c r="G7718" s="33"/>
      <c r="H7718" s="33"/>
      <c r="I7718" s="33"/>
    </row>
    <row r="7719" spans="7:9">
      <c r="G7719" s="33"/>
      <c r="H7719" s="33"/>
      <c r="I7719" s="33"/>
    </row>
    <row r="7720" spans="7:9">
      <c r="G7720" s="33"/>
      <c r="H7720" s="33"/>
      <c r="I7720" s="33"/>
    </row>
    <row r="7721" spans="7:9">
      <c r="G7721" s="33"/>
      <c r="H7721" s="33"/>
      <c r="I7721" s="33"/>
    </row>
    <row r="7722" spans="7:9">
      <c r="G7722" s="33"/>
      <c r="H7722" s="33"/>
      <c r="I7722" s="33"/>
    </row>
    <row r="7723" spans="7:9">
      <c r="G7723" s="33"/>
      <c r="H7723" s="33"/>
      <c r="I7723" s="33"/>
    </row>
    <row r="7724" spans="7:9">
      <c r="G7724" s="33"/>
      <c r="H7724" s="33"/>
      <c r="I7724" s="33"/>
    </row>
    <row r="7725" spans="7:9">
      <c r="G7725" s="33"/>
      <c r="H7725" s="33"/>
      <c r="I7725" s="33"/>
    </row>
    <row r="7726" spans="7:9">
      <c r="G7726" s="33"/>
      <c r="H7726" s="33"/>
      <c r="I7726" s="33"/>
    </row>
    <row r="7727" spans="7:9">
      <c r="G7727" s="33"/>
      <c r="H7727" s="33"/>
      <c r="I7727" s="33"/>
    </row>
    <row r="7728" spans="7:9">
      <c r="G7728" s="33"/>
      <c r="H7728" s="33"/>
      <c r="I7728" s="33"/>
    </row>
    <row r="7729" spans="7:9">
      <c r="G7729" s="33"/>
      <c r="H7729" s="33"/>
      <c r="I7729" s="33"/>
    </row>
    <row r="7730" spans="7:9">
      <c r="G7730" s="33"/>
      <c r="H7730" s="33"/>
      <c r="I7730" s="33"/>
    </row>
    <row r="7731" spans="7:9">
      <c r="G7731" s="33"/>
      <c r="H7731" s="33"/>
      <c r="I7731" s="33"/>
    </row>
    <row r="7732" spans="7:9">
      <c r="G7732" s="33"/>
      <c r="H7732" s="33"/>
      <c r="I7732" s="33"/>
    </row>
    <row r="7733" spans="7:9">
      <c r="G7733" s="33"/>
      <c r="H7733" s="33"/>
      <c r="I7733" s="33"/>
    </row>
    <row r="7734" spans="7:9">
      <c r="G7734" s="33"/>
      <c r="H7734" s="33"/>
      <c r="I7734" s="33"/>
    </row>
    <row r="7735" spans="7:9">
      <c r="G7735" s="33"/>
      <c r="H7735" s="33"/>
      <c r="I7735" s="33"/>
    </row>
    <row r="7736" spans="7:9">
      <c r="G7736" s="33"/>
      <c r="H7736" s="33"/>
      <c r="I7736" s="33"/>
    </row>
    <row r="7737" spans="7:9">
      <c r="G7737" s="33"/>
      <c r="H7737" s="33"/>
      <c r="I7737" s="33"/>
    </row>
    <row r="7738" spans="7:9">
      <c r="G7738" s="33"/>
      <c r="H7738" s="33"/>
      <c r="I7738" s="33"/>
    </row>
    <row r="7739" spans="7:9">
      <c r="G7739" s="33"/>
      <c r="H7739" s="33"/>
      <c r="I7739" s="33"/>
    </row>
    <row r="7740" spans="7:9">
      <c r="G7740" s="33"/>
      <c r="H7740" s="33"/>
      <c r="I7740" s="33"/>
    </row>
    <row r="7741" spans="7:9">
      <c r="G7741" s="33"/>
      <c r="H7741" s="33"/>
      <c r="I7741" s="33"/>
    </row>
    <row r="7742" spans="7:9">
      <c r="G7742" s="33"/>
      <c r="H7742" s="33"/>
      <c r="I7742" s="33"/>
    </row>
    <row r="7743" spans="7:9">
      <c r="G7743" s="33"/>
      <c r="H7743" s="33"/>
      <c r="I7743" s="33"/>
    </row>
    <row r="7744" spans="7:9">
      <c r="G7744" s="33"/>
      <c r="H7744" s="33"/>
      <c r="I7744" s="33"/>
    </row>
    <row r="7745" spans="7:9">
      <c r="G7745" s="33"/>
      <c r="H7745" s="33"/>
      <c r="I7745" s="33"/>
    </row>
    <row r="7746" spans="7:9">
      <c r="G7746" s="33"/>
      <c r="H7746" s="33"/>
      <c r="I7746" s="33"/>
    </row>
    <row r="7747" spans="7:9">
      <c r="G7747" s="33"/>
      <c r="H7747" s="33"/>
      <c r="I7747" s="33"/>
    </row>
    <row r="7748" spans="7:9">
      <c r="G7748" s="33"/>
      <c r="H7748" s="33"/>
      <c r="I7748" s="33"/>
    </row>
    <row r="7749" spans="7:9">
      <c r="G7749" s="33"/>
      <c r="H7749" s="33"/>
      <c r="I7749" s="33"/>
    </row>
    <row r="7750" spans="7:9">
      <c r="G7750" s="33"/>
      <c r="H7750" s="33"/>
      <c r="I7750" s="33"/>
    </row>
    <row r="7751" spans="7:9">
      <c r="G7751" s="33"/>
      <c r="H7751" s="33"/>
      <c r="I7751" s="33"/>
    </row>
    <row r="7752" spans="7:9">
      <c r="G7752" s="33"/>
      <c r="H7752" s="33"/>
      <c r="I7752" s="33"/>
    </row>
    <row r="7753" spans="7:9">
      <c r="G7753" s="33"/>
      <c r="H7753" s="33"/>
      <c r="I7753" s="33"/>
    </row>
    <row r="7754" spans="7:9">
      <c r="G7754" s="33"/>
      <c r="H7754" s="33"/>
      <c r="I7754" s="33"/>
    </row>
    <row r="7755" spans="7:9">
      <c r="G7755" s="33"/>
      <c r="H7755" s="33"/>
      <c r="I7755" s="33"/>
    </row>
    <row r="7756" spans="7:9">
      <c r="G7756" s="33"/>
      <c r="H7756" s="33"/>
      <c r="I7756" s="33"/>
    </row>
    <row r="7757" spans="7:9">
      <c r="G7757" s="33"/>
      <c r="H7757" s="33"/>
      <c r="I7757" s="33"/>
    </row>
    <row r="7758" spans="7:9">
      <c r="G7758" s="33"/>
      <c r="H7758" s="33"/>
      <c r="I7758" s="33"/>
    </row>
    <row r="7759" spans="7:9">
      <c r="G7759" s="33"/>
      <c r="H7759" s="33"/>
      <c r="I7759" s="33"/>
    </row>
    <row r="7760" spans="7:9">
      <c r="G7760" s="33"/>
      <c r="H7760" s="33"/>
      <c r="I7760" s="33"/>
    </row>
    <row r="7761" spans="7:9">
      <c r="G7761" s="33"/>
      <c r="H7761" s="33"/>
      <c r="I7761" s="33"/>
    </row>
    <row r="7762" spans="7:9">
      <c r="G7762" s="33"/>
      <c r="H7762" s="33"/>
      <c r="I7762" s="33"/>
    </row>
    <row r="7763" spans="7:9">
      <c r="G7763" s="33"/>
      <c r="H7763" s="33"/>
      <c r="I7763" s="33"/>
    </row>
    <row r="7764" spans="7:9">
      <c r="G7764" s="33"/>
      <c r="H7764" s="33"/>
      <c r="I7764" s="33"/>
    </row>
    <row r="7765" spans="7:9">
      <c r="G7765" s="33"/>
      <c r="H7765" s="33"/>
      <c r="I7765" s="33"/>
    </row>
    <row r="7766" spans="7:9">
      <c r="G7766" s="33"/>
      <c r="H7766" s="33"/>
      <c r="I7766" s="33"/>
    </row>
    <row r="7767" spans="7:9">
      <c r="G7767" s="33"/>
      <c r="H7767" s="33"/>
      <c r="I7767" s="33"/>
    </row>
    <row r="7768" spans="7:9">
      <c r="G7768" s="33"/>
      <c r="H7768" s="33"/>
      <c r="I7768" s="33"/>
    </row>
    <row r="7769" spans="7:9">
      <c r="G7769" s="33"/>
      <c r="H7769" s="33"/>
      <c r="I7769" s="33"/>
    </row>
    <row r="7770" spans="7:9">
      <c r="G7770" s="33"/>
      <c r="H7770" s="33"/>
      <c r="I7770" s="33"/>
    </row>
    <row r="7771" spans="7:9">
      <c r="G7771" s="33"/>
      <c r="H7771" s="33"/>
      <c r="I7771" s="33"/>
    </row>
    <row r="7772" spans="7:9">
      <c r="G7772" s="33"/>
      <c r="H7772" s="33"/>
      <c r="I7772" s="33"/>
    </row>
    <row r="7773" spans="7:9">
      <c r="G7773" s="33"/>
      <c r="H7773" s="33"/>
      <c r="I7773" s="33"/>
    </row>
    <row r="7774" spans="7:9">
      <c r="G7774" s="33"/>
      <c r="H7774" s="33"/>
      <c r="I7774" s="33"/>
    </row>
    <row r="7775" spans="7:9">
      <c r="G7775" s="33"/>
      <c r="H7775" s="33"/>
      <c r="I7775" s="33"/>
    </row>
    <row r="7776" spans="7:9">
      <c r="G7776" s="33"/>
      <c r="H7776" s="33"/>
      <c r="I7776" s="33"/>
    </row>
    <row r="7777" spans="7:9">
      <c r="G7777" s="33"/>
      <c r="H7777" s="33"/>
      <c r="I7777" s="33"/>
    </row>
    <row r="7778" spans="7:9">
      <c r="G7778" s="33"/>
      <c r="H7778" s="33"/>
      <c r="I7778" s="33"/>
    </row>
    <row r="7779" spans="7:9">
      <c r="G7779" s="33"/>
      <c r="H7779" s="33"/>
      <c r="I7779" s="33"/>
    </row>
    <row r="7780" spans="7:9">
      <c r="G7780" s="33"/>
      <c r="H7780" s="33"/>
      <c r="I7780" s="33"/>
    </row>
    <row r="7781" spans="7:9">
      <c r="G7781" s="33"/>
      <c r="H7781" s="33"/>
      <c r="I7781" s="33"/>
    </row>
    <row r="7782" spans="7:9">
      <c r="G7782" s="33"/>
      <c r="H7782" s="33"/>
      <c r="I7782" s="33"/>
    </row>
    <row r="7783" spans="7:9">
      <c r="G7783" s="33"/>
      <c r="H7783" s="33"/>
      <c r="I7783" s="33"/>
    </row>
    <row r="7784" spans="7:9">
      <c r="G7784" s="33"/>
      <c r="H7784" s="33"/>
      <c r="I7784" s="33"/>
    </row>
    <row r="7785" spans="7:9">
      <c r="G7785" s="33"/>
      <c r="H7785" s="33"/>
      <c r="I7785" s="33"/>
    </row>
    <row r="7786" spans="7:9">
      <c r="G7786" s="33"/>
      <c r="H7786" s="33"/>
      <c r="I7786" s="33"/>
    </row>
    <row r="7787" spans="7:9">
      <c r="G7787" s="33"/>
      <c r="H7787" s="33"/>
      <c r="I7787" s="33"/>
    </row>
    <row r="7788" spans="7:9">
      <c r="G7788" s="33"/>
      <c r="H7788" s="33"/>
      <c r="I7788" s="33"/>
    </row>
    <row r="7789" spans="7:9">
      <c r="G7789" s="33"/>
      <c r="H7789" s="33"/>
      <c r="I7789" s="33"/>
    </row>
    <row r="7790" spans="7:9">
      <c r="G7790" s="33"/>
      <c r="H7790" s="33"/>
      <c r="I7790" s="33"/>
    </row>
    <row r="7791" spans="7:9">
      <c r="G7791" s="33"/>
      <c r="H7791" s="33"/>
      <c r="I7791" s="33"/>
    </row>
    <row r="7792" spans="7:9">
      <c r="G7792" s="33"/>
      <c r="H7792" s="33"/>
      <c r="I7792" s="33"/>
    </row>
    <row r="7793" spans="7:9">
      <c r="G7793" s="33"/>
      <c r="H7793" s="33"/>
      <c r="I7793" s="33"/>
    </row>
    <row r="7794" spans="7:9">
      <c r="G7794" s="33"/>
      <c r="H7794" s="33"/>
      <c r="I7794" s="33"/>
    </row>
    <row r="7795" spans="7:9">
      <c r="G7795" s="33"/>
      <c r="H7795" s="33"/>
      <c r="I7795" s="33"/>
    </row>
    <row r="7796" spans="7:9">
      <c r="G7796" s="33"/>
      <c r="H7796" s="33"/>
      <c r="I7796" s="33"/>
    </row>
    <row r="7797" spans="7:9">
      <c r="G7797" s="33"/>
      <c r="H7797" s="33"/>
      <c r="I7797" s="33"/>
    </row>
    <row r="7798" spans="7:9">
      <c r="G7798" s="33"/>
      <c r="H7798" s="33"/>
      <c r="I7798" s="33"/>
    </row>
    <row r="7799" spans="7:9">
      <c r="G7799" s="33"/>
      <c r="H7799" s="33"/>
      <c r="I7799" s="33"/>
    </row>
    <row r="7800" spans="7:9">
      <c r="G7800" s="33"/>
      <c r="H7800" s="33"/>
      <c r="I7800" s="33"/>
    </row>
    <row r="7801" spans="7:9">
      <c r="G7801" s="33"/>
      <c r="H7801" s="33"/>
      <c r="I7801" s="33"/>
    </row>
    <row r="7802" spans="7:9">
      <c r="G7802" s="33"/>
      <c r="H7802" s="33"/>
      <c r="I7802" s="33"/>
    </row>
    <row r="7803" spans="7:9">
      <c r="G7803" s="33"/>
      <c r="H7803" s="33"/>
      <c r="I7803" s="33"/>
    </row>
    <row r="7804" spans="7:9">
      <c r="G7804" s="33"/>
      <c r="H7804" s="33"/>
      <c r="I7804" s="33"/>
    </row>
    <row r="7805" spans="7:9">
      <c r="G7805" s="33"/>
      <c r="H7805" s="33"/>
      <c r="I7805" s="33"/>
    </row>
    <row r="7806" spans="7:9">
      <c r="G7806" s="33"/>
      <c r="H7806" s="33"/>
      <c r="I7806" s="33"/>
    </row>
    <row r="7807" spans="7:9">
      <c r="G7807" s="33"/>
      <c r="H7807" s="33"/>
      <c r="I7807" s="33"/>
    </row>
    <row r="7808" spans="7:9">
      <c r="G7808" s="33"/>
      <c r="H7808" s="33"/>
      <c r="I7808" s="33"/>
    </row>
    <row r="7809" spans="7:9">
      <c r="G7809" s="33"/>
      <c r="H7809" s="33"/>
      <c r="I7809" s="33"/>
    </row>
    <row r="7810" spans="7:9">
      <c r="G7810" s="33"/>
      <c r="H7810" s="33"/>
      <c r="I7810" s="33"/>
    </row>
    <row r="7811" spans="7:9">
      <c r="G7811" s="33"/>
      <c r="H7811" s="33"/>
      <c r="I7811" s="33"/>
    </row>
    <row r="7812" spans="7:9">
      <c r="G7812" s="33"/>
      <c r="H7812" s="33"/>
      <c r="I7812" s="33"/>
    </row>
    <row r="7813" spans="7:9">
      <c r="G7813" s="33"/>
      <c r="H7813" s="33"/>
      <c r="I7813" s="33"/>
    </row>
    <row r="7814" spans="7:9">
      <c r="G7814" s="33"/>
      <c r="H7814" s="33"/>
      <c r="I7814" s="33"/>
    </row>
    <row r="7815" spans="7:9">
      <c r="G7815" s="33"/>
      <c r="H7815" s="33"/>
      <c r="I7815" s="33"/>
    </row>
    <row r="7816" spans="7:9">
      <c r="G7816" s="33"/>
      <c r="H7816" s="33"/>
      <c r="I7816" s="33"/>
    </row>
    <row r="7817" spans="7:9">
      <c r="G7817" s="33"/>
      <c r="H7817" s="33"/>
      <c r="I7817" s="33"/>
    </row>
    <row r="7818" spans="7:9">
      <c r="G7818" s="33"/>
      <c r="H7818" s="33"/>
      <c r="I7818" s="33"/>
    </row>
    <row r="7819" spans="7:9">
      <c r="G7819" s="33"/>
      <c r="H7819" s="33"/>
      <c r="I7819" s="33"/>
    </row>
    <row r="7820" spans="7:9">
      <c r="G7820" s="33"/>
      <c r="H7820" s="33"/>
      <c r="I7820" s="33"/>
    </row>
    <row r="7821" spans="7:9">
      <c r="G7821" s="33"/>
      <c r="H7821" s="33"/>
      <c r="I7821" s="33"/>
    </row>
    <row r="7822" spans="7:9">
      <c r="G7822" s="33"/>
      <c r="H7822" s="33"/>
      <c r="I7822" s="33"/>
    </row>
    <row r="7823" spans="7:9">
      <c r="G7823" s="33"/>
      <c r="H7823" s="33"/>
      <c r="I7823" s="33"/>
    </row>
    <row r="7824" spans="7:9">
      <c r="G7824" s="33"/>
      <c r="H7824" s="33"/>
      <c r="I7824" s="33"/>
    </row>
    <row r="7825" spans="7:9">
      <c r="G7825" s="33"/>
      <c r="H7825" s="33"/>
      <c r="I7825" s="33"/>
    </row>
    <row r="7826" spans="7:9">
      <c r="G7826" s="33"/>
      <c r="H7826" s="33"/>
      <c r="I7826" s="33"/>
    </row>
    <row r="7827" spans="7:9">
      <c r="G7827" s="33"/>
      <c r="H7827" s="33"/>
      <c r="I7827" s="33"/>
    </row>
    <row r="7828" spans="7:9">
      <c r="G7828" s="33"/>
      <c r="H7828" s="33"/>
      <c r="I7828" s="33"/>
    </row>
    <row r="7829" spans="7:9">
      <c r="G7829" s="33"/>
      <c r="H7829" s="33"/>
      <c r="I7829" s="33"/>
    </row>
    <row r="7830" spans="7:9">
      <c r="G7830" s="33"/>
      <c r="H7830" s="33"/>
      <c r="I7830" s="33"/>
    </row>
    <row r="7831" spans="7:9">
      <c r="G7831" s="33"/>
      <c r="H7831" s="33"/>
      <c r="I7831" s="33"/>
    </row>
    <row r="7832" spans="7:9">
      <c r="G7832" s="33"/>
      <c r="H7832" s="33"/>
      <c r="I7832" s="33"/>
    </row>
    <row r="7833" spans="7:9">
      <c r="G7833" s="33"/>
      <c r="H7833" s="33"/>
      <c r="I7833" s="33"/>
    </row>
    <row r="7834" spans="7:9">
      <c r="G7834" s="33"/>
      <c r="H7834" s="33"/>
      <c r="I7834" s="33"/>
    </row>
    <row r="7835" spans="7:9">
      <c r="G7835" s="33"/>
      <c r="H7835" s="33"/>
      <c r="I7835" s="33"/>
    </row>
    <row r="7836" spans="7:9">
      <c r="G7836" s="33"/>
      <c r="H7836" s="33"/>
      <c r="I7836" s="33"/>
    </row>
    <row r="7837" spans="7:9">
      <c r="G7837" s="33"/>
      <c r="H7837" s="33"/>
      <c r="I7837" s="33"/>
    </row>
    <row r="7838" spans="7:9">
      <c r="G7838" s="33"/>
      <c r="H7838" s="33"/>
      <c r="I7838" s="33"/>
    </row>
    <row r="7839" spans="7:9">
      <c r="G7839" s="33"/>
      <c r="H7839" s="33"/>
      <c r="I7839" s="33"/>
    </row>
    <row r="7840" spans="7:9">
      <c r="G7840" s="33"/>
      <c r="H7840" s="33"/>
      <c r="I7840" s="33"/>
    </row>
    <row r="7841" spans="7:9">
      <c r="G7841" s="33"/>
      <c r="H7841" s="33"/>
      <c r="I7841" s="33"/>
    </row>
    <row r="7842" spans="7:9">
      <c r="G7842" s="33"/>
      <c r="H7842" s="33"/>
      <c r="I7842" s="33"/>
    </row>
    <row r="7843" spans="7:9">
      <c r="G7843" s="33"/>
      <c r="H7843" s="33"/>
      <c r="I7843" s="33"/>
    </row>
    <row r="7844" spans="7:9">
      <c r="G7844" s="33"/>
      <c r="H7844" s="33"/>
      <c r="I7844" s="33"/>
    </row>
    <row r="7845" spans="7:9">
      <c r="G7845" s="33"/>
      <c r="H7845" s="33"/>
      <c r="I7845" s="33"/>
    </row>
    <row r="7846" spans="7:9">
      <c r="G7846" s="33"/>
      <c r="H7846" s="33"/>
      <c r="I7846" s="33"/>
    </row>
    <row r="7847" spans="7:9">
      <c r="G7847" s="33"/>
      <c r="H7847" s="33"/>
      <c r="I7847" s="33"/>
    </row>
    <row r="7848" spans="7:9">
      <c r="G7848" s="33"/>
      <c r="H7848" s="33"/>
      <c r="I7848" s="33"/>
    </row>
    <row r="7849" spans="7:9">
      <c r="G7849" s="33"/>
      <c r="H7849" s="33"/>
      <c r="I7849" s="33"/>
    </row>
    <row r="7850" spans="7:9">
      <c r="G7850" s="33"/>
      <c r="H7850" s="33"/>
      <c r="I7850" s="33"/>
    </row>
    <row r="7851" spans="7:9">
      <c r="G7851" s="33"/>
      <c r="H7851" s="33"/>
      <c r="I7851" s="33"/>
    </row>
    <row r="7852" spans="7:9">
      <c r="G7852" s="33"/>
      <c r="H7852" s="33"/>
      <c r="I7852" s="33"/>
    </row>
    <row r="7853" spans="7:9">
      <c r="G7853" s="33"/>
      <c r="H7853" s="33"/>
      <c r="I7853" s="33"/>
    </row>
    <row r="7854" spans="7:9">
      <c r="G7854" s="33"/>
      <c r="H7854" s="33"/>
      <c r="I7854" s="33"/>
    </row>
    <row r="7855" spans="7:9">
      <c r="G7855" s="33"/>
      <c r="H7855" s="33"/>
      <c r="I7855" s="33"/>
    </row>
    <row r="7856" spans="7:9">
      <c r="G7856" s="33"/>
      <c r="H7856" s="33"/>
      <c r="I7856" s="33"/>
    </row>
    <row r="7857" spans="7:9">
      <c r="G7857" s="33"/>
      <c r="H7857" s="33"/>
      <c r="I7857" s="33"/>
    </row>
    <row r="7858" spans="7:9">
      <c r="G7858" s="33"/>
      <c r="H7858" s="33"/>
      <c r="I7858" s="33"/>
    </row>
    <row r="7859" spans="7:9">
      <c r="G7859" s="33"/>
      <c r="H7859" s="33"/>
      <c r="I7859" s="33"/>
    </row>
    <row r="7860" spans="7:9">
      <c r="G7860" s="33"/>
      <c r="H7860" s="33"/>
      <c r="I7860" s="33"/>
    </row>
    <row r="7861" spans="7:9">
      <c r="G7861" s="33"/>
      <c r="H7861" s="33"/>
      <c r="I7861" s="33"/>
    </row>
    <row r="7862" spans="7:9">
      <c r="G7862" s="33"/>
      <c r="H7862" s="33"/>
      <c r="I7862" s="33"/>
    </row>
    <row r="7863" spans="7:9">
      <c r="G7863" s="33"/>
      <c r="H7863" s="33"/>
      <c r="I7863" s="33"/>
    </row>
    <row r="7864" spans="7:9">
      <c r="G7864" s="33"/>
      <c r="H7864" s="33"/>
      <c r="I7864" s="33"/>
    </row>
    <row r="7865" spans="7:9">
      <c r="G7865" s="33"/>
      <c r="H7865" s="33"/>
      <c r="I7865" s="33"/>
    </row>
    <row r="7866" spans="7:9">
      <c r="G7866" s="33"/>
      <c r="H7866" s="33"/>
      <c r="I7866" s="33"/>
    </row>
    <row r="7867" spans="7:9">
      <c r="G7867" s="33"/>
      <c r="H7867" s="33"/>
      <c r="I7867" s="33"/>
    </row>
    <row r="7868" spans="7:9">
      <c r="G7868" s="33"/>
      <c r="H7868" s="33"/>
      <c r="I7868" s="33"/>
    </row>
    <row r="7869" spans="7:9">
      <c r="G7869" s="33"/>
      <c r="H7869" s="33"/>
      <c r="I7869" s="33"/>
    </row>
    <row r="7870" spans="7:9">
      <c r="G7870" s="33"/>
      <c r="H7870" s="33"/>
      <c r="I7870" s="33"/>
    </row>
    <row r="7871" spans="7:9">
      <c r="G7871" s="33"/>
      <c r="H7871" s="33"/>
      <c r="I7871" s="33"/>
    </row>
    <row r="7872" spans="7:9">
      <c r="G7872" s="33"/>
      <c r="H7872" s="33"/>
      <c r="I7872" s="33"/>
    </row>
    <row r="7873" spans="7:9">
      <c r="G7873" s="33"/>
      <c r="H7873" s="33"/>
      <c r="I7873" s="33"/>
    </row>
    <row r="7874" spans="7:9">
      <c r="G7874" s="33"/>
      <c r="H7874" s="33"/>
      <c r="I7874" s="33"/>
    </row>
    <row r="7875" spans="7:9">
      <c r="G7875" s="33"/>
      <c r="H7875" s="33"/>
      <c r="I7875" s="33"/>
    </row>
    <row r="7876" spans="7:9">
      <c r="G7876" s="33"/>
      <c r="H7876" s="33"/>
      <c r="I7876" s="33"/>
    </row>
    <row r="7877" spans="7:9">
      <c r="G7877" s="33"/>
      <c r="H7877" s="33"/>
      <c r="I7877" s="33"/>
    </row>
    <row r="7878" spans="7:9">
      <c r="G7878" s="33"/>
      <c r="H7878" s="33"/>
      <c r="I7878" s="33"/>
    </row>
    <row r="7879" spans="7:9">
      <c r="G7879" s="33"/>
      <c r="H7879" s="33"/>
      <c r="I7879" s="33"/>
    </row>
    <row r="7880" spans="7:9">
      <c r="G7880" s="33"/>
      <c r="H7880" s="33"/>
      <c r="I7880" s="33"/>
    </row>
    <row r="7881" spans="7:9">
      <c r="G7881" s="33"/>
      <c r="H7881" s="33"/>
      <c r="I7881" s="33"/>
    </row>
    <row r="7882" spans="7:9">
      <c r="G7882" s="33"/>
      <c r="H7882" s="33"/>
      <c r="I7882" s="33"/>
    </row>
    <row r="7883" spans="7:9">
      <c r="G7883" s="33"/>
      <c r="H7883" s="33"/>
      <c r="I7883" s="33"/>
    </row>
    <row r="7884" spans="7:9">
      <c r="G7884" s="33"/>
      <c r="H7884" s="33"/>
      <c r="I7884" s="33"/>
    </row>
    <row r="7885" spans="7:9">
      <c r="G7885" s="33"/>
      <c r="H7885" s="33"/>
      <c r="I7885" s="33"/>
    </row>
    <row r="7886" spans="7:9">
      <c r="G7886" s="33"/>
      <c r="H7886" s="33"/>
      <c r="I7886" s="33"/>
    </row>
    <row r="7887" spans="7:9">
      <c r="G7887" s="33"/>
      <c r="H7887" s="33"/>
      <c r="I7887" s="33"/>
    </row>
    <row r="7888" spans="7:9">
      <c r="G7888" s="33"/>
      <c r="H7888" s="33"/>
      <c r="I7888" s="33"/>
    </row>
    <row r="7889" spans="7:9">
      <c r="G7889" s="33"/>
      <c r="H7889" s="33"/>
      <c r="I7889" s="33"/>
    </row>
    <row r="7890" spans="7:9">
      <c r="G7890" s="33"/>
      <c r="H7890" s="33"/>
      <c r="I7890" s="33"/>
    </row>
    <row r="7891" spans="7:9">
      <c r="G7891" s="33"/>
      <c r="H7891" s="33"/>
      <c r="I7891" s="33"/>
    </row>
    <row r="7892" spans="7:9">
      <c r="G7892" s="33"/>
      <c r="H7892" s="33"/>
      <c r="I7892" s="33"/>
    </row>
    <row r="7893" spans="7:9">
      <c r="G7893" s="33"/>
      <c r="H7893" s="33"/>
      <c r="I7893" s="33"/>
    </row>
    <row r="7894" spans="7:9">
      <c r="G7894" s="33"/>
      <c r="H7894" s="33"/>
      <c r="I7894" s="33"/>
    </row>
    <row r="7895" spans="7:9">
      <c r="G7895" s="33"/>
      <c r="H7895" s="33"/>
      <c r="I7895" s="33"/>
    </row>
    <row r="7896" spans="7:9">
      <c r="G7896" s="33"/>
      <c r="H7896" s="33"/>
      <c r="I7896" s="33"/>
    </row>
    <row r="7897" spans="7:9">
      <c r="G7897" s="33"/>
      <c r="H7897" s="33"/>
      <c r="I7897" s="33"/>
    </row>
    <row r="7898" spans="7:9">
      <c r="G7898" s="33"/>
      <c r="H7898" s="33"/>
      <c r="I7898" s="33"/>
    </row>
    <row r="7899" spans="7:9">
      <c r="G7899" s="33"/>
      <c r="H7899" s="33"/>
      <c r="I7899" s="33"/>
    </row>
    <row r="7900" spans="7:9">
      <c r="G7900" s="33"/>
      <c r="H7900" s="33"/>
      <c r="I7900" s="33"/>
    </row>
    <row r="7901" spans="7:9">
      <c r="G7901" s="33"/>
      <c r="H7901" s="33"/>
      <c r="I7901" s="33"/>
    </row>
    <row r="7902" spans="7:9">
      <c r="G7902" s="33"/>
      <c r="H7902" s="33"/>
      <c r="I7902" s="33"/>
    </row>
    <row r="7903" spans="7:9">
      <c r="G7903" s="33"/>
      <c r="H7903" s="33"/>
      <c r="I7903" s="33"/>
    </row>
    <row r="7904" spans="7:9">
      <c r="G7904" s="33"/>
      <c r="H7904" s="33"/>
      <c r="I7904" s="33"/>
    </row>
    <row r="7905" spans="7:9">
      <c r="G7905" s="33"/>
      <c r="H7905" s="33"/>
      <c r="I7905" s="33"/>
    </row>
    <row r="7906" spans="7:9">
      <c r="G7906" s="33"/>
      <c r="H7906" s="33"/>
      <c r="I7906" s="33"/>
    </row>
    <row r="7907" spans="7:9">
      <c r="G7907" s="33"/>
      <c r="H7907" s="33"/>
      <c r="I7907" s="33"/>
    </row>
    <row r="7908" spans="7:9">
      <c r="G7908" s="33"/>
      <c r="H7908" s="33"/>
      <c r="I7908" s="33"/>
    </row>
    <row r="7909" spans="7:9">
      <c r="G7909" s="33"/>
      <c r="H7909" s="33"/>
      <c r="I7909" s="33"/>
    </row>
    <row r="7910" spans="7:9">
      <c r="G7910" s="33"/>
      <c r="H7910" s="33"/>
      <c r="I7910" s="33"/>
    </row>
    <row r="7911" spans="7:9">
      <c r="G7911" s="33"/>
      <c r="H7911" s="33"/>
      <c r="I7911" s="33"/>
    </row>
    <row r="7912" spans="7:9">
      <c r="G7912" s="33"/>
      <c r="H7912" s="33"/>
      <c r="I7912" s="33"/>
    </row>
    <row r="7913" spans="7:9">
      <c r="G7913" s="33"/>
      <c r="H7913" s="33"/>
      <c r="I7913" s="33"/>
    </row>
    <row r="7914" spans="7:9">
      <c r="G7914" s="33"/>
      <c r="H7914" s="33"/>
      <c r="I7914" s="33"/>
    </row>
    <row r="7915" spans="7:9">
      <c r="G7915" s="33"/>
      <c r="H7915" s="33"/>
      <c r="I7915" s="33"/>
    </row>
    <row r="7916" spans="7:9">
      <c r="G7916" s="33"/>
      <c r="H7916" s="33"/>
      <c r="I7916" s="33"/>
    </row>
    <row r="7917" spans="7:9">
      <c r="G7917" s="33"/>
      <c r="H7917" s="33"/>
      <c r="I7917" s="33"/>
    </row>
    <row r="7918" spans="7:9">
      <c r="G7918" s="33"/>
      <c r="H7918" s="33"/>
      <c r="I7918" s="33"/>
    </row>
    <row r="7919" spans="7:9">
      <c r="G7919" s="33"/>
      <c r="H7919" s="33"/>
      <c r="I7919" s="33"/>
    </row>
    <row r="7920" spans="7:9">
      <c r="G7920" s="33"/>
      <c r="H7920" s="33"/>
      <c r="I7920" s="33"/>
    </row>
    <row r="7921" spans="7:9">
      <c r="G7921" s="33"/>
      <c r="H7921" s="33"/>
      <c r="I7921" s="33"/>
    </row>
    <row r="7922" spans="7:9">
      <c r="G7922" s="33"/>
      <c r="H7922" s="33"/>
      <c r="I7922" s="33"/>
    </row>
    <row r="7923" spans="7:9">
      <c r="G7923" s="33"/>
      <c r="H7923" s="33"/>
      <c r="I7923" s="33"/>
    </row>
    <row r="7924" spans="7:9">
      <c r="G7924" s="33"/>
      <c r="H7924" s="33"/>
      <c r="I7924" s="33"/>
    </row>
    <row r="7925" spans="7:9">
      <c r="G7925" s="33"/>
      <c r="H7925" s="33"/>
      <c r="I7925" s="33"/>
    </row>
    <row r="7926" spans="7:9">
      <c r="G7926" s="33"/>
      <c r="H7926" s="33"/>
      <c r="I7926" s="33"/>
    </row>
    <row r="7927" spans="7:9">
      <c r="G7927" s="33"/>
      <c r="H7927" s="33"/>
      <c r="I7927" s="33"/>
    </row>
    <row r="7928" spans="7:9">
      <c r="G7928" s="33"/>
      <c r="H7928" s="33"/>
      <c r="I7928" s="33"/>
    </row>
    <row r="7929" spans="7:9">
      <c r="G7929" s="33"/>
      <c r="H7929" s="33"/>
      <c r="I7929" s="33"/>
    </row>
    <row r="7930" spans="7:9">
      <c r="G7930" s="33"/>
      <c r="H7930" s="33"/>
      <c r="I7930" s="33"/>
    </row>
    <row r="7931" spans="7:9">
      <c r="G7931" s="33"/>
      <c r="H7931" s="33"/>
      <c r="I7931" s="33"/>
    </row>
    <row r="7932" spans="7:9">
      <c r="G7932" s="33"/>
      <c r="H7932" s="33"/>
      <c r="I7932" s="33"/>
    </row>
    <row r="7933" spans="7:9">
      <c r="G7933" s="33"/>
      <c r="H7933" s="33"/>
      <c r="I7933" s="33"/>
    </row>
    <row r="7934" spans="7:9">
      <c r="G7934" s="33"/>
      <c r="H7934" s="33"/>
      <c r="I7934" s="33"/>
    </row>
    <row r="7935" spans="7:9">
      <c r="G7935" s="33"/>
      <c r="H7935" s="33"/>
      <c r="I7935" s="33"/>
    </row>
    <row r="7936" spans="7:9">
      <c r="G7936" s="33"/>
      <c r="H7936" s="33"/>
      <c r="I7936" s="33"/>
    </row>
    <row r="7937" spans="7:9">
      <c r="G7937" s="33"/>
      <c r="H7937" s="33"/>
      <c r="I7937" s="33"/>
    </row>
    <row r="7938" spans="7:9">
      <c r="G7938" s="33"/>
      <c r="H7938" s="33"/>
      <c r="I7938" s="33"/>
    </row>
    <row r="7939" spans="7:9">
      <c r="G7939" s="33"/>
      <c r="H7939" s="33"/>
      <c r="I7939" s="33"/>
    </row>
    <row r="7940" spans="7:9">
      <c r="G7940" s="33"/>
      <c r="H7940" s="33"/>
      <c r="I7940" s="33"/>
    </row>
    <row r="7941" spans="7:9">
      <c r="G7941" s="33"/>
      <c r="H7941" s="33"/>
      <c r="I7941" s="33"/>
    </row>
    <row r="7942" spans="7:9">
      <c r="G7942" s="33"/>
      <c r="H7942" s="33"/>
      <c r="I7942" s="33"/>
    </row>
    <row r="7943" spans="7:9">
      <c r="G7943" s="33"/>
      <c r="H7943" s="33"/>
      <c r="I7943" s="33"/>
    </row>
    <row r="7944" spans="7:9">
      <c r="G7944" s="33"/>
      <c r="H7944" s="33"/>
      <c r="I7944" s="33"/>
    </row>
    <row r="7945" spans="7:9">
      <c r="G7945" s="33"/>
      <c r="H7945" s="33"/>
      <c r="I7945" s="33"/>
    </row>
    <row r="7946" spans="7:9">
      <c r="G7946" s="33"/>
      <c r="H7946" s="33"/>
      <c r="I7946" s="33"/>
    </row>
    <row r="7947" spans="7:9">
      <c r="G7947" s="33"/>
      <c r="H7947" s="33"/>
      <c r="I7947" s="33"/>
    </row>
    <row r="7948" spans="7:9">
      <c r="G7948" s="33"/>
      <c r="H7948" s="33"/>
      <c r="I7948" s="33"/>
    </row>
    <row r="7949" spans="7:9">
      <c r="G7949" s="33"/>
      <c r="H7949" s="33"/>
      <c r="I7949" s="33"/>
    </row>
    <row r="7950" spans="7:9">
      <c r="G7950" s="33"/>
      <c r="H7950" s="33"/>
      <c r="I7950" s="33"/>
    </row>
    <row r="7951" spans="7:9">
      <c r="G7951" s="33"/>
      <c r="H7951" s="33"/>
      <c r="I7951" s="33"/>
    </row>
    <row r="7952" spans="7:9">
      <c r="G7952" s="33"/>
      <c r="H7952" s="33"/>
      <c r="I7952" s="33"/>
    </row>
    <row r="7953" spans="7:9">
      <c r="G7953" s="33"/>
      <c r="H7953" s="33"/>
      <c r="I7953" s="33"/>
    </row>
    <row r="7954" spans="7:9">
      <c r="G7954" s="33"/>
      <c r="H7954" s="33"/>
      <c r="I7954" s="33"/>
    </row>
    <row r="7955" spans="7:9">
      <c r="G7955" s="33"/>
      <c r="H7955" s="33"/>
      <c r="I7955" s="33"/>
    </row>
    <row r="7956" spans="7:9">
      <c r="G7956" s="33"/>
      <c r="H7956" s="33"/>
      <c r="I7956" s="33"/>
    </row>
    <row r="7957" spans="7:9">
      <c r="G7957" s="33"/>
      <c r="H7957" s="33"/>
      <c r="I7957" s="33"/>
    </row>
    <row r="7958" spans="7:9">
      <c r="G7958" s="33"/>
      <c r="H7958" s="33"/>
      <c r="I7958" s="33"/>
    </row>
    <row r="7959" spans="7:9">
      <c r="G7959" s="33"/>
      <c r="H7959" s="33"/>
      <c r="I7959" s="33"/>
    </row>
    <row r="7960" spans="7:9">
      <c r="G7960" s="33"/>
      <c r="H7960" s="33"/>
      <c r="I7960" s="33"/>
    </row>
    <row r="7961" spans="7:9">
      <c r="G7961" s="33"/>
      <c r="H7961" s="33"/>
      <c r="I7961" s="33"/>
    </row>
    <row r="7962" spans="7:9">
      <c r="G7962" s="33"/>
      <c r="H7962" s="33"/>
      <c r="I7962" s="33"/>
    </row>
    <row r="7963" spans="7:9">
      <c r="G7963" s="33"/>
      <c r="H7963" s="33"/>
      <c r="I7963" s="33"/>
    </row>
    <row r="7964" spans="7:9">
      <c r="G7964" s="33"/>
      <c r="H7964" s="33"/>
      <c r="I7964" s="33"/>
    </row>
    <row r="7965" spans="7:9">
      <c r="G7965" s="33"/>
      <c r="H7965" s="33"/>
      <c r="I7965" s="33"/>
    </row>
    <row r="7966" spans="7:9">
      <c r="G7966" s="33"/>
      <c r="H7966" s="33"/>
      <c r="I7966" s="33"/>
    </row>
    <row r="7967" spans="7:9">
      <c r="G7967" s="33"/>
      <c r="H7967" s="33"/>
      <c r="I7967" s="33"/>
    </row>
    <row r="7968" spans="7:9">
      <c r="G7968" s="33"/>
      <c r="H7968" s="33"/>
      <c r="I7968" s="33"/>
    </row>
    <row r="7969" spans="7:9">
      <c r="G7969" s="33"/>
      <c r="H7969" s="33"/>
      <c r="I7969" s="33"/>
    </row>
    <row r="7970" spans="7:9">
      <c r="G7970" s="33"/>
      <c r="H7970" s="33"/>
      <c r="I7970" s="33"/>
    </row>
    <row r="7971" spans="7:9">
      <c r="G7971" s="33"/>
      <c r="H7971" s="33"/>
      <c r="I7971" s="33"/>
    </row>
    <row r="7972" spans="7:9">
      <c r="G7972" s="33"/>
      <c r="H7972" s="33"/>
      <c r="I7972" s="33"/>
    </row>
    <row r="7973" spans="7:9">
      <c r="G7973" s="33"/>
      <c r="H7973" s="33"/>
      <c r="I7973" s="33"/>
    </row>
    <row r="7974" spans="7:9">
      <c r="G7974" s="33"/>
      <c r="H7974" s="33"/>
      <c r="I7974" s="33"/>
    </row>
    <row r="7975" spans="7:9">
      <c r="G7975" s="33"/>
      <c r="H7975" s="33"/>
      <c r="I7975" s="33"/>
    </row>
    <row r="7976" spans="7:9">
      <c r="G7976" s="33"/>
      <c r="H7976" s="33"/>
      <c r="I7976" s="33"/>
    </row>
    <row r="7977" spans="7:9">
      <c r="G7977" s="33"/>
      <c r="H7977" s="33"/>
      <c r="I7977" s="33"/>
    </row>
    <row r="7978" spans="7:9">
      <c r="G7978" s="33"/>
      <c r="H7978" s="33"/>
      <c r="I7978" s="33"/>
    </row>
    <row r="7979" spans="7:9">
      <c r="G7979" s="33"/>
      <c r="H7979" s="33"/>
      <c r="I7979" s="33"/>
    </row>
    <row r="7980" spans="7:9">
      <c r="G7980" s="33"/>
      <c r="H7980" s="33"/>
      <c r="I7980" s="33"/>
    </row>
    <row r="7981" spans="7:9">
      <c r="G7981" s="33"/>
      <c r="H7981" s="33"/>
      <c r="I7981" s="33"/>
    </row>
    <row r="7982" spans="7:9">
      <c r="G7982" s="33"/>
      <c r="H7982" s="33"/>
      <c r="I7982" s="33"/>
    </row>
    <row r="7983" spans="7:9">
      <c r="G7983" s="33"/>
      <c r="H7983" s="33"/>
      <c r="I7983" s="33"/>
    </row>
    <row r="7984" spans="7:9">
      <c r="G7984" s="33"/>
      <c r="H7984" s="33"/>
      <c r="I7984" s="33"/>
    </row>
    <row r="7985" spans="7:9">
      <c r="G7985" s="33"/>
      <c r="H7985" s="33"/>
      <c r="I7985" s="33"/>
    </row>
    <row r="7986" spans="7:9">
      <c r="G7986" s="33"/>
      <c r="H7986" s="33"/>
      <c r="I7986" s="33"/>
    </row>
    <row r="7987" spans="7:9">
      <c r="G7987" s="33"/>
      <c r="H7987" s="33"/>
      <c r="I7987" s="33"/>
    </row>
    <row r="7988" spans="7:9">
      <c r="G7988" s="33"/>
      <c r="H7988" s="33"/>
      <c r="I7988" s="33"/>
    </row>
    <row r="7989" spans="7:9">
      <c r="G7989" s="33"/>
      <c r="H7989" s="33"/>
      <c r="I7989" s="33"/>
    </row>
    <row r="7990" spans="7:9">
      <c r="G7990" s="33"/>
      <c r="H7990" s="33"/>
      <c r="I7990" s="33"/>
    </row>
    <row r="7991" spans="7:9">
      <c r="G7991" s="33"/>
      <c r="H7991" s="33"/>
      <c r="I7991" s="33"/>
    </row>
    <row r="7992" spans="7:9">
      <c r="G7992" s="33"/>
      <c r="H7992" s="33"/>
      <c r="I7992" s="33"/>
    </row>
    <row r="7993" spans="7:9">
      <c r="G7993" s="33"/>
      <c r="H7993" s="33"/>
      <c r="I7993" s="33"/>
    </row>
    <row r="7994" spans="7:9">
      <c r="G7994" s="33"/>
      <c r="H7994" s="33"/>
      <c r="I7994" s="33"/>
    </row>
    <row r="7995" spans="7:9">
      <c r="G7995" s="33"/>
      <c r="H7995" s="33"/>
      <c r="I7995" s="33"/>
    </row>
    <row r="7996" spans="7:9">
      <c r="G7996" s="33"/>
      <c r="H7996" s="33"/>
      <c r="I7996" s="33"/>
    </row>
    <row r="7997" spans="7:9">
      <c r="G7997" s="33"/>
      <c r="H7997" s="33"/>
      <c r="I7997" s="33"/>
    </row>
    <row r="7998" spans="7:9">
      <c r="G7998" s="33"/>
      <c r="H7998" s="33"/>
      <c r="I7998" s="33"/>
    </row>
    <row r="7999" spans="7:9">
      <c r="G7999" s="33"/>
      <c r="H7999" s="33"/>
      <c r="I7999" s="33"/>
    </row>
    <row r="8000" spans="7:9">
      <c r="G8000" s="33"/>
      <c r="H8000" s="33"/>
      <c r="I8000" s="33"/>
    </row>
    <row r="8001" spans="7:9">
      <c r="G8001" s="33"/>
      <c r="H8001" s="33"/>
      <c r="I8001" s="33"/>
    </row>
    <row r="8002" spans="7:9">
      <c r="G8002" s="33"/>
      <c r="H8002" s="33"/>
      <c r="I8002" s="33"/>
    </row>
    <row r="8003" spans="7:9">
      <c r="G8003" s="33"/>
      <c r="H8003" s="33"/>
      <c r="I8003" s="33"/>
    </row>
    <row r="8004" spans="7:9">
      <c r="G8004" s="33"/>
      <c r="H8004" s="33"/>
      <c r="I8004" s="33"/>
    </row>
    <row r="8005" spans="7:9">
      <c r="G8005" s="33"/>
      <c r="H8005" s="33"/>
      <c r="I8005" s="33"/>
    </row>
    <row r="8006" spans="7:9">
      <c r="G8006" s="33"/>
      <c r="H8006" s="33"/>
      <c r="I8006" s="33"/>
    </row>
    <row r="8007" spans="7:9">
      <c r="G8007" s="33"/>
      <c r="H8007" s="33"/>
      <c r="I8007" s="33"/>
    </row>
    <row r="8008" spans="7:9">
      <c r="G8008" s="33"/>
      <c r="H8008" s="33"/>
      <c r="I8008" s="33"/>
    </row>
    <row r="8009" spans="7:9">
      <c r="G8009" s="33"/>
      <c r="H8009" s="33"/>
      <c r="I8009" s="33"/>
    </row>
    <row r="8010" spans="7:9">
      <c r="G8010" s="33"/>
      <c r="H8010" s="33"/>
      <c r="I8010" s="33"/>
    </row>
    <row r="8011" spans="7:9">
      <c r="G8011" s="33"/>
      <c r="H8011" s="33"/>
      <c r="I8011" s="33"/>
    </row>
    <row r="8012" spans="7:9">
      <c r="G8012" s="33"/>
      <c r="H8012" s="33"/>
      <c r="I8012" s="33"/>
    </row>
    <row r="8013" spans="7:9">
      <c r="G8013" s="33"/>
      <c r="H8013" s="33"/>
      <c r="I8013" s="33"/>
    </row>
    <row r="8014" spans="7:9">
      <c r="G8014" s="33"/>
      <c r="H8014" s="33"/>
      <c r="I8014" s="33"/>
    </row>
    <row r="8015" spans="7:9">
      <c r="G8015" s="33"/>
      <c r="H8015" s="33"/>
      <c r="I8015" s="33"/>
    </row>
    <row r="8016" spans="7:9">
      <c r="G8016" s="33"/>
      <c r="H8016" s="33"/>
      <c r="I8016" s="33"/>
    </row>
    <row r="8017" spans="7:9">
      <c r="G8017" s="33"/>
      <c r="H8017" s="33"/>
      <c r="I8017" s="33"/>
    </row>
    <row r="8018" spans="7:9">
      <c r="G8018" s="33"/>
      <c r="H8018" s="33"/>
      <c r="I8018" s="33"/>
    </row>
    <row r="8019" spans="7:9">
      <c r="G8019" s="33"/>
      <c r="H8019" s="33"/>
      <c r="I8019" s="33"/>
    </row>
    <row r="8020" spans="7:9">
      <c r="G8020" s="33"/>
      <c r="H8020" s="33"/>
      <c r="I8020" s="33"/>
    </row>
    <row r="8021" spans="7:9">
      <c r="G8021" s="33"/>
      <c r="H8021" s="33"/>
      <c r="I8021" s="33"/>
    </row>
    <row r="8022" spans="7:9">
      <c r="G8022" s="33"/>
      <c r="H8022" s="33"/>
      <c r="I8022" s="33"/>
    </row>
    <row r="8023" spans="7:9">
      <c r="G8023" s="33"/>
      <c r="H8023" s="33"/>
      <c r="I8023" s="33"/>
    </row>
    <row r="8024" spans="7:9">
      <c r="G8024" s="33"/>
      <c r="H8024" s="33"/>
      <c r="I8024" s="33"/>
    </row>
    <row r="8025" spans="7:9">
      <c r="G8025" s="33"/>
      <c r="H8025" s="33"/>
      <c r="I8025" s="33"/>
    </row>
    <row r="8026" spans="7:9">
      <c r="G8026" s="33"/>
      <c r="H8026" s="33"/>
      <c r="I8026" s="33"/>
    </row>
    <row r="8027" spans="7:9">
      <c r="G8027" s="33"/>
      <c r="H8027" s="33"/>
      <c r="I8027" s="33"/>
    </row>
    <row r="8028" spans="7:9">
      <c r="G8028" s="33"/>
      <c r="H8028" s="33"/>
      <c r="I8028" s="33"/>
    </row>
    <row r="8029" spans="7:9">
      <c r="G8029" s="33"/>
      <c r="H8029" s="33"/>
      <c r="I8029" s="33"/>
    </row>
    <row r="8030" spans="7:9">
      <c r="G8030" s="33"/>
      <c r="H8030" s="33"/>
      <c r="I8030" s="33"/>
    </row>
    <row r="8031" spans="7:9">
      <c r="G8031" s="33"/>
      <c r="H8031" s="33"/>
      <c r="I8031" s="33"/>
    </row>
    <row r="8032" spans="7:9">
      <c r="G8032" s="33"/>
      <c r="H8032" s="33"/>
      <c r="I8032" s="33"/>
    </row>
    <row r="8033" spans="7:9">
      <c r="G8033" s="33"/>
      <c r="H8033" s="33"/>
      <c r="I8033" s="33"/>
    </row>
    <row r="8034" spans="7:9">
      <c r="G8034" s="33"/>
      <c r="H8034" s="33"/>
      <c r="I8034" s="33"/>
    </row>
    <row r="8035" spans="7:9">
      <c r="G8035" s="33"/>
      <c r="H8035" s="33"/>
      <c r="I8035" s="33"/>
    </row>
    <row r="8036" spans="7:9">
      <c r="G8036" s="33"/>
      <c r="H8036" s="33"/>
      <c r="I8036" s="33"/>
    </row>
    <row r="8037" spans="7:9">
      <c r="G8037" s="33"/>
      <c r="H8037" s="33"/>
      <c r="I8037" s="33"/>
    </row>
    <row r="8038" spans="7:9">
      <c r="G8038" s="33"/>
      <c r="H8038" s="33"/>
      <c r="I8038" s="33"/>
    </row>
    <row r="8039" spans="7:9">
      <c r="G8039" s="33"/>
      <c r="H8039" s="33"/>
      <c r="I8039" s="33"/>
    </row>
    <row r="8040" spans="7:9">
      <c r="G8040" s="33"/>
      <c r="H8040" s="33"/>
      <c r="I8040" s="33"/>
    </row>
    <row r="8041" spans="7:9">
      <c r="G8041" s="33"/>
      <c r="H8041" s="33"/>
      <c r="I8041" s="33"/>
    </row>
    <row r="8042" spans="7:9">
      <c r="G8042" s="33"/>
      <c r="H8042" s="33"/>
      <c r="I8042" s="33"/>
    </row>
    <row r="8043" spans="7:9">
      <c r="G8043" s="33"/>
      <c r="H8043" s="33"/>
      <c r="I8043" s="33"/>
    </row>
    <row r="8044" spans="7:9">
      <c r="G8044" s="33"/>
      <c r="H8044" s="33"/>
      <c r="I8044" s="33"/>
    </row>
    <row r="8045" spans="7:9">
      <c r="G8045" s="33"/>
      <c r="H8045" s="33"/>
      <c r="I8045" s="33"/>
    </row>
    <row r="8046" spans="7:9">
      <c r="G8046" s="33"/>
      <c r="H8046" s="33"/>
      <c r="I8046" s="33"/>
    </row>
    <row r="8047" spans="7:9">
      <c r="G8047" s="33"/>
      <c r="H8047" s="33"/>
      <c r="I8047" s="33"/>
    </row>
    <row r="8048" spans="7:9">
      <c r="G8048" s="33"/>
      <c r="H8048" s="33"/>
      <c r="I8048" s="33"/>
    </row>
    <row r="8049" spans="7:9">
      <c r="G8049" s="33"/>
      <c r="H8049" s="33"/>
      <c r="I8049" s="33"/>
    </row>
    <row r="8050" spans="7:9">
      <c r="G8050" s="33"/>
      <c r="H8050" s="33"/>
      <c r="I8050" s="33"/>
    </row>
    <row r="8051" spans="7:9">
      <c r="G8051" s="33"/>
      <c r="H8051" s="33"/>
      <c r="I8051" s="33"/>
    </row>
    <row r="8052" spans="7:9">
      <c r="G8052" s="33"/>
      <c r="H8052" s="33"/>
      <c r="I8052" s="33"/>
    </row>
    <row r="8053" spans="7:9">
      <c r="G8053" s="33"/>
      <c r="H8053" s="33"/>
      <c r="I8053" s="33"/>
    </row>
    <row r="8054" spans="7:9">
      <c r="G8054" s="33"/>
      <c r="H8054" s="33"/>
      <c r="I8054" s="33"/>
    </row>
    <row r="8055" spans="7:9">
      <c r="G8055" s="33"/>
      <c r="H8055" s="33"/>
      <c r="I8055" s="33"/>
    </row>
    <row r="8056" spans="7:9">
      <c r="G8056" s="33"/>
      <c r="H8056" s="33"/>
      <c r="I8056" s="33"/>
    </row>
    <row r="8057" spans="7:9">
      <c r="G8057" s="33"/>
      <c r="H8057" s="33"/>
      <c r="I8057" s="33"/>
    </row>
    <row r="8058" spans="7:9">
      <c r="G8058" s="33"/>
      <c r="H8058" s="33"/>
      <c r="I8058" s="33"/>
    </row>
    <row r="8059" spans="7:9">
      <c r="G8059" s="33"/>
      <c r="H8059" s="33"/>
      <c r="I8059" s="33"/>
    </row>
    <row r="8060" spans="7:9">
      <c r="G8060" s="33"/>
      <c r="H8060" s="33"/>
      <c r="I8060" s="33"/>
    </row>
    <row r="8061" spans="7:9">
      <c r="G8061" s="33"/>
      <c r="H8061" s="33"/>
      <c r="I8061" s="33"/>
    </row>
    <row r="8062" spans="7:9">
      <c r="G8062" s="33"/>
      <c r="H8062" s="33"/>
      <c r="I8062" s="33"/>
    </row>
    <row r="8063" spans="7:9">
      <c r="G8063" s="33"/>
      <c r="H8063" s="33"/>
      <c r="I8063" s="33"/>
    </row>
    <row r="8064" spans="7:9">
      <c r="G8064" s="33"/>
      <c r="H8064" s="33"/>
      <c r="I8064" s="33"/>
    </row>
    <row r="8065" spans="7:9">
      <c r="G8065" s="33"/>
      <c r="H8065" s="33"/>
      <c r="I8065" s="33"/>
    </row>
    <row r="8066" spans="7:9">
      <c r="G8066" s="33"/>
      <c r="H8066" s="33"/>
      <c r="I8066" s="33"/>
    </row>
    <row r="8067" spans="7:9">
      <c r="G8067" s="33"/>
      <c r="H8067" s="33"/>
      <c r="I8067" s="33"/>
    </row>
    <row r="8068" spans="7:9">
      <c r="G8068" s="33"/>
      <c r="H8068" s="33"/>
      <c r="I8068" s="33"/>
    </row>
    <row r="8069" spans="7:9">
      <c r="G8069" s="33"/>
      <c r="H8069" s="33"/>
      <c r="I8069" s="33"/>
    </row>
    <row r="8070" spans="7:9">
      <c r="G8070" s="33"/>
      <c r="H8070" s="33"/>
      <c r="I8070" s="33"/>
    </row>
    <row r="8071" spans="7:9">
      <c r="G8071" s="33"/>
      <c r="H8071" s="33"/>
      <c r="I8071" s="33"/>
    </row>
    <row r="8072" spans="7:9">
      <c r="G8072" s="33"/>
      <c r="H8072" s="33"/>
      <c r="I8072" s="33"/>
    </row>
    <row r="8073" spans="7:9">
      <c r="G8073" s="33"/>
      <c r="H8073" s="33"/>
      <c r="I8073" s="33"/>
    </row>
    <row r="8074" spans="7:9">
      <c r="G8074" s="33"/>
      <c r="H8074" s="33"/>
      <c r="I8074" s="33"/>
    </row>
    <row r="8075" spans="7:9">
      <c r="G8075" s="33"/>
      <c r="H8075" s="33"/>
      <c r="I8075" s="33"/>
    </row>
    <row r="8076" spans="7:9">
      <c r="G8076" s="33"/>
      <c r="H8076" s="33"/>
      <c r="I8076" s="33"/>
    </row>
    <row r="8077" spans="7:9">
      <c r="G8077" s="33"/>
      <c r="H8077" s="33"/>
      <c r="I8077" s="33"/>
    </row>
    <row r="8078" spans="7:9">
      <c r="G8078" s="33"/>
      <c r="H8078" s="33"/>
      <c r="I8078" s="33"/>
    </row>
    <row r="8079" spans="7:9">
      <c r="G8079" s="33"/>
      <c r="H8079" s="33"/>
      <c r="I8079" s="33"/>
    </row>
    <row r="8080" spans="7:9">
      <c r="G8080" s="33"/>
      <c r="H8080" s="33"/>
      <c r="I8080" s="33"/>
    </row>
    <row r="8081" spans="7:9">
      <c r="G8081" s="33"/>
      <c r="H8081" s="33"/>
      <c r="I8081" s="33"/>
    </row>
    <row r="8082" spans="7:9">
      <c r="G8082" s="33"/>
      <c r="H8082" s="33"/>
      <c r="I8082" s="33"/>
    </row>
    <row r="8083" spans="7:9">
      <c r="G8083" s="33"/>
      <c r="H8083" s="33"/>
      <c r="I8083" s="33"/>
    </row>
    <row r="8084" spans="7:9">
      <c r="G8084" s="33"/>
      <c r="H8084" s="33"/>
      <c r="I8084" s="33"/>
    </row>
    <row r="8085" spans="7:9">
      <c r="G8085" s="33"/>
      <c r="H8085" s="33"/>
      <c r="I8085" s="33"/>
    </row>
    <row r="8086" spans="7:9">
      <c r="G8086" s="33"/>
      <c r="H8086" s="33"/>
      <c r="I8086" s="33"/>
    </row>
    <row r="8087" spans="7:9">
      <c r="G8087" s="33"/>
      <c r="H8087" s="33"/>
      <c r="I8087" s="33"/>
    </row>
    <row r="8088" spans="7:9">
      <c r="G8088" s="33"/>
      <c r="H8088" s="33"/>
      <c r="I8088" s="33"/>
    </row>
    <row r="8089" spans="7:9">
      <c r="G8089" s="33"/>
      <c r="H8089" s="33"/>
      <c r="I8089" s="33"/>
    </row>
    <row r="8090" spans="7:9">
      <c r="G8090" s="33"/>
      <c r="H8090" s="33"/>
      <c r="I8090" s="33"/>
    </row>
    <row r="8091" spans="7:9">
      <c r="G8091" s="33"/>
      <c r="H8091" s="33"/>
      <c r="I8091" s="33"/>
    </row>
    <row r="8092" spans="7:9">
      <c r="G8092" s="33"/>
      <c r="H8092" s="33"/>
      <c r="I8092" s="33"/>
    </row>
    <row r="8093" spans="7:9">
      <c r="G8093" s="33"/>
      <c r="H8093" s="33"/>
      <c r="I8093" s="33"/>
    </row>
    <row r="8094" spans="7:9">
      <c r="G8094" s="33"/>
      <c r="H8094" s="33"/>
      <c r="I8094" s="33"/>
    </row>
    <row r="8095" spans="7:9">
      <c r="G8095" s="33"/>
      <c r="H8095" s="33"/>
      <c r="I8095" s="33"/>
    </row>
    <row r="8096" spans="7:9">
      <c r="G8096" s="33"/>
      <c r="H8096" s="33"/>
      <c r="I8096" s="33"/>
    </row>
    <row r="8097" spans="7:9">
      <c r="G8097" s="33"/>
      <c r="H8097" s="33"/>
      <c r="I8097" s="33"/>
    </row>
    <row r="8098" spans="7:9">
      <c r="G8098" s="33"/>
      <c r="H8098" s="33"/>
      <c r="I8098" s="33"/>
    </row>
    <row r="8099" spans="7:9">
      <c r="G8099" s="33"/>
      <c r="H8099" s="33"/>
      <c r="I8099" s="33"/>
    </row>
    <row r="8100" spans="7:9">
      <c r="G8100" s="33"/>
      <c r="H8100" s="33"/>
      <c r="I8100" s="33"/>
    </row>
    <row r="8101" spans="7:9">
      <c r="G8101" s="33"/>
      <c r="H8101" s="33"/>
      <c r="I8101" s="33"/>
    </row>
    <row r="8102" spans="7:9">
      <c r="G8102" s="33"/>
      <c r="H8102" s="33"/>
      <c r="I8102" s="33"/>
    </row>
    <row r="8103" spans="7:9">
      <c r="G8103" s="33"/>
      <c r="H8103" s="33"/>
      <c r="I8103" s="33"/>
    </row>
    <row r="8104" spans="7:9">
      <c r="G8104" s="33"/>
      <c r="H8104" s="33"/>
      <c r="I8104" s="33"/>
    </row>
    <row r="8105" spans="7:9">
      <c r="G8105" s="33"/>
      <c r="H8105" s="33"/>
      <c r="I8105" s="33"/>
    </row>
    <row r="8106" spans="7:9">
      <c r="G8106" s="33"/>
      <c r="H8106" s="33"/>
      <c r="I8106" s="33"/>
    </row>
    <row r="8107" spans="7:9">
      <c r="G8107" s="33"/>
      <c r="H8107" s="33"/>
      <c r="I8107" s="33"/>
    </row>
    <row r="8108" spans="7:9">
      <c r="G8108" s="33"/>
      <c r="H8108" s="33"/>
      <c r="I8108" s="33"/>
    </row>
    <row r="8109" spans="7:9">
      <c r="G8109" s="33"/>
      <c r="H8109" s="33"/>
      <c r="I8109" s="33"/>
    </row>
    <row r="8110" spans="7:9">
      <c r="G8110" s="33"/>
      <c r="H8110" s="33"/>
      <c r="I8110" s="33"/>
    </row>
    <row r="8111" spans="7:9">
      <c r="G8111" s="33"/>
      <c r="H8111" s="33"/>
      <c r="I8111" s="33"/>
    </row>
    <row r="8112" spans="7:9">
      <c r="G8112" s="33"/>
      <c r="H8112" s="33"/>
      <c r="I8112" s="33"/>
    </row>
    <row r="8113" spans="7:9">
      <c r="G8113" s="33"/>
      <c r="H8113" s="33"/>
      <c r="I8113" s="33"/>
    </row>
    <row r="8114" spans="7:9">
      <c r="G8114" s="33"/>
      <c r="H8114" s="33"/>
      <c r="I8114" s="33"/>
    </row>
    <row r="8115" spans="7:9">
      <c r="G8115" s="33"/>
      <c r="H8115" s="33"/>
      <c r="I8115" s="33"/>
    </row>
    <row r="8116" spans="7:9">
      <c r="G8116" s="33"/>
      <c r="H8116" s="33"/>
      <c r="I8116" s="33"/>
    </row>
    <row r="8117" spans="7:9">
      <c r="G8117" s="33"/>
      <c r="H8117" s="33"/>
      <c r="I8117" s="33"/>
    </row>
    <row r="8118" spans="7:9">
      <c r="G8118" s="33"/>
      <c r="H8118" s="33"/>
      <c r="I8118" s="33"/>
    </row>
    <row r="8119" spans="7:9">
      <c r="G8119" s="33"/>
      <c r="H8119" s="33"/>
      <c r="I8119" s="33"/>
    </row>
    <row r="8120" spans="7:9">
      <c r="G8120" s="33"/>
      <c r="H8120" s="33"/>
      <c r="I8120" s="33"/>
    </row>
    <row r="8121" spans="7:9">
      <c r="G8121" s="33"/>
      <c r="H8121" s="33"/>
      <c r="I8121" s="33"/>
    </row>
    <row r="8122" spans="7:9">
      <c r="G8122" s="33"/>
      <c r="H8122" s="33"/>
      <c r="I8122" s="33"/>
    </row>
    <row r="8123" spans="7:9">
      <c r="G8123" s="33"/>
      <c r="H8123" s="33"/>
      <c r="I8123" s="33"/>
    </row>
    <row r="8124" spans="7:9">
      <c r="G8124" s="33"/>
      <c r="H8124" s="33"/>
      <c r="I8124" s="33"/>
    </row>
    <row r="8125" spans="7:9">
      <c r="G8125" s="33"/>
      <c r="H8125" s="33"/>
      <c r="I8125" s="33"/>
    </row>
    <row r="8126" spans="7:9">
      <c r="G8126" s="33"/>
      <c r="H8126" s="33"/>
      <c r="I8126" s="33"/>
    </row>
    <row r="8127" spans="7:9">
      <c r="G8127" s="33"/>
      <c r="H8127" s="33"/>
      <c r="I8127" s="33"/>
    </row>
    <row r="8128" spans="7:9">
      <c r="G8128" s="33"/>
      <c r="H8128" s="33"/>
      <c r="I8128" s="33"/>
    </row>
    <row r="8129" spans="7:9">
      <c r="G8129" s="33"/>
      <c r="H8129" s="33"/>
      <c r="I8129" s="33"/>
    </row>
    <row r="8130" spans="7:9">
      <c r="G8130" s="33"/>
      <c r="H8130" s="33"/>
      <c r="I8130" s="33"/>
    </row>
    <row r="8131" spans="7:9">
      <c r="G8131" s="33"/>
      <c r="H8131" s="33"/>
      <c r="I8131" s="33"/>
    </row>
    <row r="8132" spans="7:9">
      <c r="G8132" s="33"/>
      <c r="H8132" s="33"/>
      <c r="I8132" s="33"/>
    </row>
    <row r="8133" spans="7:9">
      <c r="G8133" s="33"/>
      <c r="H8133" s="33"/>
      <c r="I8133" s="33"/>
    </row>
    <row r="8134" spans="7:9">
      <c r="G8134" s="33"/>
      <c r="H8134" s="33"/>
      <c r="I8134" s="33"/>
    </row>
    <row r="8135" spans="7:9">
      <c r="G8135" s="33"/>
      <c r="H8135" s="33"/>
      <c r="I8135" s="33"/>
    </row>
    <row r="8136" spans="7:9">
      <c r="G8136" s="33"/>
      <c r="H8136" s="33"/>
      <c r="I8136" s="33"/>
    </row>
    <row r="8137" spans="7:9">
      <c r="G8137" s="33"/>
      <c r="H8137" s="33"/>
      <c r="I8137" s="33"/>
    </row>
    <row r="8138" spans="7:9">
      <c r="G8138" s="33"/>
      <c r="H8138" s="33"/>
      <c r="I8138" s="33"/>
    </row>
    <row r="8139" spans="7:9">
      <c r="G8139" s="33"/>
      <c r="H8139" s="33"/>
      <c r="I8139" s="33"/>
    </row>
    <row r="8140" spans="7:9">
      <c r="G8140" s="33"/>
      <c r="H8140" s="33"/>
      <c r="I8140" s="33"/>
    </row>
    <row r="8141" spans="7:9">
      <c r="G8141" s="33"/>
      <c r="H8141" s="33"/>
      <c r="I8141" s="33"/>
    </row>
    <row r="8142" spans="7:9">
      <c r="G8142" s="33"/>
      <c r="H8142" s="33"/>
      <c r="I8142" s="33"/>
    </row>
    <row r="8143" spans="7:9">
      <c r="G8143" s="33"/>
      <c r="H8143" s="33"/>
      <c r="I8143" s="33"/>
    </row>
    <row r="8144" spans="7:9">
      <c r="G8144" s="33"/>
      <c r="H8144" s="33"/>
      <c r="I8144" s="33"/>
    </row>
    <row r="8145" spans="7:9">
      <c r="G8145" s="33"/>
      <c r="H8145" s="33"/>
      <c r="I8145" s="33"/>
    </row>
    <row r="8146" spans="7:9">
      <c r="G8146" s="33"/>
      <c r="H8146" s="33"/>
      <c r="I8146" s="33"/>
    </row>
    <row r="8147" spans="7:9">
      <c r="G8147" s="33"/>
      <c r="H8147" s="33"/>
      <c r="I8147" s="33"/>
    </row>
    <row r="8148" spans="7:9">
      <c r="G8148" s="33"/>
      <c r="H8148" s="33"/>
      <c r="I8148" s="33"/>
    </row>
    <row r="8149" spans="7:9">
      <c r="G8149" s="33"/>
      <c r="H8149" s="33"/>
      <c r="I8149" s="33"/>
    </row>
    <row r="8150" spans="7:9">
      <c r="G8150" s="33"/>
      <c r="H8150" s="33"/>
      <c r="I8150" s="33"/>
    </row>
    <row r="8151" spans="7:9">
      <c r="G8151" s="33"/>
      <c r="H8151" s="33"/>
      <c r="I8151" s="33"/>
    </row>
    <row r="8152" spans="7:9">
      <c r="G8152" s="33"/>
      <c r="H8152" s="33"/>
      <c r="I8152" s="33"/>
    </row>
    <row r="8153" spans="7:9">
      <c r="G8153" s="33"/>
      <c r="H8153" s="33"/>
      <c r="I8153" s="33"/>
    </row>
    <row r="8154" spans="7:9">
      <c r="G8154" s="33"/>
      <c r="H8154" s="33"/>
      <c r="I8154" s="33"/>
    </row>
    <row r="8155" spans="7:9">
      <c r="G8155" s="33"/>
      <c r="H8155" s="33"/>
      <c r="I8155" s="33"/>
    </row>
    <row r="8156" spans="7:9">
      <c r="G8156" s="33"/>
      <c r="H8156" s="33"/>
      <c r="I8156" s="33"/>
    </row>
    <row r="8157" spans="7:9">
      <c r="G8157" s="33"/>
      <c r="H8157" s="33"/>
      <c r="I8157" s="33"/>
    </row>
    <row r="8158" spans="7:9">
      <c r="G8158" s="33"/>
      <c r="H8158" s="33"/>
      <c r="I8158" s="33"/>
    </row>
    <row r="8159" spans="7:9">
      <c r="G8159" s="33"/>
      <c r="H8159" s="33"/>
      <c r="I8159" s="33"/>
    </row>
    <row r="8160" spans="7:9">
      <c r="G8160" s="33"/>
      <c r="H8160" s="33"/>
      <c r="I8160" s="33"/>
    </row>
    <row r="8161" spans="7:9">
      <c r="G8161" s="33"/>
      <c r="H8161" s="33"/>
      <c r="I8161" s="33"/>
    </row>
    <row r="8162" spans="7:9">
      <c r="G8162" s="33"/>
      <c r="H8162" s="33"/>
      <c r="I8162" s="33"/>
    </row>
    <row r="8163" spans="7:9">
      <c r="G8163" s="33"/>
      <c r="H8163" s="33"/>
      <c r="I8163" s="33"/>
    </row>
    <row r="8164" spans="7:9">
      <c r="G8164" s="33"/>
      <c r="H8164" s="33"/>
      <c r="I8164" s="33"/>
    </row>
    <row r="8165" spans="7:9">
      <c r="G8165" s="33"/>
      <c r="H8165" s="33"/>
      <c r="I8165" s="33"/>
    </row>
    <row r="8166" spans="7:9">
      <c r="G8166" s="33"/>
      <c r="H8166" s="33"/>
      <c r="I8166" s="33"/>
    </row>
    <row r="8167" spans="7:9">
      <c r="G8167" s="33"/>
      <c r="H8167" s="33"/>
      <c r="I8167" s="33"/>
    </row>
    <row r="8168" spans="7:9">
      <c r="G8168" s="33"/>
      <c r="H8168" s="33"/>
      <c r="I8168" s="33"/>
    </row>
    <row r="8169" spans="7:9">
      <c r="G8169" s="33"/>
      <c r="H8169" s="33"/>
      <c r="I8169" s="33"/>
    </row>
    <row r="8170" spans="7:9">
      <c r="G8170" s="33"/>
      <c r="H8170" s="33"/>
      <c r="I8170" s="33"/>
    </row>
    <row r="8171" spans="7:9">
      <c r="G8171" s="33"/>
      <c r="H8171" s="33"/>
      <c r="I8171" s="33"/>
    </row>
    <row r="8172" spans="7:9">
      <c r="G8172" s="33"/>
      <c r="H8172" s="33"/>
      <c r="I8172" s="33"/>
    </row>
    <row r="8173" spans="7:9">
      <c r="G8173" s="33"/>
      <c r="H8173" s="33"/>
      <c r="I8173" s="33"/>
    </row>
    <row r="8174" spans="7:9">
      <c r="G8174" s="33"/>
      <c r="H8174" s="33"/>
      <c r="I8174" s="33"/>
    </row>
    <row r="8175" spans="7:9">
      <c r="G8175" s="33"/>
      <c r="H8175" s="33"/>
      <c r="I8175" s="33"/>
    </row>
    <row r="8176" spans="7:9">
      <c r="G8176" s="33"/>
      <c r="H8176" s="33"/>
      <c r="I8176" s="33"/>
    </row>
    <row r="8177" spans="7:9">
      <c r="G8177" s="33"/>
      <c r="H8177" s="33"/>
      <c r="I8177" s="33"/>
    </row>
    <row r="8178" spans="7:9">
      <c r="G8178" s="33"/>
      <c r="H8178" s="33"/>
      <c r="I8178" s="33"/>
    </row>
    <row r="8179" spans="7:9">
      <c r="G8179" s="33"/>
      <c r="H8179" s="33"/>
      <c r="I8179" s="33"/>
    </row>
    <row r="8180" spans="7:9">
      <c r="G8180" s="33"/>
      <c r="H8180" s="33"/>
      <c r="I8180" s="33"/>
    </row>
    <row r="8181" spans="7:9">
      <c r="G8181" s="33"/>
      <c r="H8181" s="33"/>
      <c r="I8181" s="33"/>
    </row>
    <row r="8182" spans="7:9">
      <c r="G8182" s="33"/>
      <c r="H8182" s="33"/>
      <c r="I8182" s="33"/>
    </row>
    <row r="8183" spans="7:9">
      <c r="G8183" s="33"/>
      <c r="H8183" s="33"/>
      <c r="I8183" s="33"/>
    </row>
    <row r="8184" spans="7:9">
      <c r="G8184" s="33"/>
      <c r="H8184" s="33"/>
      <c r="I8184" s="33"/>
    </row>
    <row r="8185" spans="7:9">
      <c r="G8185" s="33"/>
      <c r="H8185" s="33"/>
      <c r="I8185" s="33"/>
    </row>
    <row r="8186" spans="7:9">
      <c r="G8186" s="33"/>
      <c r="H8186" s="33"/>
      <c r="I8186" s="33"/>
    </row>
    <row r="8187" spans="7:9">
      <c r="G8187" s="33"/>
      <c r="H8187" s="33"/>
      <c r="I8187" s="33"/>
    </row>
    <row r="8188" spans="7:9">
      <c r="G8188" s="33"/>
      <c r="H8188" s="33"/>
      <c r="I8188" s="33"/>
    </row>
    <row r="8189" spans="7:9">
      <c r="G8189" s="33"/>
      <c r="H8189" s="33"/>
      <c r="I8189" s="33"/>
    </row>
    <row r="8190" spans="7:9">
      <c r="G8190" s="33"/>
      <c r="H8190" s="33"/>
      <c r="I8190" s="33"/>
    </row>
    <row r="8191" spans="7:9">
      <c r="G8191" s="33"/>
      <c r="H8191" s="33"/>
      <c r="I8191" s="33"/>
    </row>
    <row r="8192" spans="7:9">
      <c r="G8192" s="33"/>
      <c r="H8192" s="33"/>
      <c r="I8192" s="33"/>
    </row>
    <row r="8193" spans="7:9">
      <c r="G8193" s="33"/>
      <c r="H8193" s="33"/>
      <c r="I8193" s="33"/>
    </row>
    <row r="8194" spans="7:9">
      <c r="G8194" s="33"/>
      <c r="H8194" s="33"/>
      <c r="I8194" s="33"/>
    </row>
    <row r="8195" spans="7:9">
      <c r="G8195" s="33"/>
      <c r="H8195" s="33"/>
      <c r="I8195" s="33"/>
    </row>
    <row r="8196" spans="7:9">
      <c r="G8196" s="33"/>
      <c r="H8196" s="33"/>
      <c r="I8196" s="33"/>
    </row>
    <row r="8197" spans="7:9">
      <c r="G8197" s="33"/>
      <c r="H8197" s="33"/>
      <c r="I8197" s="33"/>
    </row>
    <row r="8198" spans="7:9">
      <c r="G8198" s="33"/>
      <c r="H8198" s="33"/>
      <c r="I8198" s="33"/>
    </row>
    <row r="8199" spans="7:9">
      <c r="G8199" s="33"/>
      <c r="H8199" s="33"/>
      <c r="I8199" s="33"/>
    </row>
    <row r="8200" spans="7:9">
      <c r="G8200" s="33"/>
      <c r="H8200" s="33"/>
      <c r="I8200" s="33"/>
    </row>
    <row r="8201" spans="7:9">
      <c r="G8201" s="33"/>
      <c r="H8201" s="33"/>
      <c r="I8201" s="33"/>
    </row>
    <row r="8202" spans="7:9">
      <c r="G8202" s="33"/>
      <c r="H8202" s="33"/>
      <c r="I8202" s="33"/>
    </row>
    <row r="8203" spans="7:9">
      <c r="G8203" s="33"/>
      <c r="H8203" s="33"/>
      <c r="I8203" s="33"/>
    </row>
    <row r="8204" spans="7:9">
      <c r="G8204" s="33"/>
      <c r="H8204" s="33"/>
      <c r="I8204" s="33"/>
    </row>
    <row r="8205" spans="7:9">
      <c r="G8205" s="33"/>
      <c r="H8205" s="33"/>
      <c r="I8205" s="33"/>
    </row>
    <row r="8206" spans="7:9">
      <c r="G8206" s="33"/>
      <c r="H8206" s="33"/>
      <c r="I8206" s="33"/>
    </row>
    <row r="8207" spans="7:9">
      <c r="G8207" s="33"/>
      <c r="H8207" s="33"/>
      <c r="I8207" s="33"/>
    </row>
    <row r="8208" spans="7:9">
      <c r="G8208" s="33"/>
      <c r="H8208" s="33"/>
      <c r="I8208" s="33"/>
    </row>
    <row r="8209" spans="7:9">
      <c r="G8209" s="33"/>
      <c r="H8209" s="33"/>
      <c r="I8209" s="33"/>
    </row>
    <row r="8210" spans="7:9">
      <c r="G8210" s="33"/>
      <c r="H8210" s="33"/>
      <c r="I8210" s="33"/>
    </row>
    <row r="8211" spans="7:9">
      <c r="G8211" s="33"/>
      <c r="H8211" s="33"/>
      <c r="I8211" s="33"/>
    </row>
    <row r="8212" spans="7:9">
      <c r="G8212" s="33"/>
      <c r="H8212" s="33"/>
      <c r="I8212" s="33"/>
    </row>
    <row r="8213" spans="7:9">
      <c r="G8213" s="33"/>
      <c r="H8213" s="33"/>
      <c r="I8213" s="33"/>
    </row>
    <row r="8214" spans="7:9">
      <c r="G8214" s="33"/>
      <c r="H8214" s="33"/>
      <c r="I8214" s="33"/>
    </row>
    <row r="8215" spans="7:9">
      <c r="G8215" s="33"/>
      <c r="H8215" s="33"/>
      <c r="I8215" s="33"/>
    </row>
    <row r="8216" spans="7:9">
      <c r="G8216" s="33"/>
      <c r="H8216" s="33"/>
      <c r="I8216" s="33"/>
    </row>
    <row r="8217" spans="7:9">
      <c r="G8217" s="33"/>
      <c r="H8217" s="33"/>
      <c r="I8217" s="33"/>
    </row>
    <row r="8218" spans="7:9">
      <c r="G8218" s="33"/>
      <c r="H8218" s="33"/>
      <c r="I8218" s="33"/>
    </row>
    <row r="8219" spans="7:9">
      <c r="G8219" s="33"/>
      <c r="H8219" s="33"/>
      <c r="I8219" s="33"/>
    </row>
    <row r="8220" spans="7:9">
      <c r="G8220" s="33"/>
      <c r="H8220" s="33"/>
      <c r="I8220" s="33"/>
    </row>
    <row r="8221" spans="7:9">
      <c r="G8221" s="33"/>
      <c r="H8221" s="33"/>
      <c r="I8221" s="33"/>
    </row>
    <row r="8222" spans="7:9">
      <c r="G8222" s="33"/>
      <c r="H8222" s="33"/>
      <c r="I8222" s="33"/>
    </row>
    <row r="8223" spans="7:9">
      <c r="G8223" s="33"/>
      <c r="H8223" s="33"/>
      <c r="I8223" s="33"/>
    </row>
    <row r="8224" spans="7:9">
      <c r="G8224" s="33"/>
      <c r="H8224" s="33"/>
      <c r="I8224" s="33"/>
    </row>
    <row r="8225" spans="7:9">
      <c r="G8225" s="33"/>
      <c r="H8225" s="33"/>
      <c r="I8225" s="33"/>
    </row>
    <row r="8226" spans="7:9">
      <c r="G8226" s="33"/>
      <c r="H8226" s="33"/>
      <c r="I8226" s="33"/>
    </row>
    <row r="8227" spans="7:9">
      <c r="G8227" s="33"/>
      <c r="H8227" s="33"/>
      <c r="I8227" s="33"/>
    </row>
    <row r="8228" spans="7:9">
      <c r="G8228" s="33"/>
      <c r="H8228" s="33"/>
      <c r="I8228" s="33"/>
    </row>
    <row r="8229" spans="7:9">
      <c r="G8229" s="33"/>
      <c r="H8229" s="33"/>
      <c r="I8229" s="33"/>
    </row>
    <row r="8230" spans="7:9">
      <c r="G8230" s="33"/>
      <c r="H8230" s="33"/>
      <c r="I8230" s="33"/>
    </row>
    <row r="8231" spans="7:9">
      <c r="G8231" s="33"/>
      <c r="H8231" s="33"/>
      <c r="I8231" s="33"/>
    </row>
    <row r="8232" spans="7:9">
      <c r="G8232" s="33"/>
      <c r="H8232" s="33"/>
      <c r="I8232" s="33"/>
    </row>
    <row r="8233" spans="7:9">
      <c r="G8233" s="33"/>
      <c r="H8233" s="33"/>
      <c r="I8233" s="33"/>
    </row>
    <row r="8234" spans="7:9">
      <c r="G8234" s="33"/>
      <c r="H8234" s="33"/>
      <c r="I8234" s="33"/>
    </row>
    <row r="8235" spans="7:9">
      <c r="G8235" s="33"/>
      <c r="H8235" s="33"/>
      <c r="I8235" s="33"/>
    </row>
    <row r="8236" spans="7:9">
      <c r="G8236" s="33"/>
      <c r="H8236" s="33"/>
      <c r="I8236" s="33"/>
    </row>
    <row r="8237" spans="7:9">
      <c r="G8237" s="33"/>
      <c r="H8237" s="33"/>
      <c r="I8237" s="33"/>
    </row>
    <row r="8238" spans="7:9">
      <c r="G8238" s="33"/>
      <c r="H8238" s="33"/>
      <c r="I8238" s="33"/>
    </row>
    <row r="8239" spans="7:9">
      <c r="G8239" s="33"/>
      <c r="H8239" s="33"/>
      <c r="I8239" s="33"/>
    </row>
    <row r="8240" spans="7:9">
      <c r="G8240" s="33"/>
      <c r="H8240" s="33"/>
      <c r="I8240" s="33"/>
    </row>
    <row r="8241" spans="7:9">
      <c r="G8241" s="33"/>
      <c r="H8241" s="33"/>
      <c r="I8241" s="33"/>
    </row>
    <row r="8242" spans="7:9">
      <c r="G8242" s="33"/>
      <c r="H8242" s="33"/>
      <c r="I8242" s="33"/>
    </row>
    <row r="8243" spans="7:9">
      <c r="G8243" s="33"/>
      <c r="H8243" s="33"/>
      <c r="I8243" s="33"/>
    </row>
    <row r="8244" spans="7:9">
      <c r="G8244" s="33"/>
      <c r="H8244" s="33"/>
      <c r="I8244" s="33"/>
    </row>
    <row r="8245" spans="7:9">
      <c r="G8245" s="33"/>
      <c r="H8245" s="33"/>
      <c r="I8245" s="33"/>
    </row>
    <row r="8246" spans="7:9">
      <c r="G8246" s="33"/>
      <c r="H8246" s="33"/>
      <c r="I8246" s="33"/>
    </row>
    <row r="8247" spans="7:9">
      <c r="G8247" s="33"/>
      <c r="H8247" s="33"/>
      <c r="I8247" s="33"/>
    </row>
    <row r="8248" spans="7:9">
      <c r="G8248" s="33"/>
      <c r="H8248" s="33"/>
      <c r="I8248" s="33"/>
    </row>
    <row r="8249" spans="7:9">
      <c r="G8249" s="33"/>
      <c r="H8249" s="33"/>
      <c r="I8249" s="33"/>
    </row>
    <row r="8250" spans="7:9">
      <c r="G8250" s="33"/>
      <c r="H8250" s="33"/>
      <c r="I8250" s="33"/>
    </row>
    <row r="8251" spans="7:9">
      <c r="G8251" s="33"/>
      <c r="H8251" s="33"/>
      <c r="I8251" s="33"/>
    </row>
    <row r="8252" spans="7:9">
      <c r="G8252" s="33"/>
      <c r="H8252" s="33"/>
      <c r="I8252" s="33"/>
    </row>
    <row r="8253" spans="7:9">
      <c r="G8253" s="33"/>
      <c r="H8253" s="33"/>
      <c r="I8253" s="33"/>
    </row>
    <row r="8254" spans="7:9">
      <c r="G8254" s="33"/>
      <c r="H8254" s="33"/>
      <c r="I8254" s="33"/>
    </row>
    <row r="8255" spans="7:9">
      <c r="G8255" s="33"/>
      <c r="H8255" s="33"/>
      <c r="I8255" s="33"/>
    </row>
    <row r="8256" spans="7:9">
      <c r="G8256" s="33"/>
      <c r="H8256" s="33"/>
      <c r="I8256" s="33"/>
    </row>
    <row r="8257" spans="7:9">
      <c r="G8257" s="33"/>
      <c r="H8257" s="33"/>
      <c r="I8257" s="33"/>
    </row>
    <row r="8258" spans="7:9">
      <c r="G8258" s="33"/>
      <c r="H8258" s="33"/>
      <c r="I8258" s="33"/>
    </row>
    <row r="8259" spans="7:9">
      <c r="G8259" s="33"/>
      <c r="H8259" s="33"/>
      <c r="I8259" s="33"/>
    </row>
    <row r="8260" spans="7:9">
      <c r="G8260" s="33"/>
      <c r="H8260" s="33"/>
      <c r="I8260" s="33"/>
    </row>
    <row r="8261" spans="7:9">
      <c r="G8261" s="33"/>
      <c r="H8261" s="33"/>
      <c r="I8261" s="33"/>
    </row>
    <row r="8262" spans="7:9">
      <c r="G8262" s="33"/>
      <c r="H8262" s="33"/>
      <c r="I8262" s="33"/>
    </row>
    <row r="8263" spans="7:9">
      <c r="G8263" s="33"/>
      <c r="H8263" s="33"/>
      <c r="I8263" s="33"/>
    </row>
    <row r="8264" spans="7:9">
      <c r="G8264" s="33"/>
      <c r="H8264" s="33"/>
      <c r="I8264" s="33"/>
    </row>
    <row r="8265" spans="7:9">
      <c r="G8265" s="33"/>
      <c r="H8265" s="33"/>
      <c r="I8265" s="33"/>
    </row>
    <row r="8266" spans="7:9">
      <c r="G8266" s="33"/>
      <c r="H8266" s="33"/>
      <c r="I8266" s="33"/>
    </row>
    <row r="8267" spans="7:9">
      <c r="G8267" s="33"/>
      <c r="H8267" s="33"/>
      <c r="I8267" s="33"/>
    </row>
    <row r="8268" spans="7:9">
      <c r="G8268" s="33"/>
      <c r="H8268" s="33"/>
      <c r="I8268" s="33"/>
    </row>
    <row r="8269" spans="7:9">
      <c r="G8269" s="33"/>
      <c r="H8269" s="33"/>
      <c r="I8269" s="33"/>
    </row>
    <row r="8270" spans="7:9">
      <c r="G8270" s="33"/>
      <c r="H8270" s="33"/>
      <c r="I8270" s="33"/>
    </row>
    <row r="8271" spans="7:9">
      <c r="G8271" s="33"/>
      <c r="H8271" s="33"/>
      <c r="I8271" s="33"/>
    </row>
    <row r="8272" spans="7:9">
      <c r="G8272" s="33"/>
      <c r="H8272" s="33"/>
      <c r="I8272" s="33"/>
    </row>
    <row r="8273" spans="7:9">
      <c r="G8273" s="33"/>
      <c r="H8273" s="33"/>
      <c r="I8273" s="33"/>
    </row>
    <row r="8274" spans="7:9">
      <c r="G8274" s="33"/>
      <c r="H8274" s="33"/>
      <c r="I8274" s="33"/>
    </row>
    <row r="8275" spans="7:9">
      <c r="G8275" s="33"/>
      <c r="H8275" s="33"/>
      <c r="I8275" s="33"/>
    </row>
    <row r="8276" spans="7:9">
      <c r="G8276" s="33"/>
      <c r="H8276" s="33"/>
      <c r="I8276" s="33"/>
    </row>
    <row r="8277" spans="7:9">
      <c r="G8277" s="33"/>
      <c r="H8277" s="33"/>
      <c r="I8277" s="33"/>
    </row>
    <row r="8278" spans="7:9">
      <c r="G8278" s="33"/>
      <c r="H8278" s="33"/>
      <c r="I8278" s="33"/>
    </row>
    <row r="8279" spans="7:9">
      <c r="G8279" s="33"/>
      <c r="H8279" s="33"/>
      <c r="I8279" s="33"/>
    </row>
    <row r="8280" spans="7:9">
      <c r="G8280" s="33"/>
      <c r="H8280" s="33"/>
      <c r="I8280" s="33"/>
    </row>
    <row r="8281" spans="7:9">
      <c r="G8281" s="33"/>
      <c r="H8281" s="33"/>
      <c r="I8281" s="33"/>
    </row>
    <row r="8282" spans="7:9">
      <c r="G8282" s="33"/>
      <c r="H8282" s="33"/>
      <c r="I8282" s="33"/>
    </row>
    <row r="8283" spans="7:9">
      <c r="G8283" s="33"/>
      <c r="H8283" s="33"/>
      <c r="I8283" s="33"/>
    </row>
    <row r="8284" spans="7:9">
      <c r="G8284" s="33"/>
      <c r="H8284" s="33"/>
      <c r="I8284" s="33"/>
    </row>
    <row r="8285" spans="7:9">
      <c r="G8285" s="33"/>
      <c r="H8285" s="33"/>
      <c r="I8285" s="33"/>
    </row>
    <row r="8286" spans="7:9">
      <c r="G8286" s="33"/>
      <c r="H8286" s="33"/>
      <c r="I8286" s="33"/>
    </row>
    <row r="8287" spans="7:9">
      <c r="G8287" s="33"/>
      <c r="H8287" s="33"/>
      <c r="I8287" s="33"/>
    </row>
    <row r="8288" spans="7:9">
      <c r="G8288" s="33"/>
      <c r="H8288" s="33"/>
      <c r="I8288" s="33"/>
    </row>
    <row r="8289" spans="7:9">
      <c r="G8289" s="33"/>
      <c r="H8289" s="33"/>
      <c r="I8289" s="33"/>
    </row>
    <row r="8290" spans="7:9">
      <c r="G8290" s="33"/>
      <c r="H8290" s="33"/>
      <c r="I8290" s="33"/>
    </row>
    <row r="8291" spans="7:9">
      <c r="G8291" s="33"/>
      <c r="H8291" s="33"/>
      <c r="I8291" s="33"/>
    </row>
    <row r="8292" spans="7:9">
      <c r="G8292" s="33"/>
      <c r="H8292" s="33"/>
      <c r="I8292" s="33"/>
    </row>
    <row r="8293" spans="7:9">
      <c r="G8293" s="33"/>
      <c r="H8293" s="33"/>
      <c r="I8293" s="33"/>
    </row>
    <row r="8294" spans="7:9">
      <c r="G8294" s="33"/>
      <c r="H8294" s="33"/>
      <c r="I8294" s="33"/>
    </row>
    <row r="8295" spans="7:9">
      <c r="G8295" s="33"/>
      <c r="H8295" s="33"/>
      <c r="I8295" s="33"/>
    </row>
    <row r="8296" spans="7:9">
      <c r="G8296" s="33"/>
      <c r="H8296" s="33"/>
      <c r="I8296" s="33"/>
    </row>
    <row r="8297" spans="7:9">
      <c r="G8297" s="33"/>
      <c r="H8297" s="33"/>
      <c r="I8297" s="33"/>
    </row>
    <row r="8298" spans="7:9">
      <c r="G8298" s="33"/>
      <c r="H8298" s="33"/>
      <c r="I8298" s="33"/>
    </row>
    <row r="8299" spans="7:9">
      <c r="G8299" s="33"/>
      <c r="H8299" s="33"/>
      <c r="I8299" s="33"/>
    </row>
    <row r="8300" spans="7:9">
      <c r="G8300" s="33"/>
      <c r="H8300" s="33"/>
      <c r="I8300" s="33"/>
    </row>
    <row r="8301" spans="7:9">
      <c r="G8301" s="33"/>
      <c r="H8301" s="33"/>
      <c r="I8301" s="33"/>
    </row>
    <row r="8302" spans="7:9">
      <c r="G8302" s="33"/>
      <c r="H8302" s="33"/>
      <c r="I8302" s="33"/>
    </row>
    <row r="8303" spans="7:9">
      <c r="G8303" s="33"/>
      <c r="H8303" s="33"/>
      <c r="I8303" s="33"/>
    </row>
    <row r="8304" spans="7:9">
      <c r="G8304" s="33"/>
      <c r="H8304" s="33"/>
      <c r="I8304" s="33"/>
    </row>
    <row r="8305" spans="7:9">
      <c r="G8305" s="33"/>
      <c r="H8305" s="33"/>
      <c r="I8305" s="33"/>
    </row>
    <row r="8306" spans="7:9">
      <c r="G8306" s="33"/>
      <c r="H8306" s="33"/>
      <c r="I8306" s="33"/>
    </row>
    <row r="8307" spans="7:9">
      <c r="G8307" s="33"/>
      <c r="H8307" s="33"/>
      <c r="I8307" s="33"/>
    </row>
    <row r="8308" spans="7:9">
      <c r="G8308" s="33"/>
      <c r="H8308" s="33"/>
      <c r="I8308" s="33"/>
    </row>
    <row r="8309" spans="7:9">
      <c r="G8309" s="33"/>
      <c r="H8309" s="33"/>
      <c r="I8309" s="33"/>
    </row>
    <row r="8310" spans="7:9">
      <c r="G8310" s="33"/>
      <c r="H8310" s="33"/>
      <c r="I8310" s="33"/>
    </row>
    <row r="8311" spans="7:9">
      <c r="G8311" s="33"/>
      <c r="H8311" s="33"/>
      <c r="I8311" s="33"/>
    </row>
    <row r="8312" spans="7:9">
      <c r="G8312" s="33"/>
      <c r="H8312" s="33"/>
      <c r="I8312" s="33"/>
    </row>
    <row r="8313" spans="7:9">
      <c r="G8313" s="33"/>
      <c r="H8313" s="33"/>
      <c r="I8313" s="33"/>
    </row>
    <row r="8314" spans="7:9">
      <c r="G8314" s="33"/>
      <c r="H8314" s="33"/>
      <c r="I8314" s="33"/>
    </row>
    <row r="8315" spans="7:9">
      <c r="G8315" s="33"/>
      <c r="H8315" s="33"/>
      <c r="I8315" s="33"/>
    </row>
    <row r="8316" spans="7:9">
      <c r="G8316" s="33"/>
      <c r="H8316" s="33"/>
      <c r="I8316" s="33"/>
    </row>
    <row r="8317" spans="7:9">
      <c r="G8317" s="33"/>
      <c r="H8317" s="33"/>
      <c r="I8317" s="33"/>
    </row>
    <row r="8318" spans="7:9">
      <c r="G8318" s="33"/>
      <c r="H8318" s="33"/>
      <c r="I8318" s="33"/>
    </row>
    <row r="8319" spans="7:9">
      <c r="G8319" s="33"/>
      <c r="H8319" s="33"/>
      <c r="I8319" s="33"/>
    </row>
    <row r="8320" spans="7:9">
      <c r="G8320" s="33"/>
      <c r="H8320" s="33"/>
      <c r="I8320" s="33"/>
    </row>
    <row r="8321" spans="7:9">
      <c r="G8321" s="33"/>
      <c r="H8321" s="33"/>
      <c r="I8321" s="33"/>
    </row>
    <row r="8322" spans="7:9">
      <c r="G8322" s="33"/>
      <c r="H8322" s="33"/>
      <c r="I8322" s="33"/>
    </row>
    <row r="8323" spans="7:9">
      <c r="G8323" s="33"/>
      <c r="H8323" s="33"/>
      <c r="I8323" s="33"/>
    </row>
    <row r="8324" spans="7:9">
      <c r="G8324" s="33"/>
      <c r="H8324" s="33"/>
      <c r="I8324" s="33"/>
    </row>
    <row r="8325" spans="7:9">
      <c r="G8325" s="33"/>
      <c r="H8325" s="33"/>
      <c r="I8325" s="33"/>
    </row>
    <row r="8326" spans="7:9">
      <c r="G8326" s="33"/>
      <c r="H8326" s="33"/>
      <c r="I8326" s="33"/>
    </row>
    <row r="8327" spans="7:9">
      <c r="G8327" s="33"/>
      <c r="H8327" s="33"/>
      <c r="I8327" s="33"/>
    </row>
    <row r="8328" spans="7:9">
      <c r="G8328" s="33"/>
      <c r="H8328" s="33"/>
      <c r="I8328" s="33"/>
    </row>
    <row r="8329" spans="7:9">
      <c r="G8329" s="33"/>
      <c r="H8329" s="33"/>
      <c r="I8329" s="33"/>
    </row>
    <row r="8330" spans="7:9">
      <c r="G8330" s="33"/>
      <c r="H8330" s="33"/>
      <c r="I8330" s="33"/>
    </row>
    <row r="8331" spans="7:9">
      <c r="G8331" s="33"/>
      <c r="H8331" s="33"/>
      <c r="I8331" s="33"/>
    </row>
    <row r="8332" spans="7:9">
      <c r="G8332" s="33"/>
      <c r="H8332" s="33"/>
      <c r="I8332" s="33"/>
    </row>
    <row r="8333" spans="7:9">
      <c r="G8333" s="33"/>
      <c r="H8333" s="33"/>
      <c r="I8333" s="33"/>
    </row>
    <row r="8334" spans="7:9">
      <c r="G8334" s="33"/>
      <c r="H8334" s="33"/>
      <c r="I8334" s="33"/>
    </row>
    <row r="8335" spans="7:9">
      <c r="G8335" s="33"/>
      <c r="H8335" s="33"/>
      <c r="I8335" s="33"/>
    </row>
    <row r="8336" spans="7:9">
      <c r="G8336" s="33"/>
      <c r="H8336" s="33"/>
      <c r="I8336" s="33"/>
    </row>
    <row r="8337" spans="7:9">
      <c r="G8337" s="33"/>
      <c r="H8337" s="33"/>
      <c r="I8337" s="33"/>
    </row>
    <row r="8338" spans="7:9">
      <c r="G8338" s="33"/>
      <c r="H8338" s="33"/>
      <c r="I8338" s="33"/>
    </row>
    <row r="8339" spans="7:9">
      <c r="G8339" s="33"/>
      <c r="H8339" s="33"/>
      <c r="I8339" s="33"/>
    </row>
    <row r="8340" spans="7:9">
      <c r="G8340" s="33"/>
      <c r="H8340" s="33"/>
      <c r="I8340" s="33"/>
    </row>
    <row r="8341" spans="7:9">
      <c r="G8341" s="33"/>
      <c r="H8341" s="33"/>
      <c r="I8341" s="33"/>
    </row>
    <row r="8342" spans="7:9">
      <c r="G8342" s="33"/>
      <c r="H8342" s="33"/>
      <c r="I8342" s="33"/>
    </row>
    <row r="8343" spans="7:9">
      <c r="G8343" s="33"/>
      <c r="H8343" s="33"/>
      <c r="I8343" s="33"/>
    </row>
    <row r="8344" spans="7:9">
      <c r="G8344" s="33"/>
      <c r="H8344" s="33"/>
      <c r="I8344" s="33"/>
    </row>
    <row r="8345" spans="7:9">
      <c r="G8345" s="33"/>
      <c r="H8345" s="33"/>
      <c r="I8345" s="33"/>
    </row>
    <row r="8346" spans="7:9">
      <c r="G8346" s="33"/>
      <c r="H8346" s="33"/>
      <c r="I8346" s="33"/>
    </row>
    <row r="8347" spans="7:9">
      <c r="G8347" s="33"/>
      <c r="H8347" s="33"/>
      <c r="I8347" s="33"/>
    </row>
    <row r="8348" spans="7:9">
      <c r="G8348" s="33"/>
      <c r="H8348" s="33"/>
      <c r="I8348" s="33"/>
    </row>
    <row r="8349" spans="7:9">
      <c r="G8349" s="33"/>
      <c r="H8349" s="33"/>
      <c r="I8349" s="33"/>
    </row>
    <row r="8350" spans="7:9">
      <c r="G8350" s="33"/>
      <c r="H8350" s="33"/>
      <c r="I8350" s="33"/>
    </row>
    <row r="8351" spans="7:9">
      <c r="G8351" s="33"/>
      <c r="H8351" s="33"/>
      <c r="I8351" s="33"/>
    </row>
    <row r="8352" spans="7:9">
      <c r="G8352" s="33"/>
      <c r="H8352" s="33"/>
      <c r="I8352" s="33"/>
    </row>
    <row r="8353" spans="7:9">
      <c r="G8353" s="33"/>
      <c r="H8353" s="33"/>
      <c r="I8353" s="33"/>
    </row>
    <row r="8354" spans="7:9">
      <c r="G8354" s="33"/>
      <c r="H8354" s="33"/>
      <c r="I8354" s="33"/>
    </row>
    <row r="8355" spans="7:9">
      <c r="G8355" s="33"/>
      <c r="H8355" s="33"/>
      <c r="I8355" s="33"/>
    </row>
    <row r="8356" spans="7:9">
      <c r="G8356" s="33"/>
      <c r="H8356" s="33"/>
      <c r="I8356" s="33"/>
    </row>
    <row r="8357" spans="7:9">
      <c r="G8357" s="33"/>
      <c r="H8357" s="33"/>
      <c r="I8357" s="33"/>
    </row>
    <row r="8358" spans="7:9">
      <c r="G8358" s="33"/>
      <c r="H8358" s="33"/>
      <c r="I8358" s="33"/>
    </row>
    <row r="8359" spans="7:9">
      <c r="G8359" s="33"/>
      <c r="H8359" s="33"/>
      <c r="I8359" s="33"/>
    </row>
    <row r="8360" spans="7:9">
      <c r="G8360" s="33"/>
      <c r="H8360" s="33"/>
      <c r="I8360" s="33"/>
    </row>
    <row r="8361" spans="7:9">
      <c r="G8361" s="33"/>
      <c r="H8361" s="33"/>
      <c r="I8361" s="33"/>
    </row>
    <row r="8362" spans="7:9">
      <c r="G8362" s="33"/>
      <c r="H8362" s="33"/>
      <c r="I8362" s="33"/>
    </row>
    <row r="8363" spans="7:9">
      <c r="G8363" s="33"/>
      <c r="H8363" s="33"/>
      <c r="I8363" s="33"/>
    </row>
    <row r="8364" spans="7:9">
      <c r="G8364" s="33"/>
      <c r="H8364" s="33"/>
      <c r="I8364" s="33"/>
    </row>
    <row r="8365" spans="7:9">
      <c r="G8365" s="33"/>
      <c r="H8365" s="33"/>
      <c r="I8365" s="33"/>
    </row>
    <row r="8366" spans="7:9">
      <c r="G8366" s="33"/>
      <c r="H8366" s="33"/>
      <c r="I8366" s="33"/>
    </row>
    <row r="8367" spans="7:9">
      <c r="G8367" s="33"/>
      <c r="H8367" s="33"/>
      <c r="I8367" s="33"/>
    </row>
    <row r="8368" spans="7:9">
      <c r="G8368" s="33"/>
      <c r="H8368" s="33"/>
      <c r="I8368" s="33"/>
    </row>
    <row r="8369" spans="7:9">
      <c r="G8369" s="33"/>
      <c r="H8369" s="33"/>
      <c r="I8369" s="33"/>
    </row>
    <row r="8370" spans="7:9">
      <c r="G8370" s="33"/>
      <c r="H8370" s="33"/>
      <c r="I8370" s="33"/>
    </row>
    <row r="8371" spans="7:9">
      <c r="G8371" s="33"/>
      <c r="H8371" s="33"/>
      <c r="I8371" s="33"/>
    </row>
    <row r="8372" spans="7:9">
      <c r="G8372" s="33"/>
      <c r="H8372" s="33"/>
      <c r="I8372" s="33"/>
    </row>
    <row r="8373" spans="7:9">
      <c r="G8373" s="33"/>
      <c r="H8373" s="33"/>
      <c r="I8373" s="33"/>
    </row>
    <row r="8374" spans="7:9">
      <c r="G8374" s="33"/>
      <c r="H8374" s="33"/>
      <c r="I8374" s="33"/>
    </row>
    <row r="8375" spans="7:9">
      <c r="G8375" s="33"/>
      <c r="H8375" s="33"/>
      <c r="I8375" s="33"/>
    </row>
    <row r="8376" spans="7:9">
      <c r="G8376" s="33"/>
      <c r="H8376" s="33"/>
      <c r="I8376" s="33"/>
    </row>
    <row r="8377" spans="7:9">
      <c r="G8377" s="33"/>
      <c r="H8377" s="33"/>
      <c r="I8377" s="33"/>
    </row>
    <row r="8378" spans="7:9">
      <c r="G8378" s="33"/>
      <c r="H8378" s="33"/>
      <c r="I8378" s="33"/>
    </row>
    <row r="8379" spans="7:9">
      <c r="G8379" s="33"/>
      <c r="H8379" s="33"/>
      <c r="I8379" s="33"/>
    </row>
    <row r="8380" spans="7:9">
      <c r="G8380" s="33"/>
      <c r="H8380" s="33"/>
      <c r="I8380" s="33"/>
    </row>
    <row r="8381" spans="7:9">
      <c r="G8381" s="33"/>
      <c r="H8381" s="33"/>
      <c r="I8381" s="33"/>
    </row>
    <row r="8382" spans="7:9">
      <c r="G8382" s="33"/>
      <c r="H8382" s="33"/>
      <c r="I8382" s="33"/>
    </row>
    <row r="8383" spans="7:9">
      <c r="G8383" s="33"/>
      <c r="H8383" s="33"/>
      <c r="I8383" s="33"/>
    </row>
    <row r="8384" spans="7:9">
      <c r="G8384" s="33"/>
      <c r="H8384" s="33"/>
      <c r="I8384" s="33"/>
    </row>
    <row r="8385" spans="7:9">
      <c r="G8385" s="33"/>
      <c r="H8385" s="33"/>
      <c r="I8385" s="33"/>
    </row>
    <row r="8386" spans="7:9">
      <c r="G8386" s="33"/>
      <c r="H8386" s="33"/>
      <c r="I8386" s="33"/>
    </row>
    <row r="8387" spans="7:9">
      <c r="G8387" s="33"/>
      <c r="H8387" s="33"/>
      <c r="I8387" s="33"/>
    </row>
    <row r="8388" spans="7:9">
      <c r="G8388" s="33"/>
      <c r="H8388" s="33"/>
      <c r="I8388" s="33"/>
    </row>
    <row r="8389" spans="7:9">
      <c r="G8389" s="33"/>
      <c r="H8389" s="33"/>
      <c r="I8389" s="33"/>
    </row>
    <row r="8390" spans="7:9">
      <c r="G8390" s="33"/>
      <c r="H8390" s="33"/>
      <c r="I8390" s="33"/>
    </row>
    <row r="8391" spans="7:9">
      <c r="G8391" s="33"/>
      <c r="H8391" s="33"/>
      <c r="I8391" s="33"/>
    </row>
    <row r="8392" spans="7:9">
      <c r="G8392" s="33"/>
      <c r="H8392" s="33"/>
      <c r="I8392" s="33"/>
    </row>
    <row r="8393" spans="7:9">
      <c r="G8393" s="33"/>
      <c r="H8393" s="33"/>
      <c r="I8393" s="33"/>
    </row>
    <row r="8394" spans="7:9">
      <c r="G8394" s="33"/>
      <c r="H8394" s="33"/>
      <c r="I8394" s="33"/>
    </row>
    <row r="8395" spans="7:9">
      <c r="G8395" s="33"/>
      <c r="H8395" s="33"/>
      <c r="I8395" s="33"/>
    </row>
    <row r="8396" spans="7:9">
      <c r="G8396" s="33"/>
      <c r="H8396" s="33"/>
      <c r="I8396" s="33"/>
    </row>
    <row r="8397" spans="7:9">
      <c r="G8397" s="33"/>
      <c r="H8397" s="33"/>
      <c r="I8397" s="33"/>
    </row>
    <row r="8398" spans="7:9">
      <c r="G8398" s="33"/>
      <c r="H8398" s="33"/>
      <c r="I8398" s="33"/>
    </row>
    <row r="8399" spans="7:9">
      <c r="G8399" s="33"/>
      <c r="H8399" s="33"/>
      <c r="I8399" s="33"/>
    </row>
    <row r="8400" spans="7:9">
      <c r="G8400" s="33"/>
      <c r="H8400" s="33"/>
      <c r="I8400" s="33"/>
    </row>
    <row r="8401" spans="7:9">
      <c r="G8401" s="33"/>
      <c r="H8401" s="33"/>
      <c r="I8401" s="33"/>
    </row>
    <row r="8402" spans="7:9">
      <c r="G8402" s="33"/>
      <c r="H8402" s="33"/>
      <c r="I8402" s="33"/>
    </row>
    <row r="8403" spans="7:9">
      <c r="G8403" s="33"/>
      <c r="H8403" s="33"/>
      <c r="I8403" s="33"/>
    </row>
    <row r="8404" spans="7:9">
      <c r="G8404" s="33"/>
      <c r="H8404" s="33"/>
      <c r="I8404" s="33"/>
    </row>
    <row r="8405" spans="7:9">
      <c r="G8405" s="33"/>
      <c r="H8405" s="33"/>
      <c r="I8405" s="33"/>
    </row>
    <row r="8406" spans="7:9">
      <c r="G8406" s="33"/>
      <c r="H8406" s="33"/>
      <c r="I8406" s="33"/>
    </row>
    <row r="8407" spans="7:9">
      <c r="G8407" s="33"/>
      <c r="H8407" s="33"/>
      <c r="I8407" s="33"/>
    </row>
    <row r="8408" spans="7:9">
      <c r="G8408" s="33"/>
      <c r="H8408" s="33"/>
      <c r="I8408" s="33"/>
    </row>
    <row r="8409" spans="7:9">
      <c r="G8409" s="33"/>
      <c r="H8409" s="33"/>
      <c r="I8409" s="33"/>
    </row>
    <row r="8410" spans="7:9">
      <c r="G8410" s="33"/>
      <c r="H8410" s="33"/>
      <c r="I8410" s="33"/>
    </row>
    <row r="8411" spans="7:9">
      <c r="G8411" s="33"/>
      <c r="H8411" s="33"/>
      <c r="I8411" s="33"/>
    </row>
    <row r="8412" spans="7:9">
      <c r="G8412" s="33"/>
      <c r="H8412" s="33"/>
      <c r="I8412" s="33"/>
    </row>
    <row r="8413" spans="7:9">
      <c r="G8413" s="33"/>
      <c r="H8413" s="33"/>
      <c r="I8413" s="33"/>
    </row>
    <row r="8414" spans="7:9">
      <c r="G8414" s="33"/>
      <c r="H8414" s="33"/>
      <c r="I8414" s="33"/>
    </row>
    <row r="8415" spans="7:9">
      <c r="G8415" s="33"/>
      <c r="H8415" s="33"/>
      <c r="I8415" s="33"/>
    </row>
    <row r="8416" spans="7:9">
      <c r="G8416" s="33"/>
      <c r="H8416" s="33"/>
      <c r="I8416" s="33"/>
    </row>
    <row r="8417" spans="7:9">
      <c r="G8417" s="33"/>
      <c r="H8417" s="33"/>
      <c r="I8417" s="33"/>
    </row>
    <row r="8418" spans="7:9">
      <c r="G8418" s="33"/>
      <c r="H8418" s="33"/>
      <c r="I8418" s="33"/>
    </row>
    <row r="8419" spans="7:9">
      <c r="G8419" s="33"/>
      <c r="H8419" s="33"/>
      <c r="I8419" s="33"/>
    </row>
    <row r="8420" spans="7:9">
      <c r="G8420" s="33"/>
      <c r="H8420" s="33"/>
      <c r="I8420" s="33"/>
    </row>
    <row r="8421" spans="7:9">
      <c r="G8421" s="33"/>
      <c r="H8421" s="33"/>
      <c r="I8421" s="33"/>
    </row>
    <row r="8422" spans="7:9">
      <c r="G8422" s="33"/>
      <c r="H8422" s="33"/>
      <c r="I8422" s="33"/>
    </row>
    <row r="8423" spans="7:9">
      <c r="G8423" s="33"/>
      <c r="H8423" s="33"/>
      <c r="I8423" s="33"/>
    </row>
    <row r="8424" spans="7:9">
      <c r="G8424" s="33"/>
      <c r="H8424" s="33"/>
      <c r="I8424" s="33"/>
    </row>
    <row r="8425" spans="7:9">
      <c r="G8425" s="33"/>
      <c r="H8425" s="33"/>
      <c r="I8425" s="33"/>
    </row>
    <row r="8426" spans="7:9">
      <c r="G8426" s="33"/>
      <c r="H8426" s="33"/>
      <c r="I8426" s="33"/>
    </row>
    <row r="8427" spans="7:9">
      <c r="G8427" s="33"/>
      <c r="H8427" s="33"/>
      <c r="I8427" s="33"/>
    </row>
    <row r="8428" spans="7:9">
      <c r="G8428" s="33"/>
      <c r="H8428" s="33"/>
      <c r="I8428" s="33"/>
    </row>
    <row r="8429" spans="7:9">
      <c r="G8429" s="33"/>
      <c r="H8429" s="33"/>
      <c r="I8429" s="33"/>
    </row>
    <row r="8430" spans="7:9">
      <c r="G8430" s="33"/>
      <c r="H8430" s="33"/>
      <c r="I8430" s="33"/>
    </row>
    <row r="8431" spans="7:9">
      <c r="G8431" s="33"/>
      <c r="H8431" s="33"/>
      <c r="I8431" s="33"/>
    </row>
    <row r="8432" spans="7:9">
      <c r="G8432" s="33"/>
      <c r="H8432" s="33"/>
      <c r="I8432" s="33"/>
    </row>
    <row r="8433" spans="7:9">
      <c r="G8433" s="33"/>
      <c r="H8433" s="33"/>
      <c r="I8433" s="33"/>
    </row>
    <row r="8434" spans="7:9">
      <c r="G8434" s="33"/>
      <c r="H8434" s="33"/>
      <c r="I8434" s="33"/>
    </row>
    <row r="8435" spans="7:9">
      <c r="G8435" s="33"/>
      <c r="H8435" s="33"/>
      <c r="I8435" s="33"/>
    </row>
    <row r="8436" spans="7:9">
      <c r="G8436" s="33"/>
      <c r="H8436" s="33"/>
      <c r="I8436" s="33"/>
    </row>
    <row r="8437" spans="7:9">
      <c r="G8437" s="33"/>
      <c r="H8437" s="33"/>
      <c r="I8437" s="33"/>
    </row>
    <row r="8438" spans="7:9">
      <c r="G8438" s="33"/>
      <c r="H8438" s="33"/>
      <c r="I8438" s="33"/>
    </row>
    <row r="8439" spans="7:9">
      <c r="G8439" s="33"/>
      <c r="H8439" s="33"/>
      <c r="I8439" s="33"/>
    </row>
    <row r="8440" spans="7:9">
      <c r="G8440" s="33"/>
      <c r="H8440" s="33"/>
      <c r="I8440" s="33"/>
    </row>
    <row r="8441" spans="7:9">
      <c r="G8441" s="33"/>
      <c r="H8441" s="33"/>
      <c r="I8441" s="33"/>
    </row>
    <row r="8442" spans="7:9">
      <c r="G8442" s="33"/>
      <c r="H8442" s="33"/>
      <c r="I8442" s="33"/>
    </row>
    <row r="8443" spans="7:9">
      <c r="G8443" s="33"/>
      <c r="H8443" s="33"/>
      <c r="I8443" s="33"/>
    </row>
    <row r="8444" spans="7:9">
      <c r="G8444" s="33"/>
      <c r="H8444" s="33"/>
      <c r="I8444" s="33"/>
    </row>
    <row r="8445" spans="7:9">
      <c r="G8445" s="33"/>
      <c r="H8445" s="33"/>
      <c r="I8445" s="33"/>
    </row>
    <row r="8446" spans="7:9">
      <c r="G8446" s="33"/>
      <c r="H8446" s="33"/>
      <c r="I8446" s="33"/>
    </row>
    <row r="8447" spans="7:9">
      <c r="G8447" s="33"/>
      <c r="H8447" s="33"/>
      <c r="I8447" s="33"/>
    </row>
    <row r="8448" spans="7:9">
      <c r="G8448" s="33"/>
      <c r="H8448" s="33"/>
      <c r="I8448" s="33"/>
    </row>
    <row r="8449" spans="7:9">
      <c r="G8449" s="33"/>
      <c r="H8449" s="33"/>
      <c r="I8449" s="33"/>
    </row>
    <row r="8450" spans="7:9">
      <c r="G8450" s="33"/>
      <c r="H8450" s="33"/>
      <c r="I8450" s="33"/>
    </row>
    <row r="8451" spans="7:9">
      <c r="G8451" s="33"/>
      <c r="H8451" s="33"/>
      <c r="I8451" s="33"/>
    </row>
    <row r="8452" spans="7:9">
      <c r="G8452" s="33"/>
      <c r="H8452" s="33"/>
      <c r="I8452" s="33"/>
    </row>
    <row r="8453" spans="7:9">
      <c r="G8453" s="33"/>
      <c r="H8453" s="33"/>
      <c r="I8453" s="33"/>
    </row>
    <row r="8454" spans="7:9">
      <c r="G8454" s="33"/>
      <c r="H8454" s="33"/>
      <c r="I8454" s="33"/>
    </row>
    <row r="8455" spans="7:9">
      <c r="G8455" s="33"/>
      <c r="H8455" s="33"/>
      <c r="I8455" s="33"/>
    </row>
    <row r="8456" spans="7:9">
      <c r="G8456" s="33"/>
      <c r="H8456" s="33"/>
      <c r="I8456" s="33"/>
    </row>
    <row r="8457" spans="7:9">
      <c r="G8457" s="33"/>
      <c r="H8457" s="33"/>
      <c r="I8457" s="33"/>
    </row>
    <row r="8458" spans="7:9">
      <c r="G8458" s="33"/>
      <c r="H8458" s="33"/>
      <c r="I8458" s="33"/>
    </row>
    <row r="8459" spans="7:9">
      <c r="G8459" s="33"/>
      <c r="H8459" s="33"/>
      <c r="I8459" s="33"/>
    </row>
    <row r="8460" spans="7:9">
      <c r="G8460" s="33"/>
      <c r="H8460" s="33"/>
      <c r="I8460" s="33"/>
    </row>
    <row r="8461" spans="7:9">
      <c r="G8461" s="33"/>
      <c r="H8461" s="33"/>
      <c r="I8461" s="33"/>
    </row>
    <row r="8462" spans="7:9">
      <c r="G8462" s="33"/>
      <c r="H8462" s="33"/>
      <c r="I8462" s="33"/>
    </row>
    <row r="8463" spans="7:9">
      <c r="G8463" s="33"/>
      <c r="H8463" s="33"/>
      <c r="I8463" s="33"/>
    </row>
    <row r="8464" spans="7:9">
      <c r="G8464" s="33"/>
      <c r="H8464" s="33"/>
      <c r="I8464" s="33"/>
    </row>
    <row r="8465" spans="7:9">
      <c r="G8465" s="33"/>
      <c r="H8465" s="33"/>
      <c r="I8465" s="33"/>
    </row>
    <row r="8466" spans="7:9">
      <c r="G8466" s="33"/>
      <c r="H8466" s="33"/>
      <c r="I8466" s="33"/>
    </row>
    <row r="8467" spans="7:9">
      <c r="G8467" s="33"/>
      <c r="H8467" s="33"/>
      <c r="I8467" s="33"/>
    </row>
    <row r="8468" spans="7:9">
      <c r="G8468" s="33"/>
      <c r="H8468" s="33"/>
      <c r="I8468" s="33"/>
    </row>
    <row r="8469" spans="7:9">
      <c r="G8469" s="33"/>
      <c r="H8469" s="33"/>
      <c r="I8469" s="33"/>
    </row>
    <row r="8470" spans="7:9">
      <c r="G8470" s="33"/>
      <c r="H8470" s="33"/>
      <c r="I8470" s="33"/>
    </row>
    <row r="8471" spans="7:9">
      <c r="G8471" s="33"/>
      <c r="H8471" s="33"/>
      <c r="I8471" s="33"/>
    </row>
    <row r="8472" spans="7:9">
      <c r="G8472" s="33"/>
      <c r="H8472" s="33"/>
      <c r="I8472" s="33"/>
    </row>
    <row r="8473" spans="7:9">
      <c r="G8473" s="33"/>
      <c r="H8473" s="33"/>
      <c r="I8473" s="33"/>
    </row>
    <row r="8474" spans="7:9">
      <c r="G8474" s="33"/>
      <c r="H8474" s="33"/>
      <c r="I8474" s="33"/>
    </row>
    <row r="8475" spans="7:9">
      <c r="G8475" s="33"/>
      <c r="H8475" s="33"/>
      <c r="I8475" s="33"/>
    </row>
    <row r="8476" spans="7:9">
      <c r="G8476" s="33"/>
      <c r="H8476" s="33"/>
      <c r="I8476" s="33"/>
    </row>
    <row r="8477" spans="7:9">
      <c r="G8477" s="33"/>
      <c r="H8477" s="33"/>
      <c r="I8477" s="33"/>
    </row>
    <row r="8478" spans="7:9">
      <c r="G8478" s="33"/>
      <c r="H8478" s="33"/>
      <c r="I8478" s="33"/>
    </row>
    <row r="8479" spans="7:9">
      <c r="G8479" s="33"/>
      <c r="H8479" s="33"/>
      <c r="I8479" s="33"/>
    </row>
    <row r="8480" spans="7:9">
      <c r="G8480" s="33"/>
      <c r="H8480" s="33"/>
      <c r="I8480" s="33"/>
    </row>
    <row r="8481" spans="7:9">
      <c r="G8481" s="33"/>
      <c r="H8481" s="33"/>
      <c r="I8481" s="33"/>
    </row>
    <row r="8482" spans="7:9">
      <c r="G8482" s="33"/>
      <c r="H8482" s="33"/>
      <c r="I8482" s="33"/>
    </row>
    <row r="8483" spans="7:9">
      <c r="G8483" s="33"/>
      <c r="H8483" s="33"/>
      <c r="I8483" s="33"/>
    </row>
    <row r="8484" spans="7:9">
      <c r="G8484" s="33"/>
      <c r="H8484" s="33"/>
      <c r="I8484" s="33"/>
    </row>
    <row r="8485" spans="7:9">
      <c r="G8485" s="33"/>
      <c r="H8485" s="33"/>
      <c r="I8485" s="33"/>
    </row>
    <row r="8486" spans="7:9">
      <c r="G8486" s="33"/>
      <c r="H8486" s="33"/>
      <c r="I8486" s="33"/>
    </row>
    <row r="8487" spans="7:9">
      <c r="G8487" s="33"/>
      <c r="H8487" s="33"/>
      <c r="I8487" s="33"/>
    </row>
    <row r="8488" spans="7:9">
      <c r="G8488" s="33"/>
      <c r="H8488" s="33"/>
      <c r="I8488" s="33"/>
    </row>
    <row r="8489" spans="7:9">
      <c r="G8489" s="33"/>
      <c r="H8489" s="33"/>
      <c r="I8489" s="33"/>
    </row>
    <row r="8490" spans="7:9">
      <c r="G8490" s="33"/>
      <c r="H8490" s="33"/>
      <c r="I8490" s="33"/>
    </row>
    <row r="8491" spans="7:9">
      <c r="G8491" s="33"/>
      <c r="H8491" s="33"/>
      <c r="I8491" s="33"/>
    </row>
    <row r="8492" spans="7:9">
      <c r="G8492" s="33"/>
      <c r="H8492" s="33"/>
      <c r="I8492" s="33"/>
    </row>
    <row r="8493" spans="7:9">
      <c r="G8493" s="33"/>
      <c r="H8493" s="33"/>
      <c r="I8493" s="33"/>
    </row>
    <row r="8494" spans="7:9">
      <c r="G8494" s="33"/>
      <c r="H8494" s="33"/>
      <c r="I8494" s="33"/>
    </row>
    <row r="8495" spans="7:9">
      <c r="G8495" s="33"/>
      <c r="H8495" s="33"/>
      <c r="I8495" s="33"/>
    </row>
    <row r="8496" spans="7:9">
      <c r="G8496" s="33"/>
      <c r="H8496" s="33"/>
      <c r="I8496" s="33"/>
    </row>
    <row r="8497" spans="7:9">
      <c r="G8497" s="33"/>
      <c r="H8497" s="33"/>
      <c r="I8497" s="33"/>
    </row>
    <row r="8498" spans="7:9">
      <c r="G8498" s="33"/>
      <c r="H8498" s="33"/>
      <c r="I8498" s="33"/>
    </row>
    <row r="8499" spans="7:9">
      <c r="G8499" s="33"/>
      <c r="H8499" s="33"/>
      <c r="I8499" s="33"/>
    </row>
    <row r="8500" spans="7:9">
      <c r="G8500" s="33"/>
      <c r="H8500" s="33"/>
      <c r="I8500" s="33"/>
    </row>
    <row r="8501" spans="7:9">
      <c r="G8501" s="33"/>
      <c r="H8501" s="33"/>
      <c r="I8501" s="33"/>
    </row>
    <row r="8502" spans="7:9">
      <c r="G8502" s="33"/>
      <c r="H8502" s="33"/>
      <c r="I8502" s="33"/>
    </row>
    <row r="8503" spans="7:9">
      <c r="G8503" s="33"/>
      <c r="H8503" s="33"/>
      <c r="I8503" s="33"/>
    </row>
    <row r="8504" spans="7:9">
      <c r="G8504" s="33"/>
      <c r="H8504" s="33"/>
      <c r="I8504" s="33"/>
    </row>
    <row r="8505" spans="7:9">
      <c r="G8505" s="33"/>
      <c r="H8505" s="33"/>
      <c r="I8505" s="33"/>
    </row>
    <row r="8506" spans="7:9">
      <c r="G8506" s="33"/>
      <c r="H8506" s="33"/>
      <c r="I8506" s="33"/>
    </row>
    <row r="8507" spans="7:9">
      <c r="G8507" s="33"/>
      <c r="H8507" s="33"/>
      <c r="I8507" s="33"/>
    </row>
    <row r="8508" spans="7:9">
      <c r="G8508" s="33"/>
      <c r="H8508" s="33"/>
      <c r="I8508" s="33"/>
    </row>
    <row r="8509" spans="7:9">
      <c r="G8509" s="33"/>
      <c r="H8509" s="33"/>
      <c r="I8509" s="33"/>
    </row>
    <row r="8510" spans="7:9">
      <c r="G8510" s="33"/>
      <c r="H8510" s="33"/>
      <c r="I8510" s="33"/>
    </row>
    <row r="8511" spans="7:9">
      <c r="G8511" s="33"/>
      <c r="H8511" s="33"/>
      <c r="I8511" s="33"/>
    </row>
    <row r="8512" spans="7:9">
      <c r="G8512" s="33"/>
      <c r="H8512" s="33"/>
      <c r="I8512" s="33"/>
    </row>
    <row r="8513" spans="7:9">
      <c r="G8513" s="33"/>
      <c r="H8513" s="33"/>
      <c r="I8513" s="33"/>
    </row>
    <row r="8514" spans="7:9">
      <c r="G8514" s="33"/>
      <c r="H8514" s="33"/>
      <c r="I8514" s="33"/>
    </row>
    <row r="8515" spans="7:9">
      <c r="G8515" s="33"/>
      <c r="H8515" s="33"/>
      <c r="I8515" s="33"/>
    </row>
    <row r="8516" spans="7:9">
      <c r="G8516" s="33"/>
      <c r="H8516" s="33"/>
      <c r="I8516" s="33"/>
    </row>
    <row r="8517" spans="7:9">
      <c r="G8517" s="33"/>
      <c r="H8517" s="33"/>
      <c r="I8517" s="33"/>
    </row>
    <row r="8518" spans="7:9">
      <c r="G8518" s="33"/>
      <c r="H8518" s="33"/>
      <c r="I8518" s="33"/>
    </row>
    <row r="8519" spans="7:9">
      <c r="G8519" s="33"/>
      <c r="H8519" s="33"/>
      <c r="I8519" s="33"/>
    </row>
    <row r="8520" spans="7:9">
      <c r="G8520" s="33"/>
      <c r="H8520" s="33"/>
      <c r="I8520" s="33"/>
    </row>
    <row r="8521" spans="7:9">
      <c r="G8521" s="33"/>
      <c r="H8521" s="33"/>
      <c r="I8521" s="33"/>
    </row>
    <row r="8522" spans="7:9">
      <c r="G8522" s="33"/>
      <c r="H8522" s="33"/>
      <c r="I8522" s="33"/>
    </row>
    <row r="8523" spans="7:9">
      <c r="G8523" s="33"/>
      <c r="H8523" s="33"/>
      <c r="I8523" s="33"/>
    </row>
    <row r="8524" spans="7:9">
      <c r="G8524" s="33"/>
      <c r="H8524" s="33"/>
      <c r="I8524" s="33"/>
    </row>
    <row r="8525" spans="7:9">
      <c r="G8525" s="33"/>
      <c r="H8525" s="33"/>
      <c r="I8525" s="33"/>
    </row>
    <row r="8526" spans="7:9">
      <c r="G8526" s="33"/>
      <c r="H8526" s="33"/>
      <c r="I8526" s="33"/>
    </row>
    <row r="8527" spans="7:9">
      <c r="G8527" s="33"/>
      <c r="H8527" s="33"/>
      <c r="I8527" s="33"/>
    </row>
    <row r="8528" spans="7:9">
      <c r="G8528" s="33"/>
      <c r="H8528" s="33"/>
      <c r="I8528" s="33"/>
    </row>
    <row r="8529" spans="7:9">
      <c r="G8529" s="33"/>
      <c r="H8529" s="33"/>
      <c r="I8529" s="33"/>
    </row>
    <row r="8530" spans="7:9">
      <c r="G8530" s="33"/>
      <c r="H8530" s="33"/>
      <c r="I8530" s="33"/>
    </row>
    <row r="8531" spans="7:9">
      <c r="G8531" s="33"/>
      <c r="H8531" s="33"/>
      <c r="I8531" s="33"/>
    </row>
    <row r="8532" spans="7:9">
      <c r="G8532" s="33"/>
      <c r="H8532" s="33"/>
      <c r="I8532" s="33"/>
    </row>
    <row r="8533" spans="7:9">
      <c r="G8533" s="33"/>
      <c r="H8533" s="33"/>
      <c r="I8533" s="33"/>
    </row>
    <row r="8534" spans="7:9">
      <c r="G8534" s="33"/>
      <c r="H8534" s="33"/>
      <c r="I8534" s="33"/>
    </row>
    <row r="8535" spans="7:9">
      <c r="G8535" s="33"/>
      <c r="H8535" s="33"/>
      <c r="I8535" s="33"/>
    </row>
    <row r="8536" spans="7:9">
      <c r="G8536" s="33"/>
      <c r="H8536" s="33"/>
      <c r="I8536" s="33"/>
    </row>
    <row r="8537" spans="7:9">
      <c r="G8537" s="33"/>
      <c r="H8537" s="33"/>
      <c r="I8537" s="33"/>
    </row>
    <row r="8538" spans="7:9">
      <c r="G8538" s="33"/>
      <c r="H8538" s="33"/>
      <c r="I8538" s="33"/>
    </row>
    <row r="8539" spans="7:9">
      <c r="G8539" s="33"/>
      <c r="H8539" s="33"/>
      <c r="I8539" s="33"/>
    </row>
    <row r="8540" spans="7:9">
      <c r="G8540" s="33"/>
      <c r="H8540" s="33"/>
      <c r="I8540" s="33"/>
    </row>
    <row r="8541" spans="7:9">
      <c r="G8541" s="33"/>
      <c r="H8541" s="33"/>
      <c r="I8541" s="33"/>
    </row>
    <row r="8542" spans="7:9">
      <c r="G8542" s="33"/>
      <c r="H8542" s="33"/>
      <c r="I8542" s="33"/>
    </row>
    <row r="8543" spans="7:9">
      <c r="G8543" s="33"/>
      <c r="H8543" s="33"/>
      <c r="I8543" s="33"/>
    </row>
    <row r="8544" spans="7:9">
      <c r="G8544" s="33"/>
      <c r="H8544" s="33"/>
      <c r="I8544" s="33"/>
    </row>
    <row r="8545" spans="7:9">
      <c r="G8545" s="33"/>
      <c r="H8545" s="33"/>
      <c r="I8545" s="33"/>
    </row>
    <row r="8546" spans="7:9">
      <c r="G8546" s="33"/>
      <c r="H8546" s="33"/>
      <c r="I8546" s="33"/>
    </row>
    <row r="8547" spans="7:9">
      <c r="G8547" s="33"/>
      <c r="H8547" s="33"/>
      <c r="I8547" s="33"/>
    </row>
    <row r="8548" spans="7:9">
      <c r="G8548" s="33"/>
      <c r="H8548" s="33"/>
      <c r="I8548" s="33"/>
    </row>
    <row r="8549" spans="7:9">
      <c r="G8549" s="33"/>
      <c r="H8549" s="33"/>
      <c r="I8549" s="33"/>
    </row>
    <row r="8550" spans="7:9">
      <c r="G8550" s="33"/>
      <c r="H8550" s="33"/>
      <c r="I8550" s="33"/>
    </row>
    <row r="8551" spans="7:9">
      <c r="G8551" s="33"/>
      <c r="H8551" s="33"/>
      <c r="I8551" s="33"/>
    </row>
    <row r="8552" spans="7:9">
      <c r="G8552" s="33"/>
      <c r="H8552" s="33"/>
      <c r="I8552" s="33"/>
    </row>
    <row r="8553" spans="7:9">
      <c r="G8553" s="33"/>
      <c r="H8553" s="33"/>
      <c r="I8553" s="33"/>
    </row>
    <row r="8554" spans="7:9">
      <c r="G8554" s="33"/>
      <c r="H8554" s="33"/>
      <c r="I8554" s="33"/>
    </row>
    <row r="8555" spans="7:9">
      <c r="G8555" s="33"/>
      <c r="H8555" s="33"/>
      <c r="I8555" s="33"/>
    </row>
    <row r="8556" spans="7:9">
      <c r="G8556" s="33"/>
      <c r="H8556" s="33"/>
      <c r="I8556" s="33"/>
    </row>
    <row r="8557" spans="7:9">
      <c r="G8557" s="33"/>
      <c r="H8557" s="33"/>
      <c r="I8557" s="33"/>
    </row>
    <row r="8558" spans="7:9">
      <c r="G8558" s="33"/>
      <c r="H8558" s="33"/>
      <c r="I8558" s="33"/>
    </row>
    <row r="8559" spans="7:9">
      <c r="G8559" s="33"/>
      <c r="H8559" s="33"/>
      <c r="I8559" s="33"/>
    </row>
    <row r="8560" spans="7:9">
      <c r="G8560" s="33"/>
      <c r="H8560" s="33"/>
      <c r="I8560" s="33"/>
    </row>
    <row r="8561" spans="7:9">
      <c r="G8561" s="33"/>
      <c r="H8561" s="33"/>
      <c r="I8561" s="33"/>
    </row>
    <row r="8562" spans="7:9">
      <c r="G8562" s="33"/>
      <c r="H8562" s="33"/>
      <c r="I8562" s="33"/>
    </row>
    <row r="8563" spans="7:9">
      <c r="G8563" s="33"/>
      <c r="H8563" s="33"/>
      <c r="I8563" s="33"/>
    </row>
    <row r="8564" spans="7:9">
      <c r="G8564" s="33"/>
      <c r="H8564" s="33"/>
      <c r="I8564" s="33"/>
    </row>
    <row r="8565" spans="7:9">
      <c r="G8565" s="33"/>
      <c r="H8565" s="33"/>
      <c r="I8565" s="33"/>
    </row>
    <row r="8566" spans="7:9">
      <c r="G8566" s="33"/>
      <c r="H8566" s="33"/>
      <c r="I8566" s="33"/>
    </row>
    <row r="8567" spans="7:9">
      <c r="G8567" s="33"/>
      <c r="H8567" s="33"/>
      <c r="I8567" s="33"/>
    </row>
    <row r="8568" spans="7:9">
      <c r="G8568" s="33"/>
      <c r="H8568" s="33"/>
      <c r="I8568" s="33"/>
    </row>
    <row r="8569" spans="7:9">
      <c r="G8569" s="33"/>
      <c r="H8569" s="33"/>
      <c r="I8569" s="33"/>
    </row>
    <row r="8570" spans="7:9">
      <c r="G8570" s="33"/>
      <c r="H8570" s="33"/>
      <c r="I8570" s="33"/>
    </row>
    <row r="8571" spans="7:9">
      <c r="G8571" s="33"/>
      <c r="H8571" s="33"/>
      <c r="I8571" s="33"/>
    </row>
    <row r="8572" spans="7:9">
      <c r="G8572" s="33"/>
      <c r="H8572" s="33"/>
      <c r="I8572" s="33"/>
    </row>
    <row r="8573" spans="7:9">
      <c r="G8573" s="33"/>
      <c r="H8573" s="33"/>
      <c r="I8573" s="33"/>
    </row>
    <row r="8574" spans="7:9">
      <c r="G8574" s="33"/>
      <c r="H8574" s="33"/>
      <c r="I8574" s="33"/>
    </row>
    <row r="8575" spans="7:9">
      <c r="G8575" s="33"/>
      <c r="H8575" s="33"/>
      <c r="I8575" s="33"/>
    </row>
    <row r="8576" spans="7:9">
      <c r="G8576" s="33"/>
      <c r="H8576" s="33"/>
      <c r="I8576" s="33"/>
    </row>
    <row r="8577" spans="7:9">
      <c r="G8577" s="33"/>
      <c r="H8577" s="33"/>
      <c r="I8577" s="33"/>
    </row>
    <row r="8578" spans="7:9">
      <c r="G8578" s="33"/>
      <c r="H8578" s="33"/>
      <c r="I8578" s="33"/>
    </row>
    <row r="8579" spans="7:9">
      <c r="G8579" s="33"/>
      <c r="H8579" s="33"/>
      <c r="I8579" s="33"/>
    </row>
    <row r="8580" spans="7:9">
      <c r="G8580" s="33"/>
      <c r="H8580" s="33"/>
      <c r="I8580" s="33"/>
    </row>
    <row r="8581" spans="7:9">
      <c r="G8581" s="33"/>
      <c r="H8581" s="33"/>
      <c r="I8581" s="33"/>
    </row>
    <row r="8582" spans="7:9">
      <c r="G8582" s="33"/>
      <c r="H8582" s="33"/>
      <c r="I8582" s="33"/>
    </row>
    <row r="8583" spans="7:9">
      <c r="G8583" s="33"/>
      <c r="H8583" s="33"/>
      <c r="I8583" s="33"/>
    </row>
    <row r="8584" spans="7:9">
      <c r="G8584" s="33"/>
      <c r="H8584" s="33"/>
      <c r="I8584" s="33"/>
    </row>
    <row r="8585" spans="7:9">
      <c r="G8585" s="33"/>
      <c r="H8585" s="33"/>
      <c r="I8585" s="33"/>
    </row>
    <row r="8586" spans="7:9">
      <c r="G8586" s="33"/>
      <c r="H8586" s="33"/>
      <c r="I8586" s="33"/>
    </row>
    <row r="8587" spans="7:9">
      <c r="G8587" s="33"/>
      <c r="H8587" s="33"/>
      <c r="I8587" s="33"/>
    </row>
    <row r="8588" spans="7:9">
      <c r="G8588" s="33"/>
      <c r="H8588" s="33"/>
      <c r="I8588" s="33"/>
    </row>
    <row r="8589" spans="7:9">
      <c r="G8589" s="33"/>
      <c r="H8589" s="33"/>
      <c r="I8589" s="33"/>
    </row>
    <row r="8590" spans="7:9">
      <c r="G8590" s="33"/>
      <c r="H8590" s="33"/>
      <c r="I8590" s="33"/>
    </row>
    <row r="8591" spans="7:9">
      <c r="G8591" s="33"/>
      <c r="H8591" s="33"/>
      <c r="I8591" s="33"/>
    </row>
    <row r="8592" spans="7:9">
      <c r="G8592" s="33"/>
      <c r="H8592" s="33"/>
      <c r="I8592" s="33"/>
    </row>
    <row r="8593" spans="7:9">
      <c r="G8593" s="33"/>
      <c r="H8593" s="33"/>
      <c r="I8593" s="33"/>
    </row>
    <row r="8594" spans="7:9">
      <c r="G8594" s="33"/>
      <c r="H8594" s="33"/>
      <c r="I8594" s="33"/>
    </row>
    <row r="8595" spans="7:9">
      <c r="G8595" s="33"/>
      <c r="H8595" s="33"/>
      <c r="I8595" s="33"/>
    </row>
    <row r="8596" spans="7:9">
      <c r="G8596" s="33"/>
      <c r="H8596" s="33"/>
      <c r="I8596" s="33"/>
    </row>
    <row r="8597" spans="7:9">
      <c r="G8597" s="33"/>
      <c r="H8597" s="33"/>
      <c r="I8597" s="33"/>
    </row>
    <row r="8598" spans="7:9">
      <c r="G8598" s="33"/>
      <c r="H8598" s="33"/>
      <c r="I8598" s="33"/>
    </row>
    <row r="8599" spans="7:9">
      <c r="G8599" s="33"/>
      <c r="H8599" s="33"/>
      <c r="I8599" s="33"/>
    </row>
    <row r="8600" spans="7:9">
      <c r="G8600" s="33"/>
      <c r="H8600" s="33"/>
      <c r="I8600" s="33"/>
    </row>
    <row r="8601" spans="7:9">
      <c r="G8601" s="33"/>
      <c r="H8601" s="33"/>
      <c r="I8601" s="33"/>
    </row>
    <row r="8602" spans="7:9">
      <c r="G8602" s="33"/>
      <c r="H8602" s="33"/>
      <c r="I8602" s="33"/>
    </row>
    <row r="8603" spans="7:9">
      <c r="G8603" s="33"/>
      <c r="H8603" s="33"/>
      <c r="I8603" s="33"/>
    </row>
    <row r="8604" spans="7:9">
      <c r="G8604" s="33"/>
      <c r="H8604" s="33"/>
      <c r="I8604" s="33"/>
    </row>
    <row r="8605" spans="7:9">
      <c r="G8605" s="33"/>
      <c r="H8605" s="33"/>
      <c r="I8605" s="33"/>
    </row>
    <row r="8606" spans="7:9">
      <c r="G8606" s="33"/>
      <c r="H8606" s="33"/>
      <c r="I8606" s="33"/>
    </row>
    <row r="8607" spans="7:9">
      <c r="G8607" s="33"/>
      <c r="H8607" s="33"/>
      <c r="I8607" s="33"/>
    </row>
    <row r="8608" spans="7:9">
      <c r="G8608" s="33"/>
      <c r="H8608" s="33"/>
      <c r="I8608" s="33"/>
    </row>
    <row r="8609" spans="7:9">
      <c r="G8609" s="33"/>
      <c r="H8609" s="33"/>
      <c r="I8609" s="33"/>
    </row>
    <row r="8610" spans="7:9">
      <c r="G8610" s="33"/>
      <c r="H8610" s="33"/>
      <c r="I8610" s="33"/>
    </row>
    <row r="8611" spans="7:9">
      <c r="G8611" s="33"/>
      <c r="H8611" s="33"/>
      <c r="I8611" s="33"/>
    </row>
    <row r="8612" spans="7:9">
      <c r="G8612" s="33"/>
      <c r="H8612" s="33"/>
      <c r="I8612" s="33"/>
    </row>
    <row r="8613" spans="7:9">
      <c r="G8613" s="33"/>
      <c r="H8613" s="33"/>
      <c r="I8613" s="33"/>
    </row>
    <row r="8614" spans="7:9">
      <c r="G8614" s="33"/>
      <c r="H8614" s="33"/>
      <c r="I8614" s="33"/>
    </row>
    <row r="8615" spans="7:9">
      <c r="G8615" s="33"/>
      <c r="H8615" s="33"/>
      <c r="I8615" s="33"/>
    </row>
    <row r="8616" spans="7:9">
      <c r="G8616" s="33"/>
      <c r="H8616" s="33"/>
      <c r="I8616" s="33"/>
    </row>
    <row r="8617" spans="7:9">
      <c r="G8617" s="33"/>
      <c r="H8617" s="33"/>
      <c r="I8617" s="33"/>
    </row>
    <row r="8618" spans="7:9">
      <c r="G8618" s="33"/>
      <c r="H8618" s="33"/>
      <c r="I8618" s="33"/>
    </row>
    <row r="8619" spans="7:9">
      <c r="G8619" s="33"/>
      <c r="H8619" s="33"/>
      <c r="I8619" s="33"/>
    </row>
    <row r="8620" spans="7:9">
      <c r="G8620" s="33"/>
      <c r="H8620" s="33"/>
      <c r="I8620" s="33"/>
    </row>
    <row r="8621" spans="7:9">
      <c r="G8621" s="33"/>
      <c r="H8621" s="33"/>
      <c r="I8621" s="33"/>
    </row>
    <row r="8622" spans="7:9">
      <c r="G8622" s="33"/>
      <c r="H8622" s="33"/>
      <c r="I8622" s="33"/>
    </row>
    <row r="8623" spans="7:9">
      <c r="G8623" s="33"/>
      <c r="H8623" s="33"/>
      <c r="I8623" s="33"/>
    </row>
    <row r="8624" spans="7:9">
      <c r="G8624" s="33"/>
      <c r="H8624" s="33"/>
      <c r="I8624" s="33"/>
    </row>
    <row r="8625" spans="7:9">
      <c r="G8625" s="33"/>
      <c r="H8625" s="33"/>
      <c r="I8625" s="33"/>
    </row>
    <row r="8626" spans="7:9">
      <c r="G8626" s="33"/>
      <c r="H8626" s="33"/>
      <c r="I8626" s="33"/>
    </row>
    <row r="8627" spans="7:9">
      <c r="G8627" s="33"/>
      <c r="H8627" s="33"/>
      <c r="I8627" s="33"/>
    </row>
    <row r="8628" spans="7:9">
      <c r="G8628" s="33"/>
      <c r="H8628" s="33"/>
      <c r="I8628" s="33"/>
    </row>
    <row r="8629" spans="7:9">
      <c r="G8629" s="33"/>
      <c r="H8629" s="33"/>
      <c r="I8629" s="33"/>
    </row>
    <row r="8630" spans="7:9">
      <c r="G8630" s="33"/>
      <c r="H8630" s="33"/>
      <c r="I8630" s="33"/>
    </row>
    <row r="8631" spans="7:9">
      <c r="G8631" s="33"/>
      <c r="H8631" s="33"/>
      <c r="I8631" s="33"/>
    </row>
    <row r="8632" spans="7:9">
      <c r="G8632" s="33"/>
      <c r="H8632" s="33"/>
      <c r="I8632" s="33"/>
    </row>
    <row r="8633" spans="7:9">
      <c r="G8633" s="33"/>
      <c r="H8633" s="33"/>
      <c r="I8633" s="33"/>
    </row>
    <row r="8634" spans="7:9">
      <c r="G8634" s="33"/>
      <c r="H8634" s="33"/>
      <c r="I8634" s="33"/>
    </row>
    <row r="8635" spans="7:9">
      <c r="G8635" s="33"/>
      <c r="H8635" s="33"/>
      <c r="I8635" s="33"/>
    </row>
    <row r="8636" spans="7:9">
      <c r="G8636" s="33"/>
      <c r="H8636" s="33"/>
      <c r="I8636" s="33"/>
    </row>
    <row r="8637" spans="7:9">
      <c r="G8637" s="33"/>
      <c r="H8637" s="33"/>
      <c r="I8637" s="33"/>
    </row>
    <row r="8638" spans="7:9">
      <c r="G8638" s="33"/>
      <c r="H8638" s="33"/>
      <c r="I8638" s="33"/>
    </row>
    <row r="8639" spans="7:9">
      <c r="G8639" s="33"/>
      <c r="H8639" s="33"/>
      <c r="I8639" s="33"/>
    </row>
    <row r="8640" spans="7:9">
      <c r="G8640" s="33"/>
      <c r="H8640" s="33"/>
      <c r="I8640" s="33"/>
    </row>
    <row r="8641" spans="7:9">
      <c r="G8641" s="33"/>
      <c r="H8641" s="33"/>
      <c r="I8641" s="33"/>
    </row>
    <row r="8642" spans="7:9">
      <c r="G8642" s="33"/>
      <c r="H8642" s="33"/>
      <c r="I8642" s="33"/>
    </row>
    <row r="8643" spans="7:9">
      <c r="G8643" s="33"/>
      <c r="H8643" s="33"/>
      <c r="I8643" s="33"/>
    </row>
    <row r="8644" spans="7:9">
      <c r="G8644" s="33"/>
      <c r="H8644" s="33"/>
      <c r="I8644" s="33"/>
    </row>
    <row r="8645" spans="7:9">
      <c r="G8645" s="33"/>
      <c r="H8645" s="33"/>
      <c r="I8645" s="33"/>
    </row>
    <row r="8646" spans="7:9">
      <c r="G8646" s="33"/>
      <c r="H8646" s="33"/>
      <c r="I8646" s="33"/>
    </row>
    <row r="8647" spans="7:9">
      <c r="G8647" s="33"/>
      <c r="H8647" s="33"/>
      <c r="I8647" s="33"/>
    </row>
    <row r="8648" spans="7:9">
      <c r="G8648" s="33"/>
      <c r="H8648" s="33"/>
      <c r="I8648" s="33"/>
    </row>
    <row r="8649" spans="7:9">
      <c r="G8649" s="33"/>
      <c r="H8649" s="33"/>
      <c r="I8649" s="33"/>
    </row>
    <row r="8650" spans="7:9">
      <c r="G8650" s="33"/>
      <c r="H8650" s="33"/>
      <c r="I8650" s="33"/>
    </row>
    <row r="8651" spans="7:9">
      <c r="G8651" s="33"/>
      <c r="H8651" s="33"/>
      <c r="I8651" s="33"/>
    </row>
    <row r="8652" spans="7:9">
      <c r="G8652" s="33"/>
      <c r="H8652" s="33"/>
      <c r="I8652" s="33"/>
    </row>
    <row r="8653" spans="7:9">
      <c r="G8653" s="33"/>
      <c r="H8653" s="33"/>
      <c r="I8653" s="33"/>
    </row>
    <row r="8654" spans="7:9">
      <c r="G8654" s="33"/>
      <c r="H8654" s="33"/>
      <c r="I8654" s="33"/>
    </row>
    <row r="8655" spans="7:9">
      <c r="G8655" s="33"/>
      <c r="H8655" s="33"/>
      <c r="I8655" s="33"/>
    </row>
    <row r="8656" spans="7:9">
      <c r="G8656" s="33"/>
      <c r="H8656" s="33"/>
      <c r="I8656" s="33"/>
    </row>
    <row r="8657" spans="7:9">
      <c r="G8657" s="33"/>
      <c r="H8657" s="33"/>
      <c r="I8657" s="33"/>
    </row>
    <row r="8658" spans="7:9">
      <c r="G8658" s="33"/>
      <c r="H8658" s="33"/>
      <c r="I8658" s="33"/>
    </row>
    <row r="8659" spans="7:9">
      <c r="G8659" s="33"/>
      <c r="H8659" s="33"/>
      <c r="I8659" s="33"/>
    </row>
    <row r="8660" spans="7:9">
      <c r="G8660" s="33"/>
      <c r="H8660" s="33"/>
      <c r="I8660" s="33"/>
    </row>
    <row r="8661" spans="7:9">
      <c r="G8661" s="33"/>
      <c r="H8661" s="33"/>
      <c r="I8661" s="33"/>
    </row>
    <row r="8662" spans="7:9">
      <c r="G8662" s="33"/>
      <c r="H8662" s="33"/>
      <c r="I8662" s="33"/>
    </row>
    <row r="8663" spans="7:9">
      <c r="G8663" s="33"/>
      <c r="H8663" s="33"/>
      <c r="I8663" s="33"/>
    </row>
    <row r="8664" spans="7:9">
      <c r="G8664" s="33"/>
      <c r="H8664" s="33"/>
      <c r="I8664" s="33"/>
    </row>
    <row r="8665" spans="7:9">
      <c r="G8665" s="33"/>
      <c r="H8665" s="33"/>
      <c r="I8665" s="33"/>
    </row>
    <row r="8666" spans="7:9">
      <c r="G8666" s="33"/>
      <c r="H8666" s="33"/>
      <c r="I8666" s="33"/>
    </row>
    <row r="8667" spans="7:9">
      <c r="G8667" s="33"/>
      <c r="H8667" s="33"/>
      <c r="I8667" s="33"/>
    </row>
    <row r="8668" spans="7:9">
      <c r="G8668" s="33"/>
      <c r="H8668" s="33"/>
      <c r="I8668" s="33"/>
    </row>
    <row r="8669" spans="7:9">
      <c r="G8669" s="33"/>
      <c r="H8669" s="33"/>
      <c r="I8669" s="33"/>
    </row>
    <row r="8670" spans="7:9">
      <c r="G8670" s="33"/>
      <c r="H8670" s="33"/>
      <c r="I8670" s="33"/>
    </row>
    <row r="8671" spans="7:9">
      <c r="G8671" s="33"/>
      <c r="H8671" s="33"/>
      <c r="I8671" s="33"/>
    </row>
    <row r="8672" spans="7:9">
      <c r="G8672" s="33"/>
      <c r="H8672" s="33"/>
      <c r="I8672" s="33"/>
    </row>
    <row r="8673" spans="7:9">
      <c r="G8673" s="33"/>
      <c r="H8673" s="33"/>
      <c r="I8673" s="33"/>
    </row>
    <row r="8674" spans="7:9">
      <c r="G8674" s="33"/>
      <c r="H8674" s="33"/>
      <c r="I8674" s="33"/>
    </row>
    <row r="8675" spans="7:9">
      <c r="G8675" s="33"/>
      <c r="H8675" s="33"/>
      <c r="I8675" s="33"/>
    </row>
    <row r="8676" spans="7:9">
      <c r="G8676" s="33"/>
      <c r="H8676" s="33"/>
      <c r="I8676" s="33"/>
    </row>
    <row r="8677" spans="7:9">
      <c r="G8677" s="33"/>
      <c r="H8677" s="33"/>
      <c r="I8677" s="33"/>
    </row>
    <row r="8678" spans="7:9">
      <c r="G8678" s="33"/>
      <c r="H8678" s="33"/>
      <c r="I8678" s="33"/>
    </row>
    <row r="8679" spans="7:9">
      <c r="G8679" s="33"/>
      <c r="H8679" s="33"/>
      <c r="I8679" s="33"/>
    </row>
    <row r="8680" spans="7:9">
      <c r="G8680" s="33"/>
      <c r="H8680" s="33"/>
      <c r="I8680" s="33"/>
    </row>
    <row r="8681" spans="7:9">
      <c r="G8681" s="33"/>
      <c r="H8681" s="33"/>
      <c r="I8681" s="33"/>
    </row>
    <row r="8682" spans="7:9">
      <c r="G8682" s="33"/>
      <c r="H8682" s="33"/>
      <c r="I8682" s="33"/>
    </row>
    <row r="8683" spans="7:9">
      <c r="G8683" s="33"/>
      <c r="H8683" s="33"/>
      <c r="I8683" s="33"/>
    </row>
    <row r="8684" spans="7:9">
      <c r="G8684" s="33"/>
      <c r="H8684" s="33"/>
      <c r="I8684" s="33"/>
    </row>
    <row r="8685" spans="7:9">
      <c r="G8685" s="33"/>
      <c r="H8685" s="33"/>
      <c r="I8685" s="33"/>
    </row>
    <row r="8686" spans="7:9">
      <c r="G8686" s="33"/>
      <c r="H8686" s="33"/>
      <c r="I8686" s="33"/>
    </row>
    <row r="8687" spans="7:9">
      <c r="G8687" s="33"/>
      <c r="H8687" s="33"/>
      <c r="I8687" s="33"/>
    </row>
    <row r="8688" spans="7:9">
      <c r="G8688" s="33"/>
      <c r="H8688" s="33"/>
      <c r="I8688" s="33"/>
    </row>
    <row r="8689" spans="7:9">
      <c r="G8689" s="33"/>
      <c r="H8689" s="33"/>
      <c r="I8689" s="33"/>
    </row>
    <row r="8690" spans="7:9">
      <c r="G8690" s="33"/>
      <c r="H8690" s="33"/>
      <c r="I8690" s="33"/>
    </row>
    <row r="8691" spans="7:9">
      <c r="G8691" s="33"/>
      <c r="H8691" s="33"/>
      <c r="I8691" s="33"/>
    </row>
    <row r="8692" spans="7:9">
      <c r="G8692" s="33"/>
      <c r="H8692" s="33"/>
      <c r="I8692" s="33"/>
    </row>
    <row r="8693" spans="7:9">
      <c r="G8693" s="33"/>
      <c r="H8693" s="33"/>
      <c r="I8693" s="33"/>
    </row>
    <row r="8694" spans="7:9">
      <c r="G8694" s="33"/>
      <c r="H8694" s="33"/>
      <c r="I8694" s="33"/>
    </row>
    <row r="8695" spans="7:9">
      <c r="G8695" s="33"/>
      <c r="H8695" s="33"/>
      <c r="I8695" s="33"/>
    </row>
    <row r="8696" spans="7:9">
      <c r="G8696" s="33"/>
      <c r="H8696" s="33"/>
      <c r="I8696" s="33"/>
    </row>
    <row r="8697" spans="7:9">
      <c r="G8697" s="33"/>
      <c r="H8697" s="33"/>
      <c r="I8697" s="33"/>
    </row>
    <row r="8698" spans="7:9">
      <c r="G8698" s="33"/>
      <c r="H8698" s="33"/>
      <c r="I8698" s="33"/>
    </row>
    <row r="8699" spans="7:9">
      <c r="G8699" s="33"/>
      <c r="H8699" s="33"/>
      <c r="I8699" s="33"/>
    </row>
    <row r="8700" spans="7:9">
      <c r="G8700" s="33"/>
      <c r="H8700" s="33"/>
      <c r="I8700" s="33"/>
    </row>
    <row r="8701" spans="7:9">
      <c r="G8701" s="33"/>
      <c r="H8701" s="33"/>
      <c r="I8701" s="33"/>
    </row>
    <row r="8702" spans="7:9">
      <c r="G8702" s="33"/>
      <c r="H8702" s="33"/>
      <c r="I8702" s="33"/>
    </row>
    <row r="8703" spans="7:9">
      <c r="G8703" s="33"/>
      <c r="H8703" s="33"/>
      <c r="I8703" s="33"/>
    </row>
    <row r="8704" spans="7:9">
      <c r="G8704" s="33"/>
      <c r="H8704" s="33"/>
      <c r="I8704" s="33"/>
    </row>
    <row r="8705" spans="7:9">
      <c r="G8705" s="33"/>
      <c r="H8705" s="33"/>
      <c r="I8705" s="33"/>
    </row>
    <row r="8706" spans="7:9">
      <c r="G8706" s="33"/>
      <c r="H8706" s="33"/>
      <c r="I8706" s="33"/>
    </row>
    <row r="8707" spans="7:9">
      <c r="G8707" s="33"/>
      <c r="H8707" s="33"/>
      <c r="I8707" s="33"/>
    </row>
    <row r="8708" spans="7:9">
      <c r="G8708" s="33"/>
      <c r="H8708" s="33"/>
      <c r="I8708" s="33"/>
    </row>
    <row r="8709" spans="7:9">
      <c r="G8709" s="33"/>
      <c r="H8709" s="33"/>
      <c r="I8709" s="33"/>
    </row>
    <row r="8710" spans="7:9">
      <c r="G8710" s="33"/>
      <c r="H8710" s="33"/>
      <c r="I8710" s="33"/>
    </row>
    <row r="8711" spans="7:9">
      <c r="G8711" s="33"/>
      <c r="H8711" s="33"/>
      <c r="I8711" s="33"/>
    </row>
    <row r="8712" spans="7:9">
      <c r="G8712" s="33"/>
      <c r="H8712" s="33"/>
      <c r="I8712" s="33"/>
    </row>
    <row r="8713" spans="7:9">
      <c r="G8713" s="33"/>
      <c r="H8713" s="33"/>
      <c r="I8713" s="33"/>
    </row>
    <row r="8714" spans="7:9">
      <c r="G8714" s="33"/>
      <c r="H8714" s="33"/>
      <c r="I8714" s="33"/>
    </row>
    <row r="8715" spans="7:9">
      <c r="G8715" s="33"/>
      <c r="H8715" s="33"/>
      <c r="I8715" s="33"/>
    </row>
    <row r="8716" spans="7:9">
      <c r="G8716" s="33"/>
      <c r="H8716" s="33"/>
      <c r="I8716" s="33"/>
    </row>
    <row r="8717" spans="7:9">
      <c r="G8717" s="33"/>
      <c r="H8717" s="33"/>
      <c r="I8717" s="33"/>
    </row>
    <row r="8718" spans="7:9">
      <c r="G8718" s="33"/>
      <c r="H8718" s="33"/>
      <c r="I8718" s="33"/>
    </row>
    <row r="8719" spans="7:9">
      <c r="G8719" s="33"/>
      <c r="H8719" s="33"/>
      <c r="I8719" s="33"/>
    </row>
    <row r="8720" spans="7:9">
      <c r="G8720" s="33"/>
      <c r="H8720" s="33"/>
      <c r="I8720" s="33"/>
    </row>
    <row r="8721" spans="7:9">
      <c r="G8721" s="33"/>
      <c r="H8721" s="33"/>
      <c r="I8721" s="33"/>
    </row>
    <row r="8722" spans="7:9">
      <c r="G8722" s="33"/>
      <c r="H8722" s="33"/>
      <c r="I8722" s="33"/>
    </row>
    <row r="8723" spans="7:9">
      <c r="G8723" s="33"/>
      <c r="H8723" s="33"/>
      <c r="I8723" s="33"/>
    </row>
    <row r="8724" spans="7:9">
      <c r="G8724" s="33"/>
      <c r="H8724" s="33"/>
      <c r="I8724" s="33"/>
    </row>
    <row r="8725" spans="7:9">
      <c r="G8725" s="33"/>
      <c r="H8725" s="33"/>
      <c r="I8725" s="33"/>
    </row>
    <row r="8726" spans="7:9">
      <c r="G8726" s="33"/>
      <c r="H8726" s="33"/>
      <c r="I8726" s="33"/>
    </row>
    <row r="8727" spans="7:9">
      <c r="G8727" s="33"/>
      <c r="H8727" s="33"/>
      <c r="I8727" s="33"/>
    </row>
    <row r="8728" spans="7:9">
      <c r="G8728" s="33"/>
      <c r="H8728" s="33"/>
      <c r="I8728" s="33"/>
    </row>
    <row r="8729" spans="7:9">
      <c r="G8729" s="33"/>
      <c r="H8729" s="33"/>
      <c r="I8729" s="33"/>
    </row>
    <row r="8730" spans="7:9">
      <c r="G8730" s="33"/>
      <c r="H8730" s="33"/>
      <c r="I8730" s="33"/>
    </row>
    <row r="8731" spans="7:9">
      <c r="G8731" s="33"/>
      <c r="H8731" s="33"/>
      <c r="I8731" s="33"/>
    </row>
    <row r="8732" spans="7:9">
      <c r="G8732" s="33"/>
      <c r="H8732" s="33"/>
      <c r="I8732" s="33"/>
    </row>
    <row r="8733" spans="7:9">
      <c r="G8733" s="33"/>
      <c r="H8733" s="33"/>
      <c r="I8733" s="33"/>
    </row>
    <row r="8734" spans="7:9">
      <c r="G8734" s="33"/>
      <c r="H8734" s="33"/>
      <c r="I8734" s="33"/>
    </row>
    <row r="8735" spans="7:9">
      <c r="G8735" s="33"/>
      <c r="H8735" s="33"/>
      <c r="I8735" s="33"/>
    </row>
    <row r="8736" spans="7:9">
      <c r="G8736" s="33"/>
      <c r="H8736" s="33"/>
      <c r="I8736" s="33"/>
    </row>
    <row r="8737" spans="7:9">
      <c r="G8737" s="33"/>
      <c r="H8737" s="33"/>
      <c r="I8737" s="33"/>
    </row>
    <row r="8738" spans="7:9">
      <c r="G8738" s="33"/>
      <c r="H8738" s="33"/>
      <c r="I8738" s="33"/>
    </row>
    <row r="8739" spans="7:9">
      <c r="G8739" s="33"/>
      <c r="H8739" s="33"/>
      <c r="I8739" s="33"/>
    </row>
    <row r="8740" spans="7:9">
      <c r="G8740" s="33"/>
      <c r="H8740" s="33"/>
      <c r="I8740" s="33"/>
    </row>
    <row r="8741" spans="7:9">
      <c r="G8741" s="33"/>
      <c r="H8741" s="33"/>
      <c r="I8741" s="33"/>
    </row>
    <row r="8742" spans="7:9">
      <c r="G8742" s="33"/>
      <c r="H8742" s="33"/>
      <c r="I8742" s="33"/>
    </row>
    <row r="8743" spans="7:9">
      <c r="G8743" s="33"/>
      <c r="H8743" s="33"/>
      <c r="I8743" s="33"/>
    </row>
    <row r="8744" spans="7:9">
      <c r="G8744" s="33"/>
      <c r="H8744" s="33"/>
      <c r="I8744" s="33"/>
    </row>
    <row r="8745" spans="7:9">
      <c r="G8745" s="33"/>
      <c r="H8745" s="33"/>
      <c r="I8745" s="33"/>
    </row>
    <row r="8746" spans="7:9">
      <c r="G8746" s="33"/>
      <c r="H8746" s="33"/>
      <c r="I8746" s="33"/>
    </row>
    <row r="8747" spans="7:9">
      <c r="G8747" s="33"/>
      <c r="H8747" s="33"/>
      <c r="I8747" s="33"/>
    </row>
    <row r="8748" spans="7:9">
      <c r="G8748" s="33"/>
      <c r="H8748" s="33"/>
      <c r="I8748" s="33"/>
    </row>
    <row r="8749" spans="7:9">
      <c r="G8749" s="33"/>
      <c r="H8749" s="33"/>
      <c r="I8749" s="33"/>
    </row>
    <row r="8750" spans="7:9">
      <c r="G8750" s="33"/>
      <c r="H8750" s="33"/>
      <c r="I8750" s="33"/>
    </row>
    <row r="8751" spans="7:9">
      <c r="G8751" s="33"/>
      <c r="H8751" s="33"/>
      <c r="I8751" s="33"/>
    </row>
    <row r="8752" spans="7:9">
      <c r="G8752" s="33"/>
      <c r="H8752" s="33"/>
      <c r="I8752" s="33"/>
    </row>
    <row r="8753" spans="7:9">
      <c r="G8753" s="33"/>
      <c r="H8753" s="33"/>
      <c r="I8753" s="33"/>
    </row>
    <row r="8754" spans="7:9">
      <c r="G8754" s="33"/>
      <c r="H8754" s="33"/>
      <c r="I8754" s="33"/>
    </row>
    <row r="8755" spans="7:9">
      <c r="G8755" s="33"/>
      <c r="H8755" s="33"/>
      <c r="I8755" s="33"/>
    </row>
    <row r="8756" spans="7:9">
      <c r="G8756" s="33"/>
      <c r="H8756" s="33"/>
      <c r="I8756" s="33"/>
    </row>
    <row r="8757" spans="7:9">
      <c r="G8757" s="33"/>
      <c r="H8757" s="33"/>
      <c r="I8757" s="33"/>
    </row>
    <row r="8758" spans="7:9">
      <c r="G8758" s="33"/>
      <c r="H8758" s="33"/>
      <c r="I8758" s="33"/>
    </row>
    <row r="8759" spans="7:9">
      <c r="G8759" s="33"/>
      <c r="H8759" s="33"/>
      <c r="I8759" s="33"/>
    </row>
    <row r="8760" spans="7:9">
      <c r="G8760" s="33"/>
      <c r="H8760" s="33"/>
      <c r="I8760" s="33"/>
    </row>
    <row r="8761" spans="7:9">
      <c r="G8761" s="33"/>
      <c r="H8761" s="33"/>
      <c r="I8761" s="33"/>
    </row>
    <row r="8762" spans="7:9">
      <c r="G8762" s="33"/>
      <c r="H8762" s="33"/>
      <c r="I8762" s="33"/>
    </row>
    <row r="8763" spans="7:9">
      <c r="G8763" s="33"/>
      <c r="H8763" s="33"/>
      <c r="I8763" s="33"/>
    </row>
    <row r="8764" spans="7:9">
      <c r="G8764" s="33"/>
      <c r="H8764" s="33"/>
      <c r="I8764" s="33"/>
    </row>
    <row r="8765" spans="7:9">
      <c r="G8765" s="33"/>
      <c r="H8765" s="33"/>
      <c r="I8765" s="33"/>
    </row>
    <row r="8766" spans="7:9">
      <c r="G8766" s="33"/>
      <c r="H8766" s="33"/>
      <c r="I8766" s="33"/>
    </row>
    <row r="8767" spans="7:9">
      <c r="G8767" s="33"/>
      <c r="H8767" s="33"/>
      <c r="I8767" s="33"/>
    </row>
    <row r="8768" spans="7:9">
      <c r="G8768" s="33"/>
      <c r="H8768" s="33"/>
      <c r="I8768" s="33"/>
    </row>
    <row r="8769" spans="7:9">
      <c r="G8769" s="33"/>
      <c r="H8769" s="33"/>
      <c r="I8769" s="33"/>
    </row>
    <row r="8770" spans="7:9">
      <c r="G8770" s="33"/>
      <c r="H8770" s="33"/>
      <c r="I8770" s="33"/>
    </row>
    <row r="8771" spans="7:9">
      <c r="G8771" s="33"/>
      <c r="H8771" s="33"/>
      <c r="I8771" s="33"/>
    </row>
    <row r="8772" spans="7:9">
      <c r="G8772" s="33"/>
      <c r="H8772" s="33"/>
      <c r="I8772" s="33"/>
    </row>
    <row r="8773" spans="7:9">
      <c r="G8773" s="33"/>
      <c r="H8773" s="33"/>
      <c r="I8773" s="33"/>
    </row>
    <row r="8774" spans="7:9">
      <c r="G8774" s="33"/>
      <c r="H8774" s="33"/>
      <c r="I8774" s="33"/>
    </row>
    <row r="8775" spans="7:9">
      <c r="G8775" s="33"/>
      <c r="H8775" s="33"/>
      <c r="I8775" s="33"/>
    </row>
    <row r="8776" spans="7:9">
      <c r="G8776" s="33"/>
      <c r="H8776" s="33"/>
      <c r="I8776" s="33"/>
    </row>
    <row r="8777" spans="7:9">
      <c r="G8777" s="33"/>
      <c r="H8777" s="33"/>
      <c r="I8777" s="33"/>
    </row>
    <row r="8778" spans="7:9">
      <c r="G8778" s="33"/>
      <c r="H8778" s="33"/>
      <c r="I8778" s="33"/>
    </row>
    <row r="8779" spans="7:9">
      <c r="G8779" s="33"/>
      <c r="H8779" s="33"/>
      <c r="I8779" s="33"/>
    </row>
    <row r="8780" spans="7:9">
      <c r="G8780" s="33"/>
      <c r="H8780" s="33"/>
      <c r="I8780" s="33"/>
    </row>
    <row r="8781" spans="7:9">
      <c r="G8781" s="33"/>
      <c r="H8781" s="33"/>
      <c r="I8781" s="33"/>
    </row>
    <row r="8782" spans="7:9">
      <c r="G8782" s="33"/>
      <c r="H8782" s="33"/>
      <c r="I8782" s="33"/>
    </row>
    <row r="8783" spans="7:9">
      <c r="G8783" s="33"/>
      <c r="H8783" s="33"/>
      <c r="I8783" s="33"/>
    </row>
    <row r="8784" spans="7:9">
      <c r="G8784" s="33"/>
      <c r="H8784" s="33"/>
      <c r="I8784" s="33"/>
    </row>
    <row r="8785" spans="7:9">
      <c r="G8785" s="33"/>
      <c r="H8785" s="33"/>
      <c r="I8785" s="33"/>
    </row>
    <row r="8786" spans="7:9">
      <c r="G8786" s="33"/>
      <c r="H8786" s="33"/>
      <c r="I8786" s="33"/>
    </row>
    <row r="8787" spans="7:9">
      <c r="G8787" s="33"/>
      <c r="H8787" s="33"/>
      <c r="I8787" s="33"/>
    </row>
    <row r="8788" spans="7:9">
      <c r="G8788" s="33"/>
      <c r="H8788" s="33"/>
      <c r="I8788" s="33"/>
    </row>
    <row r="8789" spans="7:9">
      <c r="G8789" s="33"/>
      <c r="H8789" s="33"/>
      <c r="I8789" s="33"/>
    </row>
    <row r="8790" spans="7:9">
      <c r="G8790" s="33"/>
      <c r="H8790" s="33"/>
      <c r="I8790" s="33"/>
    </row>
    <row r="8791" spans="7:9">
      <c r="G8791" s="33"/>
      <c r="H8791" s="33"/>
      <c r="I8791" s="33"/>
    </row>
    <row r="8792" spans="7:9">
      <c r="G8792" s="33"/>
      <c r="H8792" s="33"/>
      <c r="I8792" s="33"/>
    </row>
    <row r="8793" spans="7:9">
      <c r="G8793" s="33"/>
      <c r="H8793" s="33"/>
      <c r="I8793" s="33"/>
    </row>
    <row r="8794" spans="7:9">
      <c r="G8794" s="33"/>
      <c r="H8794" s="33"/>
      <c r="I8794" s="33"/>
    </row>
    <row r="8795" spans="7:9">
      <c r="G8795" s="33"/>
      <c r="H8795" s="33"/>
      <c r="I8795" s="33"/>
    </row>
    <row r="8796" spans="7:9">
      <c r="G8796" s="33"/>
      <c r="H8796" s="33"/>
      <c r="I8796" s="33"/>
    </row>
    <row r="8797" spans="7:9">
      <c r="G8797" s="33"/>
      <c r="H8797" s="33"/>
      <c r="I8797" s="33"/>
    </row>
    <row r="8798" spans="7:9">
      <c r="G8798" s="33"/>
      <c r="H8798" s="33"/>
      <c r="I8798" s="33"/>
    </row>
    <row r="8799" spans="7:9">
      <c r="G8799" s="33"/>
      <c r="H8799" s="33"/>
      <c r="I8799" s="33"/>
    </row>
    <row r="8800" spans="7:9">
      <c r="G8800" s="33"/>
      <c r="H8800" s="33"/>
      <c r="I8800" s="33"/>
    </row>
    <row r="8801" spans="7:9">
      <c r="G8801" s="33"/>
      <c r="H8801" s="33"/>
      <c r="I8801" s="33"/>
    </row>
    <row r="8802" spans="7:9">
      <c r="G8802" s="33"/>
      <c r="H8802" s="33"/>
      <c r="I8802" s="33"/>
    </row>
    <row r="8803" spans="7:9">
      <c r="G8803" s="33"/>
      <c r="H8803" s="33"/>
      <c r="I8803" s="33"/>
    </row>
    <row r="8804" spans="7:9">
      <c r="G8804" s="33"/>
      <c r="H8804" s="33"/>
      <c r="I8804" s="33"/>
    </row>
    <row r="8805" spans="7:9">
      <c r="G8805" s="33"/>
      <c r="H8805" s="33"/>
      <c r="I8805" s="33"/>
    </row>
    <row r="8806" spans="7:9">
      <c r="G8806" s="33"/>
      <c r="H8806" s="33"/>
      <c r="I8806" s="33"/>
    </row>
    <row r="8807" spans="7:9">
      <c r="G8807" s="33"/>
      <c r="H8807" s="33"/>
      <c r="I8807" s="33"/>
    </row>
    <row r="8808" spans="7:9">
      <c r="G8808" s="33"/>
      <c r="H8808" s="33"/>
      <c r="I8808" s="33"/>
    </row>
    <row r="8809" spans="7:9">
      <c r="G8809" s="33"/>
      <c r="H8809" s="33"/>
      <c r="I8809" s="33"/>
    </row>
    <row r="8810" spans="7:9">
      <c r="G8810" s="33"/>
      <c r="H8810" s="33"/>
      <c r="I8810" s="33"/>
    </row>
    <row r="8811" spans="7:9">
      <c r="G8811" s="33"/>
      <c r="H8811" s="33"/>
      <c r="I8811" s="33"/>
    </row>
    <row r="8812" spans="7:9">
      <c r="G8812" s="33"/>
      <c r="H8812" s="33"/>
      <c r="I8812" s="33"/>
    </row>
    <row r="8813" spans="7:9">
      <c r="G8813" s="33"/>
      <c r="H8813" s="33"/>
      <c r="I8813" s="33"/>
    </row>
    <row r="8814" spans="7:9">
      <c r="G8814" s="33"/>
      <c r="H8814" s="33"/>
      <c r="I8814" s="33"/>
    </row>
    <row r="8815" spans="7:9">
      <c r="G8815" s="33"/>
      <c r="H8815" s="33"/>
      <c r="I8815" s="33"/>
    </row>
    <row r="8816" spans="7:9">
      <c r="G8816" s="33"/>
      <c r="H8816" s="33"/>
      <c r="I8816" s="33"/>
    </row>
    <row r="8817" spans="7:9">
      <c r="G8817" s="33"/>
      <c r="H8817" s="33"/>
      <c r="I8817" s="33"/>
    </row>
    <row r="8818" spans="7:9">
      <c r="G8818" s="33"/>
      <c r="H8818" s="33"/>
      <c r="I8818" s="33"/>
    </row>
    <row r="8819" spans="7:9">
      <c r="G8819" s="33"/>
      <c r="H8819" s="33"/>
      <c r="I8819" s="33"/>
    </row>
    <row r="8820" spans="7:9">
      <c r="G8820" s="33"/>
      <c r="H8820" s="33"/>
      <c r="I8820" s="33"/>
    </row>
    <row r="8821" spans="7:9">
      <c r="G8821" s="33"/>
      <c r="H8821" s="33"/>
      <c r="I8821" s="33"/>
    </row>
    <row r="8822" spans="7:9">
      <c r="G8822" s="33"/>
      <c r="H8822" s="33"/>
      <c r="I8822" s="33"/>
    </row>
    <row r="8823" spans="7:9">
      <c r="G8823" s="33"/>
      <c r="H8823" s="33"/>
      <c r="I8823" s="33"/>
    </row>
    <row r="8824" spans="7:9">
      <c r="G8824" s="33"/>
      <c r="H8824" s="33"/>
      <c r="I8824" s="33"/>
    </row>
    <row r="8825" spans="7:9">
      <c r="G8825" s="33"/>
      <c r="H8825" s="33"/>
      <c r="I8825" s="33"/>
    </row>
    <row r="8826" spans="7:9">
      <c r="G8826" s="33"/>
      <c r="H8826" s="33"/>
      <c r="I8826" s="33"/>
    </row>
    <row r="8827" spans="7:9">
      <c r="G8827" s="33"/>
      <c r="H8827" s="33"/>
      <c r="I8827" s="33"/>
    </row>
    <row r="8828" spans="7:9">
      <c r="G8828" s="33"/>
      <c r="H8828" s="33"/>
      <c r="I8828" s="33"/>
    </row>
    <row r="8829" spans="7:9">
      <c r="G8829" s="33"/>
      <c r="H8829" s="33"/>
      <c r="I8829" s="33"/>
    </row>
    <row r="8830" spans="7:9">
      <c r="G8830" s="33"/>
      <c r="H8830" s="33"/>
      <c r="I8830" s="33"/>
    </row>
    <row r="8831" spans="7:9">
      <c r="G8831" s="33"/>
      <c r="H8831" s="33"/>
      <c r="I8831" s="33"/>
    </row>
    <row r="8832" spans="7:9">
      <c r="G8832" s="33"/>
      <c r="H8832" s="33"/>
      <c r="I8832" s="33"/>
    </row>
    <row r="8833" spans="7:9">
      <c r="G8833" s="33"/>
      <c r="H8833" s="33"/>
      <c r="I8833" s="33"/>
    </row>
    <row r="8834" spans="7:9">
      <c r="G8834" s="33"/>
      <c r="H8834" s="33"/>
      <c r="I8834" s="33"/>
    </row>
    <row r="8835" spans="7:9">
      <c r="G8835" s="33"/>
      <c r="H8835" s="33"/>
      <c r="I8835" s="33"/>
    </row>
    <row r="8836" spans="7:9">
      <c r="G8836" s="33"/>
      <c r="H8836" s="33"/>
      <c r="I8836" s="33"/>
    </row>
    <row r="8837" spans="7:9">
      <c r="G8837" s="33"/>
      <c r="H8837" s="33"/>
      <c r="I8837" s="33"/>
    </row>
    <row r="8838" spans="7:9">
      <c r="G8838" s="33"/>
      <c r="H8838" s="33"/>
      <c r="I8838" s="33"/>
    </row>
    <row r="8839" spans="7:9">
      <c r="G8839" s="33"/>
      <c r="H8839" s="33"/>
      <c r="I8839" s="33"/>
    </row>
    <row r="8840" spans="7:9">
      <c r="G8840" s="33"/>
      <c r="H8840" s="33"/>
      <c r="I8840" s="33"/>
    </row>
    <row r="8841" spans="7:9">
      <c r="G8841" s="33"/>
      <c r="H8841" s="33"/>
      <c r="I8841" s="33"/>
    </row>
    <row r="8842" spans="7:9">
      <c r="G8842" s="33"/>
      <c r="H8842" s="33"/>
      <c r="I8842" s="33"/>
    </row>
    <row r="8843" spans="7:9">
      <c r="G8843" s="33"/>
      <c r="H8843" s="33"/>
      <c r="I8843" s="33"/>
    </row>
    <row r="8844" spans="7:9">
      <c r="G8844" s="33"/>
      <c r="H8844" s="33"/>
      <c r="I8844" s="33"/>
    </row>
    <row r="8845" spans="7:9">
      <c r="G8845" s="33"/>
      <c r="H8845" s="33"/>
      <c r="I8845" s="33"/>
    </row>
    <row r="8846" spans="7:9">
      <c r="G8846" s="33"/>
      <c r="H8846" s="33"/>
      <c r="I8846" s="33"/>
    </row>
    <row r="8847" spans="7:9">
      <c r="G8847" s="33"/>
      <c r="H8847" s="33"/>
      <c r="I8847" s="33"/>
    </row>
    <row r="8848" spans="7:9">
      <c r="G8848" s="33"/>
      <c r="H8848" s="33"/>
      <c r="I8848" s="33"/>
    </row>
    <row r="8849" spans="7:9">
      <c r="G8849" s="33"/>
      <c r="H8849" s="33"/>
      <c r="I8849" s="33"/>
    </row>
    <row r="8850" spans="7:9">
      <c r="G8850" s="33"/>
      <c r="H8850" s="33"/>
      <c r="I8850" s="33"/>
    </row>
    <row r="8851" spans="7:9">
      <c r="G8851" s="33"/>
      <c r="H8851" s="33"/>
      <c r="I8851" s="33"/>
    </row>
    <row r="8852" spans="7:9">
      <c r="G8852" s="33"/>
      <c r="H8852" s="33"/>
      <c r="I8852" s="33"/>
    </row>
    <row r="8853" spans="7:9">
      <c r="G8853" s="33"/>
      <c r="H8853" s="33"/>
      <c r="I8853" s="33"/>
    </row>
    <row r="8854" spans="7:9">
      <c r="G8854" s="33"/>
      <c r="H8854" s="33"/>
      <c r="I8854" s="33"/>
    </row>
    <row r="8855" spans="7:9">
      <c r="G8855" s="33"/>
      <c r="H8855" s="33"/>
      <c r="I8855" s="33"/>
    </row>
    <row r="8856" spans="7:9">
      <c r="G8856" s="33"/>
      <c r="H8856" s="33"/>
      <c r="I8856" s="33"/>
    </row>
    <row r="8857" spans="7:9">
      <c r="G8857" s="33"/>
      <c r="H8857" s="33"/>
      <c r="I8857" s="33"/>
    </row>
    <row r="8858" spans="7:9">
      <c r="G8858" s="33"/>
      <c r="H8858" s="33"/>
      <c r="I8858" s="33"/>
    </row>
    <row r="8859" spans="7:9">
      <c r="G8859" s="33"/>
      <c r="H8859" s="33"/>
      <c r="I8859" s="33"/>
    </row>
    <row r="8860" spans="7:9">
      <c r="G8860" s="33"/>
      <c r="H8860" s="33"/>
      <c r="I8860" s="33"/>
    </row>
    <row r="8861" spans="7:9">
      <c r="G8861" s="33"/>
      <c r="H8861" s="33"/>
      <c r="I8861" s="33"/>
    </row>
    <row r="8862" spans="7:9">
      <c r="G8862" s="33"/>
      <c r="H8862" s="33"/>
      <c r="I8862" s="33"/>
    </row>
    <row r="8863" spans="7:9">
      <c r="G8863" s="33"/>
      <c r="H8863" s="33"/>
      <c r="I8863" s="33"/>
    </row>
    <row r="8864" spans="7:9">
      <c r="G8864" s="33"/>
      <c r="H8864" s="33"/>
      <c r="I8864" s="33"/>
    </row>
    <row r="8865" spans="7:9">
      <c r="G8865" s="33"/>
      <c r="H8865" s="33"/>
      <c r="I8865" s="33"/>
    </row>
    <row r="8866" spans="7:9">
      <c r="G8866" s="33"/>
      <c r="H8866" s="33"/>
      <c r="I8866" s="33"/>
    </row>
    <row r="8867" spans="7:9">
      <c r="G8867" s="33"/>
      <c r="H8867" s="33"/>
      <c r="I8867" s="33"/>
    </row>
    <row r="8868" spans="7:9">
      <c r="G8868" s="33"/>
      <c r="H8868" s="33"/>
      <c r="I8868" s="33"/>
    </row>
    <row r="8869" spans="7:9">
      <c r="G8869" s="33"/>
      <c r="H8869" s="33"/>
      <c r="I8869" s="33"/>
    </row>
    <row r="8870" spans="7:9">
      <c r="G8870" s="33"/>
      <c r="H8870" s="33"/>
      <c r="I8870" s="33"/>
    </row>
    <row r="8871" spans="7:9">
      <c r="G8871" s="33"/>
      <c r="H8871" s="33"/>
      <c r="I8871" s="33"/>
    </row>
    <row r="8872" spans="7:9">
      <c r="G8872" s="33"/>
      <c r="H8872" s="33"/>
      <c r="I8872" s="33"/>
    </row>
    <row r="8873" spans="7:9">
      <c r="G8873" s="33"/>
      <c r="H8873" s="33"/>
      <c r="I8873" s="33"/>
    </row>
    <row r="8874" spans="7:9">
      <c r="G8874" s="33"/>
      <c r="H8874" s="33"/>
      <c r="I8874" s="33"/>
    </row>
    <row r="8875" spans="7:9">
      <c r="G8875" s="33"/>
      <c r="H8875" s="33"/>
      <c r="I8875" s="33"/>
    </row>
    <row r="8876" spans="7:9">
      <c r="G8876" s="33"/>
      <c r="H8876" s="33"/>
      <c r="I8876" s="33"/>
    </row>
    <row r="8877" spans="7:9">
      <c r="G8877" s="33"/>
      <c r="H8877" s="33"/>
      <c r="I8877" s="33"/>
    </row>
    <row r="8878" spans="7:9">
      <c r="G8878" s="33"/>
      <c r="H8878" s="33"/>
      <c r="I8878" s="33"/>
    </row>
    <row r="8879" spans="7:9">
      <c r="G8879" s="33"/>
      <c r="H8879" s="33"/>
      <c r="I8879" s="33"/>
    </row>
    <row r="8880" spans="7:9">
      <c r="G8880" s="33"/>
      <c r="H8880" s="33"/>
      <c r="I8880" s="33"/>
    </row>
    <row r="8881" spans="7:9">
      <c r="G8881" s="33"/>
      <c r="H8881" s="33"/>
      <c r="I8881" s="33"/>
    </row>
    <row r="8882" spans="7:9">
      <c r="G8882" s="33"/>
      <c r="H8882" s="33"/>
      <c r="I8882" s="33"/>
    </row>
    <row r="8883" spans="7:9">
      <c r="G8883" s="33"/>
      <c r="H8883" s="33"/>
      <c r="I8883" s="33"/>
    </row>
    <row r="8884" spans="7:9">
      <c r="G8884" s="33"/>
      <c r="H8884" s="33"/>
      <c r="I8884" s="33"/>
    </row>
    <row r="8885" spans="7:9">
      <c r="G8885" s="33"/>
      <c r="H8885" s="33"/>
      <c r="I8885" s="33"/>
    </row>
    <row r="8886" spans="7:9">
      <c r="G8886" s="33"/>
      <c r="H8886" s="33"/>
      <c r="I8886" s="33"/>
    </row>
    <row r="8887" spans="7:9">
      <c r="G8887" s="33"/>
      <c r="H8887" s="33"/>
      <c r="I8887" s="33"/>
    </row>
    <row r="8888" spans="7:9">
      <c r="G8888" s="33"/>
      <c r="H8888" s="33"/>
      <c r="I8888" s="33"/>
    </row>
    <row r="8889" spans="7:9">
      <c r="G8889" s="33"/>
      <c r="H8889" s="33"/>
      <c r="I8889" s="33"/>
    </row>
    <row r="8890" spans="7:9">
      <c r="G8890" s="33"/>
      <c r="H8890" s="33"/>
      <c r="I8890" s="33"/>
    </row>
    <row r="8891" spans="7:9">
      <c r="G8891" s="33"/>
      <c r="H8891" s="33"/>
      <c r="I8891" s="33"/>
    </row>
    <row r="8892" spans="7:9">
      <c r="G8892" s="33"/>
      <c r="H8892" s="33"/>
      <c r="I8892" s="33"/>
    </row>
    <row r="8893" spans="7:9">
      <c r="G8893" s="33"/>
      <c r="H8893" s="33"/>
      <c r="I8893" s="33"/>
    </row>
    <row r="8894" spans="7:9">
      <c r="G8894" s="33"/>
      <c r="H8894" s="33"/>
      <c r="I8894" s="33"/>
    </row>
    <row r="8895" spans="7:9">
      <c r="G8895" s="33"/>
      <c r="H8895" s="33"/>
      <c r="I8895" s="33"/>
    </row>
    <row r="8896" spans="7:9">
      <c r="G8896" s="33"/>
      <c r="H8896" s="33"/>
      <c r="I8896" s="33"/>
    </row>
    <row r="8897" spans="7:9">
      <c r="G8897" s="33"/>
      <c r="H8897" s="33"/>
      <c r="I8897" s="33"/>
    </row>
    <row r="8898" spans="7:9">
      <c r="G8898" s="33"/>
      <c r="H8898" s="33"/>
      <c r="I8898" s="33"/>
    </row>
    <row r="8899" spans="7:9">
      <c r="G8899" s="33"/>
      <c r="H8899" s="33"/>
      <c r="I8899" s="33"/>
    </row>
    <row r="8900" spans="7:9">
      <c r="G8900" s="33"/>
      <c r="H8900" s="33"/>
      <c r="I8900" s="33"/>
    </row>
    <row r="8901" spans="7:9">
      <c r="G8901" s="33"/>
      <c r="H8901" s="33"/>
      <c r="I8901" s="33"/>
    </row>
    <row r="8902" spans="7:9">
      <c r="G8902" s="33"/>
      <c r="H8902" s="33"/>
      <c r="I8902" s="33"/>
    </row>
    <row r="8903" spans="7:9">
      <c r="G8903" s="33"/>
      <c r="H8903" s="33"/>
      <c r="I8903" s="33"/>
    </row>
    <row r="8904" spans="7:9">
      <c r="G8904" s="33"/>
      <c r="H8904" s="33"/>
      <c r="I8904" s="33"/>
    </row>
    <row r="8905" spans="7:9">
      <c r="G8905" s="33"/>
      <c r="H8905" s="33"/>
      <c r="I8905" s="33"/>
    </row>
    <row r="8906" spans="7:9">
      <c r="G8906" s="33"/>
      <c r="H8906" s="33"/>
      <c r="I8906" s="33"/>
    </row>
    <row r="8907" spans="7:9">
      <c r="G8907" s="33"/>
      <c r="H8907" s="33"/>
      <c r="I8907" s="33"/>
    </row>
    <row r="8908" spans="7:9">
      <c r="G8908" s="33"/>
      <c r="H8908" s="33"/>
      <c r="I8908" s="33"/>
    </row>
    <row r="8909" spans="7:9">
      <c r="G8909" s="33"/>
      <c r="H8909" s="33"/>
      <c r="I8909" s="33"/>
    </row>
    <row r="8910" spans="7:9">
      <c r="G8910" s="33"/>
      <c r="H8910" s="33"/>
      <c r="I8910" s="33"/>
    </row>
    <row r="8911" spans="7:9">
      <c r="G8911" s="33"/>
      <c r="H8911" s="33"/>
      <c r="I8911" s="33"/>
    </row>
    <row r="8912" spans="7:9">
      <c r="G8912" s="33"/>
      <c r="H8912" s="33"/>
      <c r="I8912" s="33"/>
    </row>
    <row r="8913" spans="7:9">
      <c r="G8913" s="33"/>
      <c r="H8913" s="33"/>
      <c r="I8913" s="33"/>
    </row>
    <row r="8914" spans="7:9">
      <c r="G8914" s="33"/>
      <c r="H8914" s="33"/>
      <c r="I8914" s="33"/>
    </row>
    <row r="8915" spans="7:9">
      <c r="G8915" s="33"/>
      <c r="H8915" s="33"/>
      <c r="I8915" s="33"/>
    </row>
    <row r="8916" spans="7:9">
      <c r="G8916" s="33"/>
      <c r="H8916" s="33"/>
      <c r="I8916" s="33"/>
    </row>
    <row r="8917" spans="7:9">
      <c r="G8917" s="33"/>
      <c r="H8917" s="33"/>
      <c r="I8917" s="33"/>
    </row>
    <row r="8918" spans="7:9">
      <c r="G8918" s="33"/>
      <c r="H8918" s="33"/>
      <c r="I8918" s="33"/>
    </row>
    <row r="8919" spans="7:9">
      <c r="G8919" s="33"/>
      <c r="H8919" s="33"/>
      <c r="I8919" s="33"/>
    </row>
    <row r="8920" spans="7:9">
      <c r="G8920" s="33"/>
      <c r="H8920" s="33"/>
      <c r="I8920" s="33"/>
    </row>
    <row r="8921" spans="7:9">
      <c r="G8921" s="33"/>
      <c r="H8921" s="33"/>
      <c r="I8921" s="33"/>
    </row>
    <row r="8922" spans="7:9">
      <c r="G8922" s="33"/>
      <c r="H8922" s="33"/>
      <c r="I8922" s="33"/>
    </row>
    <row r="8923" spans="7:9">
      <c r="G8923" s="33"/>
      <c r="H8923" s="33"/>
      <c r="I8923" s="33"/>
    </row>
    <row r="8924" spans="7:9">
      <c r="G8924" s="33"/>
      <c r="H8924" s="33"/>
      <c r="I8924" s="33"/>
    </row>
    <row r="8925" spans="7:9">
      <c r="G8925" s="33"/>
      <c r="H8925" s="33"/>
      <c r="I8925" s="33"/>
    </row>
    <row r="8926" spans="7:9">
      <c r="G8926" s="33"/>
      <c r="H8926" s="33"/>
      <c r="I8926" s="33"/>
    </row>
    <row r="8927" spans="7:9">
      <c r="G8927" s="33"/>
      <c r="H8927" s="33"/>
      <c r="I8927" s="33"/>
    </row>
    <row r="8928" spans="7:9">
      <c r="G8928" s="33"/>
      <c r="H8928" s="33"/>
      <c r="I8928" s="33"/>
    </row>
    <row r="8929" spans="7:9">
      <c r="G8929" s="33"/>
      <c r="H8929" s="33"/>
      <c r="I8929" s="33"/>
    </row>
    <row r="8930" spans="7:9">
      <c r="G8930" s="33"/>
      <c r="H8930" s="33"/>
      <c r="I8930" s="33"/>
    </row>
    <row r="8931" spans="7:9">
      <c r="G8931" s="33"/>
      <c r="H8931" s="33"/>
      <c r="I8931" s="33"/>
    </row>
    <row r="8932" spans="7:9">
      <c r="G8932" s="33"/>
      <c r="H8932" s="33"/>
      <c r="I8932" s="33"/>
    </row>
    <row r="8933" spans="7:9">
      <c r="G8933" s="33"/>
      <c r="H8933" s="33"/>
      <c r="I8933" s="33"/>
    </row>
    <row r="8934" spans="7:9">
      <c r="G8934" s="33"/>
      <c r="H8934" s="33"/>
      <c r="I8934" s="33"/>
    </row>
    <row r="8935" spans="7:9">
      <c r="G8935" s="33"/>
      <c r="H8935" s="33"/>
      <c r="I8935" s="33"/>
    </row>
    <row r="8936" spans="7:9">
      <c r="G8936" s="33"/>
      <c r="H8936" s="33"/>
      <c r="I8936" s="33"/>
    </row>
    <row r="8937" spans="7:9">
      <c r="G8937" s="33"/>
      <c r="H8937" s="33"/>
      <c r="I8937" s="33"/>
    </row>
    <row r="8938" spans="7:9">
      <c r="G8938" s="33"/>
      <c r="H8938" s="33"/>
      <c r="I8938" s="33"/>
    </row>
    <row r="8939" spans="7:9">
      <c r="G8939" s="33"/>
      <c r="H8939" s="33"/>
      <c r="I8939" s="33"/>
    </row>
    <row r="8940" spans="7:9">
      <c r="G8940" s="33"/>
      <c r="H8940" s="33"/>
      <c r="I8940" s="33"/>
    </row>
    <row r="8941" spans="7:9">
      <c r="G8941" s="33"/>
      <c r="H8941" s="33"/>
      <c r="I8941" s="33"/>
    </row>
    <row r="8942" spans="7:9">
      <c r="G8942" s="33"/>
      <c r="H8942" s="33"/>
      <c r="I8942" s="33"/>
    </row>
    <row r="8943" spans="7:9">
      <c r="G8943" s="33"/>
      <c r="H8943" s="33"/>
      <c r="I8943" s="33"/>
    </row>
    <row r="8944" spans="7:9">
      <c r="G8944" s="33"/>
      <c r="H8944" s="33"/>
      <c r="I8944" s="33"/>
    </row>
    <row r="8945" spans="7:9">
      <c r="G8945" s="33"/>
      <c r="H8945" s="33"/>
      <c r="I8945" s="33"/>
    </row>
    <row r="8946" spans="7:9">
      <c r="G8946" s="33"/>
      <c r="H8946" s="33"/>
      <c r="I8946" s="33"/>
    </row>
    <row r="8947" spans="7:9">
      <c r="G8947" s="33"/>
      <c r="H8947" s="33"/>
      <c r="I8947" s="33"/>
    </row>
    <row r="8948" spans="7:9">
      <c r="G8948" s="33"/>
      <c r="H8948" s="33"/>
      <c r="I8948" s="33"/>
    </row>
    <row r="8949" spans="7:9">
      <c r="G8949" s="33"/>
      <c r="H8949" s="33"/>
      <c r="I8949" s="33"/>
    </row>
    <row r="8950" spans="7:9">
      <c r="G8950" s="33"/>
      <c r="H8950" s="33"/>
      <c r="I8950" s="33"/>
    </row>
    <row r="8951" spans="7:9">
      <c r="G8951" s="33"/>
      <c r="H8951" s="33"/>
      <c r="I8951" s="33"/>
    </row>
    <row r="8952" spans="7:9">
      <c r="G8952" s="33"/>
      <c r="H8952" s="33"/>
      <c r="I8952" s="33"/>
    </row>
    <row r="8953" spans="7:9">
      <c r="G8953" s="33"/>
      <c r="H8953" s="33"/>
      <c r="I8953" s="33"/>
    </row>
    <row r="8954" spans="7:9">
      <c r="G8954" s="33"/>
      <c r="H8954" s="33"/>
      <c r="I8954" s="33"/>
    </row>
    <row r="8955" spans="7:9">
      <c r="G8955" s="33"/>
      <c r="H8955" s="33"/>
      <c r="I8955" s="33"/>
    </row>
    <row r="8956" spans="7:9">
      <c r="G8956" s="33"/>
      <c r="H8956" s="33"/>
      <c r="I8956" s="33"/>
    </row>
    <row r="8957" spans="7:9">
      <c r="G8957" s="33"/>
      <c r="H8957" s="33"/>
      <c r="I8957" s="33"/>
    </row>
    <row r="8958" spans="7:9">
      <c r="G8958" s="33"/>
      <c r="H8958" s="33"/>
      <c r="I8958" s="33"/>
    </row>
    <row r="8959" spans="7:9">
      <c r="G8959" s="33"/>
      <c r="H8959" s="33"/>
      <c r="I8959" s="33"/>
    </row>
    <row r="8960" spans="7:9">
      <c r="G8960" s="33"/>
      <c r="H8960" s="33"/>
      <c r="I8960" s="33"/>
    </row>
    <row r="8961" spans="7:9">
      <c r="G8961" s="33"/>
      <c r="H8961" s="33"/>
      <c r="I8961" s="33"/>
    </row>
    <row r="8962" spans="7:9">
      <c r="G8962" s="33"/>
      <c r="H8962" s="33"/>
      <c r="I8962" s="33"/>
    </row>
    <row r="8963" spans="7:9">
      <c r="G8963" s="33"/>
      <c r="H8963" s="33"/>
      <c r="I8963" s="33"/>
    </row>
    <row r="8964" spans="7:9">
      <c r="G8964" s="33"/>
      <c r="H8964" s="33"/>
      <c r="I8964" s="33"/>
    </row>
    <row r="8965" spans="7:9">
      <c r="G8965" s="33"/>
      <c r="H8965" s="33"/>
      <c r="I8965" s="33"/>
    </row>
    <row r="8966" spans="7:9">
      <c r="G8966" s="33"/>
      <c r="H8966" s="33"/>
      <c r="I8966" s="33"/>
    </row>
    <row r="8967" spans="7:9">
      <c r="G8967" s="33"/>
      <c r="H8967" s="33"/>
      <c r="I8967" s="33"/>
    </row>
    <row r="8968" spans="7:9">
      <c r="G8968" s="33"/>
      <c r="H8968" s="33"/>
      <c r="I8968" s="33"/>
    </row>
    <row r="8969" spans="7:9">
      <c r="G8969" s="33"/>
      <c r="H8969" s="33"/>
      <c r="I8969" s="33"/>
    </row>
    <row r="8970" spans="7:9">
      <c r="G8970" s="33"/>
      <c r="H8970" s="33"/>
      <c r="I8970" s="33"/>
    </row>
    <row r="8971" spans="7:9">
      <c r="G8971" s="33"/>
      <c r="H8971" s="33"/>
      <c r="I8971" s="33"/>
    </row>
    <row r="8972" spans="7:9">
      <c r="G8972" s="33"/>
      <c r="H8972" s="33"/>
      <c r="I8972" s="33"/>
    </row>
    <row r="8973" spans="7:9">
      <c r="G8973" s="33"/>
      <c r="H8973" s="33"/>
      <c r="I8973" s="33"/>
    </row>
    <row r="8974" spans="7:9">
      <c r="G8974" s="33"/>
      <c r="H8974" s="33"/>
      <c r="I8974" s="33"/>
    </row>
    <row r="8975" spans="7:9">
      <c r="G8975" s="33"/>
      <c r="H8975" s="33"/>
      <c r="I8975" s="33"/>
    </row>
    <row r="8976" spans="7:9">
      <c r="G8976" s="33"/>
      <c r="H8976" s="33"/>
      <c r="I8976" s="33"/>
    </row>
    <row r="8977" spans="7:9">
      <c r="G8977" s="33"/>
      <c r="H8977" s="33"/>
      <c r="I8977" s="33"/>
    </row>
    <row r="8978" spans="7:9">
      <c r="G8978" s="33"/>
      <c r="H8978" s="33"/>
      <c r="I8978" s="33"/>
    </row>
    <row r="8979" spans="7:9">
      <c r="G8979" s="33"/>
      <c r="H8979" s="33"/>
      <c r="I8979" s="33"/>
    </row>
    <row r="8980" spans="7:9">
      <c r="G8980" s="33"/>
      <c r="H8980" s="33"/>
      <c r="I8980" s="33"/>
    </row>
    <row r="8981" spans="7:9">
      <c r="G8981" s="33"/>
      <c r="H8981" s="33"/>
      <c r="I8981" s="33"/>
    </row>
    <row r="8982" spans="7:9">
      <c r="G8982" s="33"/>
      <c r="H8982" s="33"/>
      <c r="I8982" s="33"/>
    </row>
    <row r="8983" spans="7:9">
      <c r="G8983" s="33"/>
      <c r="H8983" s="33"/>
      <c r="I8983" s="33"/>
    </row>
    <row r="8984" spans="7:9">
      <c r="G8984" s="33"/>
      <c r="H8984" s="33"/>
      <c r="I8984" s="33"/>
    </row>
    <row r="8985" spans="7:9">
      <c r="G8985" s="33"/>
      <c r="H8985" s="33"/>
      <c r="I8985" s="33"/>
    </row>
    <row r="8986" spans="7:9">
      <c r="G8986" s="33"/>
      <c r="H8986" s="33"/>
      <c r="I8986" s="33"/>
    </row>
    <row r="8987" spans="7:9">
      <c r="G8987" s="33"/>
      <c r="H8987" s="33"/>
      <c r="I8987" s="33"/>
    </row>
    <row r="8988" spans="7:9">
      <c r="G8988" s="33"/>
      <c r="H8988" s="33"/>
      <c r="I8988" s="33"/>
    </row>
    <row r="8989" spans="7:9">
      <c r="G8989" s="33"/>
      <c r="H8989" s="33"/>
      <c r="I8989" s="33"/>
    </row>
    <row r="8990" spans="7:9">
      <c r="G8990" s="33"/>
      <c r="H8990" s="33"/>
      <c r="I8990" s="33"/>
    </row>
    <row r="8991" spans="7:9">
      <c r="G8991" s="33"/>
      <c r="H8991" s="33"/>
      <c r="I8991" s="33"/>
    </row>
    <row r="8992" spans="7:9">
      <c r="G8992" s="33"/>
      <c r="H8992" s="33"/>
      <c r="I8992" s="33"/>
    </row>
    <row r="8993" spans="7:9">
      <c r="G8993" s="33"/>
      <c r="H8993" s="33"/>
      <c r="I8993" s="33"/>
    </row>
    <row r="8994" spans="7:9">
      <c r="G8994" s="33"/>
      <c r="H8994" s="33"/>
      <c r="I8994" s="33"/>
    </row>
    <row r="8995" spans="7:9">
      <c r="G8995" s="33"/>
      <c r="H8995" s="33"/>
      <c r="I8995" s="33"/>
    </row>
    <row r="8996" spans="7:9">
      <c r="G8996" s="33"/>
      <c r="H8996" s="33"/>
      <c r="I8996" s="33"/>
    </row>
    <row r="8997" spans="7:9">
      <c r="G8997" s="33"/>
      <c r="H8997" s="33"/>
      <c r="I8997" s="33"/>
    </row>
    <row r="8998" spans="7:9">
      <c r="G8998" s="33"/>
      <c r="H8998" s="33"/>
      <c r="I8998" s="33"/>
    </row>
    <row r="8999" spans="7:9">
      <c r="G8999" s="33"/>
      <c r="H8999" s="33"/>
      <c r="I8999" s="33"/>
    </row>
    <row r="9000" spans="7:9">
      <c r="G9000" s="33"/>
      <c r="H9000" s="33"/>
      <c r="I9000" s="33"/>
    </row>
    <row r="9001" spans="7:9">
      <c r="G9001" s="33"/>
      <c r="H9001" s="33"/>
      <c r="I9001" s="33"/>
    </row>
    <row r="9002" spans="7:9">
      <c r="G9002" s="33"/>
      <c r="H9002" s="33"/>
      <c r="I9002" s="33"/>
    </row>
    <row r="9003" spans="7:9">
      <c r="G9003" s="33"/>
      <c r="H9003" s="33"/>
      <c r="I9003" s="33"/>
    </row>
    <row r="9004" spans="7:9">
      <c r="G9004" s="33"/>
      <c r="H9004" s="33"/>
      <c r="I9004" s="33"/>
    </row>
    <row r="9005" spans="7:9">
      <c r="G9005" s="33"/>
      <c r="H9005" s="33"/>
      <c r="I9005" s="33"/>
    </row>
    <row r="9006" spans="7:9">
      <c r="G9006" s="33"/>
      <c r="H9006" s="33"/>
      <c r="I9006" s="33"/>
    </row>
    <row r="9007" spans="7:9">
      <c r="G9007" s="33"/>
      <c r="H9007" s="33"/>
      <c r="I9007" s="33"/>
    </row>
    <row r="9008" spans="7:9">
      <c r="G9008" s="33"/>
      <c r="H9008" s="33"/>
      <c r="I9008" s="33"/>
    </row>
    <row r="9009" spans="7:9">
      <c r="G9009" s="33"/>
      <c r="H9009" s="33"/>
      <c r="I9009" s="33"/>
    </row>
    <row r="9010" spans="7:9">
      <c r="G9010" s="33"/>
      <c r="H9010" s="33"/>
      <c r="I9010" s="33"/>
    </row>
    <row r="9011" spans="7:9">
      <c r="G9011" s="33"/>
      <c r="H9011" s="33"/>
      <c r="I9011" s="33"/>
    </row>
    <row r="9012" spans="7:9">
      <c r="G9012" s="33"/>
      <c r="H9012" s="33"/>
      <c r="I9012" s="33"/>
    </row>
    <row r="9013" spans="7:9">
      <c r="G9013" s="33"/>
      <c r="H9013" s="33"/>
      <c r="I9013" s="33"/>
    </row>
    <row r="9014" spans="7:9">
      <c r="G9014" s="33"/>
      <c r="H9014" s="33"/>
      <c r="I9014" s="33"/>
    </row>
    <row r="9015" spans="7:9">
      <c r="G9015" s="33"/>
      <c r="H9015" s="33"/>
      <c r="I9015" s="33"/>
    </row>
    <row r="9016" spans="7:9">
      <c r="G9016" s="33"/>
      <c r="H9016" s="33"/>
      <c r="I9016" s="33"/>
    </row>
    <row r="9017" spans="7:9">
      <c r="G9017" s="33"/>
      <c r="H9017" s="33"/>
      <c r="I9017" s="33"/>
    </row>
    <row r="9018" spans="7:9">
      <c r="G9018" s="33"/>
      <c r="H9018" s="33"/>
      <c r="I9018" s="33"/>
    </row>
    <row r="9019" spans="7:9">
      <c r="G9019" s="33"/>
      <c r="H9019" s="33"/>
      <c r="I9019" s="33"/>
    </row>
    <row r="9020" spans="7:9">
      <c r="G9020" s="33"/>
      <c r="H9020" s="33"/>
      <c r="I9020" s="33"/>
    </row>
    <row r="9021" spans="7:9">
      <c r="G9021" s="33"/>
      <c r="H9021" s="33"/>
      <c r="I9021" s="33"/>
    </row>
    <row r="9022" spans="7:9">
      <c r="G9022" s="33"/>
      <c r="H9022" s="33"/>
      <c r="I9022" s="33"/>
    </row>
    <row r="9023" spans="7:9">
      <c r="G9023" s="33"/>
      <c r="H9023" s="33"/>
      <c r="I9023" s="33"/>
    </row>
    <row r="9024" spans="7:9">
      <c r="G9024" s="33"/>
      <c r="H9024" s="33"/>
      <c r="I9024" s="33"/>
    </row>
    <row r="9025" spans="7:9">
      <c r="G9025" s="33"/>
      <c r="H9025" s="33"/>
      <c r="I9025" s="33"/>
    </row>
    <row r="9026" spans="7:9">
      <c r="G9026" s="33"/>
      <c r="H9026" s="33"/>
      <c r="I9026" s="33"/>
    </row>
    <row r="9027" spans="7:9">
      <c r="G9027" s="33"/>
      <c r="H9027" s="33"/>
      <c r="I9027" s="33"/>
    </row>
    <row r="9028" spans="7:9">
      <c r="G9028" s="33"/>
      <c r="H9028" s="33"/>
      <c r="I9028" s="33"/>
    </row>
    <row r="9029" spans="7:9">
      <c r="G9029" s="33"/>
      <c r="H9029" s="33"/>
      <c r="I9029" s="33"/>
    </row>
    <row r="9030" spans="7:9">
      <c r="G9030" s="33"/>
      <c r="H9030" s="33"/>
      <c r="I9030" s="33"/>
    </row>
    <row r="9031" spans="7:9">
      <c r="G9031" s="33"/>
      <c r="H9031" s="33"/>
      <c r="I9031" s="33"/>
    </row>
    <row r="9032" spans="7:9">
      <c r="G9032" s="33"/>
      <c r="H9032" s="33"/>
      <c r="I9032" s="33"/>
    </row>
    <row r="9033" spans="7:9">
      <c r="G9033" s="33"/>
      <c r="H9033" s="33"/>
      <c r="I9033" s="33"/>
    </row>
    <row r="9034" spans="7:9">
      <c r="G9034" s="33"/>
      <c r="H9034" s="33"/>
      <c r="I9034" s="33"/>
    </row>
    <row r="9035" spans="7:9">
      <c r="G9035" s="33"/>
      <c r="H9035" s="33"/>
      <c r="I9035" s="33"/>
    </row>
    <row r="9036" spans="7:9">
      <c r="G9036" s="33"/>
      <c r="H9036" s="33"/>
      <c r="I9036" s="33"/>
    </row>
    <row r="9037" spans="7:9">
      <c r="G9037" s="33"/>
      <c r="H9037" s="33"/>
      <c r="I9037" s="33"/>
    </row>
    <row r="9038" spans="7:9">
      <c r="G9038" s="33"/>
      <c r="H9038" s="33"/>
      <c r="I9038" s="33"/>
    </row>
    <row r="9039" spans="7:9">
      <c r="G9039" s="33"/>
      <c r="H9039" s="33"/>
      <c r="I9039" s="33"/>
    </row>
    <row r="9040" spans="7:9">
      <c r="G9040" s="33"/>
      <c r="H9040" s="33"/>
      <c r="I9040" s="33"/>
    </row>
    <row r="9041" spans="7:9">
      <c r="G9041" s="33"/>
      <c r="H9041" s="33"/>
      <c r="I9041" s="33"/>
    </row>
    <row r="9042" spans="7:9">
      <c r="G9042" s="33"/>
      <c r="H9042" s="33"/>
      <c r="I9042" s="33"/>
    </row>
    <row r="9043" spans="7:9">
      <c r="G9043" s="33"/>
      <c r="H9043" s="33"/>
      <c r="I9043" s="33"/>
    </row>
    <row r="9044" spans="7:9">
      <c r="G9044" s="33"/>
      <c r="H9044" s="33"/>
      <c r="I9044" s="33"/>
    </row>
    <row r="9045" spans="7:9">
      <c r="G9045" s="33"/>
      <c r="H9045" s="33"/>
      <c r="I9045" s="33"/>
    </row>
    <row r="9046" spans="7:9">
      <c r="G9046" s="33"/>
      <c r="H9046" s="33"/>
      <c r="I9046" s="33"/>
    </row>
    <row r="9047" spans="7:9">
      <c r="G9047" s="33"/>
      <c r="H9047" s="33"/>
      <c r="I9047" s="33"/>
    </row>
    <row r="9048" spans="7:9">
      <c r="G9048" s="33"/>
      <c r="H9048" s="33"/>
      <c r="I9048" s="33"/>
    </row>
    <row r="9049" spans="7:9">
      <c r="G9049" s="33"/>
      <c r="H9049" s="33"/>
      <c r="I9049" s="33"/>
    </row>
    <row r="9050" spans="7:9">
      <c r="G9050" s="33"/>
      <c r="H9050" s="33"/>
      <c r="I9050" s="33"/>
    </row>
    <row r="9051" spans="7:9">
      <c r="G9051" s="33"/>
      <c r="H9051" s="33"/>
      <c r="I9051" s="33"/>
    </row>
    <row r="9052" spans="7:9">
      <c r="G9052" s="33"/>
      <c r="H9052" s="33"/>
      <c r="I9052" s="33"/>
    </row>
    <row r="9053" spans="7:9">
      <c r="G9053" s="33"/>
      <c r="H9053" s="33"/>
      <c r="I9053" s="33"/>
    </row>
    <row r="9054" spans="7:9">
      <c r="G9054" s="33"/>
      <c r="H9054" s="33"/>
      <c r="I9054" s="33"/>
    </row>
    <row r="9055" spans="7:9">
      <c r="G9055" s="33"/>
      <c r="H9055" s="33"/>
      <c r="I9055" s="33"/>
    </row>
    <row r="9056" spans="7:9">
      <c r="G9056" s="33"/>
      <c r="H9056" s="33"/>
      <c r="I9056" s="33"/>
    </row>
    <row r="9057" spans="7:9">
      <c r="G9057" s="33"/>
      <c r="H9057" s="33"/>
      <c r="I9057" s="33"/>
    </row>
    <row r="9058" spans="7:9">
      <c r="G9058" s="33"/>
      <c r="H9058" s="33"/>
      <c r="I9058" s="33"/>
    </row>
    <row r="9059" spans="7:9">
      <c r="G9059" s="33"/>
      <c r="H9059" s="33"/>
      <c r="I9059" s="33"/>
    </row>
    <row r="9060" spans="7:9">
      <c r="G9060" s="33"/>
      <c r="H9060" s="33"/>
      <c r="I9060" s="33"/>
    </row>
    <row r="9061" spans="7:9">
      <c r="G9061" s="33"/>
      <c r="H9061" s="33"/>
      <c r="I9061" s="33"/>
    </row>
    <row r="9062" spans="7:9">
      <c r="G9062" s="33"/>
      <c r="H9062" s="33"/>
      <c r="I9062" s="33"/>
    </row>
    <row r="9063" spans="7:9">
      <c r="G9063" s="33"/>
      <c r="H9063" s="33"/>
      <c r="I9063" s="33"/>
    </row>
    <row r="9064" spans="7:9">
      <c r="G9064" s="33"/>
      <c r="H9064" s="33"/>
      <c r="I9064" s="33"/>
    </row>
    <row r="9065" spans="7:9">
      <c r="G9065" s="33"/>
      <c r="H9065" s="33"/>
      <c r="I9065" s="33"/>
    </row>
    <row r="9066" spans="7:9">
      <c r="G9066" s="33"/>
      <c r="H9066" s="33"/>
      <c r="I9066" s="33"/>
    </row>
    <row r="9067" spans="7:9">
      <c r="G9067" s="33"/>
      <c r="H9067" s="33"/>
      <c r="I9067" s="33"/>
    </row>
    <row r="9068" spans="7:9">
      <c r="G9068" s="33"/>
      <c r="H9068" s="33"/>
      <c r="I9068" s="33"/>
    </row>
    <row r="9069" spans="7:9">
      <c r="G9069" s="33"/>
      <c r="H9069" s="33"/>
      <c r="I9069" s="33"/>
    </row>
    <row r="9070" spans="7:9">
      <c r="G9070" s="33"/>
      <c r="H9070" s="33"/>
      <c r="I9070" s="33"/>
    </row>
    <row r="9071" spans="7:9">
      <c r="G9071" s="33"/>
      <c r="H9071" s="33"/>
      <c r="I9071" s="33"/>
    </row>
    <row r="9072" spans="7:9">
      <c r="G9072" s="33"/>
      <c r="H9072" s="33"/>
      <c r="I9072" s="33"/>
    </row>
    <row r="9073" spans="7:9">
      <c r="G9073" s="33"/>
      <c r="H9073" s="33"/>
      <c r="I9073" s="33"/>
    </row>
    <row r="9074" spans="7:9">
      <c r="G9074" s="33"/>
      <c r="H9074" s="33"/>
      <c r="I9074" s="33"/>
    </row>
    <row r="9075" spans="7:9">
      <c r="G9075" s="33"/>
      <c r="H9075" s="33"/>
      <c r="I9075" s="33"/>
    </row>
    <row r="9076" spans="7:9">
      <c r="G9076" s="33"/>
      <c r="H9076" s="33"/>
      <c r="I9076" s="33"/>
    </row>
    <row r="9077" spans="7:9">
      <c r="G9077" s="33"/>
      <c r="H9077" s="33"/>
      <c r="I9077" s="33"/>
    </row>
    <row r="9078" spans="7:9">
      <c r="G9078" s="33"/>
      <c r="H9078" s="33"/>
      <c r="I9078" s="33"/>
    </row>
    <row r="9079" spans="7:9">
      <c r="G9079" s="33"/>
      <c r="H9079" s="33"/>
      <c r="I9079" s="33"/>
    </row>
    <row r="9080" spans="7:9">
      <c r="G9080" s="33"/>
      <c r="H9080" s="33"/>
      <c r="I9080" s="33"/>
    </row>
    <row r="9081" spans="7:9">
      <c r="G9081" s="33"/>
      <c r="H9081" s="33"/>
      <c r="I9081" s="33"/>
    </row>
    <row r="9082" spans="7:9">
      <c r="G9082" s="33"/>
      <c r="H9082" s="33"/>
      <c r="I9082" s="33"/>
    </row>
    <row r="9083" spans="7:9">
      <c r="G9083" s="33"/>
      <c r="H9083" s="33"/>
      <c r="I9083" s="33"/>
    </row>
    <row r="9084" spans="7:9">
      <c r="G9084" s="33"/>
      <c r="H9084" s="33"/>
      <c r="I9084" s="33"/>
    </row>
    <row r="9085" spans="7:9">
      <c r="G9085" s="33"/>
      <c r="H9085" s="33"/>
      <c r="I9085" s="33"/>
    </row>
    <row r="9086" spans="7:9">
      <c r="G9086" s="33"/>
      <c r="H9086" s="33"/>
      <c r="I9086" s="33"/>
    </row>
    <row r="9087" spans="7:9">
      <c r="G9087" s="33"/>
      <c r="H9087" s="33"/>
      <c r="I9087" s="33"/>
    </row>
    <row r="9088" spans="7:9">
      <c r="G9088" s="33"/>
      <c r="H9088" s="33"/>
      <c r="I9088" s="33"/>
    </row>
    <row r="9089" spans="7:9">
      <c r="G9089" s="33"/>
      <c r="H9089" s="33"/>
      <c r="I9089" s="33"/>
    </row>
    <row r="9090" spans="7:9">
      <c r="G9090" s="33"/>
      <c r="H9090" s="33"/>
      <c r="I9090" s="33"/>
    </row>
    <row r="9091" spans="7:9">
      <c r="G9091" s="33"/>
      <c r="H9091" s="33"/>
      <c r="I9091" s="33"/>
    </row>
    <row r="9092" spans="7:9">
      <c r="G9092" s="33"/>
      <c r="H9092" s="33"/>
      <c r="I9092" s="33"/>
    </row>
    <row r="9093" spans="7:9">
      <c r="G9093" s="33"/>
      <c r="H9093" s="33"/>
      <c r="I9093" s="33"/>
    </row>
    <row r="9094" spans="7:9">
      <c r="G9094" s="33"/>
      <c r="H9094" s="33"/>
      <c r="I9094" s="33"/>
    </row>
    <row r="9095" spans="7:9">
      <c r="G9095" s="33"/>
      <c r="H9095" s="33"/>
      <c r="I9095" s="33"/>
    </row>
    <row r="9096" spans="7:9">
      <c r="G9096" s="33"/>
      <c r="H9096" s="33"/>
      <c r="I9096" s="33"/>
    </row>
    <row r="9097" spans="7:9">
      <c r="G9097" s="33"/>
      <c r="H9097" s="33"/>
      <c r="I9097" s="33"/>
    </row>
    <row r="9098" spans="7:9">
      <c r="G9098" s="33"/>
      <c r="H9098" s="33"/>
      <c r="I9098" s="33"/>
    </row>
    <row r="9099" spans="7:9">
      <c r="G9099" s="33"/>
      <c r="H9099" s="33"/>
      <c r="I9099" s="33"/>
    </row>
    <row r="9100" spans="7:9">
      <c r="G9100" s="33"/>
      <c r="H9100" s="33"/>
      <c r="I9100" s="33"/>
    </row>
    <row r="9101" spans="7:9">
      <c r="G9101" s="33"/>
      <c r="H9101" s="33"/>
      <c r="I9101" s="33"/>
    </row>
    <row r="9102" spans="7:9">
      <c r="G9102" s="33"/>
      <c r="H9102" s="33"/>
      <c r="I9102" s="33"/>
    </row>
    <row r="9103" spans="7:9">
      <c r="G9103" s="33"/>
      <c r="H9103" s="33"/>
      <c r="I9103" s="33"/>
    </row>
    <row r="9104" spans="7:9">
      <c r="G9104" s="33"/>
      <c r="H9104" s="33"/>
      <c r="I9104" s="33"/>
    </row>
    <row r="9105" spans="7:9">
      <c r="G9105" s="33"/>
      <c r="H9105" s="33"/>
      <c r="I9105" s="33"/>
    </row>
    <row r="9106" spans="7:9">
      <c r="G9106" s="33"/>
      <c r="H9106" s="33"/>
      <c r="I9106" s="33"/>
    </row>
    <row r="9107" spans="7:9">
      <c r="G9107" s="33"/>
      <c r="H9107" s="33"/>
      <c r="I9107" s="33"/>
    </row>
    <row r="9108" spans="7:9">
      <c r="G9108" s="33"/>
      <c r="H9108" s="33"/>
      <c r="I9108" s="33"/>
    </row>
    <row r="9109" spans="7:9">
      <c r="G9109" s="33"/>
      <c r="H9109" s="33"/>
      <c r="I9109" s="33"/>
    </row>
    <row r="9110" spans="7:9">
      <c r="G9110" s="33"/>
      <c r="H9110" s="33"/>
      <c r="I9110" s="33"/>
    </row>
    <row r="9111" spans="7:9">
      <c r="G9111" s="33"/>
      <c r="H9111" s="33"/>
      <c r="I9111" s="33"/>
    </row>
    <row r="9112" spans="7:9">
      <c r="G9112" s="33"/>
      <c r="H9112" s="33"/>
      <c r="I9112" s="33"/>
    </row>
    <row r="9113" spans="7:9">
      <c r="G9113" s="33"/>
      <c r="H9113" s="33"/>
      <c r="I9113" s="33"/>
    </row>
    <row r="9114" spans="7:9">
      <c r="G9114" s="33"/>
      <c r="H9114" s="33"/>
      <c r="I9114" s="33"/>
    </row>
    <row r="9115" spans="7:9">
      <c r="G9115" s="33"/>
      <c r="H9115" s="33"/>
      <c r="I9115" s="33"/>
    </row>
    <row r="9116" spans="7:9">
      <c r="G9116" s="33"/>
      <c r="H9116" s="33"/>
      <c r="I9116" s="33"/>
    </row>
    <row r="9117" spans="7:9">
      <c r="G9117" s="33"/>
      <c r="H9117" s="33"/>
      <c r="I9117" s="33"/>
    </row>
    <row r="9118" spans="7:9">
      <c r="G9118" s="33"/>
      <c r="H9118" s="33"/>
      <c r="I9118" s="33"/>
    </row>
    <row r="9119" spans="7:9">
      <c r="G9119" s="33"/>
      <c r="H9119" s="33"/>
      <c r="I9119" s="33"/>
    </row>
    <row r="9120" spans="7:9">
      <c r="G9120" s="33"/>
      <c r="H9120" s="33"/>
      <c r="I9120" s="33"/>
    </row>
    <row r="9121" spans="7:9">
      <c r="G9121" s="33"/>
      <c r="H9121" s="33"/>
      <c r="I9121" s="33"/>
    </row>
    <row r="9122" spans="7:9">
      <c r="G9122" s="33"/>
      <c r="H9122" s="33"/>
      <c r="I9122" s="33"/>
    </row>
    <row r="9123" spans="7:9">
      <c r="G9123" s="33"/>
      <c r="H9123" s="33"/>
      <c r="I9123" s="33"/>
    </row>
    <row r="9124" spans="7:9">
      <c r="G9124" s="33"/>
      <c r="H9124" s="33"/>
      <c r="I9124" s="33"/>
    </row>
    <row r="9125" spans="7:9">
      <c r="G9125" s="33"/>
      <c r="H9125" s="33"/>
      <c r="I9125" s="33"/>
    </row>
    <row r="9126" spans="7:9">
      <c r="G9126" s="33"/>
      <c r="H9126" s="33"/>
      <c r="I9126" s="33"/>
    </row>
    <row r="9127" spans="7:9">
      <c r="G9127" s="33"/>
      <c r="H9127" s="33"/>
      <c r="I9127" s="33"/>
    </row>
    <row r="9128" spans="7:9">
      <c r="G9128" s="33"/>
      <c r="H9128" s="33"/>
      <c r="I9128" s="33"/>
    </row>
    <row r="9129" spans="7:9">
      <c r="G9129" s="33"/>
      <c r="H9129" s="33"/>
      <c r="I9129" s="33"/>
    </row>
    <row r="9130" spans="7:9">
      <c r="G9130" s="33"/>
      <c r="H9130" s="33"/>
      <c r="I9130" s="33"/>
    </row>
    <row r="9131" spans="7:9">
      <c r="G9131" s="33"/>
      <c r="H9131" s="33"/>
      <c r="I9131" s="33"/>
    </row>
    <row r="9132" spans="7:9">
      <c r="G9132" s="33"/>
      <c r="H9132" s="33"/>
      <c r="I9132" s="33"/>
    </row>
    <row r="9133" spans="7:9">
      <c r="G9133" s="33"/>
      <c r="H9133" s="33"/>
      <c r="I9133" s="33"/>
    </row>
    <row r="9134" spans="7:9">
      <c r="G9134" s="33"/>
      <c r="H9134" s="33"/>
      <c r="I9134" s="33"/>
    </row>
    <row r="9135" spans="7:9">
      <c r="G9135" s="33"/>
      <c r="H9135" s="33"/>
      <c r="I9135" s="33"/>
    </row>
    <row r="9136" spans="7:9">
      <c r="G9136" s="33"/>
      <c r="H9136" s="33"/>
      <c r="I9136" s="33"/>
    </row>
    <row r="9137" spans="7:9">
      <c r="G9137" s="33"/>
      <c r="H9137" s="33"/>
      <c r="I9137" s="33"/>
    </row>
    <row r="9138" spans="7:9">
      <c r="G9138" s="33"/>
      <c r="H9138" s="33"/>
      <c r="I9138" s="33"/>
    </row>
    <row r="9139" spans="7:9">
      <c r="G9139" s="33"/>
      <c r="H9139" s="33"/>
      <c r="I9139" s="33"/>
    </row>
    <row r="9140" spans="7:9">
      <c r="G9140" s="33"/>
      <c r="H9140" s="33"/>
      <c r="I9140" s="33"/>
    </row>
    <row r="9141" spans="7:9">
      <c r="G9141" s="33"/>
      <c r="H9141" s="33"/>
      <c r="I9141" s="33"/>
    </row>
    <row r="9142" spans="7:9">
      <c r="G9142" s="33"/>
      <c r="H9142" s="33"/>
      <c r="I9142" s="33"/>
    </row>
    <row r="9143" spans="7:9">
      <c r="G9143" s="33"/>
      <c r="H9143" s="33"/>
      <c r="I9143" s="33"/>
    </row>
    <row r="9144" spans="7:9">
      <c r="G9144" s="33"/>
      <c r="H9144" s="33"/>
      <c r="I9144" s="33"/>
    </row>
    <row r="9145" spans="7:9">
      <c r="G9145" s="33"/>
      <c r="H9145" s="33"/>
      <c r="I9145" s="33"/>
    </row>
    <row r="9146" spans="7:9">
      <c r="G9146" s="33"/>
      <c r="H9146" s="33"/>
      <c r="I9146" s="33"/>
    </row>
    <row r="9147" spans="7:9">
      <c r="G9147" s="33"/>
      <c r="H9147" s="33"/>
      <c r="I9147" s="33"/>
    </row>
    <row r="9148" spans="7:9">
      <c r="G9148" s="33"/>
      <c r="H9148" s="33"/>
      <c r="I9148" s="33"/>
    </row>
    <row r="9149" spans="7:9">
      <c r="G9149" s="33"/>
      <c r="H9149" s="33"/>
      <c r="I9149" s="33"/>
    </row>
    <row r="9150" spans="7:9">
      <c r="G9150" s="33"/>
      <c r="H9150" s="33"/>
      <c r="I9150" s="33"/>
    </row>
    <row r="9151" spans="7:9">
      <c r="G9151" s="33"/>
      <c r="H9151" s="33"/>
      <c r="I9151" s="33"/>
    </row>
    <row r="9152" spans="7:9">
      <c r="G9152" s="33"/>
      <c r="H9152" s="33"/>
      <c r="I9152" s="33"/>
    </row>
    <row r="9153" spans="7:9">
      <c r="G9153" s="33"/>
      <c r="H9153" s="33"/>
      <c r="I9153" s="33"/>
    </row>
    <row r="9154" spans="7:9">
      <c r="G9154" s="33"/>
      <c r="H9154" s="33"/>
      <c r="I9154" s="33"/>
    </row>
    <row r="9155" spans="7:9">
      <c r="G9155" s="33"/>
      <c r="H9155" s="33"/>
      <c r="I9155" s="33"/>
    </row>
    <row r="9156" spans="7:9">
      <c r="G9156" s="33"/>
      <c r="H9156" s="33"/>
      <c r="I9156" s="33"/>
    </row>
    <row r="9157" spans="7:9">
      <c r="G9157" s="33"/>
      <c r="H9157" s="33"/>
      <c r="I9157" s="33"/>
    </row>
    <row r="9158" spans="7:9">
      <c r="G9158" s="33"/>
      <c r="H9158" s="33"/>
      <c r="I9158" s="33"/>
    </row>
    <row r="9159" spans="7:9">
      <c r="G9159" s="33"/>
      <c r="H9159" s="33"/>
      <c r="I9159" s="33"/>
    </row>
    <row r="9160" spans="7:9">
      <c r="G9160" s="33"/>
      <c r="H9160" s="33"/>
      <c r="I9160" s="33"/>
    </row>
    <row r="9161" spans="7:9">
      <c r="G9161" s="33"/>
      <c r="H9161" s="33"/>
      <c r="I9161" s="33"/>
    </row>
    <row r="9162" spans="7:9">
      <c r="G9162" s="33"/>
      <c r="H9162" s="33"/>
      <c r="I9162" s="33"/>
    </row>
    <row r="9163" spans="7:9">
      <c r="G9163" s="33"/>
      <c r="H9163" s="33"/>
      <c r="I9163" s="33"/>
    </row>
    <row r="9164" spans="7:9">
      <c r="G9164" s="33"/>
      <c r="H9164" s="33"/>
      <c r="I9164" s="33"/>
    </row>
    <row r="9165" spans="7:9">
      <c r="G9165" s="33"/>
      <c r="H9165" s="33"/>
      <c r="I9165" s="33"/>
    </row>
    <row r="9166" spans="7:9">
      <c r="G9166" s="33"/>
      <c r="H9166" s="33"/>
      <c r="I9166" s="33"/>
    </row>
    <row r="9167" spans="7:9">
      <c r="G9167" s="33"/>
      <c r="H9167" s="33"/>
      <c r="I9167" s="33"/>
    </row>
    <row r="9168" spans="7:9">
      <c r="G9168" s="33"/>
      <c r="H9168" s="33"/>
      <c r="I9168" s="33"/>
    </row>
    <row r="9169" spans="7:9">
      <c r="G9169" s="33"/>
      <c r="H9169" s="33"/>
      <c r="I9169" s="33"/>
    </row>
    <row r="9170" spans="7:9">
      <c r="G9170" s="33"/>
      <c r="H9170" s="33"/>
      <c r="I9170" s="33"/>
    </row>
    <row r="9171" spans="7:9">
      <c r="G9171" s="33"/>
      <c r="H9171" s="33"/>
      <c r="I9171" s="33"/>
    </row>
    <row r="9172" spans="7:9">
      <c r="G9172" s="33"/>
      <c r="H9172" s="33"/>
      <c r="I9172" s="33"/>
    </row>
    <row r="9173" spans="7:9">
      <c r="G9173" s="33"/>
      <c r="H9173" s="33"/>
      <c r="I9173" s="33"/>
    </row>
    <row r="9174" spans="7:9">
      <c r="G9174" s="33"/>
      <c r="H9174" s="33"/>
      <c r="I9174" s="33"/>
    </row>
    <row r="9175" spans="7:9">
      <c r="G9175" s="33"/>
      <c r="H9175" s="33"/>
      <c r="I9175" s="33"/>
    </row>
    <row r="9176" spans="7:9">
      <c r="G9176" s="33"/>
      <c r="H9176" s="33"/>
      <c r="I9176" s="33"/>
    </row>
    <row r="9177" spans="7:9">
      <c r="G9177" s="33"/>
      <c r="H9177" s="33"/>
      <c r="I9177" s="33"/>
    </row>
    <row r="9178" spans="7:9">
      <c r="G9178" s="33"/>
      <c r="H9178" s="33"/>
      <c r="I9178" s="33"/>
    </row>
    <row r="9179" spans="7:9">
      <c r="G9179" s="33"/>
      <c r="H9179" s="33"/>
      <c r="I9179" s="33"/>
    </row>
    <row r="9180" spans="7:9">
      <c r="G9180" s="33"/>
      <c r="H9180" s="33"/>
      <c r="I9180" s="33"/>
    </row>
    <row r="9181" spans="7:9">
      <c r="G9181" s="33"/>
      <c r="H9181" s="33"/>
      <c r="I9181" s="33"/>
    </row>
    <row r="9182" spans="7:9">
      <c r="G9182" s="33"/>
      <c r="H9182" s="33"/>
      <c r="I9182" s="33"/>
    </row>
    <row r="9183" spans="7:9">
      <c r="G9183" s="33"/>
      <c r="H9183" s="33"/>
      <c r="I9183" s="33"/>
    </row>
    <row r="9184" spans="7:9">
      <c r="G9184" s="33"/>
      <c r="H9184" s="33"/>
      <c r="I9184" s="33"/>
    </row>
    <row r="9185" spans="7:9">
      <c r="G9185" s="33"/>
      <c r="H9185" s="33"/>
      <c r="I9185" s="33"/>
    </row>
    <row r="9186" spans="7:9">
      <c r="G9186" s="33"/>
      <c r="H9186" s="33"/>
      <c r="I9186" s="33"/>
    </row>
    <row r="9187" spans="7:9">
      <c r="G9187" s="33"/>
      <c r="H9187" s="33"/>
      <c r="I9187" s="33"/>
    </row>
    <row r="9188" spans="7:9">
      <c r="G9188" s="33"/>
      <c r="H9188" s="33"/>
      <c r="I9188" s="33"/>
    </row>
    <row r="9189" spans="7:9">
      <c r="G9189" s="33"/>
      <c r="H9189" s="33"/>
      <c r="I9189" s="33"/>
    </row>
    <row r="9190" spans="7:9">
      <c r="G9190" s="33"/>
      <c r="H9190" s="33"/>
      <c r="I9190" s="33"/>
    </row>
    <row r="9191" spans="7:9">
      <c r="G9191" s="33"/>
      <c r="H9191" s="33"/>
      <c r="I9191" s="33"/>
    </row>
    <row r="9192" spans="7:9">
      <c r="G9192" s="33"/>
      <c r="H9192" s="33"/>
      <c r="I9192" s="33"/>
    </row>
    <row r="9193" spans="7:9">
      <c r="G9193" s="33"/>
      <c r="H9193" s="33"/>
      <c r="I9193" s="33"/>
    </row>
    <row r="9194" spans="7:9">
      <c r="G9194" s="33"/>
      <c r="H9194" s="33"/>
      <c r="I9194" s="33"/>
    </row>
    <row r="9195" spans="7:9">
      <c r="G9195" s="33"/>
      <c r="H9195" s="33"/>
      <c r="I9195" s="33"/>
    </row>
    <row r="9196" spans="7:9">
      <c r="G9196" s="33"/>
      <c r="H9196" s="33"/>
      <c r="I9196" s="33"/>
    </row>
    <row r="9197" spans="7:9">
      <c r="G9197" s="33"/>
      <c r="H9197" s="33"/>
      <c r="I9197" s="33"/>
    </row>
    <row r="9198" spans="7:9">
      <c r="G9198" s="33"/>
      <c r="H9198" s="33"/>
      <c r="I9198" s="33"/>
    </row>
    <row r="9199" spans="7:9">
      <c r="G9199" s="33"/>
      <c r="H9199" s="33"/>
      <c r="I9199" s="33"/>
    </row>
    <row r="9200" spans="7:9">
      <c r="G9200" s="33"/>
      <c r="H9200" s="33"/>
      <c r="I9200" s="33"/>
    </row>
    <row r="9201" spans="7:9">
      <c r="G9201" s="33"/>
      <c r="H9201" s="33"/>
      <c r="I9201" s="33"/>
    </row>
    <row r="9202" spans="7:9">
      <c r="G9202" s="33"/>
      <c r="H9202" s="33"/>
      <c r="I9202" s="33"/>
    </row>
    <row r="9203" spans="7:9">
      <c r="G9203" s="33"/>
      <c r="H9203" s="33"/>
      <c r="I9203" s="33"/>
    </row>
    <row r="9204" spans="7:9">
      <c r="G9204" s="33"/>
      <c r="H9204" s="33"/>
      <c r="I9204" s="33"/>
    </row>
    <row r="9205" spans="7:9">
      <c r="G9205" s="33"/>
      <c r="H9205" s="33"/>
      <c r="I9205" s="33"/>
    </row>
    <row r="9206" spans="7:9">
      <c r="G9206" s="33"/>
      <c r="H9206" s="33"/>
      <c r="I9206" s="33"/>
    </row>
    <row r="9207" spans="7:9">
      <c r="G9207" s="33"/>
      <c r="H9207" s="33"/>
      <c r="I9207" s="33"/>
    </row>
    <row r="9208" spans="7:9">
      <c r="G9208" s="33"/>
      <c r="H9208" s="33"/>
      <c r="I9208" s="33"/>
    </row>
    <row r="9209" spans="7:9">
      <c r="G9209" s="33"/>
      <c r="H9209" s="33"/>
      <c r="I9209" s="33"/>
    </row>
    <row r="9210" spans="7:9">
      <c r="G9210" s="33"/>
      <c r="H9210" s="33"/>
      <c r="I9210" s="33"/>
    </row>
    <row r="9211" spans="7:9">
      <c r="G9211" s="33"/>
      <c r="H9211" s="33"/>
      <c r="I9211" s="33"/>
    </row>
    <row r="9212" spans="7:9">
      <c r="G9212" s="33"/>
      <c r="H9212" s="33"/>
      <c r="I9212" s="33"/>
    </row>
    <row r="9213" spans="7:9">
      <c r="G9213" s="33"/>
      <c r="H9213" s="33"/>
      <c r="I9213" s="33"/>
    </row>
    <row r="9214" spans="7:9">
      <c r="G9214" s="33"/>
      <c r="H9214" s="33"/>
      <c r="I9214" s="33"/>
    </row>
    <row r="9215" spans="7:9">
      <c r="G9215" s="33"/>
      <c r="H9215" s="33"/>
      <c r="I9215" s="33"/>
    </row>
    <row r="9216" spans="7:9">
      <c r="G9216" s="33"/>
      <c r="H9216" s="33"/>
      <c r="I9216" s="33"/>
    </row>
    <row r="9217" spans="7:9">
      <c r="G9217" s="33"/>
      <c r="H9217" s="33"/>
      <c r="I9217" s="33"/>
    </row>
    <row r="9218" spans="7:9">
      <c r="G9218" s="33"/>
      <c r="H9218" s="33"/>
      <c r="I9218" s="33"/>
    </row>
    <row r="9219" spans="7:9">
      <c r="G9219" s="33"/>
      <c r="H9219" s="33"/>
      <c r="I9219" s="33"/>
    </row>
    <row r="9220" spans="7:9">
      <c r="G9220" s="33"/>
      <c r="H9220" s="33"/>
      <c r="I9220" s="33"/>
    </row>
    <row r="9221" spans="7:9">
      <c r="G9221" s="33"/>
      <c r="H9221" s="33"/>
      <c r="I9221" s="33"/>
    </row>
    <row r="9222" spans="7:9">
      <c r="G9222" s="33"/>
      <c r="H9222" s="33"/>
      <c r="I9222" s="33"/>
    </row>
    <row r="9223" spans="7:9">
      <c r="G9223" s="33"/>
      <c r="H9223" s="33"/>
      <c r="I9223" s="33"/>
    </row>
    <row r="9224" spans="7:9">
      <c r="G9224" s="33"/>
      <c r="H9224" s="33"/>
      <c r="I9224" s="33"/>
    </row>
    <row r="9225" spans="7:9">
      <c r="G9225" s="33"/>
      <c r="H9225" s="33"/>
      <c r="I9225" s="33"/>
    </row>
    <row r="9226" spans="7:9">
      <c r="G9226" s="33"/>
      <c r="H9226" s="33"/>
      <c r="I9226" s="33"/>
    </row>
    <row r="9227" spans="7:9">
      <c r="G9227" s="33"/>
      <c r="H9227" s="33"/>
      <c r="I9227" s="33"/>
    </row>
    <row r="9228" spans="7:9">
      <c r="G9228" s="33"/>
      <c r="H9228" s="33"/>
      <c r="I9228" s="33"/>
    </row>
    <row r="9229" spans="7:9">
      <c r="G9229" s="33"/>
      <c r="H9229" s="33"/>
      <c r="I9229" s="33"/>
    </row>
    <row r="9230" spans="7:9">
      <c r="G9230" s="33"/>
      <c r="H9230" s="33"/>
      <c r="I9230" s="33"/>
    </row>
    <row r="9231" spans="7:9">
      <c r="G9231" s="33"/>
      <c r="H9231" s="33"/>
      <c r="I9231" s="33"/>
    </row>
    <row r="9232" spans="7:9">
      <c r="G9232" s="33"/>
      <c r="H9232" s="33"/>
      <c r="I9232" s="33"/>
    </row>
    <row r="9233" spans="7:9">
      <c r="G9233" s="33"/>
      <c r="H9233" s="33"/>
      <c r="I9233" s="33"/>
    </row>
    <row r="9234" spans="7:9">
      <c r="G9234" s="33"/>
      <c r="H9234" s="33"/>
      <c r="I9234" s="33"/>
    </row>
    <row r="9235" spans="7:9">
      <c r="G9235" s="33"/>
      <c r="H9235" s="33"/>
      <c r="I9235" s="33"/>
    </row>
    <row r="9236" spans="7:9">
      <c r="G9236" s="33"/>
      <c r="H9236" s="33"/>
      <c r="I9236" s="33"/>
    </row>
    <row r="9237" spans="7:9">
      <c r="G9237" s="33"/>
      <c r="H9237" s="33"/>
      <c r="I9237" s="33"/>
    </row>
    <row r="9238" spans="7:9">
      <c r="G9238" s="33"/>
      <c r="H9238" s="33"/>
      <c r="I9238" s="33"/>
    </row>
    <row r="9239" spans="7:9">
      <c r="G9239" s="33"/>
      <c r="H9239" s="33"/>
      <c r="I9239" s="33"/>
    </row>
    <row r="9240" spans="7:9">
      <c r="G9240" s="33"/>
      <c r="H9240" s="33"/>
      <c r="I9240" s="33"/>
    </row>
    <row r="9241" spans="7:9">
      <c r="G9241" s="33"/>
      <c r="H9241" s="33"/>
      <c r="I9241" s="33"/>
    </row>
    <row r="9242" spans="7:9">
      <c r="G9242" s="33"/>
      <c r="H9242" s="33"/>
      <c r="I9242" s="33"/>
    </row>
    <row r="9243" spans="7:9">
      <c r="G9243" s="33"/>
      <c r="H9243" s="33"/>
      <c r="I9243" s="33"/>
    </row>
    <row r="9244" spans="7:9">
      <c r="G9244" s="33"/>
      <c r="H9244" s="33"/>
      <c r="I9244" s="33"/>
    </row>
    <row r="9245" spans="7:9">
      <c r="G9245" s="33"/>
      <c r="H9245" s="33"/>
      <c r="I9245" s="33"/>
    </row>
    <row r="9246" spans="7:9">
      <c r="G9246" s="33"/>
      <c r="H9246" s="33"/>
      <c r="I9246" s="33"/>
    </row>
    <row r="9247" spans="7:9">
      <c r="G9247" s="33"/>
      <c r="H9247" s="33"/>
      <c r="I9247" s="33"/>
    </row>
    <row r="9248" spans="7:9">
      <c r="G9248" s="33"/>
      <c r="H9248" s="33"/>
      <c r="I9248" s="33"/>
    </row>
    <row r="9249" spans="7:9">
      <c r="G9249" s="33"/>
      <c r="H9249" s="33"/>
      <c r="I9249" s="33"/>
    </row>
    <row r="9250" spans="7:9">
      <c r="G9250" s="33"/>
      <c r="H9250" s="33"/>
      <c r="I9250" s="33"/>
    </row>
    <row r="9251" spans="7:9">
      <c r="G9251" s="33"/>
      <c r="H9251" s="33"/>
      <c r="I9251" s="33"/>
    </row>
    <row r="9252" spans="7:9">
      <c r="G9252" s="33"/>
      <c r="H9252" s="33"/>
      <c r="I9252" s="33"/>
    </row>
    <row r="9253" spans="7:9">
      <c r="G9253" s="33"/>
      <c r="H9253" s="33"/>
      <c r="I9253" s="33"/>
    </row>
    <row r="9254" spans="7:9">
      <c r="G9254" s="33"/>
      <c r="H9254" s="33"/>
      <c r="I9254" s="33"/>
    </row>
    <row r="9255" spans="7:9">
      <c r="G9255" s="33"/>
      <c r="H9255" s="33"/>
      <c r="I9255" s="33"/>
    </row>
    <row r="9256" spans="7:9">
      <c r="G9256" s="33"/>
      <c r="H9256" s="33"/>
      <c r="I9256" s="33"/>
    </row>
    <row r="9257" spans="7:9">
      <c r="G9257" s="33"/>
      <c r="H9257" s="33"/>
      <c r="I9257" s="33"/>
    </row>
    <row r="9258" spans="7:9">
      <c r="G9258" s="33"/>
      <c r="H9258" s="33"/>
      <c r="I9258" s="33"/>
    </row>
    <row r="9259" spans="7:9">
      <c r="G9259" s="33"/>
      <c r="H9259" s="33"/>
      <c r="I9259" s="33"/>
    </row>
    <row r="9260" spans="7:9">
      <c r="G9260" s="33"/>
      <c r="H9260" s="33"/>
      <c r="I9260" s="33"/>
    </row>
    <row r="9261" spans="7:9">
      <c r="G9261" s="33"/>
      <c r="H9261" s="33"/>
      <c r="I9261" s="33"/>
    </row>
    <row r="9262" spans="7:9">
      <c r="G9262" s="33"/>
      <c r="H9262" s="33"/>
      <c r="I9262" s="33"/>
    </row>
    <row r="9263" spans="7:9">
      <c r="G9263" s="33"/>
      <c r="H9263" s="33"/>
      <c r="I9263" s="33"/>
    </row>
    <row r="9264" spans="7:9">
      <c r="G9264" s="33"/>
      <c r="H9264" s="33"/>
      <c r="I9264" s="33"/>
    </row>
    <row r="9265" spans="7:9">
      <c r="G9265" s="33"/>
      <c r="H9265" s="33"/>
      <c r="I9265" s="33"/>
    </row>
    <row r="9266" spans="7:9">
      <c r="G9266" s="33"/>
      <c r="H9266" s="33"/>
      <c r="I9266" s="33"/>
    </row>
    <row r="9267" spans="7:9">
      <c r="G9267" s="33"/>
      <c r="H9267" s="33"/>
      <c r="I9267" s="33"/>
    </row>
    <row r="9268" spans="7:9">
      <c r="G9268" s="33"/>
      <c r="H9268" s="33"/>
      <c r="I9268" s="33"/>
    </row>
    <row r="9269" spans="7:9">
      <c r="G9269" s="33"/>
      <c r="H9269" s="33"/>
      <c r="I9269" s="33"/>
    </row>
    <row r="9270" spans="7:9">
      <c r="G9270" s="33"/>
      <c r="H9270" s="33"/>
      <c r="I9270" s="33"/>
    </row>
    <row r="9271" spans="7:9">
      <c r="G9271" s="33"/>
      <c r="H9271" s="33"/>
      <c r="I9271" s="33"/>
    </row>
    <row r="9272" spans="7:9">
      <c r="G9272" s="33"/>
      <c r="H9272" s="33"/>
      <c r="I9272" s="33"/>
    </row>
    <row r="9273" spans="7:9">
      <c r="G9273" s="33"/>
      <c r="H9273" s="33"/>
      <c r="I9273" s="33"/>
    </row>
    <row r="9274" spans="7:9">
      <c r="G9274" s="33"/>
      <c r="H9274" s="33"/>
      <c r="I9274" s="33"/>
    </row>
    <row r="9275" spans="7:9">
      <c r="G9275" s="33"/>
      <c r="H9275" s="33"/>
      <c r="I9275" s="33"/>
    </row>
    <row r="9276" spans="7:9">
      <c r="G9276" s="33"/>
      <c r="H9276" s="33"/>
      <c r="I9276" s="33"/>
    </row>
    <row r="9277" spans="7:9">
      <c r="G9277" s="33"/>
      <c r="H9277" s="33"/>
      <c r="I9277" s="33"/>
    </row>
    <row r="9278" spans="7:9">
      <c r="G9278" s="33"/>
      <c r="H9278" s="33"/>
      <c r="I9278" s="33"/>
    </row>
    <row r="9279" spans="7:9">
      <c r="G9279" s="33"/>
      <c r="H9279" s="33"/>
      <c r="I9279" s="33"/>
    </row>
    <row r="9280" spans="7:9">
      <c r="G9280" s="33"/>
      <c r="H9280" s="33"/>
      <c r="I9280" s="33"/>
    </row>
    <row r="9281" spans="7:9">
      <c r="G9281" s="33"/>
      <c r="H9281" s="33"/>
      <c r="I9281" s="33"/>
    </row>
    <row r="9282" spans="7:9">
      <c r="G9282" s="33"/>
      <c r="H9282" s="33"/>
      <c r="I9282" s="33"/>
    </row>
    <row r="9283" spans="7:9">
      <c r="G9283" s="33"/>
      <c r="H9283" s="33"/>
      <c r="I9283" s="33"/>
    </row>
    <row r="9284" spans="7:9">
      <c r="G9284" s="33"/>
      <c r="H9284" s="33"/>
      <c r="I9284" s="33"/>
    </row>
    <row r="9285" spans="7:9">
      <c r="G9285" s="33"/>
      <c r="H9285" s="33"/>
      <c r="I9285" s="33"/>
    </row>
    <row r="9286" spans="7:9">
      <c r="G9286" s="33"/>
      <c r="H9286" s="33"/>
      <c r="I9286" s="33"/>
    </row>
    <row r="9287" spans="7:9">
      <c r="G9287" s="33"/>
      <c r="H9287" s="33"/>
      <c r="I9287" s="33"/>
    </row>
    <row r="9288" spans="7:9">
      <c r="G9288" s="33"/>
      <c r="H9288" s="33"/>
      <c r="I9288" s="33"/>
    </row>
    <row r="9289" spans="7:9">
      <c r="G9289" s="33"/>
      <c r="H9289" s="33"/>
      <c r="I9289" s="33"/>
    </row>
    <row r="9290" spans="7:9">
      <c r="G9290" s="33"/>
      <c r="H9290" s="33"/>
      <c r="I9290" s="33"/>
    </row>
    <row r="9291" spans="7:9">
      <c r="G9291" s="33"/>
      <c r="H9291" s="33"/>
      <c r="I9291" s="33"/>
    </row>
    <row r="9292" spans="7:9">
      <c r="G9292" s="33"/>
      <c r="H9292" s="33"/>
      <c r="I9292" s="33"/>
    </row>
    <row r="9293" spans="7:9">
      <c r="G9293" s="33"/>
      <c r="H9293" s="33"/>
      <c r="I9293" s="33"/>
    </row>
    <row r="9294" spans="7:9">
      <c r="G9294" s="33"/>
      <c r="H9294" s="33"/>
      <c r="I9294" s="33"/>
    </row>
    <row r="9295" spans="7:9">
      <c r="G9295" s="33"/>
      <c r="H9295" s="33"/>
      <c r="I9295" s="33"/>
    </row>
    <row r="9296" spans="7:9">
      <c r="G9296" s="33"/>
      <c r="H9296" s="33"/>
      <c r="I9296" s="33"/>
    </row>
    <row r="9297" spans="7:9">
      <c r="G9297" s="33"/>
      <c r="H9297" s="33"/>
      <c r="I9297" s="33"/>
    </row>
    <row r="9298" spans="7:9">
      <c r="G9298" s="33"/>
      <c r="H9298" s="33"/>
      <c r="I9298" s="33"/>
    </row>
    <row r="9299" spans="7:9">
      <c r="G9299" s="33"/>
      <c r="H9299" s="33"/>
      <c r="I9299" s="33"/>
    </row>
    <row r="9300" spans="7:9">
      <c r="G9300" s="33"/>
      <c r="H9300" s="33"/>
      <c r="I9300" s="33"/>
    </row>
    <row r="9301" spans="7:9">
      <c r="G9301" s="33"/>
      <c r="H9301" s="33"/>
      <c r="I9301" s="33"/>
    </row>
    <row r="9302" spans="7:9">
      <c r="G9302" s="33"/>
      <c r="H9302" s="33"/>
      <c r="I9302" s="33"/>
    </row>
    <row r="9303" spans="7:9">
      <c r="G9303" s="33"/>
      <c r="H9303" s="33"/>
      <c r="I9303" s="33"/>
    </row>
    <row r="9304" spans="7:9">
      <c r="G9304" s="33"/>
      <c r="H9304" s="33"/>
      <c r="I9304" s="33"/>
    </row>
    <row r="9305" spans="7:9">
      <c r="G9305" s="33"/>
      <c r="H9305" s="33"/>
      <c r="I9305" s="33"/>
    </row>
    <row r="9306" spans="7:9">
      <c r="G9306" s="33"/>
      <c r="H9306" s="33"/>
      <c r="I9306" s="33"/>
    </row>
    <row r="9307" spans="7:9">
      <c r="G9307" s="33"/>
      <c r="H9307" s="33"/>
      <c r="I9307" s="33"/>
    </row>
    <row r="9308" spans="7:9">
      <c r="G9308" s="33"/>
      <c r="H9308" s="33"/>
      <c r="I9308" s="33"/>
    </row>
    <row r="9309" spans="7:9">
      <c r="G9309" s="33"/>
      <c r="H9309" s="33"/>
      <c r="I9309" s="33"/>
    </row>
    <row r="9310" spans="7:9">
      <c r="G9310" s="33"/>
      <c r="H9310" s="33"/>
      <c r="I9310" s="33"/>
    </row>
    <row r="9311" spans="7:9">
      <c r="G9311" s="33"/>
      <c r="H9311" s="33"/>
      <c r="I9311" s="33"/>
    </row>
    <row r="9312" spans="7:9">
      <c r="G9312" s="33"/>
      <c r="H9312" s="33"/>
      <c r="I9312" s="33"/>
    </row>
    <row r="9313" spans="7:9">
      <c r="G9313" s="33"/>
      <c r="H9313" s="33"/>
      <c r="I9313" s="33"/>
    </row>
    <row r="9314" spans="7:9">
      <c r="G9314" s="33"/>
      <c r="H9314" s="33"/>
      <c r="I9314" s="33"/>
    </row>
    <row r="9315" spans="7:9">
      <c r="G9315" s="33"/>
      <c r="H9315" s="33"/>
      <c r="I9315" s="33"/>
    </row>
    <row r="9316" spans="7:9">
      <c r="G9316" s="33"/>
      <c r="H9316" s="33"/>
      <c r="I9316" s="33"/>
    </row>
    <row r="9317" spans="7:9">
      <c r="G9317" s="33"/>
      <c r="H9317" s="33"/>
      <c r="I9317" s="33"/>
    </row>
    <row r="9318" spans="7:9">
      <c r="G9318" s="33"/>
      <c r="H9318" s="33"/>
      <c r="I9318" s="33"/>
    </row>
    <row r="9319" spans="7:9">
      <c r="G9319" s="33"/>
      <c r="H9319" s="33"/>
      <c r="I9319" s="33"/>
    </row>
    <row r="9320" spans="7:9">
      <c r="G9320" s="33"/>
      <c r="H9320" s="33"/>
      <c r="I9320" s="33"/>
    </row>
    <row r="9321" spans="7:9">
      <c r="G9321" s="33"/>
      <c r="H9321" s="33"/>
      <c r="I9321" s="33"/>
    </row>
    <row r="9322" spans="7:9">
      <c r="G9322" s="33"/>
      <c r="H9322" s="33"/>
      <c r="I9322" s="33"/>
    </row>
    <row r="9323" spans="7:9">
      <c r="G9323" s="33"/>
      <c r="H9323" s="33"/>
      <c r="I9323" s="33"/>
    </row>
    <row r="9324" spans="7:9">
      <c r="G9324" s="33"/>
      <c r="H9324" s="33"/>
      <c r="I9324" s="33"/>
    </row>
    <row r="9325" spans="7:9">
      <c r="G9325" s="33"/>
      <c r="H9325" s="33"/>
      <c r="I9325" s="33"/>
    </row>
    <row r="9326" spans="7:9">
      <c r="G9326" s="33"/>
      <c r="H9326" s="33"/>
      <c r="I9326" s="33"/>
    </row>
    <row r="9327" spans="7:9">
      <c r="G9327" s="33"/>
      <c r="H9327" s="33"/>
      <c r="I9327" s="33"/>
    </row>
    <row r="9328" spans="7:9">
      <c r="G9328" s="33"/>
      <c r="H9328" s="33"/>
      <c r="I9328" s="33"/>
    </row>
    <row r="9329" spans="7:9">
      <c r="G9329" s="33"/>
      <c r="H9329" s="33"/>
      <c r="I9329" s="33"/>
    </row>
    <row r="9330" spans="7:9">
      <c r="G9330" s="33"/>
      <c r="H9330" s="33"/>
      <c r="I9330" s="33"/>
    </row>
    <row r="9331" spans="7:9">
      <c r="G9331" s="33"/>
      <c r="H9331" s="33"/>
      <c r="I9331" s="33"/>
    </row>
    <row r="9332" spans="7:9">
      <c r="G9332" s="33"/>
      <c r="H9332" s="33"/>
      <c r="I9332" s="33"/>
    </row>
    <row r="9333" spans="7:9">
      <c r="G9333" s="33"/>
      <c r="H9333" s="33"/>
      <c r="I9333" s="33"/>
    </row>
    <row r="9334" spans="7:9">
      <c r="G9334" s="33"/>
      <c r="H9334" s="33"/>
      <c r="I9334" s="33"/>
    </row>
    <row r="9335" spans="7:9">
      <c r="G9335" s="33"/>
      <c r="H9335" s="33"/>
      <c r="I9335" s="33"/>
    </row>
    <row r="9336" spans="7:9">
      <c r="G9336" s="33"/>
      <c r="H9336" s="33"/>
      <c r="I9336" s="33"/>
    </row>
    <row r="9337" spans="7:9">
      <c r="G9337" s="33"/>
      <c r="H9337" s="33"/>
      <c r="I9337" s="33"/>
    </row>
    <row r="9338" spans="7:9">
      <c r="G9338" s="33"/>
      <c r="H9338" s="33"/>
      <c r="I9338" s="33"/>
    </row>
    <row r="9339" spans="7:9">
      <c r="G9339" s="33"/>
      <c r="H9339" s="33"/>
      <c r="I9339" s="33"/>
    </row>
    <row r="9340" spans="7:9">
      <c r="G9340" s="33"/>
      <c r="H9340" s="33"/>
      <c r="I9340" s="33"/>
    </row>
    <row r="9341" spans="7:9">
      <c r="G9341" s="33"/>
      <c r="H9341" s="33"/>
      <c r="I9341" s="33"/>
    </row>
    <row r="9342" spans="7:9">
      <c r="G9342" s="33"/>
      <c r="H9342" s="33"/>
      <c r="I9342" s="33"/>
    </row>
    <row r="9343" spans="7:9">
      <c r="G9343" s="33"/>
      <c r="H9343" s="33"/>
      <c r="I9343" s="33"/>
    </row>
    <row r="9344" spans="7:9">
      <c r="G9344" s="33"/>
      <c r="H9344" s="33"/>
      <c r="I9344" s="33"/>
    </row>
    <row r="9345" spans="7:9">
      <c r="G9345" s="33"/>
      <c r="H9345" s="33"/>
      <c r="I9345" s="33"/>
    </row>
    <row r="9346" spans="7:9">
      <c r="G9346" s="33"/>
      <c r="H9346" s="33"/>
      <c r="I9346" s="33"/>
    </row>
    <row r="9347" spans="7:9">
      <c r="G9347" s="33"/>
      <c r="H9347" s="33"/>
      <c r="I9347" s="33"/>
    </row>
    <row r="9348" spans="7:9">
      <c r="G9348" s="33"/>
      <c r="H9348" s="33"/>
      <c r="I9348" s="33"/>
    </row>
    <row r="9349" spans="7:9">
      <c r="G9349" s="33"/>
      <c r="H9349" s="33"/>
      <c r="I9349" s="33"/>
    </row>
    <row r="9350" spans="7:9">
      <c r="G9350" s="33"/>
      <c r="H9350" s="33"/>
      <c r="I9350" s="33"/>
    </row>
    <row r="9351" spans="7:9">
      <c r="G9351" s="33"/>
      <c r="H9351" s="33"/>
      <c r="I9351" s="33"/>
    </row>
    <row r="9352" spans="7:9">
      <c r="G9352" s="33"/>
      <c r="H9352" s="33"/>
      <c r="I9352" s="33"/>
    </row>
    <row r="9353" spans="7:9">
      <c r="G9353" s="33"/>
      <c r="H9353" s="33"/>
      <c r="I9353" s="33"/>
    </row>
    <row r="9354" spans="7:9">
      <c r="G9354" s="33"/>
      <c r="H9354" s="33"/>
      <c r="I9354" s="33"/>
    </row>
    <row r="9355" spans="7:9">
      <c r="G9355" s="33"/>
      <c r="H9355" s="33"/>
      <c r="I9355" s="33"/>
    </row>
    <row r="9356" spans="7:9">
      <c r="G9356" s="33"/>
      <c r="H9356" s="33"/>
      <c r="I9356" s="33"/>
    </row>
    <row r="9357" spans="7:9">
      <c r="G9357" s="33"/>
      <c r="H9357" s="33"/>
      <c r="I9357" s="33"/>
    </row>
    <row r="9358" spans="7:9">
      <c r="G9358" s="33"/>
      <c r="H9358" s="33"/>
      <c r="I9358" s="33"/>
    </row>
    <row r="9359" spans="7:9">
      <c r="G9359" s="33"/>
      <c r="H9359" s="33"/>
      <c r="I9359" s="33"/>
    </row>
    <row r="9360" spans="7:9">
      <c r="G9360" s="33"/>
      <c r="H9360" s="33"/>
      <c r="I9360" s="33"/>
    </row>
    <row r="9361" spans="7:9">
      <c r="G9361" s="33"/>
      <c r="H9361" s="33"/>
      <c r="I9361" s="33"/>
    </row>
    <row r="9362" spans="7:9">
      <c r="G9362" s="33"/>
      <c r="H9362" s="33"/>
      <c r="I9362" s="33"/>
    </row>
    <row r="9363" spans="7:9">
      <c r="G9363" s="33"/>
      <c r="H9363" s="33"/>
      <c r="I9363" s="33"/>
    </row>
    <row r="9364" spans="7:9">
      <c r="G9364" s="33"/>
      <c r="H9364" s="33"/>
      <c r="I9364" s="33"/>
    </row>
    <row r="9365" spans="7:9">
      <c r="G9365" s="33"/>
      <c r="H9365" s="33"/>
      <c r="I9365" s="33"/>
    </row>
    <row r="9366" spans="7:9">
      <c r="G9366" s="33"/>
      <c r="H9366" s="33"/>
      <c r="I9366" s="33"/>
    </row>
    <row r="9367" spans="7:9">
      <c r="G9367" s="33"/>
      <c r="H9367" s="33"/>
      <c r="I9367" s="33"/>
    </row>
    <row r="9368" spans="7:9">
      <c r="G9368" s="33"/>
      <c r="H9368" s="33"/>
      <c r="I9368" s="33"/>
    </row>
    <row r="9369" spans="7:9">
      <c r="G9369" s="33"/>
      <c r="H9369" s="33"/>
      <c r="I9369" s="33"/>
    </row>
    <row r="9370" spans="7:9">
      <c r="G9370" s="33"/>
      <c r="H9370" s="33"/>
      <c r="I9370" s="33"/>
    </row>
    <row r="9371" spans="7:9">
      <c r="G9371" s="33"/>
      <c r="H9371" s="33"/>
      <c r="I9371" s="33"/>
    </row>
    <row r="9372" spans="7:9">
      <c r="G9372" s="33"/>
      <c r="H9372" s="33"/>
      <c r="I9372" s="33"/>
    </row>
    <row r="9373" spans="7:9">
      <c r="G9373" s="33"/>
      <c r="H9373" s="33"/>
      <c r="I9373" s="33"/>
    </row>
    <row r="9374" spans="7:9">
      <c r="G9374" s="33"/>
      <c r="H9374" s="33"/>
      <c r="I9374" s="33"/>
    </row>
    <row r="9375" spans="7:9">
      <c r="G9375" s="33"/>
      <c r="H9375" s="33"/>
      <c r="I9375" s="33"/>
    </row>
    <row r="9376" spans="7:9">
      <c r="G9376" s="33"/>
      <c r="H9376" s="33"/>
      <c r="I9376" s="33"/>
    </row>
    <row r="9377" spans="7:9">
      <c r="G9377" s="33"/>
      <c r="H9377" s="33"/>
      <c r="I9377" s="33"/>
    </row>
    <row r="9378" spans="7:9">
      <c r="G9378" s="33"/>
      <c r="H9378" s="33"/>
      <c r="I9378" s="33"/>
    </row>
    <row r="9379" spans="7:9">
      <c r="G9379" s="33"/>
      <c r="H9379" s="33"/>
      <c r="I9379" s="33"/>
    </row>
    <row r="9380" spans="7:9">
      <c r="G9380" s="33"/>
      <c r="H9380" s="33"/>
      <c r="I9380" s="33"/>
    </row>
    <row r="9381" spans="7:9">
      <c r="G9381" s="33"/>
      <c r="H9381" s="33"/>
      <c r="I9381" s="33"/>
    </row>
    <row r="9382" spans="7:9">
      <c r="G9382" s="33"/>
      <c r="H9382" s="33"/>
      <c r="I9382" s="33"/>
    </row>
    <row r="9383" spans="7:9">
      <c r="G9383" s="33"/>
      <c r="H9383" s="33"/>
      <c r="I9383" s="33"/>
    </row>
    <row r="9384" spans="7:9">
      <c r="G9384" s="33"/>
      <c r="H9384" s="33"/>
      <c r="I9384" s="33"/>
    </row>
    <row r="9385" spans="7:9">
      <c r="G9385" s="33"/>
      <c r="H9385" s="33"/>
      <c r="I9385" s="33"/>
    </row>
    <row r="9386" spans="7:9">
      <c r="G9386" s="33"/>
      <c r="H9386" s="33"/>
      <c r="I9386" s="33"/>
    </row>
    <row r="9387" spans="7:9">
      <c r="G9387" s="33"/>
      <c r="H9387" s="33"/>
      <c r="I9387" s="33"/>
    </row>
    <row r="9388" spans="7:9">
      <c r="G9388" s="33"/>
      <c r="H9388" s="33"/>
      <c r="I9388" s="33"/>
    </row>
    <row r="9389" spans="7:9">
      <c r="G9389" s="33"/>
      <c r="H9389" s="33"/>
      <c r="I9389" s="33"/>
    </row>
    <row r="9390" spans="7:9">
      <c r="G9390" s="33"/>
      <c r="H9390" s="33"/>
      <c r="I9390" s="33"/>
    </row>
    <row r="9391" spans="7:9">
      <c r="G9391" s="33"/>
      <c r="H9391" s="33"/>
      <c r="I9391" s="33"/>
    </row>
    <row r="9392" spans="7:9">
      <c r="G9392" s="33"/>
      <c r="H9392" s="33"/>
      <c r="I9392" s="33"/>
    </row>
    <row r="9393" spans="7:9">
      <c r="G9393" s="33"/>
      <c r="H9393" s="33"/>
      <c r="I9393" s="33"/>
    </row>
    <row r="9394" spans="7:9">
      <c r="G9394" s="33"/>
      <c r="H9394" s="33"/>
      <c r="I9394" s="33"/>
    </row>
    <row r="9395" spans="7:9">
      <c r="G9395" s="33"/>
      <c r="H9395" s="33"/>
      <c r="I9395" s="33"/>
    </row>
    <row r="9396" spans="7:9">
      <c r="G9396" s="33"/>
      <c r="H9396" s="33"/>
      <c r="I9396" s="33"/>
    </row>
    <row r="9397" spans="7:9">
      <c r="G9397" s="33"/>
      <c r="H9397" s="33"/>
      <c r="I9397" s="33"/>
    </row>
    <row r="9398" spans="7:9">
      <c r="G9398" s="33"/>
      <c r="H9398" s="33"/>
      <c r="I9398" s="33"/>
    </row>
    <row r="9399" spans="7:9">
      <c r="G9399" s="33"/>
      <c r="H9399" s="33"/>
      <c r="I9399" s="33"/>
    </row>
    <row r="9400" spans="7:9">
      <c r="G9400" s="33"/>
      <c r="H9400" s="33"/>
      <c r="I9400" s="33"/>
    </row>
    <row r="9401" spans="7:9">
      <c r="G9401" s="33"/>
      <c r="H9401" s="33"/>
      <c r="I9401" s="33"/>
    </row>
    <row r="9402" spans="7:9">
      <c r="G9402" s="33"/>
      <c r="H9402" s="33"/>
      <c r="I9402" s="33"/>
    </row>
    <row r="9403" spans="7:9">
      <c r="G9403" s="33"/>
      <c r="H9403" s="33"/>
      <c r="I9403" s="33"/>
    </row>
    <row r="9404" spans="7:9">
      <c r="G9404" s="33"/>
      <c r="H9404" s="33"/>
      <c r="I9404" s="33"/>
    </row>
    <row r="9405" spans="7:9">
      <c r="G9405" s="33"/>
      <c r="H9405" s="33"/>
      <c r="I9405" s="33"/>
    </row>
    <row r="9406" spans="7:9">
      <c r="G9406" s="33"/>
      <c r="H9406" s="33"/>
      <c r="I9406" s="33"/>
    </row>
    <row r="9407" spans="7:9">
      <c r="G9407" s="33"/>
      <c r="H9407" s="33"/>
      <c r="I9407" s="33"/>
    </row>
    <row r="9408" spans="7:9">
      <c r="G9408" s="33"/>
      <c r="H9408" s="33"/>
      <c r="I9408" s="33"/>
    </row>
    <row r="9409" spans="7:9">
      <c r="G9409" s="33"/>
      <c r="H9409" s="33"/>
      <c r="I9409" s="33"/>
    </row>
    <row r="9410" spans="7:9">
      <c r="G9410" s="33"/>
      <c r="H9410" s="33"/>
      <c r="I9410" s="33"/>
    </row>
    <row r="9411" spans="7:9">
      <c r="G9411" s="33"/>
      <c r="H9411" s="33"/>
      <c r="I9411" s="33"/>
    </row>
    <row r="9412" spans="7:9">
      <c r="G9412" s="33"/>
      <c r="H9412" s="33"/>
      <c r="I9412" s="33"/>
    </row>
    <row r="9413" spans="7:9">
      <c r="G9413" s="33"/>
      <c r="H9413" s="33"/>
      <c r="I9413" s="33"/>
    </row>
    <row r="9414" spans="7:9">
      <c r="G9414" s="33"/>
      <c r="H9414" s="33"/>
      <c r="I9414" s="33"/>
    </row>
    <row r="9415" spans="7:9">
      <c r="G9415" s="33"/>
      <c r="H9415" s="33"/>
      <c r="I9415" s="33"/>
    </row>
    <row r="9416" spans="7:9">
      <c r="G9416" s="33"/>
      <c r="H9416" s="33"/>
      <c r="I9416" s="33"/>
    </row>
    <row r="9417" spans="7:9">
      <c r="G9417" s="33"/>
      <c r="H9417" s="33"/>
      <c r="I9417" s="33"/>
    </row>
    <row r="9418" spans="7:9">
      <c r="G9418" s="33"/>
      <c r="H9418" s="33"/>
      <c r="I9418" s="33"/>
    </row>
    <row r="9419" spans="7:9">
      <c r="G9419" s="33"/>
      <c r="H9419" s="33"/>
      <c r="I9419" s="33"/>
    </row>
    <row r="9420" spans="7:9">
      <c r="G9420" s="33"/>
      <c r="H9420" s="33"/>
      <c r="I9420" s="33"/>
    </row>
    <row r="9421" spans="7:9">
      <c r="G9421" s="33"/>
      <c r="H9421" s="33"/>
      <c r="I9421" s="33"/>
    </row>
    <row r="9422" spans="7:9">
      <c r="G9422" s="33"/>
      <c r="H9422" s="33"/>
      <c r="I9422" s="33"/>
    </row>
    <row r="9423" spans="7:9">
      <c r="G9423" s="33"/>
      <c r="H9423" s="33"/>
      <c r="I9423" s="33"/>
    </row>
    <row r="9424" spans="7:9">
      <c r="G9424" s="33"/>
      <c r="H9424" s="33"/>
      <c r="I9424" s="33"/>
    </row>
    <row r="9425" spans="7:9">
      <c r="G9425" s="33"/>
      <c r="H9425" s="33"/>
      <c r="I9425" s="33"/>
    </row>
    <row r="9426" spans="7:9">
      <c r="G9426" s="33"/>
      <c r="H9426" s="33"/>
      <c r="I9426" s="33"/>
    </row>
    <row r="9427" spans="7:9">
      <c r="G9427" s="33"/>
      <c r="H9427" s="33"/>
      <c r="I9427" s="33"/>
    </row>
    <row r="9428" spans="7:9">
      <c r="G9428" s="33"/>
      <c r="H9428" s="33"/>
      <c r="I9428" s="33"/>
    </row>
    <row r="9429" spans="7:9">
      <c r="G9429" s="33"/>
      <c r="H9429" s="33"/>
      <c r="I9429" s="33"/>
    </row>
    <row r="9430" spans="7:9">
      <c r="G9430" s="33"/>
      <c r="H9430" s="33"/>
      <c r="I9430" s="33"/>
    </row>
    <row r="9431" spans="7:9">
      <c r="G9431" s="33"/>
      <c r="H9431" s="33"/>
      <c r="I9431" s="33"/>
    </row>
    <row r="9432" spans="7:9">
      <c r="G9432" s="33"/>
      <c r="H9432" s="33"/>
      <c r="I9432" s="33"/>
    </row>
    <row r="9433" spans="7:9">
      <c r="G9433" s="33"/>
      <c r="H9433" s="33"/>
      <c r="I9433" s="33"/>
    </row>
    <row r="9434" spans="7:9">
      <c r="G9434" s="33"/>
      <c r="H9434" s="33"/>
      <c r="I9434" s="33"/>
    </row>
    <row r="9435" spans="7:9">
      <c r="G9435" s="33"/>
      <c r="H9435" s="33"/>
      <c r="I9435" s="33"/>
    </row>
    <row r="9436" spans="7:9">
      <c r="G9436" s="33"/>
      <c r="H9436" s="33"/>
      <c r="I9436" s="33"/>
    </row>
    <row r="9437" spans="7:9">
      <c r="G9437" s="33"/>
      <c r="H9437" s="33"/>
      <c r="I9437" s="33"/>
    </row>
    <row r="9438" spans="7:9">
      <c r="G9438" s="33"/>
      <c r="H9438" s="33"/>
      <c r="I9438" s="33"/>
    </row>
    <row r="9439" spans="7:9">
      <c r="G9439" s="33"/>
      <c r="H9439" s="33"/>
      <c r="I9439" s="33"/>
    </row>
    <row r="9440" spans="7:9">
      <c r="G9440" s="33"/>
      <c r="H9440" s="33"/>
      <c r="I9440" s="33"/>
    </row>
    <row r="9441" spans="7:9">
      <c r="G9441" s="33"/>
      <c r="H9441" s="33"/>
      <c r="I9441" s="33"/>
    </row>
    <row r="9442" spans="7:9">
      <c r="G9442" s="33"/>
      <c r="H9442" s="33"/>
      <c r="I9442" s="33"/>
    </row>
    <row r="9443" spans="7:9">
      <c r="G9443" s="33"/>
      <c r="H9443" s="33"/>
      <c r="I9443" s="33"/>
    </row>
    <row r="9444" spans="7:9">
      <c r="G9444" s="33"/>
      <c r="H9444" s="33"/>
      <c r="I9444" s="33"/>
    </row>
    <row r="9445" spans="7:9">
      <c r="G9445" s="33"/>
      <c r="H9445" s="33"/>
      <c r="I9445" s="33"/>
    </row>
    <row r="9446" spans="7:9">
      <c r="G9446" s="33"/>
      <c r="H9446" s="33"/>
      <c r="I9446" s="33"/>
    </row>
    <row r="9447" spans="7:9">
      <c r="G9447" s="33"/>
      <c r="H9447" s="33"/>
      <c r="I9447" s="33"/>
    </row>
    <row r="9448" spans="7:9">
      <c r="G9448" s="33"/>
      <c r="H9448" s="33"/>
      <c r="I9448" s="33"/>
    </row>
    <row r="9449" spans="7:9">
      <c r="G9449" s="33"/>
      <c r="H9449" s="33"/>
      <c r="I9449" s="33"/>
    </row>
    <row r="9450" spans="7:9">
      <c r="G9450" s="33"/>
      <c r="H9450" s="33"/>
      <c r="I9450" s="33"/>
    </row>
    <row r="9451" spans="7:9">
      <c r="G9451" s="33"/>
      <c r="H9451" s="33"/>
      <c r="I9451" s="33"/>
    </row>
    <row r="9452" spans="7:9">
      <c r="G9452" s="33"/>
      <c r="H9452" s="33"/>
      <c r="I9452" s="33"/>
    </row>
    <row r="9453" spans="7:9">
      <c r="G9453" s="33"/>
      <c r="H9453" s="33"/>
      <c r="I9453" s="33"/>
    </row>
    <row r="9454" spans="7:9">
      <c r="G9454" s="33"/>
      <c r="H9454" s="33"/>
      <c r="I9454" s="33"/>
    </row>
    <row r="9455" spans="7:9">
      <c r="G9455" s="33"/>
      <c r="H9455" s="33"/>
      <c r="I9455" s="33"/>
    </row>
    <row r="9456" spans="7:9">
      <c r="G9456" s="33"/>
      <c r="H9456" s="33"/>
      <c r="I9456" s="33"/>
    </row>
    <row r="9457" spans="7:9">
      <c r="G9457" s="33"/>
      <c r="H9457" s="33"/>
      <c r="I9457" s="33"/>
    </row>
    <row r="9458" spans="7:9">
      <c r="G9458" s="33"/>
      <c r="H9458" s="33"/>
      <c r="I9458" s="33"/>
    </row>
    <row r="9459" spans="7:9">
      <c r="G9459" s="33"/>
      <c r="H9459" s="33"/>
      <c r="I9459" s="33"/>
    </row>
    <row r="9460" spans="7:9">
      <c r="G9460" s="33"/>
      <c r="H9460" s="33"/>
      <c r="I9460" s="33"/>
    </row>
    <row r="9461" spans="7:9">
      <c r="G9461" s="33"/>
      <c r="H9461" s="33"/>
      <c r="I9461" s="33"/>
    </row>
    <row r="9462" spans="7:9">
      <c r="G9462" s="33"/>
      <c r="H9462" s="33"/>
      <c r="I9462" s="33"/>
    </row>
    <row r="9463" spans="7:9">
      <c r="G9463" s="33"/>
      <c r="H9463" s="33"/>
      <c r="I9463" s="33"/>
    </row>
    <row r="9464" spans="7:9">
      <c r="G9464" s="33"/>
      <c r="H9464" s="33"/>
      <c r="I9464" s="33"/>
    </row>
    <row r="9465" spans="7:9">
      <c r="G9465" s="33"/>
      <c r="H9465" s="33"/>
      <c r="I9465" s="33"/>
    </row>
    <row r="9466" spans="7:9">
      <c r="G9466" s="33"/>
      <c r="H9466" s="33"/>
      <c r="I9466" s="33"/>
    </row>
    <row r="9467" spans="7:9">
      <c r="G9467" s="33"/>
      <c r="H9467" s="33"/>
      <c r="I9467" s="33"/>
    </row>
    <row r="9468" spans="7:9">
      <c r="G9468" s="33"/>
      <c r="H9468" s="33"/>
      <c r="I9468" s="33"/>
    </row>
    <row r="9469" spans="7:9">
      <c r="G9469" s="33"/>
      <c r="H9469" s="33"/>
      <c r="I9469" s="33"/>
    </row>
    <row r="9470" spans="7:9">
      <c r="G9470" s="33"/>
      <c r="H9470" s="33"/>
      <c r="I9470" s="33"/>
    </row>
    <row r="9471" spans="7:9">
      <c r="G9471" s="33"/>
      <c r="H9471" s="33"/>
      <c r="I9471" s="33"/>
    </row>
    <row r="9472" spans="7:9">
      <c r="G9472" s="33"/>
      <c r="H9472" s="33"/>
      <c r="I9472" s="33"/>
    </row>
    <row r="9473" spans="7:9">
      <c r="G9473" s="33"/>
      <c r="H9473" s="33"/>
      <c r="I9473" s="33"/>
    </row>
    <row r="9474" spans="7:9">
      <c r="G9474" s="33"/>
      <c r="H9474" s="33"/>
      <c r="I9474" s="33"/>
    </row>
    <row r="9475" spans="7:9">
      <c r="G9475" s="33"/>
      <c r="H9475" s="33"/>
      <c r="I9475" s="33"/>
    </row>
    <row r="9476" spans="7:9">
      <c r="G9476" s="33"/>
      <c r="H9476" s="33"/>
      <c r="I9476" s="33"/>
    </row>
    <row r="9477" spans="7:9">
      <c r="G9477" s="33"/>
      <c r="H9477" s="33"/>
      <c r="I9477" s="33"/>
    </row>
    <row r="9478" spans="7:9">
      <c r="G9478" s="33"/>
      <c r="H9478" s="33"/>
      <c r="I9478" s="33"/>
    </row>
    <row r="9479" spans="7:9">
      <c r="G9479" s="33"/>
      <c r="H9479" s="33"/>
      <c r="I9479" s="33"/>
    </row>
    <row r="9480" spans="7:9">
      <c r="G9480" s="33"/>
      <c r="H9480" s="33"/>
      <c r="I9480" s="33"/>
    </row>
    <row r="9481" spans="7:9">
      <c r="G9481" s="33"/>
      <c r="H9481" s="33"/>
      <c r="I9481" s="33"/>
    </row>
    <row r="9482" spans="7:9">
      <c r="G9482" s="33"/>
      <c r="H9482" s="33"/>
      <c r="I9482" s="33"/>
    </row>
    <row r="9483" spans="7:9">
      <c r="G9483" s="33"/>
      <c r="H9483" s="33"/>
      <c r="I9483" s="33"/>
    </row>
    <row r="9484" spans="7:9">
      <c r="G9484" s="33"/>
      <c r="H9484" s="33"/>
      <c r="I9484" s="33"/>
    </row>
    <row r="9485" spans="7:9">
      <c r="G9485" s="33"/>
      <c r="H9485" s="33"/>
      <c r="I9485" s="33"/>
    </row>
    <row r="9486" spans="7:9">
      <c r="G9486" s="33"/>
      <c r="H9486" s="33"/>
      <c r="I9486" s="33"/>
    </row>
    <row r="9487" spans="7:9">
      <c r="G9487" s="33"/>
      <c r="H9487" s="33"/>
      <c r="I9487" s="33"/>
    </row>
    <row r="9488" spans="7:9">
      <c r="G9488" s="33"/>
      <c r="H9488" s="33"/>
      <c r="I9488" s="33"/>
    </row>
    <row r="9489" spans="7:9">
      <c r="G9489" s="33"/>
      <c r="H9489" s="33"/>
      <c r="I9489" s="33"/>
    </row>
    <row r="9490" spans="7:9">
      <c r="G9490" s="33"/>
      <c r="H9490" s="33"/>
      <c r="I9490" s="33"/>
    </row>
    <row r="9491" spans="7:9">
      <c r="G9491" s="33"/>
      <c r="H9491" s="33"/>
      <c r="I9491" s="33"/>
    </row>
    <row r="9492" spans="7:9">
      <c r="G9492" s="33"/>
      <c r="H9492" s="33"/>
      <c r="I9492" s="33"/>
    </row>
    <row r="9493" spans="7:9">
      <c r="G9493" s="33"/>
      <c r="H9493" s="33"/>
      <c r="I9493" s="33"/>
    </row>
    <row r="9494" spans="7:9">
      <c r="G9494" s="33"/>
      <c r="H9494" s="33"/>
      <c r="I9494" s="33"/>
    </row>
    <row r="9495" spans="7:9">
      <c r="G9495" s="33"/>
      <c r="H9495" s="33"/>
      <c r="I9495" s="33"/>
    </row>
    <row r="9496" spans="7:9">
      <c r="G9496" s="33"/>
      <c r="H9496" s="33"/>
      <c r="I9496" s="33"/>
    </row>
    <row r="9497" spans="7:9">
      <c r="G9497" s="33"/>
      <c r="H9497" s="33"/>
      <c r="I9497" s="33"/>
    </row>
    <row r="9498" spans="7:9">
      <c r="G9498" s="33"/>
      <c r="H9498" s="33"/>
      <c r="I9498" s="33"/>
    </row>
    <row r="9499" spans="7:9">
      <c r="G9499" s="33"/>
      <c r="H9499" s="33"/>
      <c r="I9499" s="33"/>
    </row>
    <row r="9500" spans="7:9">
      <c r="G9500" s="33"/>
      <c r="H9500" s="33"/>
      <c r="I9500" s="33"/>
    </row>
    <row r="9501" spans="7:9">
      <c r="G9501" s="33"/>
      <c r="H9501" s="33"/>
      <c r="I9501" s="33"/>
    </row>
    <row r="9502" spans="7:9">
      <c r="G9502" s="33"/>
      <c r="H9502" s="33"/>
      <c r="I9502" s="33"/>
    </row>
    <row r="9503" spans="7:9">
      <c r="G9503" s="33"/>
      <c r="H9503" s="33"/>
      <c r="I9503" s="33"/>
    </row>
    <row r="9504" spans="7:9">
      <c r="G9504" s="33"/>
      <c r="H9504" s="33"/>
      <c r="I9504" s="33"/>
    </row>
    <row r="9505" spans="7:9">
      <c r="G9505" s="33"/>
      <c r="H9505" s="33"/>
      <c r="I9505" s="33"/>
    </row>
    <row r="9506" spans="7:9">
      <c r="G9506" s="33"/>
      <c r="H9506" s="33"/>
      <c r="I9506" s="33"/>
    </row>
    <row r="9507" spans="7:9">
      <c r="G9507" s="33"/>
      <c r="H9507" s="33"/>
      <c r="I9507" s="33"/>
    </row>
    <row r="9508" spans="7:9">
      <c r="G9508" s="33"/>
      <c r="H9508" s="33"/>
      <c r="I9508" s="33"/>
    </row>
    <row r="9509" spans="7:9">
      <c r="G9509" s="33"/>
      <c r="H9509" s="33"/>
      <c r="I9509" s="33"/>
    </row>
    <row r="9510" spans="7:9">
      <c r="G9510" s="33"/>
      <c r="H9510" s="33"/>
      <c r="I9510" s="33"/>
    </row>
    <row r="9511" spans="7:9">
      <c r="G9511" s="33"/>
      <c r="H9511" s="33"/>
      <c r="I9511" s="33"/>
    </row>
    <row r="9512" spans="7:9">
      <c r="G9512" s="33"/>
      <c r="H9512" s="33"/>
      <c r="I9512" s="33"/>
    </row>
    <row r="9513" spans="7:9">
      <c r="G9513" s="33"/>
      <c r="H9513" s="33"/>
      <c r="I9513" s="33"/>
    </row>
    <row r="9514" spans="7:9">
      <c r="G9514" s="33"/>
      <c r="H9514" s="33"/>
      <c r="I9514" s="33"/>
    </row>
    <row r="9515" spans="7:9">
      <c r="G9515" s="33"/>
      <c r="H9515" s="33"/>
      <c r="I9515" s="33"/>
    </row>
    <row r="9516" spans="7:9">
      <c r="G9516" s="33"/>
      <c r="H9516" s="33"/>
      <c r="I9516" s="33"/>
    </row>
    <row r="9517" spans="7:9">
      <c r="G9517" s="33"/>
      <c r="H9517" s="33"/>
      <c r="I9517" s="33"/>
    </row>
    <row r="9518" spans="7:9">
      <c r="G9518" s="33"/>
      <c r="H9518" s="33"/>
      <c r="I9518" s="33"/>
    </row>
    <row r="9519" spans="7:9">
      <c r="G9519" s="33"/>
      <c r="H9519" s="33"/>
      <c r="I9519" s="33"/>
    </row>
    <row r="9520" spans="7:9">
      <c r="G9520" s="33"/>
      <c r="H9520" s="33"/>
      <c r="I9520" s="33"/>
    </row>
    <row r="9521" spans="7:9">
      <c r="G9521" s="33"/>
      <c r="H9521" s="33"/>
      <c r="I9521" s="33"/>
    </row>
    <row r="9522" spans="7:9">
      <c r="G9522" s="33"/>
      <c r="H9522" s="33"/>
      <c r="I9522" s="33"/>
    </row>
    <row r="9523" spans="7:9">
      <c r="G9523" s="33"/>
      <c r="H9523" s="33"/>
      <c r="I9523" s="33"/>
    </row>
    <row r="9524" spans="7:9">
      <c r="G9524" s="33"/>
      <c r="H9524" s="33"/>
      <c r="I9524" s="33"/>
    </row>
    <row r="9525" spans="7:9">
      <c r="G9525" s="33"/>
      <c r="H9525" s="33"/>
      <c r="I9525" s="33"/>
    </row>
    <row r="9526" spans="7:9">
      <c r="G9526" s="33"/>
      <c r="H9526" s="33"/>
      <c r="I9526" s="33"/>
    </row>
    <row r="9527" spans="7:9">
      <c r="G9527" s="33"/>
      <c r="H9527" s="33"/>
      <c r="I9527" s="33"/>
    </row>
    <row r="9528" spans="7:9">
      <c r="G9528" s="33"/>
      <c r="H9528" s="33"/>
      <c r="I9528" s="33"/>
    </row>
    <row r="9529" spans="7:9">
      <c r="G9529" s="33"/>
      <c r="H9529" s="33"/>
      <c r="I9529" s="33"/>
    </row>
    <row r="9530" spans="7:9">
      <c r="G9530" s="33"/>
      <c r="H9530" s="33"/>
      <c r="I9530" s="33"/>
    </row>
    <row r="9531" spans="7:9">
      <c r="G9531" s="33"/>
      <c r="H9531" s="33"/>
      <c r="I9531" s="33"/>
    </row>
    <row r="9532" spans="7:9">
      <c r="G9532" s="33"/>
      <c r="H9532" s="33"/>
      <c r="I9532" s="33"/>
    </row>
    <row r="9533" spans="7:9">
      <c r="G9533" s="33"/>
      <c r="H9533" s="33"/>
      <c r="I9533" s="33"/>
    </row>
    <row r="9534" spans="7:9">
      <c r="G9534" s="33"/>
      <c r="H9534" s="33"/>
      <c r="I9534" s="33"/>
    </row>
    <row r="9535" spans="7:9">
      <c r="G9535" s="33"/>
      <c r="H9535" s="33"/>
      <c r="I9535" s="33"/>
    </row>
    <row r="9536" spans="7:9">
      <c r="G9536" s="33"/>
      <c r="H9536" s="33"/>
      <c r="I9536" s="33"/>
    </row>
    <row r="9537" spans="7:9">
      <c r="G9537" s="33"/>
      <c r="H9537" s="33"/>
      <c r="I9537" s="33"/>
    </row>
    <row r="9538" spans="7:9">
      <c r="G9538" s="33"/>
      <c r="H9538" s="33"/>
      <c r="I9538" s="33"/>
    </row>
    <row r="9539" spans="7:9">
      <c r="G9539" s="33"/>
      <c r="H9539" s="33"/>
      <c r="I9539" s="33"/>
    </row>
    <row r="9540" spans="7:9">
      <c r="G9540" s="33"/>
      <c r="H9540" s="33"/>
      <c r="I9540" s="33"/>
    </row>
    <row r="9541" spans="7:9">
      <c r="G9541" s="33"/>
      <c r="H9541" s="33"/>
      <c r="I9541" s="33"/>
    </row>
    <row r="9542" spans="7:9">
      <c r="G9542" s="33"/>
      <c r="H9542" s="33"/>
      <c r="I9542" s="33"/>
    </row>
    <row r="9543" spans="7:9">
      <c r="G9543" s="33"/>
      <c r="H9543" s="33"/>
      <c r="I9543" s="33"/>
    </row>
    <row r="9544" spans="7:9">
      <c r="G9544" s="33"/>
      <c r="H9544" s="33"/>
      <c r="I9544" s="33"/>
    </row>
    <row r="9545" spans="7:9">
      <c r="G9545" s="33"/>
      <c r="H9545" s="33"/>
      <c r="I9545" s="33"/>
    </row>
    <row r="9546" spans="7:9">
      <c r="G9546" s="33"/>
      <c r="H9546" s="33"/>
      <c r="I9546" s="33"/>
    </row>
    <row r="9547" spans="7:9">
      <c r="G9547" s="33"/>
      <c r="H9547" s="33"/>
      <c r="I9547" s="33"/>
    </row>
    <row r="9548" spans="7:9">
      <c r="G9548" s="33"/>
      <c r="H9548" s="33"/>
      <c r="I9548" s="33"/>
    </row>
    <row r="9549" spans="7:9">
      <c r="G9549" s="33"/>
      <c r="H9549" s="33"/>
      <c r="I9549" s="33"/>
    </row>
    <row r="9550" spans="7:9">
      <c r="G9550" s="33"/>
      <c r="H9550" s="33"/>
      <c r="I9550" s="33"/>
    </row>
    <row r="9551" spans="7:9">
      <c r="G9551" s="33"/>
      <c r="H9551" s="33"/>
      <c r="I9551" s="33"/>
    </row>
    <row r="9552" spans="7:9">
      <c r="G9552" s="33"/>
      <c r="H9552" s="33"/>
      <c r="I9552" s="33"/>
    </row>
    <row r="9553" spans="7:9">
      <c r="G9553" s="33"/>
      <c r="H9553" s="33"/>
      <c r="I9553" s="33"/>
    </row>
    <row r="9554" spans="7:9">
      <c r="G9554" s="33"/>
      <c r="H9554" s="33"/>
      <c r="I9554" s="33"/>
    </row>
    <row r="9555" spans="7:9">
      <c r="G9555" s="33"/>
      <c r="H9555" s="33"/>
      <c r="I9555" s="33"/>
    </row>
    <row r="9556" spans="7:9">
      <c r="G9556" s="33"/>
      <c r="H9556" s="33"/>
      <c r="I9556" s="33"/>
    </row>
    <row r="9557" spans="7:9">
      <c r="G9557" s="33"/>
      <c r="H9557" s="33"/>
      <c r="I9557" s="33"/>
    </row>
    <row r="9558" spans="7:9">
      <c r="G9558" s="33"/>
      <c r="H9558" s="33"/>
      <c r="I9558" s="33"/>
    </row>
    <row r="9559" spans="7:9">
      <c r="G9559" s="33"/>
      <c r="H9559" s="33"/>
      <c r="I9559" s="33"/>
    </row>
    <row r="9560" spans="7:9">
      <c r="G9560" s="33"/>
      <c r="H9560" s="33"/>
      <c r="I9560" s="33"/>
    </row>
    <row r="9561" spans="7:9">
      <c r="G9561" s="33"/>
      <c r="H9561" s="33"/>
      <c r="I9561" s="33"/>
    </row>
    <row r="9562" spans="7:9">
      <c r="G9562" s="33"/>
      <c r="H9562" s="33"/>
      <c r="I9562" s="33"/>
    </row>
    <row r="9563" spans="7:9">
      <c r="G9563" s="33"/>
      <c r="H9563" s="33"/>
      <c r="I9563" s="33"/>
    </row>
    <row r="9564" spans="7:9">
      <c r="G9564" s="33"/>
      <c r="H9564" s="33"/>
      <c r="I9564" s="33"/>
    </row>
    <row r="9565" spans="7:9">
      <c r="G9565" s="33"/>
      <c r="H9565" s="33"/>
      <c r="I9565" s="33"/>
    </row>
    <row r="9566" spans="7:9">
      <c r="G9566" s="33"/>
      <c r="H9566" s="33"/>
      <c r="I9566" s="33"/>
    </row>
    <row r="9567" spans="7:9">
      <c r="G9567" s="33"/>
      <c r="H9567" s="33"/>
      <c r="I9567" s="33"/>
    </row>
    <row r="9568" spans="7:9">
      <c r="G9568" s="33"/>
      <c r="H9568" s="33"/>
      <c r="I9568" s="33"/>
    </row>
    <row r="9569" spans="7:9">
      <c r="G9569" s="33"/>
      <c r="H9569" s="33"/>
      <c r="I9569" s="33"/>
    </row>
    <row r="9570" spans="7:9">
      <c r="G9570" s="33"/>
      <c r="H9570" s="33"/>
      <c r="I9570" s="33"/>
    </row>
    <row r="9571" spans="7:9">
      <c r="G9571" s="33"/>
      <c r="H9571" s="33"/>
      <c r="I9571" s="33"/>
    </row>
    <row r="9572" spans="7:9">
      <c r="G9572" s="33"/>
      <c r="H9572" s="33"/>
      <c r="I9572" s="33"/>
    </row>
    <row r="9573" spans="7:9">
      <c r="G9573" s="33"/>
      <c r="H9573" s="33"/>
      <c r="I9573" s="33"/>
    </row>
    <row r="9574" spans="7:9">
      <c r="G9574" s="33"/>
      <c r="H9574" s="33"/>
      <c r="I9574" s="33"/>
    </row>
    <row r="9575" spans="7:9">
      <c r="G9575" s="33"/>
      <c r="H9575" s="33"/>
      <c r="I9575" s="33"/>
    </row>
    <row r="9576" spans="7:9">
      <c r="G9576" s="33"/>
      <c r="H9576" s="33"/>
      <c r="I9576" s="33"/>
    </row>
    <row r="9577" spans="7:9">
      <c r="G9577" s="33"/>
      <c r="H9577" s="33"/>
      <c r="I9577" s="33"/>
    </row>
    <row r="9578" spans="7:9">
      <c r="G9578" s="33"/>
      <c r="H9578" s="33"/>
      <c r="I9578" s="33"/>
    </row>
    <row r="9579" spans="7:9">
      <c r="G9579" s="33"/>
      <c r="H9579" s="33"/>
      <c r="I9579" s="33"/>
    </row>
    <row r="9580" spans="7:9">
      <c r="G9580" s="33"/>
      <c r="H9580" s="33"/>
      <c r="I9580" s="33"/>
    </row>
    <row r="9581" spans="7:9">
      <c r="G9581" s="33"/>
      <c r="H9581" s="33"/>
      <c r="I9581" s="33"/>
    </row>
    <row r="9582" spans="7:9">
      <c r="G9582" s="33"/>
      <c r="H9582" s="33"/>
      <c r="I9582" s="33"/>
    </row>
    <row r="9583" spans="7:9">
      <c r="G9583" s="33"/>
      <c r="H9583" s="33"/>
      <c r="I9583" s="33"/>
    </row>
    <row r="9584" spans="7:9">
      <c r="G9584" s="33"/>
      <c r="H9584" s="33"/>
      <c r="I9584" s="33"/>
    </row>
    <row r="9585" spans="7:9">
      <c r="G9585" s="33"/>
      <c r="H9585" s="33"/>
      <c r="I9585" s="33"/>
    </row>
    <row r="9586" spans="7:9">
      <c r="G9586" s="33"/>
      <c r="H9586" s="33"/>
      <c r="I9586" s="33"/>
    </row>
    <row r="9587" spans="7:9">
      <c r="G9587" s="33"/>
      <c r="H9587" s="33"/>
      <c r="I9587" s="33"/>
    </row>
    <row r="9588" spans="7:9">
      <c r="G9588" s="33"/>
      <c r="H9588" s="33"/>
      <c r="I9588" s="33"/>
    </row>
    <row r="9589" spans="7:9">
      <c r="G9589" s="33"/>
      <c r="H9589" s="33"/>
      <c r="I9589" s="33"/>
    </row>
    <row r="9590" spans="7:9">
      <c r="G9590" s="33"/>
      <c r="H9590" s="33"/>
      <c r="I9590" s="33"/>
    </row>
    <row r="9591" spans="7:9">
      <c r="G9591" s="33"/>
      <c r="H9591" s="33"/>
      <c r="I9591" s="33"/>
    </row>
    <row r="9592" spans="7:9">
      <c r="G9592" s="33"/>
      <c r="H9592" s="33"/>
      <c r="I9592" s="33"/>
    </row>
    <row r="9593" spans="7:9">
      <c r="G9593" s="33"/>
      <c r="H9593" s="33"/>
      <c r="I9593" s="33"/>
    </row>
    <row r="9594" spans="7:9">
      <c r="G9594" s="33"/>
      <c r="H9594" s="33"/>
      <c r="I9594" s="33"/>
    </row>
    <row r="9595" spans="7:9">
      <c r="G9595" s="33"/>
      <c r="H9595" s="33"/>
      <c r="I9595" s="33"/>
    </row>
    <row r="9596" spans="7:9">
      <c r="G9596" s="33"/>
      <c r="H9596" s="33"/>
      <c r="I9596" s="33"/>
    </row>
    <row r="9597" spans="7:9">
      <c r="G9597" s="33"/>
      <c r="H9597" s="33"/>
      <c r="I9597" s="33"/>
    </row>
    <row r="9598" spans="7:9">
      <c r="G9598" s="33"/>
      <c r="H9598" s="33"/>
      <c r="I9598" s="33"/>
    </row>
    <row r="9599" spans="7:9">
      <c r="G9599" s="33"/>
      <c r="H9599" s="33"/>
      <c r="I9599" s="33"/>
    </row>
    <row r="9600" spans="7:9">
      <c r="G9600" s="33"/>
      <c r="H9600" s="33"/>
      <c r="I9600" s="33"/>
    </row>
    <row r="9601" spans="7:9">
      <c r="G9601" s="33"/>
      <c r="H9601" s="33"/>
      <c r="I9601" s="33"/>
    </row>
    <row r="9602" spans="7:9">
      <c r="G9602" s="33"/>
      <c r="H9602" s="33"/>
      <c r="I9602" s="33"/>
    </row>
    <row r="9603" spans="7:9">
      <c r="G9603" s="33"/>
      <c r="H9603" s="33"/>
      <c r="I9603" s="33"/>
    </row>
    <row r="9604" spans="7:9">
      <c r="G9604" s="33"/>
      <c r="H9604" s="33"/>
      <c r="I9604" s="33"/>
    </row>
    <row r="9605" spans="7:9">
      <c r="G9605" s="33"/>
      <c r="H9605" s="33"/>
      <c r="I9605" s="33"/>
    </row>
    <row r="9606" spans="7:9">
      <c r="G9606" s="33"/>
      <c r="H9606" s="33"/>
      <c r="I9606" s="33"/>
    </row>
    <row r="9607" spans="7:9">
      <c r="G9607" s="33"/>
      <c r="H9607" s="33"/>
      <c r="I9607" s="33"/>
    </row>
    <row r="9608" spans="7:9">
      <c r="G9608" s="33"/>
      <c r="H9608" s="33"/>
      <c r="I9608" s="33"/>
    </row>
    <row r="9609" spans="7:9">
      <c r="G9609" s="33"/>
      <c r="H9609" s="33"/>
      <c r="I9609" s="33"/>
    </row>
    <row r="9610" spans="7:9">
      <c r="G9610" s="33"/>
      <c r="H9610" s="33"/>
      <c r="I9610" s="33"/>
    </row>
    <row r="9611" spans="7:9">
      <c r="G9611" s="33"/>
      <c r="H9611" s="33"/>
      <c r="I9611" s="33"/>
    </row>
    <row r="9612" spans="7:9">
      <c r="G9612" s="33"/>
      <c r="H9612" s="33"/>
      <c r="I9612" s="33"/>
    </row>
    <row r="9613" spans="7:9">
      <c r="G9613" s="33"/>
      <c r="H9613" s="33"/>
      <c r="I9613" s="33"/>
    </row>
    <row r="9614" spans="7:9">
      <c r="G9614" s="33"/>
      <c r="H9614" s="33"/>
      <c r="I9614" s="33"/>
    </row>
    <row r="9615" spans="7:9">
      <c r="G9615" s="33"/>
      <c r="H9615" s="33"/>
      <c r="I9615" s="33"/>
    </row>
    <row r="9616" spans="7:9">
      <c r="G9616" s="33"/>
      <c r="H9616" s="33"/>
      <c r="I9616" s="33"/>
    </row>
    <row r="9617" spans="7:9">
      <c r="G9617" s="33"/>
      <c r="H9617" s="33"/>
      <c r="I9617" s="33"/>
    </row>
    <row r="9618" spans="7:9">
      <c r="G9618" s="33"/>
      <c r="H9618" s="33"/>
      <c r="I9618" s="33"/>
    </row>
    <row r="9619" spans="7:9">
      <c r="G9619" s="33"/>
      <c r="H9619" s="33"/>
      <c r="I9619" s="33"/>
    </row>
    <row r="9620" spans="7:9">
      <c r="G9620" s="33"/>
      <c r="H9620" s="33"/>
      <c r="I9620" s="33"/>
    </row>
    <row r="9621" spans="7:9">
      <c r="G9621" s="33"/>
      <c r="H9621" s="33"/>
      <c r="I9621" s="33"/>
    </row>
    <row r="9622" spans="7:9">
      <c r="G9622" s="33"/>
      <c r="H9622" s="33"/>
      <c r="I9622" s="33"/>
    </row>
    <row r="9623" spans="7:9">
      <c r="G9623" s="33"/>
      <c r="H9623" s="33"/>
      <c r="I9623" s="33"/>
    </row>
    <row r="9624" spans="7:9">
      <c r="G9624" s="33"/>
      <c r="H9624" s="33"/>
      <c r="I9624" s="33"/>
    </row>
    <row r="9625" spans="7:9">
      <c r="G9625" s="33"/>
      <c r="H9625" s="33"/>
      <c r="I9625" s="33"/>
    </row>
    <row r="9626" spans="7:9">
      <c r="G9626" s="33"/>
      <c r="H9626" s="33"/>
      <c r="I9626" s="33"/>
    </row>
    <row r="9627" spans="7:9">
      <c r="G9627" s="33"/>
      <c r="H9627" s="33"/>
      <c r="I9627" s="33"/>
    </row>
    <row r="9628" spans="7:9">
      <c r="G9628" s="33"/>
      <c r="H9628" s="33"/>
      <c r="I9628" s="33"/>
    </row>
    <row r="9629" spans="7:9">
      <c r="G9629" s="33"/>
      <c r="H9629" s="33"/>
      <c r="I9629" s="33"/>
    </row>
    <row r="9630" spans="7:9">
      <c r="G9630" s="33"/>
      <c r="H9630" s="33"/>
      <c r="I9630" s="33"/>
    </row>
    <row r="9631" spans="7:9">
      <c r="G9631" s="33"/>
      <c r="H9631" s="33"/>
      <c r="I9631" s="33"/>
    </row>
    <row r="9632" spans="7:9">
      <c r="G9632" s="33"/>
      <c r="H9632" s="33"/>
      <c r="I9632" s="33"/>
    </row>
    <row r="9633" spans="7:9">
      <c r="G9633" s="33"/>
      <c r="H9633" s="33"/>
      <c r="I9633" s="33"/>
    </row>
    <row r="9634" spans="7:9">
      <c r="G9634" s="33"/>
      <c r="H9634" s="33"/>
      <c r="I9634" s="33"/>
    </row>
    <row r="9635" spans="7:9">
      <c r="G9635" s="33"/>
      <c r="H9635" s="33"/>
      <c r="I9635" s="33"/>
    </row>
    <row r="9636" spans="7:9">
      <c r="G9636" s="33"/>
      <c r="H9636" s="33"/>
      <c r="I9636" s="33"/>
    </row>
    <row r="9637" spans="7:9">
      <c r="G9637" s="33"/>
      <c r="H9637" s="33"/>
      <c r="I9637" s="33"/>
    </row>
    <row r="9638" spans="7:9">
      <c r="G9638" s="33"/>
      <c r="H9638" s="33"/>
      <c r="I9638" s="33"/>
    </row>
    <row r="9639" spans="7:9">
      <c r="G9639" s="33"/>
      <c r="H9639" s="33"/>
      <c r="I9639" s="33"/>
    </row>
    <row r="9640" spans="7:9">
      <c r="G9640" s="33"/>
      <c r="H9640" s="33"/>
      <c r="I9640" s="33"/>
    </row>
    <row r="9641" spans="7:9">
      <c r="G9641" s="33"/>
      <c r="H9641" s="33"/>
      <c r="I9641" s="33"/>
    </row>
    <row r="9642" spans="7:9">
      <c r="G9642" s="33"/>
      <c r="H9642" s="33"/>
      <c r="I9642" s="33"/>
    </row>
    <row r="9643" spans="7:9">
      <c r="G9643" s="33"/>
      <c r="H9643" s="33"/>
      <c r="I9643" s="33"/>
    </row>
    <row r="9644" spans="7:9">
      <c r="G9644" s="33"/>
      <c r="H9644" s="33"/>
      <c r="I9644" s="33"/>
    </row>
    <row r="9645" spans="7:9">
      <c r="G9645" s="33"/>
      <c r="H9645" s="33"/>
      <c r="I9645" s="33"/>
    </row>
    <row r="9646" spans="7:9">
      <c r="G9646" s="33"/>
      <c r="H9646" s="33"/>
      <c r="I9646" s="33"/>
    </row>
    <row r="9647" spans="7:9">
      <c r="G9647" s="33"/>
      <c r="H9647" s="33"/>
      <c r="I9647" s="33"/>
    </row>
    <row r="9648" spans="7:9">
      <c r="G9648" s="33"/>
      <c r="H9648" s="33"/>
      <c r="I9648" s="33"/>
    </row>
    <row r="9649" spans="7:9">
      <c r="G9649" s="33"/>
      <c r="H9649" s="33"/>
      <c r="I9649" s="33"/>
    </row>
    <row r="9650" spans="7:9">
      <c r="G9650" s="33"/>
      <c r="H9650" s="33"/>
      <c r="I9650" s="33"/>
    </row>
    <row r="9651" spans="7:9">
      <c r="G9651" s="33"/>
      <c r="H9651" s="33"/>
      <c r="I9651" s="33"/>
    </row>
    <row r="9652" spans="7:9">
      <c r="G9652" s="33"/>
      <c r="H9652" s="33"/>
      <c r="I9652" s="33"/>
    </row>
    <row r="9653" spans="7:9">
      <c r="G9653" s="33"/>
      <c r="H9653" s="33"/>
      <c r="I9653" s="33"/>
    </row>
    <row r="9654" spans="7:9">
      <c r="G9654" s="33"/>
      <c r="H9654" s="33"/>
      <c r="I9654" s="33"/>
    </row>
    <row r="9655" spans="7:9">
      <c r="G9655" s="33"/>
      <c r="H9655" s="33"/>
      <c r="I9655" s="33"/>
    </row>
    <row r="9656" spans="7:9">
      <c r="G9656" s="33"/>
      <c r="H9656" s="33"/>
      <c r="I9656" s="33"/>
    </row>
    <row r="9657" spans="7:9">
      <c r="G9657" s="33"/>
      <c r="H9657" s="33"/>
      <c r="I9657" s="33"/>
    </row>
    <row r="9658" spans="7:9">
      <c r="G9658" s="33"/>
      <c r="H9658" s="33"/>
      <c r="I9658" s="33"/>
    </row>
    <row r="9659" spans="7:9">
      <c r="G9659" s="33"/>
      <c r="H9659" s="33"/>
      <c r="I9659" s="33"/>
    </row>
    <row r="9660" spans="7:9">
      <c r="G9660" s="33"/>
      <c r="H9660" s="33"/>
      <c r="I9660" s="33"/>
    </row>
    <row r="9661" spans="7:9">
      <c r="G9661" s="33"/>
      <c r="H9661" s="33"/>
      <c r="I9661" s="33"/>
    </row>
    <row r="9662" spans="7:9">
      <c r="G9662" s="33"/>
      <c r="H9662" s="33"/>
      <c r="I9662" s="33"/>
    </row>
    <row r="9663" spans="7:9">
      <c r="G9663" s="33"/>
      <c r="H9663" s="33"/>
      <c r="I9663" s="33"/>
    </row>
    <row r="9664" spans="7:9">
      <c r="G9664" s="33"/>
      <c r="H9664" s="33"/>
      <c r="I9664" s="33"/>
    </row>
    <row r="9665" spans="7:9">
      <c r="G9665" s="33"/>
      <c r="H9665" s="33"/>
      <c r="I9665" s="33"/>
    </row>
    <row r="9666" spans="7:9">
      <c r="G9666" s="33"/>
      <c r="H9666" s="33"/>
      <c r="I9666" s="33"/>
    </row>
    <row r="9667" spans="7:9">
      <c r="G9667" s="33"/>
      <c r="H9667" s="33"/>
      <c r="I9667" s="33"/>
    </row>
    <row r="9668" spans="7:9">
      <c r="G9668" s="33"/>
      <c r="H9668" s="33"/>
      <c r="I9668" s="33"/>
    </row>
    <row r="9669" spans="7:9">
      <c r="G9669" s="33"/>
      <c r="H9669" s="33"/>
      <c r="I9669" s="33"/>
    </row>
    <row r="9670" spans="7:9">
      <c r="G9670" s="33"/>
      <c r="H9670" s="33"/>
      <c r="I9670" s="33"/>
    </row>
    <row r="9671" spans="7:9">
      <c r="G9671" s="33"/>
      <c r="H9671" s="33"/>
      <c r="I9671" s="33"/>
    </row>
    <row r="9672" spans="7:9">
      <c r="G9672" s="33"/>
      <c r="H9672" s="33"/>
      <c r="I9672" s="33"/>
    </row>
    <row r="9673" spans="7:9">
      <c r="G9673" s="33"/>
      <c r="H9673" s="33"/>
      <c r="I9673" s="33"/>
    </row>
    <row r="9674" spans="7:9">
      <c r="G9674" s="33"/>
      <c r="H9674" s="33"/>
      <c r="I9674" s="33"/>
    </row>
    <row r="9675" spans="7:9">
      <c r="G9675" s="33"/>
      <c r="H9675" s="33"/>
      <c r="I9675" s="33"/>
    </row>
    <row r="9676" spans="7:9">
      <c r="G9676" s="33"/>
      <c r="H9676" s="33"/>
      <c r="I9676" s="33"/>
    </row>
    <row r="9677" spans="7:9">
      <c r="G9677" s="33"/>
      <c r="H9677" s="33"/>
      <c r="I9677" s="33"/>
    </row>
    <row r="9678" spans="7:9">
      <c r="G9678" s="33"/>
      <c r="H9678" s="33"/>
      <c r="I9678" s="33"/>
    </row>
    <row r="9679" spans="7:9">
      <c r="G9679" s="33"/>
      <c r="H9679" s="33"/>
      <c r="I9679" s="33"/>
    </row>
    <row r="9680" spans="7:9">
      <c r="G9680" s="33"/>
      <c r="H9680" s="33"/>
      <c r="I9680" s="33"/>
    </row>
    <row r="9681" spans="7:9">
      <c r="G9681" s="33"/>
      <c r="H9681" s="33"/>
      <c r="I9681" s="33"/>
    </row>
    <row r="9682" spans="7:9">
      <c r="G9682" s="33"/>
      <c r="H9682" s="33"/>
      <c r="I9682" s="33"/>
    </row>
    <row r="9683" spans="7:9">
      <c r="G9683" s="33"/>
      <c r="H9683" s="33"/>
      <c r="I9683" s="33"/>
    </row>
    <row r="9684" spans="7:9">
      <c r="G9684" s="33"/>
      <c r="H9684" s="33"/>
      <c r="I9684" s="33"/>
    </row>
    <row r="9685" spans="7:9">
      <c r="G9685" s="33"/>
      <c r="H9685" s="33"/>
      <c r="I9685" s="33"/>
    </row>
    <row r="9686" spans="7:9">
      <c r="G9686" s="33"/>
      <c r="H9686" s="33"/>
      <c r="I9686" s="33"/>
    </row>
    <row r="9687" spans="7:9">
      <c r="G9687" s="33"/>
      <c r="H9687" s="33"/>
      <c r="I9687" s="33"/>
    </row>
    <row r="9688" spans="7:9">
      <c r="G9688" s="33"/>
      <c r="H9688" s="33"/>
      <c r="I9688" s="33"/>
    </row>
    <row r="9689" spans="7:9">
      <c r="G9689" s="33"/>
      <c r="H9689" s="33"/>
      <c r="I9689" s="33"/>
    </row>
    <row r="9690" spans="7:9">
      <c r="G9690" s="33"/>
      <c r="H9690" s="33"/>
      <c r="I9690" s="33"/>
    </row>
    <row r="9691" spans="7:9">
      <c r="G9691" s="33"/>
      <c r="H9691" s="33"/>
      <c r="I9691" s="33"/>
    </row>
    <row r="9692" spans="7:9">
      <c r="G9692" s="33"/>
      <c r="H9692" s="33"/>
      <c r="I9692" s="33"/>
    </row>
    <row r="9693" spans="7:9">
      <c r="G9693" s="33"/>
      <c r="H9693" s="33"/>
      <c r="I9693" s="33"/>
    </row>
    <row r="9694" spans="7:9">
      <c r="G9694" s="33"/>
      <c r="H9694" s="33"/>
      <c r="I9694" s="33"/>
    </row>
    <row r="9695" spans="7:9">
      <c r="G9695" s="33"/>
      <c r="H9695" s="33"/>
      <c r="I9695" s="33"/>
    </row>
    <row r="9696" spans="7:9">
      <c r="G9696" s="33"/>
      <c r="H9696" s="33"/>
      <c r="I9696" s="33"/>
    </row>
    <row r="9697" spans="7:9">
      <c r="G9697" s="33"/>
      <c r="H9697" s="33"/>
      <c r="I9697" s="33"/>
    </row>
    <row r="9698" spans="7:9">
      <c r="G9698" s="33"/>
      <c r="H9698" s="33"/>
      <c r="I9698" s="33"/>
    </row>
    <row r="9699" spans="7:9">
      <c r="G9699" s="33"/>
      <c r="H9699" s="33"/>
      <c r="I9699" s="33"/>
    </row>
    <row r="9700" spans="7:9">
      <c r="G9700" s="33"/>
      <c r="H9700" s="33"/>
      <c r="I9700" s="33"/>
    </row>
    <row r="9701" spans="7:9">
      <c r="G9701" s="33"/>
      <c r="H9701" s="33"/>
      <c r="I9701" s="33"/>
    </row>
    <row r="9702" spans="7:9">
      <c r="G9702" s="33"/>
      <c r="H9702" s="33"/>
      <c r="I9702" s="33"/>
    </row>
    <row r="9703" spans="7:9">
      <c r="G9703" s="33"/>
      <c r="H9703" s="33"/>
      <c r="I9703" s="33"/>
    </row>
    <row r="9704" spans="7:9">
      <c r="G9704" s="33"/>
      <c r="H9704" s="33"/>
      <c r="I9704" s="33"/>
    </row>
    <row r="9705" spans="7:9">
      <c r="G9705" s="33"/>
      <c r="H9705" s="33"/>
      <c r="I9705" s="33"/>
    </row>
    <row r="9706" spans="7:9">
      <c r="G9706" s="33"/>
      <c r="H9706" s="33"/>
      <c r="I9706" s="33"/>
    </row>
    <row r="9707" spans="7:9">
      <c r="G9707" s="33"/>
      <c r="H9707" s="33"/>
      <c r="I9707" s="33"/>
    </row>
    <row r="9708" spans="7:9">
      <c r="G9708" s="33"/>
      <c r="H9708" s="33"/>
      <c r="I9708" s="33"/>
    </row>
    <row r="9709" spans="7:9">
      <c r="G9709" s="33"/>
      <c r="H9709" s="33"/>
      <c r="I9709" s="33"/>
    </row>
    <row r="9710" spans="7:9">
      <c r="G9710" s="33"/>
      <c r="H9710" s="33"/>
      <c r="I9710" s="33"/>
    </row>
    <row r="9711" spans="7:9">
      <c r="G9711" s="33"/>
      <c r="H9711" s="33"/>
      <c r="I9711" s="33"/>
    </row>
    <row r="9712" spans="7:9">
      <c r="G9712" s="33"/>
      <c r="H9712" s="33"/>
      <c r="I9712" s="33"/>
    </row>
    <row r="9713" spans="7:9">
      <c r="G9713" s="33"/>
      <c r="H9713" s="33"/>
      <c r="I9713" s="33"/>
    </row>
    <row r="9714" spans="7:9">
      <c r="G9714" s="33"/>
      <c r="H9714" s="33"/>
      <c r="I9714" s="33"/>
    </row>
    <row r="9715" spans="7:9">
      <c r="G9715" s="33"/>
      <c r="H9715" s="33"/>
      <c r="I9715" s="33"/>
    </row>
    <row r="9716" spans="7:9">
      <c r="G9716" s="33"/>
      <c r="H9716" s="33"/>
      <c r="I9716" s="33"/>
    </row>
    <row r="9717" spans="7:9">
      <c r="G9717" s="33"/>
      <c r="H9717" s="33"/>
      <c r="I9717" s="33"/>
    </row>
    <row r="9718" spans="7:9">
      <c r="G9718" s="33"/>
      <c r="H9718" s="33"/>
      <c r="I9718" s="33"/>
    </row>
    <row r="9719" spans="7:9">
      <c r="G9719" s="33"/>
      <c r="H9719" s="33"/>
      <c r="I9719" s="33"/>
    </row>
    <row r="9720" spans="7:9">
      <c r="G9720" s="33"/>
      <c r="H9720" s="33"/>
      <c r="I9720" s="33"/>
    </row>
    <row r="9721" spans="7:9">
      <c r="G9721" s="33"/>
      <c r="H9721" s="33"/>
      <c r="I9721" s="33"/>
    </row>
    <row r="9722" spans="7:9">
      <c r="G9722" s="33"/>
      <c r="H9722" s="33"/>
      <c r="I9722" s="33"/>
    </row>
    <row r="9723" spans="7:9">
      <c r="G9723" s="33"/>
      <c r="H9723" s="33"/>
      <c r="I9723" s="33"/>
    </row>
    <row r="9724" spans="7:9">
      <c r="G9724" s="33"/>
      <c r="H9724" s="33"/>
      <c r="I9724" s="33"/>
    </row>
    <row r="9725" spans="7:9">
      <c r="G9725" s="33"/>
      <c r="H9725" s="33"/>
      <c r="I9725" s="33"/>
    </row>
    <row r="9726" spans="7:9">
      <c r="G9726" s="33"/>
      <c r="H9726" s="33"/>
      <c r="I9726" s="33"/>
    </row>
    <row r="9727" spans="7:9">
      <c r="G9727" s="33"/>
      <c r="H9727" s="33"/>
      <c r="I9727" s="33"/>
    </row>
    <row r="9728" spans="7:9">
      <c r="G9728" s="33"/>
      <c r="H9728" s="33"/>
      <c r="I9728" s="33"/>
    </row>
    <row r="9729" spans="7:9">
      <c r="G9729" s="33"/>
      <c r="H9729" s="33"/>
      <c r="I9729" s="33"/>
    </row>
    <row r="9730" spans="7:9">
      <c r="G9730" s="33"/>
      <c r="H9730" s="33"/>
      <c r="I9730" s="33"/>
    </row>
    <row r="9731" spans="7:9">
      <c r="G9731" s="33"/>
      <c r="H9731" s="33"/>
      <c r="I9731" s="33"/>
    </row>
    <row r="9732" spans="7:9">
      <c r="G9732" s="33"/>
      <c r="H9732" s="33"/>
      <c r="I9732" s="33"/>
    </row>
    <row r="9733" spans="7:9">
      <c r="G9733" s="33"/>
      <c r="H9733" s="33"/>
      <c r="I9733" s="33"/>
    </row>
    <row r="9734" spans="7:9">
      <c r="G9734" s="33"/>
      <c r="H9734" s="33"/>
      <c r="I9734" s="33"/>
    </row>
    <row r="9735" spans="7:9">
      <c r="G9735" s="33"/>
      <c r="H9735" s="33"/>
      <c r="I9735" s="33"/>
    </row>
    <row r="9736" spans="7:9">
      <c r="G9736" s="33"/>
      <c r="H9736" s="33"/>
      <c r="I9736" s="33"/>
    </row>
    <row r="9737" spans="7:9">
      <c r="G9737" s="33"/>
      <c r="H9737" s="33"/>
      <c r="I9737" s="33"/>
    </row>
    <row r="9738" spans="7:9">
      <c r="G9738" s="33"/>
      <c r="H9738" s="33"/>
      <c r="I9738" s="33"/>
    </row>
    <row r="9739" spans="7:9">
      <c r="G9739" s="33"/>
      <c r="H9739" s="33"/>
      <c r="I9739" s="33"/>
    </row>
    <row r="9740" spans="7:9">
      <c r="G9740" s="33"/>
      <c r="H9740" s="33"/>
      <c r="I9740" s="33"/>
    </row>
    <row r="9741" spans="7:9">
      <c r="G9741" s="33"/>
      <c r="H9741" s="33"/>
      <c r="I9741" s="33"/>
    </row>
    <row r="9742" spans="7:9">
      <c r="G9742" s="33"/>
      <c r="H9742" s="33"/>
      <c r="I9742" s="33"/>
    </row>
    <row r="9743" spans="7:9">
      <c r="G9743" s="33"/>
      <c r="H9743" s="33"/>
      <c r="I9743" s="33"/>
    </row>
    <row r="9744" spans="7:9">
      <c r="G9744" s="33"/>
      <c r="H9744" s="33"/>
      <c r="I9744" s="33"/>
    </row>
    <row r="9745" spans="7:9">
      <c r="G9745" s="33"/>
      <c r="H9745" s="33"/>
      <c r="I9745" s="33"/>
    </row>
    <row r="9746" spans="7:9">
      <c r="G9746" s="33"/>
      <c r="H9746" s="33"/>
      <c r="I9746" s="33"/>
    </row>
    <row r="9747" spans="7:9">
      <c r="G9747" s="33"/>
      <c r="H9747" s="33"/>
      <c r="I9747" s="33"/>
    </row>
    <row r="9748" spans="7:9">
      <c r="G9748" s="33"/>
      <c r="H9748" s="33"/>
      <c r="I9748" s="33"/>
    </row>
    <row r="9749" spans="7:9">
      <c r="G9749" s="33"/>
      <c r="H9749" s="33"/>
      <c r="I9749" s="33"/>
    </row>
    <row r="9750" spans="7:9">
      <c r="G9750" s="33"/>
      <c r="H9750" s="33"/>
      <c r="I9750" s="33"/>
    </row>
    <row r="9751" spans="7:9">
      <c r="G9751" s="33"/>
      <c r="H9751" s="33"/>
      <c r="I9751" s="33"/>
    </row>
    <row r="9752" spans="7:9">
      <c r="G9752" s="33"/>
      <c r="H9752" s="33"/>
      <c r="I9752" s="33"/>
    </row>
    <row r="9753" spans="7:9">
      <c r="G9753" s="33"/>
      <c r="H9753" s="33"/>
      <c r="I9753" s="33"/>
    </row>
    <row r="9754" spans="7:9">
      <c r="G9754" s="33"/>
      <c r="H9754" s="33"/>
      <c r="I9754" s="33"/>
    </row>
    <row r="9755" spans="7:9">
      <c r="G9755" s="33"/>
      <c r="H9755" s="33"/>
      <c r="I9755" s="33"/>
    </row>
    <row r="9756" spans="7:9">
      <c r="G9756" s="33"/>
      <c r="H9756" s="33"/>
      <c r="I9756" s="33"/>
    </row>
    <row r="9757" spans="7:9">
      <c r="G9757" s="33"/>
      <c r="H9757" s="33"/>
      <c r="I9757" s="33"/>
    </row>
    <row r="9758" spans="7:9">
      <c r="G9758" s="33"/>
      <c r="H9758" s="33"/>
      <c r="I9758" s="33"/>
    </row>
    <row r="9759" spans="7:9">
      <c r="G9759" s="33"/>
      <c r="H9759" s="33"/>
      <c r="I9759" s="33"/>
    </row>
    <row r="9760" spans="7:9">
      <c r="G9760" s="33"/>
      <c r="H9760" s="33"/>
      <c r="I9760" s="33"/>
    </row>
    <row r="9761" spans="7:9">
      <c r="G9761" s="33"/>
      <c r="H9761" s="33"/>
      <c r="I9761" s="33"/>
    </row>
    <row r="9762" spans="7:9">
      <c r="G9762" s="33"/>
      <c r="H9762" s="33"/>
      <c r="I9762" s="33"/>
    </row>
    <row r="9763" spans="7:9">
      <c r="G9763" s="33"/>
      <c r="H9763" s="33"/>
      <c r="I9763" s="33"/>
    </row>
    <row r="9764" spans="7:9">
      <c r="G9764" s="33"/>
      <c r="H9764" s="33"/>
      <c r="I9764" s="33"/>
    </row>
    <row r="9765" spans="7:9">
      <c r="G9765" s="33"/>
      <c r="H9765" s="33"/>
      <c r="I9765" s="33"/>
    </row>
    <row r="9766" spans="7:9">
      <c r="G9766" s="33"/>
      <c r="H9766" s="33"/>
      <c r="I9766" s="33"/>
    </row>
    <row r="9767" spans="7:9">
      <c r="G9767" s="33"/>
      <c r="H9767" s="33"/>
      <c r="I9767" s="33"/>
    </row>
    <row r="9768" spans="7:9">
      <c r="G9768" s="33"/>
      <c r="H9768" s="33"/>
      <c r="I9768" s="33"/>
    </row>
    <row r="9769" spans="7:9">
      <c r="G9769" s="33"/>
      <c r="H9769" s="33"/>
      <c r="I9769" s="33"/>
    </row>
    <row r="9770" spans="7:9">
      <c r="G9770" s="33"/>
      <c r="H9770" s="33"/>
      <c r="I9770" s="33"/>
    </row>
    <row r="9771" spans="7:9">
      <c r="G9771" s="33"/>
      <c r="H9771" s="33"/>
      <c r="I9771" s="33"/>
    </row>
    <row r="9772" spans="7:9">
      <c r="G9772" s="33"/>
      <c r="H9772" s="33"/>
      <c r="I9772" s="33"/>
    </row>
    <row r="9773" spans="7:9">
      <c r="G9773" s="33"/>
      <c r="H9773" s="33"/>
      <c r="I9773" s="33"/>
    </row>
    <row r="9774" spans="7:9">
      <c r="G9774" s="33"/>
      <c r="H9774" s="33"/>
      <c r="I9774" s="33"/>
    </row>
    <row r="9775" spans="7:9">
      <c r="G9775" s="33"/>
      <c r="H9775" s="33"/>
      <c r="I9775" s="33"/>
    </row>
    <row r="9776" spans="7:9">
      <c r="G9776" s="33"/>
      <c r="H9776" s="33"/>
      <c r="I9776" s="33"/>
    </row>
    <row r="9777" spans="7:9">
      <c r="G9777" s="33"/>
      <c r="H9777" s="33"/>
      <c r="I9777" s="33"/>
    </row>
    <row r="9778" spans="7:9">
      <c r="G9778" s="33"/>
      <c r="H9778" s="33"/>
      <c r="I9778" s="33"/>
    </row>
    <row r="9779" spans="7:9">
      <c r="G9779" s="33"/>
      <c r="H9779" s="33"/>
      <c r="I9779" s="33"/>
    </row>
    <row r="9780" spans="7:9">
      <c r="G9780" s="33"/>
      <c r="H9780" s="33"/>
      <c r="I9780" s="33"/>
    </row>
    <row r="9781" spans="7:9">
      <c r="G9781" s="33"/>
      <c r="H9781" s="33"/>
      <c r="I9781" s="33"/>
    </row>
    <row r="9782" spans="7:9">
      <c r="G9782" s="33"/>
      <c r="H9782" s="33"/>
      <c r="I9782" s="33"/>
    </row>
    <row r="9783" spans="7:9">
      <c r="G9783" s="33"/>
      <c r="H9783" s="33"/>
      <c r="I9783" s="33"/>
    </row>
    <row r="9784" spans="7:9">
      <c r="G9784" s="33"/>
      <c r="H9784" s="33"/>
      <c r="I9784" s="33"/>
    </row>
    <row r="9785" spans="7:9">
      <c r="G9785" s="33"/>
      <c r="H9785" s="33"/>
      <c r="I9785" s="33"/>
    </row>
    <row r="9786" spans="7:9">
      <c r="G9786" s="33"/>
      <c r="H9786" s="33"/>
      <c r="I9786" s="33"/>
    </row>
    <row r="9787" spans="7:9">
      <c r="G9787" s="33"/>
      <c r="H9787" s="33"/>
      <c r="I9787" s="33"/>
    </row>
    <row r="9788" spans="7:9">
      <c r="G9788" s="33"/>
      <c r="H9788" s="33"/>
      <c r="I9788" s="33"/>
    </row>
    <row r="9789" spans="7:9">
      <c r="G9789" s="33"/>
      <c r="H9789" s="33"/>
      <c r="I9789" s="33"/>
    </row>
    <row r="9790" spans="7:9">
      <c r="G9790" s="33"/>
      <c r="H9790" s="33"/>
      <c r="I9790" s="33"/>
    </row>
    <row r="9791" spans="7:9">
      <c r="G9791" s="33"/>
      <c r="H9791" s="33"/>
      <c r="I9791" s="33"/>
    </row>
    <row r="9792" spans="7:9">
      <c r="G9792" s="33"/>
      <c r="H9792" s="33"/>
      <c r="I9792" s="33"/>
    </row>
    <row r="9793" spans="7:9">
      <c r="G9793" s="33"/>
      <c r="H9793" s="33"/>
      <c r="I9793" s="33"/>
    </row>
    <row r="9794" spans="7:9">
      <c r="G9794" s="33"/>
      <c r="H9794" s="33"/>
      <c r="I9794" s="33"/>
    </row>
    <row r="9795" spans="7:9">
      <c r="G9795" s="33"/>
      <c r="H9795" s="33"/>
      <c r="I9795" s="33"/>
    </row>
    <row r="9796" spans="7:9">
      <c r="G9796" s="33"/>
      <c r="H9796" s="33"/>
      <c r="I9796" s="33"/>
    </row>
    <row r="9797" spans="7:9">
      <c r="G9797" s="33"/>
      <c r="H9797" s="33"/>
      <c r="I9797" s="33"/>
    </row>
    <row r="9798" spans="7:9">
      <c r="G9798" s="33"/>
      <c r="H9798" s="33"/>
      <c r="I9798" s="33"/>
    </row>
    <row r="9799" spans="7:9">
      <c r="G9799" s="33"/>
      <c r="H9799" s="33"/>
      <c r="I9799" s="33"/>
    </row>
    <row r="9800" spans="7:9">
      <c r="G9800" s="33"/>
      <c r="H9800" s="33"/>
      <c r="I9800" s="33"/>
    </row>
    <row r="9801" spans="7:9">
      <c r="G9801" s="33"/>
      <c r="H9801" s="33"/>
      <c r="I9801" s="33"/>
    </row>
    <row r="9802" spans="7:9">
      <c r="G9802" s="33"/>
      <c r="H9802" s="33"/>
      <c r="I9802" s="33"/>
    </row>
    <row r="9803" spans="7:9">
      <c r="G9803" s="33"/>
      <c r="H9803" s="33"/>
      <c r="I9803" s="33"/>
    </row>
    <row r="9804" spans="7:9">
      <c r="G9804" s="33"/>
      <c r="H9804" s="33"/>
      <c r="I9804" s="33"/>
    </row>
    <row r="9805" spans="7:9">
      <c r="G9805" s="33"/>
      <c r="H9805" s="33"/>
      <c r="I9805" s="33"/>
    </row>
    <row r="9806" spans="7:9">
      <c r="G9806" s="33"/>
      <c r="H9806" s="33"/>
      <c r="I9806" s="33"/>
    </row>
    <row r="9807" spans="7:9">
      <c r="G9807" s="33"/>
      <c r="H9807" s="33"/>
      <c r="I9807" s="33"/>
    </row>
    <row r="9808" spans="7:9">
      <c r="G9808" s="33"/>
      <c r="H9808" s="33"/>
      <c r="I9808" s="33"/>
    </row>
    <row r="9809" spans="7:9">
      <c r="G9809" s="33"/>
      <c r="H9809" s="33"/>
      <c r="I9809" s="33"/>
    </row>
    <row r="9810" spans="7:9">
      <c r="G9810" s="33"/>
      <c r="H9810" s="33"/>
      <c r="I9810" s="33"/>
    </row>
    <row r="9811" spans="7:9">
      <c r="G9811" s="33"/>
      <c r="H9811" s="33"/>
      <c r="I9811" s="33"/>
    </row>
    <row r="9812" spans="7:9">
      <c r="G9812" s="33"/>
      <c r="H9812" s="33"/>
      <c r="I9812" s="33"/>
    </row>
    <row r="9813" spans="7:9">
      <c r="G9813" s="33"/>
      <c r="H9813" s="33"/>
      <c r="I9813" s="33"/>
    </row>
    <row r="9814" spans="7:9">
      <c r="G9814" s="33"/>
      <c r="H9814" s="33"/>
      <c r="I9814" s="33"/>
    </row>
    <row r="9815" spans="7:9">
      <c r="G9815" s="33"/>
      <c r="H9815" s="33"/>
      <c r="I9815" s="33"/>
    </row>
    <row r="9816" spans="7:9">
      <c r="G9816" s="33"/>
      <c r="H9816" s="33"/>
      <c r="I9816" s="33"/>
    </row>
    <row r="9817" spans="7:9">
      <c r="G9817" s="33"/>
      <c r="H9817" s="33"/>
      <c r="I9817" s="33"/>
    </row>
    <row r="9818" spans="7:9">
      <c r="G9818" s="33"/>
      <c r="H9818" s="33"/>
      <c r="I9818" s="33"/>
    </row>
    <row r="9819" spans="7:9">
      <c r="G9819" s="33"/>
      <c r="H9819" s="33"/>
      <c r="I9819" s="33"/>
    </row>
    <row r="9820" spans="7:9">
      <c r="G9820" s="33"/>
      <c r="H9820" s="33"/>
      <c r="I9820" s="33"/>
    </row>
    <row r="9821" spans="7:9">
      <c r="G9821" s="33"/>
      <c r="H9821" s="33"/>
      <c r="I9821" s="33"/>
    </row>
    <row r="9822" spans="7:9">
      <c r="G9822" s="33"/>
      <c r="H9822" s="33"/>
      <c r="I9822" s="33"/>
    </row>
    <row r="9823" spans="7:9">
      <c r="G9823" s="33"/>
      <c r="H9823" s="33"/>
      <c r="I9823" s="33"/>
    </row>
    <row r="9824" spans="7:9">
      <c r="G9824" s="33"/>
      <c r="H9824" s="33"/>
      <c r="I9824" s="33"/>
    </row>
    <row r="9825" spans="7:9">
      <c r="G9825" s="33"/>
      <c r="H9825" s="33"/>
      <c r="I9825" s="33"/>
    </row>
    <row r="9826" spans="7:9">
      <c r="G9826" s="33"/>
      <c r="H9826" s="33"/>
      <c r="I9826" s="33"/>
    </row>
    <row r="9827" spans="7:9">
      <c r="G9827" s="33"/>
      <c r="H9827" s="33"/>
      <c r="I9827" s="33"/>
    </row>
    <row r="9828" spans="7:9">
      <c r="G9828" s="33"/>
      <c r="H9828" s="33"/>
      <c r="I9828" s="33"/>
    </row>
    <row r="9829" spans="7:9">
      <c r="G9829" s="33"/>
      <c r="H9829" s="33"/>
      <c r="I9829" s="33"/>
    </row>
    <row r="9830" spans="7:9">
      <c r="G9830" s="33"/>
      <c r="H9830" s="33"/>
      <c r="I9830" s="33"/>
    </row>
    <row r="9831" spans="7:9">
      <c r="G9831" s="33"/>
      <c r="H9831" s="33"/>
      <c r="I9831" s="33"/>
    </row>
    <row r="9832" spans="7:9">
      <c r="G9832" s="33"/>
      <c r="H9832" s="33"/>
      <c r="I9832" s="33"/>
    </row>
    <row r="9833" spans="7:9">
      <c r="G9833" s="33"/>
      <c r="H9833" s="33"/>
      <c r="I9833" s="33"/>
    </row>
    <row r="9834" spans="7:9">
      <c r="G9834" s="33"/>
      <c r="H9834" s="33"/>
      <c r="I9834" s="33"/>
    </row>
    <row r="9835" spans="7:9">
      <c r="G9835" s="33"/>
      <c r="H9835" s="33"/>
      <c r="I9835" s="33"/>
    </row>
    <row r="9836" spans="7:9">
      <c r="G9836" s="33"/>
      <c r="H9836" s="33"/>
      <c r="I9836" s="33"/>
    </row>
    <row r="9837" spans="7:9">
      <c r="G9837" s="33"/>
      <c r="H9837" s="33"/>
      <c r="I9837" s="33"/>
    </row>
    <row r="9838" spans="7:9">
      <c r="G9838" s="33"/>
      <c r="H9838" s="33"/>
      <c r="I9838" s="33"/>
    </row>
    <row r="9839" spans="7:9">
      <c r="G9839" s="33"/>
      <c r="H9839" s="33"/>
      <c r="I9839" s="33"/>
    </row>
    <row r="9840" spans="7:9">
      <c r="G9840" s="33"/>
      <c r="H9840" s="33"/>
      <c r="I9840" s="33"/>
    </row>
    <row r="9841" spans="7:9">
      <c r="G9841" s="33"/>
      <c r="H9841" s="33"/>
      <c r="I9841" s="33"/>
    </row>
    <row r="9842" spans="7:9">
      <c r="G9842" s="33"/>
      <c r="H9842" s="33"/>
      <c r="I9842" s="33"/>
    </row>
    <row r="9843" spans="7:9">
      <c r="G9843" s="33"/>
      <c r="H9843" s="33"/>
      <c r="I9843" s="33"/>
    </row>
    <row r="9844" spans="7:9">
      <c r="G9844" s="33"/>
      <c r="H9844" s="33"/>
      <c r="I9844" s="33"/>
    </row>
    <row r="9845" spans="7:9">
      <c r="G9845" s="33"/>
      <c r="H9845" s="33"/>
      <c r="I9845" s="33"/>
    </row>
    <row r="9846" spans="7:9">
      <c r="G9846" s="33"/>
      <c r="H9846" s="33"/>
      <c r="I9846" s="33"/>
    </row>
    <row r="9847" spans="7:9">
      <c r="G9847" s="33"/>
      <c r="H9847" s="33"/>
      <c r="I9847" s="33"/>
    </row>
    <row r="9848" spans="7:9">
      <c r="G9848" s="33"/>
      <c r="H9848" s="33"/>
      <c r="I9848" s="33"/>
    </row>
    <row r="9849" spans="7:9">
      <c r="G9849" s="33"/>
      <c r="H9849" s="33"/>
      <c r="I9849" s="33"/>
    </row>
    <row r="9850" spans="7:9">
      <c r="G9850" s="33"/>
      <c r="H9850" s="33"/>
      <c r="I9850" s="33"/>
    </row>
    <row r="9851" spans="7:9">
      <c r="G9851" s="33"/>
      <c r="H9851" s="33"/>
      <c r="I9851" s="33"/>
    </row>
    <row r="9852" spans="7:9">
      <c r="G9852" s="33"/>
      <c r="H9852" s="33"/>
      <c r="I9852" s="33"/>
    </row>
    <row r="9853" spans="7:9">
      <c r="G9853" s="33"/>
      <c r="H9853" s="33"/>
      <c r="I9853" s="33"/>
    </row>
    <row r="9854" spans="7:9">
      <c r="G9854" s="33"/>
      <c r="H9854" s="33"/>
      <c r="I9854" s="33"/>
    </row>
    <row r="9855" spans="7:9">
      <c r="G9855" s="33"/>
      <c r="H9855" s="33"/>
      <c r="I9855" s="33"/>
    </row>
    <row r="9856" spans="7:9">
      <c r="G9856" s="33"/>
      <c r="H9856" s="33"/>
      <c r="I9856" s="33"/>
    </row>
    <row r="9857" spans="7:9">
      <c r="G9857" s="33"/>
      <c r="H9857" s="33"/>
      <c r="I9857" s="33"/>
    </row>
    <row r="9858" spans="7:9">
      <c r="G9858" s="33"/>
      <c r="H9858" s="33"/>
      <c r="I9858" s="33"/>
    </row>
    <row r="9859" spans="7:9">
      <c r="G9859" s="33"/>
      <c r="H9859" s="33"/>
      <c r="I9859" s="33"/>
    </row>
    <row r="9860" spans="7:9">
      <c r="G9860" s="33"/>
      <c r="H9860" s="33"/>
      <c r="I9860" s="33"/>
    </row>
    <row r="9861" spans="7:9">
      <c r="G9861" s="33"/>
      <c r="H9861" s="33"/>
      <c r="I9861" s="33"/>
    </row>
    <row r="9862" spans="7:9">
      <c r="G9862" s="33"/>
      <c r="H9862" s="33"/>
      <c r="I9862" s="33"/>
    </row>
    <row r="9863" spans="7:9">
      <c r="G9863" s="33"/>
      <c r="H9863" s="33"/>
      <c r="I9863" s="33"/>
    </row>
    <row r="9864" spans="7:9">
      <c r="G9864" s="33"/>
      <c r="H9864" s="33"/>
      <c r="I9864" s="33"/>
    </row>
    <row r="9865" spans="7:9">
      <c r="G9865" s="33"/>
      <c r="H9865" s="33"/>
      <c r="I9865" s="33"/>
    </row>
    <row r="9866" spans="7:9">
      <c r="G9866" s="33"/>
      <c r="H9866" s="33"/>
      <c r="I9866" s="33"/>
    </row>
    <row r="9867" spans="7:9">
      <c r="G9867" s="33"/>
      <c r="H9867" s="33"/>
      <c r="I9867" s="33"/>
    </row>
    <row r="9868" spans="7:9">
      <c r="G9868" s="33"/>
      <c r="H9868" s="33"/>
      <c r="I9868" s="33"/>
    </row>
    <row r="9869" spans="7:9">
      <c r="G9869" s="33"/>
      <c r="H9869" s="33"/>
      <c r="I9869" s="33"/>
    </row>
    <row r="9870" spans="7:9">
      <c r="G9870" s="33"/>
      <c r="H9870" s="33"/>
      <c r="I9870" s="33"/>
    </row>
    <row r="9871" spans="7:9">
      <c r="G9871" s="33"/>
      <c r="H9871" s="33"/>
      <c r="I9871" s="33"/>
    </row>
    <row r="9872" spans="7:9">
      <c r="G9872" s="33"/>
      <c r="H9872" s="33"/>
      <c r="I9872" s="33"/>
    </row>
    <row r="9873" spans="7:9">
      <c r="G9873" s="33"/>
      <c r="H9873" s="33"/>
      <c r="I9873" s="33"/>
    </row>
    <row r="9874" spans="7:9">
      <c r="G9874" s="33"/>
      <c r="H9874" s="33"/>
      <c r="I9874" s="33"/>
    </row>
    <row r="9875" spans="7:9">
      <c r="G9875" s="33"/>
      <c r="H9875" s="33"/>
      <c r="I9875" s="33"/>
    </row>
    <row r="9876" spans="7:9">
      <c r="G9876" s="33"/>
      <c r="H9876" s="33"/>
      <c r="I9876" s="33"/>
    </row>
    <row r="9877" spans="7:9">
      <c r="G9877" s="33"/>
      <c r="H9877" s="33"/>
      <c r="I9877" s="33"/>
    </row>
    <row r="9878" spans="7:9">
      <c r="G9878" s="33"/>
      <c r="H9878" s="33"/>
      <c r="I9878" s="33"/>
    </row>
    <row r="9879" spans="7:9">
      <c r="G9879" s="33"/>
      <c r="H9879" s="33"/>
      <c r="I9879" s="33"/>
    </row>
    <row r="9880" spans="7:9">
      <c r="G9880" s="33"/>
      <c r="H9880" s="33"/>
      <c r="I9880" s="33"/>
    </row>
    <row r="9881" spans="7:9">
      <c r="G9881" s="33"/>
      <c r="H9881" s="33"/>
      <c r="I9881" s="33"/>
    </row>
    <row r="9882" spans="7:9">
      <c r="G9882" s="33"/>
      <c r="H9882" s="33"/>
      <c r="I9882" s="33"/>
    </row>
    <row r="9883" spans="7:9">
      <c r="G9883" s="33"/>
      <c r="H9883" s="33"/>
      <c r="I9883" s="33"/>
    </row>
    <row r="9884" spans="7:9">
      <c r="G9884" s="33"/>
      <c r="H9884" s="33"/>
      <c r="I9884" s="33"/>
    </row>
    <row r="9885" spans="7:9">
      <c r="G9885" s="33"/>
      <c r="H9885" s="33"/>
      <c r="I9885" s="33"/>
    </row>
    <row r="9886" spans="7:9">
      <c r="G9886" s="33"/>
      <c r="H9886" s="33"/>
      <c r="I9886" s="33"/>
    </row>
    <row r="9887" spans="7:9">
      <c r="G9887" s="33"/>
      <c r="H9887" s="33"/>
      <c r="I9887" s="33"/>
    </row>
    <row r="9888" spans="7:9">
      <c r="G9888" s="33"/>
      <c r="H9888" s="33"/>
      <c r="I9888" s="33"/>
    </row>
    <row r="9889" spans="7:9">
      <c r="G9889" s="33"/>
      <c r="H9889" s="33"/>
      <c r="I9889" s="33"/>
    </row>
    <row r="9890" spans="7:9">
      <c r="G9890" s="33"/>
      <c r="H9890" s="33"/>
      <c r="I9890" s="33"/>
    </row>
    <row r="9891" spans="7:9">
      <c r="G9891" s="33"/>
      <c r="H9891" s="33"/>
      <c r="I9891" s="33"/>
    </row>
    <row r="9892" spans="7:9">
      <c r="G9892" s="33"/>
      <c r="H9892" s="33"/>
      <c r="I9892" s="33"/>
    </row>
    <row r="9893" spans="7:9">
      <c r="G9893" s="33"/>
      <c r="H9893" s="33"/>
      <c r="I9893" s="33"/>
    </row>
    <row r="9894" spans="7:9">
      <c r="G9894" s="33"/>
      <c r="H9894" s="33"/>
      <c r="I9894" s="33"/>
    </row>
    <row r="9895" spans="7:9">
      <c r="G9895" s="33"/>
      <c r="H9895" s="33"/>
      <c r="I9895" s="33"/>
    </row>
    <row r="9896" spans="7:9">
      <c r="G9896" s="33"/>
      <c r="H9896" s="33"/>
      <c r="I9896" s="33"/>
    </row>
    <row r="9897" spans="7:9">
      <c r="G9897" s="33"/>
      <c r="H9897" s="33"/>
      <c r="I9897" s="33"/>
    </row>
    <row r="9898" spans="7:9">
      <c r="G9898" s="33"/>
      <c r="H9898" s="33"/>
      <c r="I9898" s="33"/>
    </row>
    <row r="9899" spans="7:9">
      <c r="G9899" s="33"/>
      <c r="H9899" s="33"/>
      <c r="I9899" s="33"/>
    </row>
    <row r="9900" spans="7:9">
      <c r="G9900" s="33"/>
      <c r="H9900" s="33"/>
      <c r="I9900" s="33"/>
    </row>
    <row r="9901" spans="7:9">
      <c r="G9901" s="33"/>
      <c r="H9901" s="33"/>
      <c r="I9901" s="33"/>
    </row>
    <row r="9902" spans="7:9">
      <c r="G9902" s="33"/>
      <c r="H9902" s="33"/>
      <c r="I9902" s="33"/>
    </row>
    <row r="9903" spans="7:9">
      <c r="G9903" s="33"/>
      <c r="H9903" s="33"/>
      <c r="I9903" s="33"/>
    </row>
    <row r="9904" spans="7:9">
      <c r="G9904" s="33"/>
      <c r="H9904" s="33"/>
      <c r="I9904" s="33"/>
    </row>
    <row r="9905" spans="7:9">
      <c r="G9905" s="33"/>
      <c r="H9905" s="33"/>
      <c r="I9905" s="33"/>
    </row>
    <row r="9906" spans="7:9">
      <c r="G9906" s="33"/>
      <c r="H9906" s="33"/>
      <c r="I9906" s="33"/>
    </row>
    <row r="9907" spans="7:9">
      <c r="G9907" s="33"/>
      <c r="H9907" s="33"/>
      <c r="I9907" s="33"/>
    </row>
    <row r="9908" spans="7:9">
      <c r="G9908" s="33"/>
      <c r="H9908" s="33"/>
      <c r="I9908" s="33"/>
    </row>
    <row r="9909" spans="7:9">
      <c r="G9909" s="33"/>
      <c r="H9909" s="33"/>
      <c r="I9909" s="33"/>
    </row>
    <row r="9910" spans="7:9">
      <c r="G9910" s="33"/>
      <c r="H9910" s="33"/>
      <c r="I9910" s="33"/>
    </row>
    <row r="9911" spans="7:9">
      <c r="G9911" s="33"/>
      <c r="H9911" s="33"/>
      <c r="I9911" s="33"/>
    </row>
    <row r="9912" spans="7:9">
      <c r="G9912" s="33"/>
      <c r="H9912" s="33"/>
      <c r="I9912" s="33"/>
    </row>
    <row r="9913" spans="7:9">
      <c r="G9913" s="33"/>
      <c r="H9913" s="33"/>
      <c r="I9913" s="33"/>
    </row>
    <row r="9914" spans="7:9">
      <c r="G9914" s="33"/>
      <c r="H9914" s="33"/>
      <c r="I9914" s="33"/>
    </row>
    <row r="9915" spans="7:9">
      <c r="G9915" s="33"/>
      <c r="H9915" s="33"/>
      <c r="I9915" s="33"/>
    </row>
    <row r="9916" spans="7:9">
      <c r="G9916" s="33"/>
      <c r="H9916" s="33"/>
      <c r="I9916" s="33"/>
    </row>
    <row r="9917" spans="7:9">
      <c r="G9917" s="33"/>
      <c r="H9917" s="33"/>
      <c r="I9917" s="33"/>
    </row>
    <row r="9918" spans="7:9">
      <c r="G9918" s="33"/>
      <c r="H9918" s="33"/>
      <c r="I9918" s="33"/>
    </row>
    <row r="9919" spans="7:9">
      <c r="G9919" s="33"/>
      <c r="H9919" s="33"/>
      <c r="I9919" s="33"/>
    </row>
    <row r="9920" spans="7:9">
      <c r="G9920" s="33"/>
      <c r="H9920" s="33"/>
      <c r="I9920" s="33"/>
    </row>
    <row r="9921" spans="7:9">
      <c r="G9921" s="33"/>
      <c r="H9921" s="33"/>
      <c r="I9921" s="33"/>
    </row>
    <row r="9922" spans="7:9">
      <c r="G9922" s="33"/>
      <c r="H9922" s="33"/>
      <c r="I9922" s="33"/>
    </row>
    <row r="9923" spans="7:9">
      <c r="G9923" s="33"/>
      <c r="H9923" s="33"/>
      <c r="I9923" s="33"/>
    </row>
    <row r="9924" spans="7:9">
      <c r="G9924" s="33"/>
      <c r="H9924" s="33"/>
      <c r="I9924" s="33"/>
    </row>
    <row r="9925" spans="7:9">
      <c r="G9925" s="33"/>
      <c r="H9925" s="33"/>
      <c r="I9925" s="33"/>
    </row>
    <row r="9926" spans="7:9">
      <c r="G9926" s="33"/>
      <c r="H9926" s="33"/>
      <c r="I9926" s="33"/>
    </row>
    <row r="9927" spans="7:9">
      <c r="G9927" s="33"/>
      <c r="H9927" s="33"/>
      <c r="I9927" s="33"/>
    </row>
    <row r="9928" spans="7:9">
      <c r="G9928" s="33"/>
      <c r="H9928" s="33"/>
      <c r="I9928" s="33"/>
    </row>
    <row r="9929" spans="7:9">
      <c r="G9929" s="33"/>
      <c r="H9929" s="33"/>
      <c r="I9929" s="33"/>
    </row>
    <row r="9930" spans="7:9">
      <c r="G9930" s="33"/>
      <c r="H9930" s="33"/>
      <c r="I9930" s="33"/>
    </row>
    <row r="9931" spans="7:9">
      <c r="G9931" s="33"/>
      <c r="H9931" s="33"/>
      <c r="I9931" s="33"/>
    </row>
    <row r="9932" spans="7:9">
      <c r="G9932" s="33"/>
      <c r="H9932" s="33"/>
      <c r="I9932" s="33"/>
    </row>
    <row r="9933" spans="7:9">
      <c r="G9933" s="33"/>
      <c r="H9933" s="33"/>
      <c r="I9933" s="33"/>
    </row>
    <row r="9934" spans="7:9">
      <c r="G9934" s="33"/>
      <c r="H9934" s="33"/>
      <c r="I9934" s="33"/>
    </row>
    <row r="9935" spans="7:9">
      <c r="G9935" s="33"/>
      <c r="H9935" s="33"/>
      <c r="I9935" s="33"/>
    </row>
    <row r="9936" spans="7:9">
      <c r="G9936" s="33"/>
      <c r="H9936" s="33"/>
      <c r="I9936" s="33"/>
    </row>
    <row r="9937" spans="7:9">
      <c r="G9937" s="33"/>
      <c r="H9937" s="33"/>
      <c r="I9937" s="33"/>
    </row>
    <row r="9938" spans="7:9">
      <c r="G9938" s="33"/>
      <c r="H9938" s="33"/>
      <c r="I9938" s="33"/>
    </row>
    <row r="9939" spans="7:9">
      <c r="G9939" s="33"/>
      <c r="H9939" s="33"/>
      <c r="I9939" s="33"/>
    </row>
    <row r="9940" spans="7:9">
      <c r="G9940" s="33"/>
      <c r="H9940" s="33"/>
      <c r="I9940" s="33"/>
    </row>
    <row r="9941" spans="7:9">
      <c r="G9941" s="33"/>
      <c r="H9941" s="33"/>
      <c r="I9941" s="33"/>
    </row>
    <row r="9942" spans="7:9">
      <c r="G9942" s="33"/>
      <c r="H9942" s="33"/>
      <c r="I9942" s="33"/>
    </row>
    <row r="9943" spans="7:9">
      <c r="G9943" s="33"/>
      <c r="H9943" s="33"/>
      <c r="I9943" s="33"/>
    </row>
    <row r="9944" spans="7:9">
      <c r="G9944" s="33"/>
      <c r="H9944" s="33"/>
      <c r="I9944" s="33"/>
    </row>
    <row r="9945" spans="7:9">
      <c r="G9945" s="33"/>
      <c r="H9945" s="33"/>
      <c r="I9945" s="33"/>
    </row>
    <row r="9946" spans="7:9">
      <c r="G9946" s="33"/>
      <c r="H9946" s="33"/>
      <c r="I9946" s="33"/>
    </row>
    <row r="9947" spans="7:9">
      <c r="G9947" s="33"/>
      <c r="H9947" s="33"/>
      <c r="I9947" s="33"/>
    </row>
    <row r="9948" spans="7:9">
      <c r="G9948" s="33"/>
      <c r="H9948" s="33"/>
      <c r="I9948" s="33"/>
    </row>
    <row r="9949" spans="7:9">
      <c r="G9949" s="33"/>
      <c r="H9949" s="33"/>
      <c r="I9949" s="33"/>
    </row>
    <row r="9950" spans="7:9">
      <c r="G9950" s="33"/>
      <c r="H9950" s="33"/>
      <c r="I9950" s="33"/>
    </row>
    <row r="9951" spans="7:9">
      <c r="G9951" s="33"/>
      <c r="H9951" s="33"/>
      <c r="I9951" s="33"/>
    </row>
    <row r="9952" spans="7:9">
      <c r="G9952" s="33"/>
      <c r="H9952" s="33"/>
      <c r="I9952" s="33"/>
    </row>
    <row r="9953" spans="7:9">
      <c r="G9953" s="33"/>
      <c r="H9953" s="33"/>
      <c r="I9953" s="33"/>
    </row>
    <row r="9954" spans="7:9">
      <c r="G9954" s="33"/>
      <c r="H9954" s="33"/>
      <c r="I9954" s="33"/>
    </row>
    <row r="9955" spans="7:9">
      <c r="G9955" s="33"/>
      <c r="H9955" s="33"/>
      <c r="I9955" s="33"/>
    </row>
    <row r="9956" spans="7:9">
      <c r="G9956" s="33"/>
      <c r="H9956" s="33"/>
      <c r="I9956" s="33"/>
    </row>
    <row r="9957" spans="7:9">
      <c r="G9957" s="33"/>
      <c r="H9957" s="33"/>
      <c r="I9957" s="33"/>
    </row>
    <row r="9958" spans="7:9">
      <c r="G9958" s="33"/>
      <c r="H9958" s="33"/>
      <c r="I9958" s="33"/>
    </row>
    <row r="9959" spans="7:9">
      <c r="G9959" s="33"/>
      <c r="H9959" s="33"/>
      <c r="I9959" s="33"/>
    </row>
    <row r="9960" spans="7:9">
      <c r="G9960" s="33"/>
      <c r="H9960" s="33"/>
      <c r="I9960" s="33"/>
    </row>
    <row r="9961" spans="7:9">
      <c r="G9961" s="33"/>
      <c r="H9961" s="33"/>
      <c r="I9961" s="33"/>
    </row>
    <row r="9962" spans="7:9">
      <c r="G9962" s="33"/>
      <c r="H9962" s="33"/>
      <c r="I9962" s="33"/>
    </row>
    <row r="9963" spans="7:9">
      <c r="G9963" s="33"/>
      <c r="H9963" s="33"/>
      <c r="I9963" s="33"/>
    </row>
    <row r="9964" spans="7:9">
      <c r="G9964" s="33"/>
      <c r="H9964" s="33"/>
      <c r="I9964" s="33"/>
    </row>
    <row r="9965" spans="7:9">
      <c r="G9965" s="33"/>
      <c r="H9965" s="33"/>
      <c r="I9965" s="33"/>
    </row>
    <row r="9966" spans="7:9">
      <c r="G9966" s="33"/>
      <c r="H9966" s="33"/>
      <c r="I9966" s="33"/>
    </row>
    <row r="9967" spans="7:9">
      <c r="G9967" s="33"/>
      <c r="H9967" s="33"/>
      <c r="I9967" s="33"/>
    </row>
    <row r="9968" spans="7:9">
      <c r="G9968" s="33"/>
      <c r="H9968" s="33"/>
      <c r="I9968" s="33"/>
    </row>
    <row r="9969" spans="7:9">
      <c r="G9969" s="33"/>
      <c r="H9969" s="33"/>
      <c r="I9969" s="33"/>
    </row>
    <row r="9970" spans="7:9">
      <c r="G9970" s="33"/>
      <c r="H9970" s="33"/>
      <c r="I9970" s="33"/>
    </row>
    <row r="9971" spans="7:9">
      <c r="G9971" s="33"/>
      <c r="H9971" s="33"/>
      <c r="I9971" s="33"/>
    </row>
    <row r="9972" spans="7:9">
      <c r="G9972" s="33"/>
      <c r="H9972" s="33"/>
      <c r="I9972" s="33"/>
    </row>
    <row r="9973" spans="7:9">
      <c r="G9973" s="33"/>
      <c r="H9973" s="33"/>
      <c r="I9973" s="33"/>
    </row>
    <row r="9974" spans="7:9">
      <c r="G9974" s="33"/>
      <c r="H9974" s="33"/>
      <c r="I9974" s="33"/>
    </row>
    <row r="9975" spans="7:9">
      <c r="G9975" s="33"/>
      <c r="H9975" s="33"/>
      <c r="I9975" s="33"/>
    </row>
    <row r="9976" spans="7:9">
      <c r="G9976" s="33"/>
      <c r="H9976" s="33"/>
      <c r="I9976" s="33"/>
    </row>
    <row r="9977" spans="7:9">
      <c r="G9977" s="33"/>
      <c r="H9977" s="33"/>
      <c r="I9977" s="33"/>
    </row>
    <row r="9978" spans="7:9">
      <c r="G9978" s="33"/>
      <c r="H9978" s="33"/>
      <c r="I9978" s="33"/>
    </row>
    <row r="9979" spans="7:9">
      <c r="G9979" s="33"/>
      <c r="H9979" s="33"/>
      <c r="I9979" s="33"/>
    </row>
    <row r="9980" spans="7:9">
      <c r="G9980" s="33"/>
      <c r="H9980" s="33"/>
      <c r="I9980" s="33"/>
    </row>
    <row r="9981" spans="7:9">
      <c r="G9981" s="33"/>
      <c r="H9981" s="33"/>
      <c r="I9981" s="33"/>
    </row>
    <row r="9982" spans="7:9">
      <c r="G9982" s="33"/>
      <c r="H9982" s="33"/>
      <c r="I9982" s="33"/>
    </row>
    <row r="9983" spans="7:9">
      <c r="G9983" s="33"/>
      <c r="H9983" s="33"/>
      <c r="I9983" s="33"/>
    </row>
    <row r="9984" spans="7:9">
      <c r="G9984" s="33"/>
      <c r="H9984" s="33"/>
      <c r="I9984" s="33"/>
    </row>
    <row r="9985" spans="7:9">
      <c r="G9985" s="33"/>
      <c r="H9985" s="33"/>
      <c r="I9985" s="33"/>
    </row>
    <row r="9986" spans="7:9">
      <c r="G9986" s="33"/>
      <c r="H9986" s="33"/>
      <c r="I9986" s="33"/>
    </row>
    <row r="9987" spans="7:9">
      <c r="G9987" s="33"/>
      <c r="H9987" s="33"/>
      <c r="I9987" s="33"/>
    </row>
    <row r="9988" spans="7:9">
      <c r="G9988" s="33"/>
      <c r="H9988" s="33"/>
      <c r="I9988" s="33"/>
    </row>
    <row r="9989" spans="7:9">
      <c r="G9989" s="33"/>
      <c r="H9989" s="33"/>
      <c r="I9989" s="33"/>
    </row>
    <row r="9990" spans="7:9">
      <c r="G9990" s="33"/>
      <c r="H9990" s="33"/>
      <c r="I9990" s="33"/>
    </row>
    <row r="9991" spans="7:9">
      <c r="G9991" s="33"/>
      <c r="H9991" s="33"/>
      <c r="I9991" s="33"/>
    </row>
    <row r="9992" spans="7:9">
      <c r="G9992" s="33"/>
      <c r="H9992" s="33"/>
      <c r="I9992" s="33"/>
    </row>
    <row r="9993" spans="7:9">
      <c r="G9993" s="33"/>
      <c r="H9993" s="33"/>
      <c r="I9993" s="33"/>
    </row>
    <row r="9994" spans="7:9">
      <c r="G9994" s="33"/>
      <c r="H9994" s="33"/>
      <c r="I9994" s="33"/>
    </row>
    <row r="9995" spans="7:9">
      <c r="G9995" s="33"/>
      <c r="H9995" s="33"/>
      <c r="I9995" s="33"/>
    </row>
    <row r="9996" spans="7:9">
      <c r="G9996" s="33"/>
      <c r="H9996" s="33"/>
      <c r="I9996" s="33"/>
    </row>
    <row r="9997" spans="7:9">
      <c r="G9997" s="33"/>
      <c r="H9997" s="33"/>
      <c r="I9997" s="33"/>
    </row>
    <row r="9998" spans="7:9">
      <c r="G9998" s="33"/>
      <c r="H9998" s="33"/>
      <c r="I9998" s="33"/>
    </row>
    <row r="9999" spans="7:9">
      <c r="G9999" s="33"/>
      <c r="H9999" s="33"/>
      <c r="I9999" s="33"/>
    </row>
    <row r="10000" spans="7:9">
      <c r="G10000" s="33"/>
      <c r="H10000" s="33"/>
      <c r="I10000" s="33"/>
    </row>
    <row r="10001" spans="7:9">
      <c r="G10001" s="33"/>
      <c r="H10001" s="33"/>
      <c r="I10001" s="33"/>
    </row>
    <row r="10002" spans="7:9">
      <c r="G10002" s="33"/>
      <c r="H10002" s="33"/>
      <c r="I10002" s="33"/>
    </row>
    <row r="10003" spans="7:9">
      <c r="G10003" s="33"/>
      <c r="H10003" s="33"/>
      <c r="I10003" s="33"/>
    </row>
    <row r="10004" spans="7:9">
      <c r="G10004" s="33"/>
      <c r="H10004" s="33"/>
      <c r="I10004" s="33"/>
    </row>
    <row r="10005" spans="7:9">
      <c r="G10005" s="33"/>
      <c r="H10005" s="33"/>
      <c r="I10005" s="33"/>
    </row>
    <row r="10006" spans="7:9">
      <c r="G10006" s="33"/>
      <c r="H10006" s="33"/>
      <c r="I10006" s="33"/>
    </row>
    <row r="10007" spans="7:9">
      <c r="G10007" s="33"/>
      <c r="H10007" s="33"/>
      <c r="I10007" s="33"/>
    </row>
    <row r="10008" spans="7:9">
      <c r="G10008" s="33"/>
      <c r="H10008" s="33"/>
      <c r="I10008" s="33"/>
    </row>
    <row r="10009" spans="7:9">
      <c r="G10009" s="33"/>
      <c r="H10009" s="33"/>
      <c r="I10009" s="33"/>
    </row>
    <row r="10010" spans="7:9">
      <c r="G10010" s="33"/>
      <c r="H10010" s="33"/>
      <c r="I10010" s="33"/>
    </row>
    <row r="10011" spans="7:9">
      <c r="G10011" s="33"/>
      <c r="H10011" s="33"/>
      <c r="I10011" s="33"/>
    </row>
    <row r="10012" spans="7:9">
      <c r="G10012" s="33"/>
      <c r="H10012" s="33"/>
      <c r="I10012" s="33"/>
    </row>
    <row r="10013" spans="7:9">
      <c r="G10013" s="33"/>
      <c r="H10013" s="33"/>
      <c r="I10013" s="33"/>
    </row>
    <row r="10014" spans="7:9">
      <c r="G10014" s="33"/>
      <c r="H10014" s="33"/>
      <c r="I10014" s="33"/>
    </row>
    <row r="10015" spans="7:9">
      <c r="G10015" s="33"/>
      <c r="H10015" s="33"/>
      <c r="I10015" s="33"/>
    </row>
    <row r="10016" spans="7:9">
      <c r="G10016" s="33"/>
      <c r="H10016" s="33"/>
      <c r="I10016" s="33"/>
    </row>
    <row r="10017" spans="7:9">
      <c r="G10017" s="33"/>
      <c r="H10017" s="33"/>
      <c r="I10017" s="33"/>
    </row>
    <row r="10018" spans="7:9">
      <c r="G10018" s="33"/>
      <c r="H10018" s="33"/>
      <c r="I10018" s="33"/>
    </row>
    <row r="10019" spans="7:9">
      <c r="G10019" s="33"/>
      <c r="H10019" s="33"/>
      <c r="I10019" s="33"/>
    </row>
    <row r="10020" spans="7:9">
      <c r="G10020" s="33"/>
      <c r="H10020" s="33"/>
      <c r="I10020" s="33"/>
    </row>
    <row r="10021" spans="7:9">
      <c r="G10021" s="33"/>
      <c r="H10021" s="33"/>
      <c r="I10021" s="33"/>
    </row>
    <row r="10022" spans="7:9">
      <c r="G10022" s="33"/>
      <c r="H10022" s="33"/>
      <c r="I10022" s="33"/>
    </row>
    <row r="10023" spans="7:9">
      <c r="G10023" s="33"/>
      <c r="H10023" s="33"/>
      <c r="I10023" s="33"/>
    </row>
    <row r="10024" spans="7:9">
      <c r="G10024" s="33"/>
      <c r="H10024" s="33"/>
      <c r="I10024" s="33"/>
    </row>
    <row r="10025" spans="7:9">
      <c r="G10025" s="33"/>
      <c r="H10025" s="33"/>
      <c r="I10025" s="33"/>
    </row>
    <row r="10026" spans="7:9">
      <c r="G10026" s="33"/>
      <c r="H10026" s="33"/>
      <c r="I10026" s="33"/>
    </row>
    <row r="10027" spans="7:9">
      <c r="G10027" s="33"/>
      <c r="H10027" s="33"/>
      <c r="I10027" s="33"/>
    </row>
    <row r="10028" spans="7:9">
      <c r="G10028" s="33"/>
      <c r="H10028" s="33"/>
      <c r="I10028" s="33"/>
    </row>
    <row r="10029" spans="7:9">
      <c r="G10029" s="33"/>
      <c r="H10029" s="33"/>
      <c r="I10029" s="33"/>
    </row>
    <row r="10030" spans="7:9">
      <c r="G10030" s="33"/>
      <c r="H10030" s="33"/>
      <c r="I10030" s="33"/>
    </row>
    <row r="10031" spans="7:9">
      <c r="G10031" s="33"/>
      <c r="H10031" s="33"/>
      <c r="I10031" s="33"/>
    </row>
    <row r="10032" spans="7:9">
      <c r="G10032" s="33"/>
      <c r="H10032" s="33"/>
      <c r="I10032" s="33"/>
    </row>
    <row r="10033" spans="7:9">
      <c r="G10033" s="33"/>
      <c r="H10033" s="33"/>
      <c r="I10033" s="33"/>
    </row>
    <row r="10034" spans="7:9">
      <c r="G10034" s="33"/>
      <c r="H10034" s="33"/>
      <c r="I10034" s="33"/>
    </row>
    <row r="10035" spans="7:9">
      <c r="G10035" s="33"/>
      <c r="H10035" s="33"/>
      <c r="I10035" s="33"/>
    </row>
    <row r="10036" spans="7:9">
      <c r="G10036" s="33"/>
      <c r="H10036" s="33"/>
      <c r="I10036" s="33"/>
    </row>
    <row r="10037" spans="7:9">
      <c r="G10037" s="33"/>
      <c r="H10037" s="33"/>
      <c r="I10037" s="33"/>
    </row>
    <row r="10038" spans="7:9">
      <c r="G10038" s="33"/>
      <c r="H10038" s="33"/>
      <c r="I10038" s="33"/>
    </row>
    <row r="10039" spans="7:9">
      <c r="G10039" s="33"/>
      <c r="H10039" s="33"/>
      <c r="I10039" s="33"/>
    </row>
    <row r="10040" spans="7:9">
      <c r="G10040" s="33"/>
      <c r="H10040" s="33"/>
      <c r="I10040" s="33"/>
    </row>
    <row r="10041" spans="7:9">
      <c r="G10041" s="33"/>
      <c r="H10041" s="33"/>
      <c r="I10041" s="33"/>
    </row>
    <row r="10042" spans="7:9">
      <c r="G10042" s="33"/>
      <c r="H10042" s="33"/>
      <c r="I10042" s="33"/>
    </row>
    <row r="10043" spans="7:9">
      <c r="G10043" s="33"/>
      <c r="H10043" s="33"/>
      <c r="I10043" s="33"/>
    </row>
    <row r="10044" spans="7:9">
      <c r="G10044" s="33"/>
      <c r="H10044" s="33"/>
      <c r="I10044" s="33"/>
    </row>
    <row r="10045" spans="7:9">
      <c r="G10045" s="33"/>
      <c r="H10045" s="33"/>
      <c r="I10045" s="33"/>
    </row>
    <row r="10046" spans="7:9">
      <c r="G10046" s="33"/>
      <c r="H10046" s="33"/>
      <c r="I10046" s="33"/>
    </row>
    <row r="10047" spans="7:9">
      <c r="G10047" s="33"/>
      <c r="H10047" s="33"/>
      <c r="I10047" s="33"/>
    </row>
    <row r="10048" spans="7:9">
      <c r="G10048" s="33"/>
      <c r="H10048" s="33"/>
      <c r="I10048" s="33"/>
    </row>
    <row r="10049" spans="7:9">
      <c r="G10049" s="33"/>
      <c r="H10049" s="33"/>
      <c r="I10049" s="33"/>
    </row>
    <row r="10050" spans="7:9">
      <c r="G10050" s="33"/>
      <c r="H10050" s="33"/>
      <c r="I10050" s="33"/>
    </row>
    <row r="10051" spans="7:9">
      <c r="G10051" s="33"/>
      <c r="H10051" s="33"/>
      <c r="I10051" s="33"/>
    </row>
    <row r="10052" spans="7:9">
      <c r="G10052" s="33"/>
      <c r="H10052" s="33"/>
      <c r="I10052" s="33"/>
    </row>
    <row r="10053" spans="7:9">
      <c r="G10053" s="33"/>
      <c r="H10053" s="33"/>
      <c r="I10053" s="33"/>
    </row>
    <row r="10054" spans="7:9">
      <c r="G10054" s="33"/>
      <c r="H10054" s="33"/>
      <c r="I10054" s="33"/>
    </row>
    <row r="10055" spans="7:9">
      <c r="G10055" s="33"/>
      <c r="H10055" s="33"/>
      <c r="I10055" s="33"/>
    </row>
    <row r="10056" spans="7:9">
      <c r="G10056" s="33"/>
      <c r="H10056" s="33"/>
      <c r="I10056" s="33"/>
    </row>
    <row r="10057" spans="7:9">
      <c r="G10057" s="33"/>
      <c r="H10057" s="33"/>
      <c r="I10057" s="33"/>
    </row>
    <row r="10058" spans="7:9">
      <c r="G10058" s="33"/>
      <c r="H10058" s="33"/>
      <c r="I10058" s="33"/>
    </row>
    <row r="10059" spans="7:9">
      <c r="G10059" s="33"/>
      <c r="H10059" s="33"/>
      <c r="I10059" s="33"/>
    </row>
    <row r="10060" spans="7:9">
      <c r="G10060" s="33"/>
      <c r="H10060" s="33"/>
      <c r="I10060" s="33"/>
    </row>
    <row r="10061" spans="7:9">
      <c r="G10061" s="33"/>
      <c r="H10061" s="33"/>
      <c r="I10061" s="33"/>
    </row>
    <row r="10062" spans="7:9">
      <c r="G10062" s="33"/>
      <c r="H10062" s="33"/>
      <c r="I10062" s="33"/>
    </row>
    <row r="10063" spans="7:9">
      <c r="G10063" s="33"/>
      <c r="H10063" s="33"/>
      <c r="I10063" s="33"/>
    </row>
    <row r="10064" spans="7:9">
      <c r="G10064" s="33"/>
      <c r="H10064" s="33"/>
      <c r="I10064" s="33"/>
    </row>
    <row r="10065" spans="7:9">
      <c r="G10065" s="33"/>
      <c r="H10065" s="33"/>
      <c r="I10065" s="33"/>
    </row>
    <row r="10066" spans="7:9">
      <c r="G10066" s="33"/>
      <c r="H10066" s="33"/>
      <c r="I10066" s="33"/>
    </row>
    <row r="10067" spans="7:9">
      <c r="G10067" s="33"/>
      <c r="H10067" s="33"/>
      <c r="I10067" s="33"/>
    </row>
    <row r="10068" spans="7:9">
      <c r="G10068" s="33"/>
      <c r="H10068" s="33"/>
      <c r="I10068" s="33"/>
    </row>
    <row r="10069" spans="7:9">
      <c r="G10069" s="33"/>
      <c r="H10069" s="33"/>
      <c r="I10069" s="33"/>
    </row>
    <row r="10070" spans="7:9">
      <c r="G10070" s="33"/>
      <c r="H10070" s="33"/>
      <c r="I10070" s="33"/>
    </row>
    <row r="10071" spans="7:9">
      <c r="G10071" s="33"/>
      <c r="H10071" s="33"/>
      <c r="I10071" s="33"/>
    </row>
    <row r="10072" spans="7:9">
      <c r="G10072" s="33"/>
      <c r="H10072" s="33"/>
      <c r="I10072" s="33"/>
    </row>
    <row r="10073" spans="7:9">
      <c r="G10073" s="33"/>
      <c r="H10073" s="33"/>
      <c r="I10073" s="33"/>
    </row>
    <row r="10074" spans="7:9">
      <c r="G10074" s="33"/>
      <c r="H10074" s="33"/>
      <c r="I10074" s="33"/>
    </row>
    <row r="10075" spans="7:9">
      <c r="G10075" s="33"/>
      <c r="H10075" s="33"/>
      <c r="I10075" s="33"/>
    </row>
    <row r="10076" spans="7:9">
      <c r="G10076" s="33"/>
      <c r="H10076" s="33"/>
      <c r="I10076" s="33"/>
    </row>
    <row r="10077" spans="7:9">
      <c r="G10077" s="33"/>
      <c r="H10077" s="33"/>
      <c r="I10077" s="33"/>
    </row>
    <row r="10078" spans="7:9">
      <c r="G10078" s="33"/>
      <c r="H10078" s="33"/>
      <c r="I10078" s="33"/>
    </row>
    <row r="10079" spans="7:9">
      <c r="G10079" s="33"/>
      <c r="H10079" s="33"/>
      <c r="I10079" s="33"/>
    </row>
    <row r="10080" spans="7:9">
      <c r="G10080" s="33"/>
      <c r="H10080" s="33"/>
      <c r="I10080" s="33"/>
    </row>
    <row r="10081" spans="7:9">
      <c r="G10081" s="33"/>
      <c r="H10081" s="33"/>
      <c r="I10081" s="33"/>
    </row>
    <row r="10082" spans="7:9">
      <c r="G10082" s="33"/>
      <c r="H10082" s="33"/>
      <c r="I10082" s="33"/>
    </row>
    <row r="10083" spans="7:9">
      <c r="G10083" s="33"/>
      <c r="H10083" s="33"/>
      <c r="I10083" s="33"/>
    </row>
    <row r="10084" spans="7:9">
      <c r="G10084" s="33"/>
      <c r="H10084" s="33"/>
      <c r="I10084" s="33"/>
    </row>
    <row r="10085" spans="7:9">
      <c r="G10085" s="33"/>
      <c r="H10085" s="33"/>
      <c r="I10085" s="33"/>
    </row>
    <row r="10086" spans="7:9">
      <c r="G10086" s="33"/>
      <c r="H10086" s="33"/>
      <c r="I10086" s="33"/>
    </row>
    <row r="10087" spans="7:9">
      <c r="G10087" s="33"/>
      <c r="H10087" s="33"/>
      <c r="I10087" s="33"/>
    </row>
    <row r="10088" spans="7:9">
      <c r="G10088" s="33"/>
      <c r="H10088" s="33"/>
      <c r="I10088" s="33"/>
    </row>
    <row r="10089" spans="7:9">
      <c r="G10089" s="33"/>
      <c r="H10089" s="33"/>
      <c r="I10089" s="33"/>
    </row>
    <row r="10090" spans="7:9">
      <c r="G10090" s="33"/>
      <c r="H10090" s="33"/>
      <c r="I10090" s="33"/>
    </row>
    <row r="10091" spans="7:9">
      <c r="G10091" s="33"/>
      <c r="H10091" s="33"/>
      <c r="I10091" s="33"/>
    </row>
    <row r="10092" spans="7:9">
      <c r="G10092" s="33"/>
      <c r="H10092" s="33"/>
      <c r="I10092" s="33"/>
    </row>
    <row r="10093" spans="7:9">
      <c r="G10093" s="33"/>
      <c r="H10093" s="33"/>
      <c r="I10093" s="33"/>
    </row>
    <row r="10094" spans="7:9">
      <c r="G10094" s="33"/>
      <c r="H10094" s="33"/>
      <c r="I10094" s="33"/>
    </row>
    <row r="10095" spans="7:9">
      <c r="G10095" s="33"/>
      <c r="H10095" s="33"/>
      <c r="I10095" s="33"/>
    </row>
    <row r="10096" spans="7:9">
      <c r="G10096" s="33"/>
      <c r="H10096" s="33"/>
      <c r="I10096" s="33"/>
    </row>
    <row r="10097" spans="7:9">
      <c r="G10097" s="33"/>
      <c r="H10097" s="33"/>
      <c r="I10097" s="33"/>
    </row>
    <row r="10098" spans="7:9">
      <c r="G10098" s="33"/>
      <c r="H10098" s="33"/>
      <c r="I10098" s="33"/>
    </row>
    <row r="10099" spans="7:9">
      <c r="G10099" s="33"/>
      <c r="H10099" s="33"/>
      <c r="I10099" s="33"/>
    </row>
    <row r="10100" spans="7:9">
      <c r="G10100" s="33"/>
      <c r="H10100" s="33"/>
      <c r="I10100" s="33"/>
    </row>
    <row r="10101" spans="7:9">
      <c r="G10101" s="33"/>
      <c r="H10101" s="33"/>
      <c r="I10101" s="33"/>
    </row>
    <row r="10102" spans="7:9">
      <c r="G10102" s="33"/>
      <c r="H10102" s="33"/>
      <c r="I10102" s="33"/>
    </row>
    <row r="10103" spans="7:9">
      <c r="G10103" s="33"/>
      <c r="H10103" s="33"/>
      <c r="I10103" s="33"/>
    </row>
    <row r="10104" spans="7:9">
      <c r="G10104" s="33"/>
      <c r="H10104" s="33"/>
      <c r="I10104" s="33"/>
    </row>
    <row r="10105" spans="7:9">
      <c r="G10105" s="33"/>
      <c r="H10105" s="33"/>
      <c r="I10105" s="33"/>
    </row>
    <row r="10106" spans="7:9">
      <c r="G10106" s="33"/>
      <c r="H10106" s="33"/>
      <c r="I10106" s="33"/>
    </row>
    <row r="10107" spans="7:9">
      <c r="G10107" s="33"/>
      <c r="H10107" s="33"/>
      <c r="I10107" s="33"/>
    </row>
    <row r="10108" spans="7:9">
      <c r="G10108" s="33"/>
      <c r="H10108" s="33"/>
      <c r="I10108" s="33"/>
    </row>
    <row r="10109" spans="7:9">
      <c r="G10109" s="33"/>
      <c r="H10109" s="33"/>
      <c r="I10109" s="33"/>
    </row>
    <row r="10110" spans="7:9">
      <c r="G10110" s="33"/>
      <c r="H10110" s="33"/>
      <c r="I10110" s="33"/>
    </row>
    <row r="10111" spans="7:9">
      <c r="G10111" s="33"/>
      <c r="H10111" s="33"/>
      <c r="I10111" s="33"/>
    </row>
    <row r="10112" spans="7:9">
      <c r="G10112" s="33"/>
      <c r="H10112" s="33"/>
      <c r="I10112" s="33"/>
    </row>
    <row r="10113" spans="7:9">
      <c r="G10113" s="33"/>
      <c r="H10113" s="33"/>
      <c r="I10113" s="33"/>
    </row>
    <row r="10114" spans="7:9">
      <c r="G10114" s="33"/>
      <c r="H10114" s="33"/>
      <c r="I10114" s="33"/>
    </row>
    <row r="10115" spans="7:9">
      <c r="G10115" s="33"/>
      <c r="H10115" s="33"/>
      <c r="I10115" s="33"/>
    </row>
    <row r="10116" spans="7:9">
      <c r="G10116" s="33"/>
      <c r="H10116" s="33"/>
      <c r="I10116" s="33"/>
    </row>
    <row r="10117" spans="7:9">
      <c r="G10117" s="33"/>
      <c r="H10117" s="33"/>
      <c r="I10117" s="33"/>
    </row>
    <row r="10118" spans="7:9">
      <c r="G10118" s="33"/>
      <c r="H10118" s="33"/>
      <c r="I10118" s="33"/>
    </row>
    <row r="10119" spans="7:9">
      <c r="G10119" s="33"/>
      <c r="H10119" s="33"/>
      <c r="I10119" s="33"/>
    </row>
    <row r="10120" spans="7:9">
      <c r="G10120" s="33"/>
      <c r="H10120" s="33"/>
      <c r="I10120" s="33"/>
    </row>
    <row r="10121" spans="7:9">
      <c r="G10121" s="33"/>
      <c r="H10121" s="33"/>
      <c r="I10121" s="33"/>
    </row>
    <row r="10122" spans="7:9">
      <c r="G10122" s="33"/>
      <c r="H10122" s="33"/>
      <c r="I10122" s="33"/>
    </row>
    <row r="10123" spans="7:9">
      <c r="G10123" s="33"/>
      <c r="H10123" s="33"/>
      <c r="I10123" s="33"/>
    </row>
    <row r="10124" spans="7:9">
      <c r="G10124" s="33"/>
      <c r="H10124" s="33"/>
      <c r="I10124" s="33"/>
    </row>
    <row r="10125" spans="7:9">
      <c r="G10125" s="33"/>
      <c r="H10125" s="33"/>
      <c r="I10125" s="33"/>
    </row>
    <row r="10126" spans="7:9">
      <c r="G10126" s="33"/>
      <c r="H10126" s="33"/>
      <c r="I10126" s="33"/>
    </row>
    <row r="10127" spans="7:9">
      <c r="G10127" s="33"/>
      <c r="H10127" s="33"/>
      <c r="I10127" s="33"/>
    </row>
    <row r="10128" spans="7:9">
      <c r="G10128" s="33"/>
      <c r="H10128" s="33"/>
      <c r="I10128" s="33"/>
    </row>
    <row r="10129" spans="7:9">
      <c r="G10129" s="33"/>
      <c r="H10129" s="33"/>
      <c r="I10129" s="33"/>
    </row>
    <row r="10130" spans="7:9">
      <c r="G10130" s="33"/>
      <c r="H10130" s="33"/>
      <c r="I10130" s="33"/>
    </row>
    <row r="10131" spans="7:9">
      <c r="G10131" s="33"/>
      <c r="H10131" s="33"/>
      <c r="I10131" s="33"/>
    </row>
    <row r="10132" spans="7:9">
      <c r="G10132" s="33"/>
      <c r="H10132" s="33"/>
      <c r="I10132" s="33"/>
    </row>
    <row r="10133" spans="7:9">
      <c r="G10133" s="33"/>
      <c r="H10133" s="33"/>
      <c r="I10133" s="33"/>
    </row>
    <row r="10134" spans="7:9">
      <c r="G10134" s="33"/>
      <c r="H10134" s="33"/>
      <c r="I10134" s="33"/>
    </row>
    <row r="10135" spans="7:9">
      <c r="G10135" s="33"/>
      <c r="H10135" s="33"/>
      <c r="I10135" s="33"/>
    </row>
    <row r="10136" spans="7:9">
      <c r="G10136" s="33"/>
      <c r="H10136" s="33"/>
      <c r="I10136" s="33"/>
    </row>
    <row r="10137" spans="7:9">
      <c r="G10137" s="33"/>
      <c r="H10137" s="33"/>
      <c r="I10137" s="33"/>
    </row>
    <row r="10138" spans="7:9">
      <c r="G10138" s="33"/>
      <c r="H10138" s="33"/>
      <c r="I10138" s="33"/>
    </row>
    <row r="10139" spans="7:9">
      <c r="G10139" s="33"/>
      <c r="H10139" s="33"/>
      <c r="I10139" s="33"/>
    </row>
    <row r="10140" spans="7:9">
      <c r="G10140" s="33"/>
      <c r="H10140" s="33"/>
      <c r="I10140" s="33"/>
    </row>
    <row r="10141" spans="7:9">
      <c r="G10141" s="33"/>
      <c r="H10141" s="33"/>
      <c r="I10141" s="33"/>
    </row>
    <row r="10142" spans="7:9">
      <c r="G10142" s="33"/>
      <c r="H10142" s="33"/>
      <c r="I10142" s="33"/>
    </row>
    <row r="10143" spans="7:9">
      <c r="G10143" s="33"/>
      <c r="H10143" s="33"/>
      <c r="I10143" s="33"/>
    </row>
    <row r="10144" spans="7:9">
      <c r="G10144" s="33"/>
      <c r="H10144" s="33"/>
      <c r="I10144" s="33"/>
    </row>
    <row r="10145" spans="7:9">
      <c r="G10145" s="33"/>
      <c r="H10145" s="33"/>
      <c r="I10145" s="33"/>
    </row>
    <row r="10146" spans="7:9">
      <c r="G10146" s="33"/>
      <c r="H10146" s="33"/>
      <c r="I10146" s="33"/>
    </row>
    <row r="10147" spans="7:9">
      <c r="G10147" s="33"/>
      <c r="H10147" s="33"/>
      <c r="I10147" s="33"/>
    </row>
    <row r="10148" spans="7:9">
      <c r="G10148" s="33"/>
      <c r="H10148" s="33"/>
      <c r="I10148" s="33"/>
    </row>
    <row r="10149" spans="7:9">
      <c r="G10149" s="33"/>
      <c r="H10149" s="33"/>
      <c r="I10149" s="33"/>
    </row>
    <row r="10150" spans="7:9">
      <c r="G10150" s="33"/>
      <c r="H10150" s="33"/>
      <c r="I10150" s="33"/>
    </row>
    <row r="10151" spans="7:9">
      <c r="G10151" s="33"/>
      <c r="H10151" s="33"/>
      <c r="I10151" s="33"/>
    </row>
    <row r="10152" spans="7:9">
      <c r="G10152" s="33"/>
      <c r="H10152" s="33"/>
      <c r="I10152" s="33"/>
    </row>
    <row r="10153" spans="7:9">
      <c r="G10153" s="33"/>
      <c r="H10153" s="33"/>
      <c r="I10153" s="33"/>
    </row>
    <row r="10154" spans="7:9">
      <c r="G10154" s="33"/>
      <c r="H10154" s="33"/>
      <c r="I10154" s="33"/>
    </row>
    <row r="10155" spans="7:9">
      <c r="G10155" s="33"/>
      <c r="H10155" s="33"/>
      <c r="I10155" s="33"/>
    </row>
    <row r="10156" spans="7:9">
      <c r="G10156" s="33"/>
      <c r="H10156" s="33"/>
      <c r="I10156" s="33"/>
    </row>
    <row r="10157" spans="7:9">
      <c r="G10157" s="33"/>
      <c r="H10157" s="33"/>
      <c r="I10157" s="33"/>
    </row>
    <row r="10158" spans="7:9">
      <c r="G10158" s="33"/>
      <c r="H10158" s="33"/>
      <c r="I10158" s="33"/>
    </row>
    <row r="10159" spans="7:9">
      <c r="G10159" s="33"/>
      <c r="H10159" s="33"/>
      <c r="I10159" s="33"/>
    </row>
    <row r="10160" spans="7:9">
      <c r="G10160" s="33"/>
      <c r="H10160" s="33"/>
      <c r="I10160" s="33"/>
    </row>
    <row r="10161" spans="7:9">
      <c r="G10161" s="33"/>
      <c r="H10161" s="33"/>
      <c r="I10161" s="33"/>
    </row>
    <row r="10162" spans="7:9">
      <c r="G10162" s="33"/>
      <c r="H10162" s="33"/>
      <c r="I10162" s="33"/>
    </row>
    <row r="10163" spans="7:9">
      <c r="G10163" s="33"/>
      <c r="H10163" s="33"/>
      <c r="I10163" s="33"/>
    </row>
    <row r="10164" spans="7:9">
      <c r="G10164" s="33"/>
      <c r="H10164" s="33"/>
      <c r="I10164" s="33"/>
    </row>
    <row r="10165" spans="7:9">
      <c r="G10165" s="33"/>
      <c r="H10165" s="33"/>
      <c r="I10165" s="33"/>
    </row>
    <row r="10166" spans="7:9">
      <c r="G10166" s="33"/>
      <c r="H10166" s="33"/>
      <c r="I10166" s="33"/>
    </row>
    <row r="10167" spans="7:9">
      <c r="G10167" s="33"/>
      <c r="H10167" s="33"/>
      <c r="I10167" s="33"/>
    </row>
    <row r="10168" spans="7:9">
      <c r="G10168" s="33"/>
      <c r="H10168" s="33"/>
      <c r="I10168" s="33"/>
    </row>
    <row r="10169" spans="7:9">
      <c r="G10169" s="33"/>
      <c r="H10169" s="33"/>
      <c r="I10169" s="33"/>
    </row>
    <row r="10170" spans="7:9">
      <c r="G10170" s="33"/>
      <c r="H10170" s="33"/>
      <c r="I10170" s="33"/>
    </row>
    <row r="10171" spans="7:9">
      <c r="G10171" s="33"/>
      <c r="H10171" s="33"/>
      <c r="I10171" s="33"/>
    </row>
    <row r="10172" spans="7:9">
      <c r="G10172" s="33"/>
      <c r="H10172" s="33"/>
      <c r="I10172" s="33"/>
    </row>
    <row r="10173" spans="7:9">
      <c r="G10173" s="33"/>
      <c r="H10173" s="33"/>
      <c r="I10173" s="33"/>
    </row>
    <row r="10174" spans="7:9">
      <c r="G10174" s="33"/>
      <c r="H10174" s="33"/>
      <c r="I10174" s="33"/>
    </row>
    <row r="10175" spans="7:9">
      <c r="G10175" s="33"/>
      <c r="H10175" s="33"/>
      <c r="I10175" s="33"/>
    </row>
    <row r="10176" spans="7:9">
      <c r="G10176" s="33"/>
      <c r="H10176" s="33"/>
      <c r="I10176" s="33"/>
    </row>
    <row r="10177" spans="7:9">
      <c r="G10177" s="33"/>
      <c r="H10177" s="33"/>
      <c r="I10177" s="33"/>
    </row>
    <row r="10178" spans="7:9">
      <c r="G10178" s="33"/>
      <c r="H10178" s="33"/>
      <c r="I10178" s="33"/>
    </row>
    <row r="10179" spans="7:9">
      <c r="G10179" s="33"/>
      <c r="H10179" s="33"/>
      <c r="I10179" s="33"/>
    </row>
    <row r="10180" spans="7:9">
      <c r="G10180" s="33"/>
      <c r="H10180" s="33"/>
      <c r="I10180" s="33"/>
    </row>
    <row r="10181" spans="7:9">
      <c r="G10181" s="33"/>
      <c r="H10181" s="33"/>
      <c r="I10181" s="33"/>
    </row>
    <row r="10182" spans="7:9">
      <c r="G10182" s="33"/>
      <c r="H10182" s="33"/>
      <c r="I10182" s="33"/>
    </row>
    <row r="10183" spans="7:9">
      <c r="G10183" s="33"/>
      <c r="H10183" s="33"/>
      <c r="I10183" s="33"/>
    </row>
    <row r="10184" spans="7:9">
      <c r="G10184" s="33"/>
      <c r="H10184" s="33"/>
      <c r="I10184" s="33"/>
    </row>
    <row r="10185" spans="7:9">
      <c r="G10185" s="33"/>
      <c r="H10185" s="33"/>
      <c r="I10185" s="33"/>
    </row>
    <row r="10186" spans="7:9">
      <c r="G10186" s="33"/>
      <c r="H10186" s="33"/>
      <c r="I10186" s="33"/>
    </row>
    <row r="10187" spans="7:9">
      <c r="G10187" s="33"/>
      <c r="H10187" s="33"/>
      <c r="I10187" s="33"/>
    </row>
    <row r="10188" spans="7:9">
      <c r="G10188" s="33"/>
      <c r="H10188" s="33"/>
      <c r="I10188" s="33"/>
    </row>
    <row r="10189" spans="7:9">
      <c r="G10189" s="33"/>
      <c r="H10189" s="33"/>
      <c r="I10189" s="33"/>
    </row>
    <row r="10190" spans="7:9">
      <c r="G10190" s="33"/>
      <c r="H10190" s="33"/>
      <c r="I10190" s="33"/>
    </row>
    <row r="10191" spans="7:9">
      <c r="G10191" s="33"/>
      <c r="H10191" s="33"/>
      <c r="I10191" s="33"/>
    </row>
    <row r="10192" spans="7:9">
      <c r="G10192" s="33"/>
      <c r="H10192" s="33"/>
      <c r="I10192" s="33"/>
    </row>
    <row r="10193" spans="7:9">
      <c r="G10193" s="33"/>
      <c r="H10193" s="33"/>
      <c r="I10193" s="33"/>
    </row>
    <row r="10194" spans="7:9">
      <c r="G10194" s="33"/>
      <c r="H10194" s="33"/>
      <c r="I10194" s="33"/>
    </row>
    <row r="10195" spans="7:9">
      <c r="G10195" s="33"/>
      <c r="H10195" s="33"/>
      <c r="I10195" s="33"/>
    </row>
    <row r="10196" spans="7:9">
      <c r="G10196" s="33"/>
      <c r="H10196" s="33"/>
      <c r="I10196" s="33"/>
    </row>
    <row r="10197" spans="7:9">
      <c r="G10197" s="33"/>
      <c r="H10197" s="33"/>
      <c r="I10197" s="33"/>
    </row>
    <row r="10198" spans="7:9">
      <c r="G10198" s="33"/>
      <c r="H10198" s="33"/>
      <c r="I10198" s="33"/>
    </row>
    <row r="10199" spans="7:9">
      <c r="G10199" s="33"/>
      <c r="H10199" s="33"/>
      <c r="I10199" s="33"/>
    </row>
    <row r="10200" spans="7:9">
      <c r="G10200" s="33"/>
      <c r="H10200" s="33"/>
      <c r="I10200" s="33"/>
    </row>
    <row r="10201" spans="7:9">
      <c r="G10201" s="33"/>
      <c r="H10201" s="33"/>
      <c r="I10201" s="33"/>
    </row>
    <row r="10202" spans="7:9">
      <c r="G10202" s="33"/>
      <c r="H10202" s="33"/>
      <c r="I10202" s="33"/>
    </row>
    <row r="10203" spans="7:9">
      <c r="G10203" s="33"/>
      <c r="H10203" s="33"/>
      <c r="I10203" s="33"/>
    </row>
    <row r="10204" spans="7:9">
      <c r="G10204" s="33"/>
      <c r="H10204" s="33"/>
      <c r="I10204" s="33"/>
    </row>
    <row r="10205" spans="7:9">
      <c r="G10205" s="33"/>
      <c r="H10205" s="33"/>
      <c r="I10205" s="33"/>
    </row>
    <row r="10206" spans="7:9">
      <c r="G10206" s="33"/>
      <c r="H10206" s="33"/>
      <c r="I10206" s="33"/>
    </row>
    <row r="10207" spans="7:9">
      <c r="G10207" s="33"/>
      <c r="H10207" s="33"/>
      <c r="I10207" s="33"/>
    </row>
    <row r="10208" spans="7:9">
      <c r="G10208" s="33"/>
      <c r="H10208" s="33"/>
      <c r="I10208" s="33"/>
    </row>
    <row r="10209" spans="7:9">
      <c r="G10209" s="33"/>
      <c r="H10209" s="33"/>
      <c r="I10209" s="33"/>
    </row>
    <row r="10210" spans="7:9">
      <c r="G10210" s="33"/>
      <c r="H10210" s="33"/>
      <c r="I10210" s="33"/>
    </row>
    <row r="10211" spans="7:9">
      <c r="G10211" s="33"/>
      <c r="H10211" s="33"/>
      <c r="I10211" s="33"/>
    </row>
    <row r="10212" spans="7:9">
      <c r="G10212" s="33"/>
      <c r="H10212" s="33"/>
      <c r="I10212" s="33"/>
    </row>
    <row r="10213" spans="7:9">
      <c r="G10213" s="33"/>
      <c r="H10213" s="33"/>
      <c r="I10213" s="33"/>
    </row>
    <row r="10214" spans="7:9">
      <c r="G10214" s="33"/>
      <c r="H10214" s="33"/>
      <c r="I10214" s="33"/>
    </row>
    <row r="10215" spans="7:9">
      <c r="G10215" s="33"/>
      <c r="H10215" s="33"/>
      <c r="I10215" s="33"/>
    </row>
    <row r="10216" spans="7:9">
      <c r="G10216" s="33"/>
      <c r="H10216" s="33"/>
      <c r="I10216" s="33"/>
    </row>
    <row r="10217" spans="7:9">
      <c r="G10217" s="33"/>
      <c r="H10217" s="33"/>
      <c r="I10217" s="33"/>
    </row>
    <row r="10218" spans="7:9">
      <c r="G10218" s="33"/>
      <c r="H10218" s="33"/>
      <c r="I10218" s="33"/>
    </row>
    <row r="10219" spans="7:9">
      <c r="G10219" s="33"/>
      <c r="H10219" s="33"/>
      <c r="I10219" s="33"/>
    </row>
    <row r="10220" spans="7:9">
      <c r="G10220" s="33"/>
      <c r="H10220" s="33"/>
      <c r="I10220" s="33"/>
    </row>
    <row r="10221" spans="7:9">
      <c r="G10221" s="33"/>
      <c r="H10221" s="33"/>
      <c r="I10221" s="33"/>
    </row>
    <row r="10222" spans="7:9">
      <c r="G10222" s="33"/>
      <c r="H10222" s="33"/>
      <c r="I10222" s="33"/>
    </row>
    <row r="10223" spans="7:9">
      <c r="G10223" s="33"/>
      <c r="H10223" s="33"/>
      <c r="I10223" s="33"/>
    </row>
    <row r="10224" spans="7:9">
      <c r="G10224" s="33"/>
      <c r="H10224" s="33"/>
      <c r="I10224" s="33"/>
    </row>
    <row r="10225" spans="7:9">
      <c r="G10225" s="33"/>
      <c r="H10225" s="33"/>
      <c r="I10225" s="33"/>
    </row>
    <row r="10226" spans="7:9">
      <c r="G10226" s="33"/>
      <c r="H10226" s="33"/>
      <c r="I10226" s="33"/>
    </row>
    <row r="10227" spans="7:9">
      <c r="G10227" s="33"/>
      <c r="H10227" s="33"/>
      <c r="I10227" s="33"/>
    </row>
    <row r="10228" spans="7:9">
      <c r="G10228" s="33"/>
      <c r="H10228" s="33"/>
      <c r="I10228" s="33"/>
    </row>
    <row r="10229" spans="7:9">
      <c r="G10229" s="33"/>
      <c r="H10229" s="33"/>
      <c r="I10229" s="33"/>
    </row>
    <row r="10230" spans="7:9">
      <c r="G10230" s="33"/>
      <c r="H10230" s="33"/>
      <c r="I10230" s="33"/>
    </row>
    <row r="10231" spans="7:9">
      <c r="G10231" s="33"/>
      <c r="H10231" s="33"/>
      <c r="I10231" s="33"/>
    </row>
    <row r="10232" spans="7:9">
      <c r="G10232" s="33"/>
      <c r="H10232" s="33"/>
      <c r="I10232" s="33"/>
    </row>
    <row r="10233" spans="7:9">
      <c r="G10233" s="33"/>
      <c r="H10233" s="33"/>
      <c r="I10233" s="33"/>
    </row>
    <row r="10234" spans="7:9">
      <c r="G10234" s="33"/>
      <c r="H10234" s="33"/>
      <c r="I10234" s="33"/>
    </row>
    <row r="10235" spans="7:9">
      <c r="G10235" s="33"/>
      <c r="H10235" s="33"/>
      <c r="I10235" s="33"/>
    </row>
    <row r="10236" spans="7:9">
      <c r="G10236" s="33"/>
      <c r="H10236" s="33"/>
      <c r="I10236" s="33"/>
    </row>
    <row r="10237" spans="7:9">
      <c r="G10237" s="33"/>
      <c r="H10237" s="33"/>
      <c r="I10237" s="33"/>
    </row>
    <row r="10238" spans="7:9">
      <c r="G10238" s="33"/>
      <c r="H10238" s="33"/>
      <c r="I10238" s="33"/>
    </row>
    <row r="10239" spans="7:9">
      <c r="G10239" s="33"/>
      <c r="H10239" s="33"/>
      <c r="I10239" s="33"/>
    </row>
    <row r="10240" spans="7:9">
      <c r="G10240" s="33"/>
      <c r="H10240" s="33"/>
      <c r="I10240" s="33"/>
    </row>
    <row r="10241" spans="7:9">
      <c r="G10241" s="33"/>
      <c r="H10241" s="33"/>
      <c r="I10241" s="33"/>
    </row>
    <row r="10242" spans="7:9">
      <c r="G10242" s="33"/>
      <c r="H10242" s="33"/>
      <c r="I10242" s="33"/>
    </row>
    <row r="10243" spans="7:9">
      <c r="G10243" s="33"/>
      <c r="H10243" s="33"/>
      <c r="I10243" s="33"/>
    </row>
    <row r="10244" spans="7:9">
      <c r="G10244" s="33"/>
      <c r="H10244" s="33"/>
      <c r="I10244" s="33"/>
    </row>
    <row r="10245" spans="7:9">
      <c r="G10245" s="33"/>
      <c r="H10245" s="33"/>
      <c r="I10245" s="33"/>
    </row>
    <row r="10246" spans="7:9">
      <c r="G10246" s="33"/>
      <c r="H10246" s="33"/>
      <c r="I10246" s="33"/>
    </row>
    <row r="10247" spans="7:9">
      <c r="G10247" s="33"/>
      <c r="H10247" s="33"/>
      <c r="I10247" s="33"/>
    </row>
    <row r="10248" spans="7:9">
      <c r="G10248" s="33"/>
      <c r="H10248" s="33"/>
      <c r="I10248" s="33"/>
    </row>
    <row r="10249" spans="7:9">
      <c r="G10249" s="33"/>
      <c r="H10249" s="33"/>
      <c r="I10249" s="33"/>
    </row>
    <row r="10250" spans="7:9">
      <c r="G10250" s="33"/>
      <c r="H10250" s="33"/>
      <c r="I10250" s="33"/>
    </row>
    <row r="10251" spans="7:9">
      <c r="G10251" s="33"/>
      <c r="H10251" s="33"/>
      <c r="I10251" s="33"/>
    </row>
    <row r="10252" spans="7:9">
      <c r="G10252" s="33"/>
      <c r="H10252" s="33"/>
      <c r="I10252" s="33"/>
    </row>
    <row r="10253" spans="7:9">
      <c r="G10253" s="33"/>
      <c r="H10253" s="33"/>
      <c r="I10253" s="33"/>
    </row>
    <row r="10254" spans="7:9">
      <c r="G10254" s="33"/>
      <c r="H10254" s="33"/>
      <c r="I10254" s="33"/>
    </row>
    <row r="10255" spans="7:9">
      <c r="G10255" s="33"/>
      <c r="H10255" s="33"/>
      <c r="I10255" s="33"/>
    </row>
    <row r="10256" spans="7:9">
      <c r="G10256" s="33"/>
      <c r="H10256" s="33"/>
      <c r="I10256" s="33"/>
    </row>
    <row r="10257" spans="7:9">
      <c r="G10257" s="33"/>
      <c r="H10257" s="33"/>
      <c r="I10257" s="33"/>
    </row>
    <row r="10258" spans="7:9">
      <c r="G10258" s="33"/>
      <c r="H10258" s="33"/>
      <c r="I10258" s="33"/>
    </row>
    <row r="10259" spans="7:9">
      <c r="G10259" s="33"/>
      <c r="H10259" s="33"/>
      <c r="I10259" s="33"/>
    </row>
    <row r="10260" spans="7:9">
      <c r="G10260" s="33"/>
      <c r="H10260" s="33"/>
      <c r="I10260" s="33"/>
    </row>
    <row r="10261" spans="7:9">
      <c r="G10261" s="33"/>
      <c r="H10261" s="33"/>
      <c r="I10261" s="33"/>
    </row>
    <row r="10262" spans="7:9">
      <c r="G10262" s="33"/>
      <c r="H10262" s="33"/>
      <c r="I10262" s="33"/>
    </row>
    <row r="10263" spans="7:9">
      <c r="G10263" s="33"/>
      <c r="H10263" s="33"/>
      <c r="I10263" s="33"/>
    </row>
    <row r="10264" spans="7:9">
      <c r="G10264" s="33"/>
      <c r="H10264" s="33"/>
      <c r="I10264" s="33"/>
    </row>
    <row r="10265" spans="7:9">
      <c r="G10265" s="33"/>
      <c r="H10265" s="33"/>
      <c r="I10265" s="33"/>
    </row>
    <row r="10266" spans="7:9">
      <c r="G10266" s="33"/>
      <c r="H10266" s="33"/>
      <c r="I10266" s="33"/>
    </row>
    <row r="10267" spans="7:9">
      <c r="G10267" s="33"/>
      <c r="H10267" s="33"/>
      <c r="I10267" s="33"/>
    </row>
    <row r="10268" spans="7:9">
      <c r="G10268" s="33"/>
      <c r="H10268" s="33"/>
      <c r="I10268" s="33"/>
    </row>
    <row r="10269" spans="7:9">
      <c r="G10269" s="33"/>
      <c r="H10269" s="33"/>
      <c r="I10269" s="33"/>
    </row>
    <row r="10270" spans="7:9">
      <c r="G10270" s="33"/>
      <c r="H10270" s="33"/>
      <c r="I10270" s="33"/>
    </row>
    <row r="10271" spans="7:9">
      <c r="G10271" s="33"/>
      <c r="H10271" s="33"/>
      <c r="I10271" s="33"/>
    </row>
    <row r="10272" spans="7:9">
      <c r="G10272" s="33"/>
      <c r="H10272" s="33"/>
      <c r="I10272" s="33"/>
    </row>
    <row r="10273" spans="7:9">
      <c r="G10273" s="33"/>
      <c r="H10273" s="33"/>
      <c r="I10273" s="33"/>
    </row>
    <row r="10274" spans="7:9">
      <c r="G10274" s="33"/>
      <c r="H10274" s="33"/>
      <c r="I10274" s="33"/>
    </row>
    <row r="10275" spans="7:9">
      <c r="G10275" s="33"/>
      <c r="H10275" s="33"/>
      <c r="I10275" s="33"/>
    </row>
    <row r="10276" spans="7:9">
      <c r="G10276" s="33"/>
      <c r="H10276" s="33"/>
      <c r="I10276" s="33"/>
    </row>
    <row r="10277" spans="7:9">
      <c r="G10277" s="33"/>
      <c r="H10277" s="33"/>
      <c r="I10277" s="33"/>
    </row>
    <row r="10278" spans="7:9">
      <c r="G10278" s="33"/>
      <c r="H10278" s="33"/>
      <c r="I10278" s="33"/>
    </row>
    <row r="10279" spans="7:9">
      <c r="G10279" s="33"/>
      <c r="H10279" s="33"/>
      <c r="I10279" s="33"/>
    </row>
    <row r="10280" spans="7:9">
      <c r="G10280" s="33"/>
      <c r="H10280" s="33"/>
      <c r="I10280" s="33"/>
    </row>
    <row r="10281" spans="7:9">
      <c r="G10281" s="33"/>
      <c r="H10281" s="33"/>
      <c r="I10281" s="33"/>
    </row>
    <row r="10282" spans="7:9">
      <c r="G10282" s="33"/>
      <c r="H10282" s="33"/>
      <c r="I10282" s="33"/>
    </row>
    <row r="10283" spans="7:9">
      <c r="G10283" s="33"/>
      <c r="H10283" s="33"/>
      <c r="I10283" s="33"/>
    </row>
    <row r="10284" spans="7:9">
      <c r="G10284" s="33"/>
      <c r="H10284" s="33"/>
      <c r="I10284" s="33"/>
    </row>
    <row r="10285" spans="7:9">
      <c r="G10285" s="33"/>
      <c r="H10285" s="33"/>
      <c r="I10285" s="33"/>
    </row>
    <row r="10286" spans="7:9">
      <c r="G10286" s="33"/>
      <c r="H10286" s="33"/>
      <c r="I10286" s="33"/>
    </row>
    <row r="10287" spans="7:9">
      <c r="G10287" s="33"/>
      <c r="H10287" s="33"/>
      <c r="I10287" s="33"/>
    </row>
    <row r="10288" spans="7:9">
      <c r="G10288" s="33"/>
      <c r="H10288" s="33"/>
      <c r="I10288" s="33"/>
    </row>
    <row r="10289" spans="7:9">
      <c r="G10289" s="33"/>
      <c r="H10289" s="33"/>
      <c r="I10289" s="33"/>
    </row>
    <row r="10290" spans="7:9">
      <c r="G10290" s="33"/>
      <c r="H10290" s="33"/>
      <c r="I10290" s="33"/>
    </row>
    <row r="10291" spans="7:9">
      <c r="G10291" s="33"/>
      <c r="H10291" s="33"/>
      <c r="I10291" s="33"/>
    </row>
    <row r="10292" spans="7:9">
      <c r="G10292" s="33"/>
      <c r="H10292" s="33"/>
      <c r="I10292" s="33"/>
    </row>
    <row r="10293" spans="7:9">
      <c r="G10293" s="33"/>
      <c r="H10293" s="33"/>
      <c r="I10293" s="33"/>
    </row>
    <row r="10294" spans="7:9">
      <c r="G10294" s="33"/>
      <c r="H10294" s="33"/>
      <c r="I10294" s="33"/>
    </row>
    <row r="10295" spans="7:9">
      <c r="G10295" s="33"/>
      <c r="H10295" s="33"/>
      <c r="I10295" s="33"/>
    </row>
    <row r="10296" spans="7:9">
      <c r="G10296" s="33"/>
      <c r="H10296" s="33"/>
      <c r="I10296" s="33"/>
    </row>
    <row r="10297" spans="7:9">
      <c r="G10297" s="33"/>
      <c r="H10297" s="33"/>
      <c r="I10297" s="33"/>
    </row>
    <row r="10298" spans="7:9">
      <c r="G10298" s="33"/>
      <c r="H10298" s="33"/>
      <c r="I10298" s="33"/>
    </row>
    <row r="10299" spans="7:9">
      <c r="G10299" s="33"/>
      <c r="H10299" s="33"/>
      <c r="I10299" s="33"/>
    </row>
    <row r="10300" spans="7:9">
      <c r="G10300" s="33"/>
      <c r="H10300" s="33"/>
      <c r="I10300" s="33"/>
    </row>
    <row r="10301" spans="7:9">
      <c r="G10301" s="33"/>
      <c r="H10301" s="33"/>
      <c r="I10301" s="33"/>
    </row>
    <row r="10302" spans="7:9">
      <c r="G10302" s="33"/>
      <c r="H10302" s="33"/>
      <c r="I10302" s="33"/>
    </row>
    <row r="10303" spans="7:9">
      <c r="G10303" s="33"/>
      <c r="H10303" s="33"/>
      <c r="I10303" s="33"/>
    </row>
    <row r="10304" spans="7:9">
      <c r="G10304" s="33"/>
      <c r="H10304" s="33"/>
      <c r="I10304" s="33"/>
    </row>
    <row r="10305" spans="7:9">
      <c r="G10305" s="33"/>
      <c r="H10305" s="33"/>
      <c r="I10305" s="33"/>
    </row>
    <row r="10306" spans="7:9">
      <c r="G10306" s="33"/>
      <c r="H10306" s="33"/>
      <c r="I10306" s="33"/>
    </row>
    <row r="10307" spans="7:9">
      <c r="G10307" s="33"/>
      <c r="H10307" s="33"/>
      <c r="I10307" s="33"/>
    </row>
    <row r="10308" spans="7:9">
      <c r="G10308" s="33"/>
      <c r="H10308" s="33"/>
      <c r="I10308" s="33"/>
    </row>
    <row r="10309" spans="7:9">
      <c r="G10309" s="33"/>
      <c r="H10309" s="33"/>
      <c r="I10309" s="33"/>
    </row>
    <row r="10310" spans="7:9">
      <c r="G10310" s="33"/>
      <c r="H10310" s="33"/>
      <c r="I10310" s="33"/>
    </row>
    <row r="10311" spans="7:9">
      <c r="G10311" s="33"/>
      <c r="H10311" s="33"/>
      <c r="I10311" s="33"/>
    </row>
    <row r="10312" spans="7:9">
      <c r="G10312" s="33"/>
      <c r="H10312" s="33"/>
      <c r="I10312" s="33"/>
    </row>
    <row r="10313" spans="7:9">
      <c r="G10313" s="33"/>
      <c r="H10313" s="33"/>
      <c r="I10313" s="33"/>
    </row>
    <row r="10314" spans="7:9">
      <c r="G10314" s="33"/>
      <c r="H10314" s="33"/>
      <c r="I10314" s="33"/>
    </row>
    <row r="10315" spans="7:9">
      <c r="G10315" s="33"/>
      <c r="H10315" s="33"/>
      <c r="I10315" s="33"/>
    </row>
    <row r="10316" spans="7:9">
      <c r="G10316" s="33"/>
      <c r="H10316" s="33"/>
      <c r="I10316" s="33"/>
    </row>
    <row r="10317" spans="7:9">
      <c r="G10317" s="33"/>
      <c r="H10317" s="33"/>
      <c r="I10317" s="33"/>
    </row>
    <row r="10318" spans="7:9">
      <c r="G10318" s="33"/>
      <c r="H10318" s="33"/>
      <c r="I10318" s="33"/>
    </row>
    <row r="10319" spans="7:9">
      <c r="G10319" s="33"/>
      <c r="H10319" s="33"/>
      <c r="I10319" s="33"/>
    </row>
    <row r="10320" spans="7:9">
      <c r="G10320" s="33"/>
      <c r="H10320" s="33"/>
      <c r="I10320" s="33"/>
    </row>
    <row r="10321" spans="7:9">
      <c r="G10321" s="33"/>
      <c r="H10321" s="33"/>
      <c r="I10321" s="33"/>
    </row>
    <row r="10322" spans="7:9">
      <c r="G10322" s="33"/>
      <c r="H10322" s="33"/>
      <c r="I10322" s="33"/>
    </row>
    <row r="10323" spans="7:9">
      <c r="G10323" s="33"/>
      <c r="H10323" s="33"/>
      <c r="I10323" s="33"/>
    </row>
    <row r="10324" spans="7:9">
      <c r="G10324" s="33"/>
      <c r="H10324" s="33"/>
      <c r="I10324" s="33"/>
    </row>
    <row r="10325" spans="7:9">
      <c r="G10325" s="33"/>
      <c r="H10325" s="33"/>
      <c r="I10325" s="33"/>
    </row>
    <row r="10326" spans="7:9">
      <c r="G10326" s="33"/>
      <c r="H10326" s="33"/>
      <c r="I10326" s="33"/>
    </row>
    <row r="10327" spans="7:9">
      <c r="G10327" s="33"/>
      <c r="H10327" s="33"/>
      <c r="I10327" s="33"/>
    </row>
    <row r="10328" spans="7:9">
      <c r="G10328" s="33"/>
      <c r="H10328" s="33"/>
      <c r="I10328" s="33"/>
    </row>
    <row r="10329" spans="7:9">
      <c r="G10329" s="33"/>
      <c r="H10329" s="33"/>
      <c r="I10329" s="33"/>
    </row>
    <row r="10330" spans="7:9">
      <c r="G10330" s="33"/>
      <c r="H10330" s="33"/>
      <c r="I10330" s="33"/>
    </row>
    <row r="10331" spans="7:9">
      <c r="G10331" s="33"/>
      <c r="H10331" s="33"/>
      <c r="I10331" s="33"/>
    </row>
    <row r="10332" spans="7:9">
      <c r="G10332" s="33"/>
      <c r="H10332" s="33"/>
      <c r="I10332" s="33"/>
    </row>
    <row r="10333" spans="7:9">
      <c r="G10333" s="33"/>
      <c r="H10333" s="33"/>
      <c r="I10333" s="33"/>
    </row>
    <row r="10334" spans="7:9">
      <c r="G10334" s="33"/>
      <c r="H10334" s="33"/>
      <c r="I10334" s="33"/>
    </row>
    <row r="10335" spans="7:9">
      <c r="G10335" s="33"/>
      <c r="H10335" s="33"/>
      <c r="I10335" s="33"/>
    </row>
    <row r="10336" spans="7:9">
      <c r="G10336" s="33"/>
      <c r="H10336" s="33"/>
      <c r="I10336" s="33"/>
    </row>
    <row r="10337" spans="7:9">
      <c r="G10337" s="33"/>
      <c r="H10337" s="33"/>
      <c r="I10337" s="33"/>
    </row>
    <row r="10338" spans="7:9">
      <c r="G10338" s="33"/>
      <c r="H10338" s="33"/>
      <c r="I10338" s="33"/>
    </row>
    <row r="10339" spans="7:9">
      <c r="G10339" s="33"/>
      <c r="H10339" s="33"/>
      <c r="I10339" s="33"/>
    </row>
    <row r="10340" spans="7:9">
      <c r="G10340" s="33"/>
      <c r="H10340" s="33"/>
      <c r="I10340" s="33"/>
    </row>
    <row r="10341" spans="7:9">
      <c r="G10341" s="33"/>
      <c r="H10341" s="33"/>
      <c r="I10341" s="33"/>
    </row>
    <row r="10342" spans="7:9">
      <c r="G10342" s="33"/>
      <c r="H10342" s="33"/>
      <c r="I10342" s="33"/>
    </row>
    <row r="10343" spans="7:9">
      <c r="G10343" s="33"/>
      <c r="H10343" s="33"/>
      <c r="I10343" s="33"/>
    </row>
    <row r="10344" spans="7:9">
      <c r="G10344" s="33"/>
      <c r="H10344" s="33"/>
      <c r="I10344" s="33"/>
    </row>
    <row r="10345" spans="7:9">
      <c r="G10345" s="33"/>
      <c r="H10345" s="33"/>
      <c r="I10345" s="33"/>
    </row>
    <row r="10346" spans="7:9">
      <c r="G10346" s="33"/>
      <c r="H10346" s="33"/>
      <c r="I10346" s="33"/>
    </row>
    <row r="10347" spans="7:9">
      <c r="G10347" s="33"/>
      <c r="H10347" s="33"/>
      <c r="I10347" s="33"/>
    </row>
    <row r="10348" spans="7:9">
      <c r="G10348" s="33"/>
      <c r="H10348" s="33"/>
      <c r="I10348" s="33"/>
    </row>
    <row r="10349" spans="7:9">
      <c r="G10349" s="33"/>
      <c r="H10349" s="33"/>
      <c r="I10349" s="33"/>
    </row>
    <row r="10350" spans="7:9">
      <c r="G10350" s="33"/>
      <c r="H10350" s="33"/>
      <c r="I10350" s="33"/>
    </row>
    <row r="10351" spans="7:9">
      <c r="G10351" s="33"/>
      <c r="H10351" s="33"/>
      <c r="I10351" s="33"/>
    </row>
    <row r="10352" spans="7:9">
      <c r="G10352" s="33"/>
      <c r="H10352" s="33"/>
      <c r="I10352" s="33"/>
    </row>
    <row r="10353" spans="7:9">
      <c r="G10353" s="33"/>
      <c r="H10353" s="33"/>
      <c r="I10353" s="33"/>
    </row>
    <row r="10354" spans="7:9">
      <c r="G10354" s="33"/>
      <c r="H10354" s="33"/>
      <c r="I10354" s="33"/>
    </row>
    <row r="10355" spans="7:9">
      <c r="G10355" s="33"/>
      <c r="H10355" s="33"/>
      <c r="I10355" s="33"/>
    </row>
    <row r="10356" spans="7:9">
      <c r="G10356" s="33"/>
      <c r="H10356" s="33"/>
      <c r="I10356" s="33"/>
    </row>
    <row r="10357" spans="7:9">
      <c r="G10357" s="33"/>
      <c r="H10357" s="33"/>
      <c r="I10357" s="33"/>
    </row>
    <row r="10358" spans="7:9">
      <c r="G10358" s="33"/>
      <c r="H10358" s="33"/>
      <c r="I10358" s="33"/>
    </row>
    <row r="10359" spans="7:9">
      <c r="G10359" s="33"/>
      <c r="H10359" s="33"/>
      <c r="I10359" s="33"/>
    </row>
    <row r="10360" spans="7:9">
      <c r="G10360" s="33"/>
      <c r="H10360" s="33"/>
      <c r="I10360" s="33"/>
    </row>
    <row r="10361" spans="7:9">
      <c r="G10361" s="33"/>
      <c r="H10361" s="33"/>
      <c r="I10361" s="33"/>
    </row>
    <row r="10362" spans="7:9">
      <c r="G10362" s="33"/>
      <c r="H10362" s="33"/>
      <c r="I10362" s="33"/>
    </row>
    <row r="10363" spans="7:9">
      <c r="G10363" s="33"/>
      <c r="H10363" s="33"/>
      <c r="I10363" s="33"/>
    </row>
    <row r="10364" spans="7:9">
      <c r="G10364" s="33"/>
      <c r="H10364" s="33"/>
      <c r="I10364" s="33"/>
    </row>
    <row r="10365" spans="7:9">
      <c r="G10365" s="33"/>
      <c r="H10365" s="33"/>
      <c r="I10365" s="33"/>
    </row>
    <row r="10366" spans="7:9">
      <c r="G10366" s="33"/>
      <c r="H10366" s="33"/>
      <c r="I10366" s="33"/>
    </row>
    <row r="10367" spans="7:9">
      <c r="G10367" s="33"/>
      <c r="H10367" s="33"/>
      <c r="I10367" s="33"/>
    </row>
    <row r="10368" spans="7:9">
      <c r="G10368" s="33"/>
      <c r="H10368" s="33"/>
      <c r="I10368" s="33"/>
    </row>
    <row r="10369" spans="7:9">
      <c r="G10369" s="33"/>
      <c r="H10369" s="33"/>
      <c r="I10369" s="33"/>
    </row>
    <row r="10370" spans="7:9">
      <c r="G10370" s="33"/>
      <c r="H10370" s="33"/>
      <c r="I10370" s="33"/>
    </row>
    <row r="10371" spans="7:9">
      <c r="G10371" s="33"/>
      <c r="H10371" s="33"/>
      <c r="I10371" s="33"/>
    </row>
    <row r="10372" spans="7:9">
      <c r="G10372" s="33"/>
      <c r="H10372" s="33"/>
      <c r="I10372" s="33"/>
    </row>
    <row r="10373" spans="7:9">
      <c r="G10373" s="33"/>
      <c r="H10373" s="33"/>
      <c r="I10373" s="33"/>
    </row>
    <row r="10374" spans="7:9">
      <c r="G10374" s="33"/>
      <c r="H10374" s="33"/>
      <c r="I10374" s="33"/>
    </row>
    <row r="10375" spans="7:9">
      <c r="G10375" s="33"/>
      <c r="H10375" s="33"/>
      <c r="I10375" s="33"/>
    </row>
    <row r="10376" spans="7:9">
      <c r="G10376" s="33"/>
      <c r="H10376" s="33"/>
      <c r="I10376" s="33"/>
    </row>
    <row r="10377" spans="7:9">
      <c r="G10377" s="33"/>
      <c r="H10377" s="33"/>
      <c r="I10377" s="33"/>
    </row>
    <row r="10378" spans="7:9">
      <c r="G10378" s="33"/>
      <c r="H10378" s="33"/>
      <c r="I10378" s="33"/>
    </row>
    <row r="10379" spans="7:9">
      <c r="G10379" s="33"/>
      <c r="H10379" s="33"/>
      <c r="I10379" s="33"/>
    </row>
    <row r="10380" spans="7:9">
      <c r="G10380" s="33"/>
      <c r="H10380" s="33"/>
      <c r="I10380" s="33"/>
    </row>
    <row r="10381" spans="7:9">
      <c r="G10381" s="33"/>
      <c r="H10381" s="33"/>
      <c r="I10381" s="33"/>
    </row>
    <row r="10382" spans="7:9">
      <c r="G10382" s="33"/>
      <c r="H10382" s="33"/>
      <c r="I10382" s="33"/>
    </row>
    <row r="10383" spans="7:9">
      <c r="G10383" s="33"/>
      <c r="H10383" s="33"/>
      <c r="I10383" s="33"/>
    </row>
    <row r="10384" spans="7:9">
      <c r="G10384" s="33"/>
      <c r="H10384" s="33"/>
      <c r="I10384" s="33"/>
    </row>
    <row r="10385" spans="7:9">
      <c r="G10385" s="33"/>
      <c r="H10385" s="33"/>
      <c r="I10385" s="33"/>
    </row>
    <row r="10386" spans="7:9">
      <c r="G10386" s="33"/>
      <c r="H10386" s="33"/>
      <c r="I10386" s="33"/>
    </row>
    <row r="10387" spans="7:9">
      <c r="G10387" s="33"/>
      <c r="H10387" s="33"/>
      <c r="I10387" s="33"/>
    </row>
    <row r="10388" spans="7:9">
      <c r="G10388" s="33"/>
      <c r="H10388" s="33"/>
      <c r="I10388" s="33"/>
    </row>
    <row r="10389" spans="7:9">
      <c r="G10389" s="33"/>
      <c r="H10389" s="33"/>
      <c r="I10389" s="33"/>
    </row>
    <row r="10390" spans="7:9">
      <c r="G10390" s="33"/>
      <c r="H10390" s="33"/>
      <c r="I10390" s="33"/>
    </row>
    <row r="10391" spans="7:9">
      <c r="G10391" s="33"/>
      <c r="H10391" s="33"/>
      <c r="I10391" s="33"/>
    </row>
    <row r="10392" spans="7:9">
      <c r="G10392" s="33"/>
      <c r="H10392" s="33"/>
      <c r="I10392" s="33"/>
    </row>
    <row r="10393" spans="7:9">
      <c r="G10393" s="33"/>
      <c r="H10393" s="33"/>
      <c r="I10393" s="33"/>
    </row>
    <row r="10394" spans="7:9">
      <c r="G10394" s="33"/>
      <c r="H10394" s="33"/>
      <c r="I10394" s="33"/>
    </row>
    <row r="10395" spans="7:9">
      <c r="G10395" s="33"/>
      <c r="H10395" s="33"/>
      <c r="I10395" s="33"/>
    </row>
    <row r="10396" spans="7:9">
      <c r="G10396" s="33"/>
      <c r="H10396" s="33"/>
      <c r="I10396" s="33"/>
    </row>
    <row r="10397" spans="7:9">
      <c r="G10397" s="33"/>
      <c r="H10397" s="33"/>
      <c r="I10397" s="33"/>
    </row>
    <row r="10398" spans="7:9">
      <c r="G10398" s="33"/>
      <c r="H10398" s="33"/>
      <c r="I10398" s="33"/>
    </row>
    <row r="10399" spans="7:9">
      <c r="G10399" s="33"/>
      <c r="H10399" s="33"/>
      <c r="I10399" s="33"/>
    </row>
    <row r="10400" spans="7:9">
      <c r="G10400" s="33"/>
      <c r="H10400" s="33"/>
      <c r="I10400" s="33"/>
    </row>
    <row r="10401" spans="7:9">
      <c r="G10401" s="33"/>
      <c r="H10401" s="33"/>
      <c r="I10401" s="33"/>
    </row>
    <row r="10402" spans="7:9">
      <c r="G10402" s="33"/>
      <c r="H10402" s="33"/>
      <c r="I10402" s="33"/>
    </row>
    <row r="10403" spans="7:9">
      <c r="G10403" s="33"/>
      <c r="H10403" s="33"/>
      <c r="I10403" s="33"/>
    </row>
    <row r="10404" spans="7:9">
      <c r="G10404" s="33"/>
      <c r="H10404" s="33"/>
      <c r="I10404" s="33"/>
    </row>
    <row r="10405" spans="7:9">
      <c r="G10405" s="33"/>
      <c r="H10405" s="33"/>
      <c r="I10405" s="33"/>
    </row>
    <row r="10406" spans="7:9">
      <c r="G10406" s="33"/>
      <c r="H10406" s="33"/>
      <c r="I10406" s="33"/>
    </row>
    <row r="10407" spans="7:9">
      <c r="G10407" s="33"/>
      <c r="H10407" s="33"/>
      <c r="I10407" s="33"/>
    </row>
    <row r="10408" spans="7:9">
      <c r="G10408" s="33"/>
      <c r="H10408" s="33"/>
      <c r="I10408" s="33"/>
    </row>
    <row r="10409" spans="7:9">
      <c r="G10409" s="33"/>
      <c r="H10409" s="33"/>
      <c r="I10409" s="33"/>
    </row>
    <row r="10410" spans="7:9">
      <c r="G10410" s="33"/>
      <c r="H10410" s="33"/>
      <c r="I10410" s="33"/>
    </row>
    <row r="10411" spans="7:9">
      <c r="G10411" s="33"/>
      <c r="H10411" s="33"/>
      <c r="I10411" s="33"/>
    </row>
    <row r="10412" spans="7:9">
      <c r="G10412" s="33"/>
      <c r="H10412" s="33"/>
      <c r="I10412" s="33"/>
    </row>
    <row r="10413" spans="7:9">
      <c r="G10413" s="33"/>
      <c r="H10413" s="33"/>
      <c r="I10413" s="33"/>
    </row>
    <row r="10414" spans="7:9">
      <c r="G10414" s="33"/>
      <c r="H10414" s="33"/>
      <c r="I10414" s="33"/>
    </row>
    <row r="10415" spans="7:9">
      <c r="G10415" s="33"/>
      <c r="H10415" s="33"/>
      <c r="I10415" s="33"/>
    </row>
    <row r="10416" spans="7:9">
      <c r="G10416" s="33"/>
      <c r="H10416" s="33"/>
      <c r="I10416" s="33"/>
    </row>
    <row r="10417" spans="7:9">
      <c r="G10417" s="33"/>
      <c r="H10417" s="33"/>
      <c r="I10417" s="33"/>
    </row>
    <row r="10418" spans="7:9">
      <c r="G10418" s="33"/>
      <c r="H10418" s="33"/>
      <c r="I10418" s="33"/>
    </row>
    <row r="10419" spans="7:9">
      <c r="G10419" s="33"/>
      <c r="H10419" s="33"/>
      <c r="I10419" s="33"/>
    </row>
    <row r="10420" spans="7:9">
      <c r="G10420" s="33"/>
      <c r="H10420" s="33"/>
      <c r="I10420" s="33"/>
    </row>
    <row r="10421" spans="7:9">
      <c r="G10421" s="33"/>
      <c r="H10421" s="33"/>
      <c r="I10421" s="33"/>
    </row>
    <row r="10422" spans="7:9">
      <c r="G10422" s="33"/>
      <c r="H10422" s="33"/>
      <c r="I10422" s="33"/>
    </row>
    <row r="10423" spans="7:9">
      <c r="G10423" s="33"/>
      <c r="H10423" s="33"/>
      <c r="I10423" s="33"/>
    </row>
    <row r="10424" spans="7:9">
      <c r="G10424" s="33"/>
      <c r="H10424" s="33"/>
      <c r="I10424" s="33"/>
    </row>
    <row r="10425" spans="7:9">
      <c r="G10425" s="33"/>
      <c r="H10425" s="33"/>
      <c r="I10425" s="33"/>
    </row>
    <row r="10426" spans="7:9">
      <c r="G10426" s="33"/>
      <c r="H10426" s="33"/>
      <c r="I10426" s="33"/>
    </row>
    <row r="10427" spans="7:9">
      <c r="G10427" s="33"/>
      <c r="H10427" s="33"/>
      <c r="I10427" s="33"/>
    </row>
    <row r="10428" spans="7:9">
      <c r="G10428" s="33"/>
      <c r="H10428" s="33"/>
      <c r="I10428" s="33"/>
    </row>
    <row r="10429" spans="7:9">
      <c r="G10429" s="33"/>
      <c r="H10429" s="33"/>
      <c r="I10429" s="33"/>
    </row>
    <row r="10430" spans="7:9">
      <c r="G10430" s="33"/>
      <c r="H10430" s="33"/>
      <c r="I10430" s="33"/>
    </row>
    <row r="10431" spans="7:9">
      <c r="G10431" s="33"/>
      <c r="H10431" s="33"/>
      <c r="I10431" s="33"/>
    </row>
    <row r="10432" spans="7:9">
      <c r="G10432" s="33"/>
      <c r="H10432" s="33"/>
      <c r="I10432" s="33"/>
    </row>
    <row r="10433" spans="7:9">
      <c r="G10433" s="33"/>
      <c r="H10433" s="33"/>
      <c r="I10433" s="33"/>
    </row>
    <row r="10434" spans="7:9">
      <c r="G10434" s="33"/>
      <c r="H10434" s="33"/>
      <c r="I10434" s="33"/>
    </row>
    <row r="10435" spans="7:9">
      <c r="G10435" s="33"/>
      <c r="H10435" s="33"/>
      <c r="I10435" s="33"/>
    </row>
    <row r="10436" spans="7:9">
      <c r="G10436" s="33"/>
      <c r="H10436" s="33"/>
      <c r="I10436" s="33"/>
    </row>
    <row r="10437" spans="7:9">
      <c r="G10437" s="33"/>
      <c r="H10437" s="33"/>
      <c r="I10437" s="33"/>
    </row>
    <row r="10438" spans="7:9">
      <c r="G10438" s="33"/>
      <c r="H10438" s="33"/>
      <c r="I10438" s="33"/>
    </row>
    <row r="10439" spans="7:9">
      <c r="G10439" s="33"/>
      <c r="H10439" s="33"/>
      <c r="I10439" s="33"/>
    </row>
    <row r="10440" spans="7:9">
      <c r="G10440" s="33"/>
      <c r="H10440" s="33"/>
      <c r="I10440" s="33"/>
    </row>
    <row r="10441" spans="7:9">
      <c r="G10441" s="33"/>
      <c r="H10441" s="33"/>
      <c r="I10441" s="33"/>
    </row>
    <row r="10442" spans="7:9">
      <c r="G10442" s="33"/>
      <c r="H10442" s="33"/>
      <c r="I10442" s="33"/>
    </row>
    <row r="10443" spans="7:9">
      <c r="G10443" s="33"/>
      <c r="H10443" s="33"/>
      <c r="I10443" s="33"/>
    </row>
    <row r="10444" spans="7:9">
      <c r="G10444" s="33"/>
      <c r="H10444" s="33"/>
      <c r="I10444" s="33"/>
    </row>
    <row r="10445" spans="7:9">
      <c r="G10445" s="33"/>
      <c r="H10445" s="33"/>
      <c r="I10445" s="33"/>
    </row>
    <row r="10446" spans="7:9">
      <c r="G10446" s="33"/>
      <c r="H10446" s="33"/>
      <c r="I10446" s="33"/>
    </row>
    <row r="10447" spans="7:9">
      <c r="G10447" s="33"/>
      <c r="H10447" s="33"/>
      <c r="I10447" s="33"/>
    </row>
    <row r="10448" spans="7:9">
      <c r="G10448" s="33"/>
      <c r="H10448" s="33"/>
      <c r="I10448" s="33"/>
    </row>
    <row r="10449" spans="7:9">
      <c r="G10449" s="33"/>
      <c r="H10449" s="33"/>
      <c r="I10449" s="33"/>
    </row>
    <row r="10450" spans="7:9">
      <c r="G10450" s="33"/>
      <c r="H10450" s="33"/>
      <c r="I10450" s="33"/>
    </row>
    <row r="10451" spans="7:9">
      <c r="G10451" s="33"/>
      <c r="H10451" s="33"/>
      <c r="I10451" s="33"/>
    </row>
    <row r="10452" spans="7:9">
      <c r="G10452" s="33"/>
      <c r="H10452" s="33"/>
      <c r="I10452" s="33"/>
    </row>
    <row r="10453" spans="7:9">
      <c r="G10453" s="33"/>
      <c r="H10453" s="33"/>
      <c r="I10453" s="33"/>
    </row>
    <row r="10454" spans="7:9">
      <c r="G10454" s="33"/>
      <c r="H10454" s="33"/>
      <c r="I10454" s="33"/>
    </row>
    <row r="10455" spans="7:9">
      <c r="G10455" s="33"/>
      <c r="H10455" s="33"/>
      <c r="I10455" s="33"/>
    </row>
    <row r="10456" spans="7:9">
      <c r="G10456" s="33"/>
      <c r="H10456" s="33"/>
      <c r="I10456" s="33"/>
    </row>
    <row r="10457" spans="7:9">
      <c r="G10457" s="33"/>
      <c r="H10457" s="33"/>
      <c r="I10457" s="33"/>
    </row>
    <row r="10458" spans="7:9">
      <c r="G10458" s="33"/>
      <c r="H10458" s="33"/>
      <c r="I10458" s="33"/>
    </row>
    <row r="10459" spans="7:9">
      <c r="G10459" s="33"/>
      <c r="H10459" s="33"/>
      <c r="I10459" s="33"/>
    </row>
    <row r="10460" spans="7:9">
      <c r="G10460" s="33"/>
      <c r="H10460" s="33"/>
      <c r="I10460" s="33"/>
    </row>
    <row r="10461" spans="7:9">
      <c r="G10461" s="33"/>
      <c r="H10461" s="33"/>
      <c r="I10461" s="33"/>
    </row>
    <row r="10462" spans="7:9">
      <c r="G10462" s="33"/>
      <c r="H10462" s="33"/>
      <c r="I10462" s="33"/>
    </row>
    <row r="10463" spans="7:9">
      <c r="G10463" s="33"/>
      <c r="H10463" s="33"/>
      <c r="I10463" s="33"/>
    </row>
    <row r="10464" spans="7:9">
      <c r="G10464" s="33"/>
      <c r="H10464" s="33"/>
      <c r="I10464" s="33"/>
    </row>
    <row r="10465" spans="7:9">
      <c r="G10465" s="33"/>
      <c r="H10465" s="33"/>
      <c r="I10465" s="33"/>
    </row>
    <row r="10466" spans="7:9">
      <c r="G10466" s="33"/>
      <c r="H10466" s="33"/>
      <c r="I10466" s="33"/>
    </row>
    <row r="10467" spans="7:9">
      <c r="G10467" s="33"/>
      <c r="H10467" s="33"/>
      <c r="I10467" s="33"/>
    </row>
    <row r="10468" spans="7:9">
      <c r="G10468" s="33"/>
      <c r="H10468" s="33"/>
      <c r="I10468" s="33"/>
    </row>
    <row r="10469" spans="7:9">
      <c r="G10469" s="33"/>
      <c r="H10469" s="33"/>
      <c r="I10469" s="33"/>
    </row>
    <row r="10470" spans="7:9">
      <c r="G10470" s="33"/>
      <c r="H10470" s="33"/>
      <c r="I10470" s="33"/>
    </row>
    <row r="10471" spans="7:9">
      <c r="G10471" s="33"/>
      <c r="H10471" s="33"/>
      <c r="I10471" s="33"/>
    </row>
    <row r="10472" spans="7:9">
      <c r="G10472" s="33"/>
      <c r="H10472" s="33"/>
      <c r="I10472" s="33"/>
    </row>
    <row r="10473" spans="7:9">
      <c r="G10473" s="33"/>
      <c r="H10473" s="33"/>
      <c r="I10473" s="33"/>
    </row>
    <row r="10474" spans="7:9">
      <c r="G10474" s="33"/>
      <c r="H10474" s="33"/>
      <c r="I10474" s="33"/>
    </row>
    <row r="10475" spans="7:9">
      <c r="G10475" s="33"/>
      <c r="H10475" s="33"/>
      <c r="I10475" s="33"/>
    </row>
    <row r="10476" spans="7:9">
      <c r="G10476" s="33"/>
      <c r="H10476" s="33"/>
      <c r="I10476" s="33"/>
    </row>
    <row r="10477" spans="7:9">
      <c r="G10477" s="33"/>
      <c r="H10477" s="33"/>
      <c r="I10477" s="33"/>
    </row>
    <row r="10478" spans="7:9">
      <c r="G10478" s="33"/>
      <c r="H10478" s="33"/>
      <c r="I10478" s="33"/>
    </row>
    <row r="10479" spans="7:9">
      <c r="G10479" s="33"/>
      <c r="H10479" s="33"/>
      <c r="I10479" s="33"/>
    </row>
    <row r="10480" spans="7:9">
      <c r="G10480" s="33"/>
      <c r="H10480" s="33"/>
      <c r="I10480" s="33"/>
    </row>
    <row r="10481" spans="7:9">
      <c r="G10481" s="33"/>
      <c r="H10481" s="33"/>
      <c r="I10481" s="33"/>
    </row>
    <row r="10482" spans="7:9">
      <c r="G10482" s="33"/>
      <c r="H10482" s="33"/>
      <c r="I10482" s="33"/>
    </row>
    <row r="10483" spans="7:9">
      <c r="G10483" s="33"/>
      <c r="H10483" s="33"/>
      <c r="I10483" s="33"/>
    </row>
    <row r="10484" spans="7:9">
      <c r="G10484" s="33"/>
      <c r="H10484" s="33"/>
      <c r="I10484" s="33"/>
    </row>
    <row r="10485" spans="7:9">
      <c r="G10485" s="33"/>
      <c r="H10485" s="33"/>
      <c r="I10485" s="33"/>
    </row>
    <row r="10486" spans="7:9">
      <c r="G10486" s="33"/>
      <c r="H10486" s="33"/>
      <c r="I10486" s="33"/>
    </row>
    <row r="10487" spans="7:9">
      <c r="G10487" s="33"/>
      <c r="H10487" s="33"/>
      <c r="I10487" s="33"/>
    </row>
    <row r="10488" spans="7:9">
      <c r="G10488" s="33"/>
      <c r="H10488" s="33"/>
      <c r="I10488" s="33"/>
    </row>
    <row r="10489" spans="7:9">
      <c r="G10489" s="33"/>
      <c r="H10489" s="33"/>
      <c r="I10489" s="33"/>
    </row>
    <row r="10490" spans="7:9">
      <c r="G10490" s="33"/>
      <c r="H10490" s="33"/>
      <c r="I10490" s="33"/>
    </row>
    <row r="10491" spans="7:9">
      <c r="G10491" s="33"/>
      <c r="H10491" s="33"/>
      <c r="I10491" s="33"/>
    </row>
    <row r="10492" spans="7:9">
      <c r="G10492" s="33"/>
      <c r="H10492" s="33"/>
      <c r="I10492" s="33"/>
    </row>
    <row r="10493" spans="7:9">
      <c r="G10493" s="33"/>
      <c r="H10493" s="33"/>
      <c r="I10493" s="33"/>
    </row>
    <row r="10494" spans="7:9">
      <c r="G10494" s="33"/>
      <c r="H10494" s="33"/>
      <c r="I10494" s="33"/>
    </row>
    <row r="10495" spans="7:9">
      <c r="G10495" s="33"/>
      <c r="H10495" s="33"/>
      <c r="I10495" s="33"/>
    </row>
    <row r="10496" spans="7:9">
      <c r="G10496" s="33"/>
      <c r="H10496" s="33"/>
      <c r="I10496" s="33"/>
    </row>
    <row r="10497" spans="7:9">
      <c r="G10497" s="33"/>
      <c r="H10497" s="33"/>
      <c r="I10497" s="33"/>
    </row>
    <row r="10498" spans="7:9">
      <c r="G10498" s="33"/>
      <c r="H10498" s="33"/>
      <c r="I10498" s="33"/>
    </row>
    <row r="10499" spans="7:9">
      <c r="G10499" s="33"/>
      <c r="H10499" s="33"/>
      <c r="I10499" s="33"/>
    </row>
    <row r="10500" spans="7:9">
      <c r="G10500" s="33"/>
      <c r="H10500" s="33"/>
      <c r="I10500" s="33"/>
    </row>
    <row r="10501" spans="7:9">
      <c r="G10501" s="33"/>
      <c r="H10501" s="33"/>
      <c r="I10501" s="33"/>
    </row>
    <row r="10502" spans="7:9">
      <c r="G10502" s="33"/>
      <c r="H10502" s="33"/>
      <c r="I10502" s="33"/>
    </row>
    <row r="10503" spans="7:9">
      <c r="G10503" s="33"/>
      <c r="H10503" s="33"/>
      <c r="I10503" s="33"/>
    </row>
    <row r="10504" spans="7:9">
      <c r="G10504" s="33"/>
      <c r="H10504" s="33"/>
      <c r="I10504" s="33"/>
    </row>
    <row r="10505" spans="7:9">
      <c r="G10505" s="33"/>
      <c r="H10505" s="33"/>
      <c r="I10505" s="33"/>
    </row>
    <row r="10506" spans="7:9">
      <c r="G10506" s="33"/>
      <c r="H10506" s="33"/>
      <c r="I10506" s="33"/>
    </row>
    <row r="10507" spans="7:9">
      <c r="G10507" s="33"/>
      <c r="H10507" s="33"/>
      <c r="I10507" s="33"/>
    </row>
    <row r="10508" spans="7:9">
      <c r="G10508" s="33"/>
      <c r="H10508" s="33"/>
      <c r="I10508" s="33"/>
    </row>
    <row r="10509" spans="7:9">
      <c r="G10509" s="33"/>
      <c r="H10509" s="33"/>
      <c r="I10509" s="33"/>
    </row>
    <row r="10510" spans="7:9">
      <c r="G10510" s="33"/>
      <c r="H10510" s="33"/>
      <c r="I10510" s="33"/>
    </row>
    <row r="10511" spans="7:9">
      <c r="G10511" s="33"/>
      <c r="H10511" s="33"/>
      <c r="I10511" s="33"/>
    </row>
    <row r="10512" spans="7:9">
      <c r="G10512" s="33"/>
      <c r="H10512" s="33"/>
      <c r="I10512" s="33"/>
    </row>
    <row r="10513" spans="7:9">
      <c r="G10513" s="33"/>
      <c r="H10513" s="33"/>
      <c r="I10513" s="33"/>
    </row>
    <row r="10514" spans="7:9">
      <c r="G10514" s="33"/>
      <c r="H10514" s="33"/>
      <c r="I10514" s="33"/>
    </row>
    <row r="10515" spans="7:9">
      <c r="G10515" s="33"/>
      <c r="H10515" s="33"/>
      <c r="I10515" s="33"/>
    </row>
    <row r="10516" spans="7:9">
      <c r="G10516" s="33"/>
      <c r="H10516" s="33"/>
      <c r="I10516" s="33"/>
    </row>
    <row r="10517" spans="7:9">
      <c r="G10517" s="33"/>
      <c r="H10517" s="33"/>
      <c r="I10517" s="33"/>
    </row>
    <row r="10518" spans="7:9">
      <c r="G10518" s="33"/>
      <c r="H10518" s="33"/>
      <c r="I10518" s="33"/>
    </row>
    <row r="10519" spans="7:9">
      <c r="G10519" s="33"/>
      <c r="H10519" s="33"/>
      <c r="I10519" s="33"/>
    </row>
    <row r="10520" spans="7:9">
      <c r="G10520" s="33"/>
      <c r="H10520" s="33"/>
      <c r="I10520" s="33"/>
    </row>
    <row r="10521" spans="7:9">
      <c r="G10521" s="33"/>
      <c r="H10521" s="33"/>
      <c r="I10521" s="33"/>
    </row>
    <row r="10522" spans="7:9">
      <c r="G10522" s="33"/>
      <c r="H10522" s="33"/>
      <c r="I10522" s="33"/>
    </row>
    <row r="10523" spans="7:9">
      <c r="G10523" s="33"/>
      <c r="H10523" s="33"/>
      <c r="I10523" s="33"/>
    </row>
    <row r="10524" spans="7:9">
      <c r="G10524" s="33"/>
      <c r="H10524" s="33"/>
      <c r="I10524" s="33"/>
    </row>
    <row r="10525" spans="7:9">
      <c r="G10525" s="33"/>
      <c r="H10525" s="33"/>
      <c r="I10525" s="33"/>
    </row>
    <row r="10526" spans="7:9">
      <c r="G10526" s="33"/>
      <c r="H10526" s="33"/>
      <c r="I10526" s="33"/>
    </row>
    <row r="10527" spans="7:9">
      <c r="G10527" s="33"/>
      <c r="H10527" s="33"/>
      <c r="I10527" s="33"/>
    </row>
    <row r="10528" spans="7:9">
      <c r="G10528" s="33"/>
      <c r="H10528" s="33"/>
      <c r="I10528" s="33"/>
    </row>
    <row r="10529" spans="7:9">
      <c r="G10529" s="33"/>
      <c r="H10529" s="33"/>
      <c r="I10529" s="33"/>
    </row>
    <row r="10530" spans="7:9">
      <c r="G10530" s="33"/>
      <c r="H10530" s="33"/>
      <c r="I10530" s="33"/>
    </row>
    <row r="10531" spans="7:9">
      <c r="G10531" s="33"/>
      <c r="H10531" s="33"/>
      <c r="I10531" s="33"/>
    </row>
    <row r="10532" spans="7:9">
      <c r="G10532" s="33"/>
      <c r="H10532" s="33"/>
      <c r="I10532" s="33"/>
    </row>
    <row r="10533" spans="7:9">
      <c r="G10533" s="33"/>
      <c r="H10533" s="33"/>
      <c r="I10533" s="33"/>
    </row>
    <row r="10534" spans="7:9">
      <c r="G10534" s="33"/>
      <c r="H10534" s="33"/>
      <c r="I10534" s="33"/>
    </row>
    <row r="10535" spans="7:9">
      <c r="G10535" s="33"/>
      <c r="H10535" s="33"/>
      <c r="I10535" s="33"/>
    </row>
    <row r="10536" spans="7:9">
      <c r="G10536" s="33"/>
      <c r="H10536" s="33"/>
      <c r="I10536" s="33"/>
    </row>
    <row r="10537" spans="7:9">
      <c r="G10537" s="33"/>
      <c r="H10537" s="33"/>
      <c r="I10537" s="33"/>
    </row>
    <row r="10538" spans="7:9">
      <c r="G10538" s="33"/>
      <c r="H10538" s="33"/>
      <c r="I10538" s="33"/>
    </row>
    <row r="10539" spans="7:9">
      <c r="G10539" s="33"/>
      <c r="H10539" s="33"/>
      <c r="I10539" s="33"/>
    </row>
    <row r="10540" spans="7:9">
      <c r="G10540" s="33"/>
      <c r="H10540" s="33"/>
      <c r="I10540" s="33"/>
    </row>
    <row r="10541" spans="7:9">
      <c r="G10541" s="33"/>
      <c r="H10541" s="33"/>
      <c r="I10541" s="33"/>
    </row>
    <row r="10542" spans="7:9">
      <c r="G10542" s="33"/>
      <c r="H10542" s="33"/>
      <c r="I10542" s="33"/>
    </row>
    <row r="10543" spans="7:9">
      <c r="G10543" s="33"/>
      <c r="H10543" s="33"/>
      <c r="I10543" s="33"/>
    </row>
    <row r="10544" spans="7:9">
      <c r="G10544" s="33"/>
      <c r="H10544" s="33"/>
      <c r="I10544" s="33"/>
    </row>
    <row r="10545" spans="7:9">
      <c r="G10545" s="33"/>
      <c r="H10545" s="33"/>
      <c r="I10545" s="33"/>
    </row>
    <row r="10546" spans="7:9">
      <c r="G10546" s="33"/>
      <c r="H10546" s="33"/>
      <c r="I10546" s="33"/>
    </row>
    <row r="10547" spans="7:9">
      <c r="G10547" s="33"/>
      <c r="H10547" s="33"/>
      <c r="I10547" s="33"/>
    </row>
    <row r="10548" spans="7:9">
      <c r="G10548" s="33"/>
      <c r="H10548" s="33"/>
      <c r="I10548" s="33"/>
    </row>
    <row r="10549" spans="7:9">
      <c r="G10549" s="33"/>
      <c r="H10549" s="33"/>
      <c r="I10549" s="33"/>
    </row>
    <row r="10550" spans="7:9">
      <c r="G10550" s="33"/>
      <c r="H10550" s="33"/>
      <c r="I10550" s="33"/>
    </row>
    <row r="10551" spans="7:9">
      <c r="G10551" s="33"/>
      <c r="H10551" s="33"/>
      <c r="I10551" s="33"/>
    </row>
    <row r="10552" spans="7:9">
      <c r="G10552" s="33"/>
      <c r="H10552" s="33"/>
      <c r="I10552" s="33"/>
    </row>
    <row r="10553" spans="7:9">
      <c r="G10553" s="33"/>
      <c r="H10553" s="33"/>
      <c r="I10553" s="33"/>
    </row>
    <row r="10554" spans="7:9">
      <c r="G10554" s="33"/>
      <c r="H10554" s="33"/>
      <c r="I10554" s="33"/>
    </row>
    <row r="10555" spans="7:9">
      <c r="G10555" s="33"/>
      <c r="H10555" s="33"/>
      <c r="I10555" s="33"/>
    </row>
    <row r="10556" spans="7:9">
      <c r="G10556" s="33"/>
      <c r="H10556" s="33"/>
      <c r="I10556" s="33"/>
    </row>
    <row r="10557" spans="7:9">
      <c r="G10557" s="33"/>
      <c r="H10557" s="33"/>
      <c r="I10557" s="33"/>
    </row>
    <row r="10558" spans="7:9">
      <c r="G10558" s="33"/>
      <c r="H10558" s="33"/>
      <c r="I10558" s="33"/>
    </row>
    <row r="10559" spans="7:9">
      <c r="G10559" s="33"/>
      <c r="H10559" s="33"/>
      <c r="I10559" s="33"/>
    </row>
    <row r="10560" spans="7:9">
      <c r="G10560" s="33"/>
      <c r="H10560" s="33"/>
      <c r="I10560" s="33"/>
    </row>
    <row r="10561" spans="7:9">
      <c r="G10561" s="33"/>
      <c r="H10561" s="33"/>
      <c r="I10561" s="33"/>
    </row>
    <row r="10562" spans="7:9">
      <c r="G10562" s="33"/>
      <c r="H10562" s="33"/>
      <c r="I10562" s="33"/>
    </row>
    <row r="10563" spans="7:9">
      <c r="G10563" s="33"/>
      <c r="H10563" s="33"/>
      <c r="I10563" s="33"/>
    </row>
    <row r="10564" spans="7:9">
      <c r="G10564" s="33"/>
      <c r="H10564" s="33"/>
      <c r="I10564" s="33"/>
    </row>
    <row r="10565" spans="7:9">
      <c r="G10565" s="33"/>
      <c r="H10565" s="33"/>
      <c r="I10565" s="33"/>
    </row>
    <row r="10566" spans="7:9">
      <c r="G10566" s="33"/>
      <c r="H10566" s="33"/>
      <c r="I10566" s="33"/>
    </row>
    <row r="10567" spans="7:9">
      <c r="G10567" s="33"/>
      <c r="H10567" s="33"/>
      <c r="I10567" s="33"/>
    </row>
    <row r="10568" spans="7:9">
      <c r="G10568" s="33"/>
      <c r="H10568" s="33"/>
      <c r="I10568" s="33"/>
    </row>
    <row r="10569" spans="7:9">
      <c r="G10569" s="33"/>
      <c r="H10569" s="33"/>
      <c r="I10569" s="33"/>
    </row>
    <row r="10570" spans="7:9">
      <c r="G10570" s="33"/>
      <c r="H10570" s="33"/>
      <c r="I10570" s="33"/>
    </row>
    <row r="10571" spans="7:9">
      <c r="G10571" s="33"/>
      <c r="H10571" s="33"/>
      <c r="I10571" s="33"/>
    </row>
    <row r="10572" spans="7:9">
      <c r="G10572" s="33"/>
      <c r="H10572" s="33"/>
      <c r="I10572" s="33"/>
    </row>
    <row r="10573" spans="7:9">
      <c r="G10573" s="33"/>
      <c r="H10573" s="33"/>
      <c r="I10573" s="33"/>
    </row>
    <row r="10574" spans="7:9">
      <c r="G10574" s="33"/>
      <c r="H10574" s="33"/>
      <c r="I10574" s="33"/>
    </row>
    <row r="10575" spans="7:9">
      <c r="G10575" s="33"/>
      <c r="H10575" s="33"/>
      <c r="I10575" s="33"/>
    </row>
    <row r="10576" spans="7:9">
      <c r="G10576" s="33"/>
      <c r="H10576" s="33"/>
      <c r="I10576" s="33"/>
    </row>
    <row r="10577" spans="7:9">
      <c r="G10577" s="33"/>
      <c r="H10577" s="33"/>
      <c r="I10577" s="33"/>
    </row>
    <row r="10578" spans="7:9">
      <c r="G10578" s="33"/>
      <c r="H10578" s="33"/>
      <c r="I10578" s="33"/>
    </row>
    <row r="10579" spans="7:9">
      <c r="G10579" s="33"/>
      <c r="H10579" s="33"/>
      <c r="I10579" s="33"/>
    </row>
    <row r="10580" spans="7:9">
      <c r="G10580" s="33"/>
      <c r="H10580" s="33"/>
      <c r="I10580" s="33"/>
    </row>
    <row r="10581" spans="7:9">
      <c r="G10581" s="33"/>
      <c r="H10581" s="33"/>
      <c r="I10581" s="33"/>
    </row>
    <row r="10582" spans="7:9">
      <c r="G10582" s="33"/>
      <c r="H10582" s="33"/>
      <c r="I10582" s="33"/>
    </row>
    <row r="10583" spans="7:9">
      <c r="G10583" s="33"/>
      <c r="H10583" s="33"/>
      <c r="I10583" s="33"/>
    </row>
    <row r="10584" spans="7:9">
      <c r="G10584" s="33"/>
      <c r="H10584" s="33"/>
      <c r="I10584" s="33"/>
    </row>
    <row r="10585" spans="7:9">
      <c r="G10585" s="33"/>
      <c r="H10585" s="33"/>
      <c r="I10585" s="33"/>
    </row>
    <row r="10586" spans="7:9">
      <c r="G10586" s="33"/>
      <c r="H10586" s="33"/>
      <c r="I10586" s="33"/>
    </row>
    <row r="10587" spans="7:9">
      <c r="G10587" s="33"/>
      <c r="H10587" s="33"/>
      <c r="I10587" s="33"/>
    </row>
    <row r="10588" spans="7:9">
      <c r="G10588" s="33"/>
      <c r="H10588" s="33"/>
      <c r="I10588" s="33"/>
    </row>
    <row r="10589" spans="7:9">
      <c r="G10589" s="33"/>
      <c r="H10589" s="33"/>
      <c r="I10589" s="33"/>
    </row>
    <row r="10590" spans="7:9">
      <c r="G10590" s="33"/>
      <c r="H10590" s="33"/>
      <c r="I10590" s="33"/>
    </row>
    <row r="10591" spans="7:9">
      <c r="G10591" s="33"/>
      <c r="H10591" s="33"/>
      <c r="I10591" s="33"/>
    </row>
    <row r="10592" spans="7:9">
      <c r="G10592" s="33"/>
      <c r="H10592" s="33"/>
      <c r="I10592" s="33"/>
    </row>
    <row r="10593" spans="7:9">
      <c r="G10593" s="33"/>
      <c r="H10593" s="33"/>
      <c r="I10593" s="33"/>
    </row>
    <row r="10594" spans="7:9">
      <c r="G10594" s="33"/>
      <c r="H10594" s="33"/>
      <c r="I10594" s="33"/>
    </row>
    <row r="10595" spans="7:9">
      <c r="G10595" s="33"/>
      <c r="H10595" s="33"/>
      <c r="I10595" s="33"/>
    </row>
    <row r="10596" spans="7:9">
      <c r="G10596" s="33"/>
      <c r="H10596" s="33"/>
      <c r="I10596" s="33"/>
    </row>
    <row r="10597" spans="7:9">
      <c r="G10597" s="33"/>
      <c r="H10597" s="33"/>
      <c r="I10597" s="33"/>
    </row>
    <row r="10598" spans="7:9">
      <c r="G10598" s="33"/>
      <c r="H10598" s="33"/>
      <c r="I10598" s="33"/>
    </row>
    <row r="10599" spans="7:9">
      <c r="G10599" s="33"/>
      <c r="H10599" s="33"/>
      <c r="I10599" s="33"/>
    </row>
    <row r="10600" spans="7:9">
      <c r="G10600" s="33"/>
      <c r="H10600" s="33"/>
      <c r="I10600" s="33"/>
    </row>
    <row r="10601" spans="7:9">
      <c r="G10601" s="33"/>
      <c r="H10601" s="33"/>
      <c r="I10601" s="33"/>
    </row>
    <row r="10602" spans="7:9">
      <c r="G10602" s="33"/>
      <c r="H10602" s="33"/>
      <c r="I10602" s="33"/>
    </row>
    <row r="10603" spans="7:9">
      <c r="G10603" s="33"/>
      <c r="H10603" s="33"/>
      <c r="I10603" s="33"/>
    </row>
    <row r="10604" spans="7:9">
      <c r="G10604" s="33"/>
      <c r="H10604" s="33"/>
      <c r="I10604" s="33"/>
    </row>
    <row r="10605" spans="7:9">
      <c r="G10605" s="33"/>
      <c r="H10605" s="33"/>
      <c r="I10605" s="33"/>
    </row>
    <row r="10606" spans="7:9">
      <c r="G10606" s="33"/>
      <c r="H10606" s="33"/>
      <c r="I10606" s="33"/>
    </row>
    <row r="10607" spans="7:9">
      <c r="G10607" s="33"/>
      <c r="H10607" s="33"/>
      <c r="I10607" s="33"/>
    </row>
    <row r="10608" spans="7:9">
      <c r="G10608" s="33"/>
      <c r="H10608" s="33"/>
      <c r="I10608" s="33"/>
    </row>
    <row r="10609" spans="7:9">
      <c r="G10609" s="33"/>
      <c r="H10609" s="33"/>
      <c r="I10609" s="33"/>
    </row>
    <row r="10610" spans="7:9">
      <c r="G10610" s="33"/>
      <c r="H10610" s="33"/>
      <c r="I10610" s="33"/>
    </row>
    <row r="10611" spans="7:9">
      <c r="G10611" s="33"/>
      <c r="H10611" s="33"/>
      <c r="I10611" s="33"/>
    </row>
    <row r="10612" spans="7:9">
      <c r="G10612" s="33"/>
      <c r="H10612" s="33"/>
      <c r="I10612" s="33"/>
    </row>
    <row r="10613" spans="7:9">
      <c r="G10613" s="33"/>
      <c r="H10613" s="33"/>
      <c r="I10613" s="33"/>
    </row>
    <row r="10614" spans="7:9">
      <c r="G10614" s="33"/>
      <c r="H10614" s="33"/>
      <c r="I10614" s="33"/>
    </row>
    <row r="10615" spans="7:9">
      <c r="G10615" s="33"/>
      <c r="H10615" s="33"/>
      <c r="I10615" s="33"/>
    </row>
    <row r="10616" spans="7:9">
      <c r="G10616" s="33"/>
      <c r="H10616" s="33"/>
      <c r="I10616" s="33"/>
    </row>
    <row r="10617" spans="7:9">
      <c r="G10617" s="33"/>
      <c r="H10617" s="33"/>
      <c r="I10617" s="33"/>
    </row>
    <row r="10618" spans="7:9">
      <c r="G10618" s="33"/>
      <c r="H10618" s="33"/>
      <c r="I10618" s="33"/>
    </row>
    <row r="10619" spans="7:9">
      <c r="G10619" s="33"/>
      <c r="H10619" s="33"/>
      <c r="I10619" s="33"/>
    </row>
    <row r="10620" spans="7:9">
      <c r="G10620" s="33"/>
      <c r="H10620" s="33"/>
      <c r="I10620" s="33"/>
    </row>
    <row r="10621" spans="7:9">
      <c r="G10621" s="33"/>
      <c r="H10621" s="33"/>
      <c r="I10621" s="33"/>
    </row>
    <row r="10622" spans="7:9">
      <c r="G10622" s="33"/>
      <c r="H10622" s="33"/>
      <c r="I10622" s="33"/>
    </row>
    <row r="10623" spans="7:9">
      <c r="G10623" s="33"/>
      <c r="H10623" s="33"/>
      <c r="I10623" s="33"/>
    </row>
    <row r="10624" spans="7:9">
      <c r="G10624" s="33"/>
      <c r="H10624" s="33"/>
      <c r="I10624" s="33"/>
    </row>
    <row r="10625" spans="7:9">
      <c r="G10625" s="33"/>
      <c r="H10625" s="33"/>
      <c r="I10625" s="33"/>
    </row>
    <row r="10626" spans="7:9">
      <c r="G10626" s="33"/>
      <c r="H10626" s="33"/>
      <c r="I10626" s="33"/>
    </row>
    <row r="10627" spans="7:9">
      <c r="G10627" s="33"/>
      <c r="H10627" s="33"/>
      <c r="I10627" s="33"/>
    </row>
    <row r="10628" spans="7:9">
      <c r="G10628" s="33"/>
      <c r="H10628" s="33"/>
      <c r="I10628" s="33"/>
    </row>
    <row r="10629" spans="7:9">
      <c r="G10629" s="33"/>
      <c r="H10629" s="33"/>
      <c r="I10629" s="33"/>
    </row>
    <row r="10630" spans="7:9">
      <c r="G10630" s="33"/>
      <c r="H10630" s="33"/>
      <c r="I10630" s="33"/>
    </row>
    <row r="10631" spans="7:9">
      <c r="G10631" s="33"/>
      <c r="H10631" s="33"/>
      <c r="I10631" s="33"/>
    </row>
    <row r="10632" spans="7:9">
      <c r="G10632" s="33"/>
      <c r="H10632" s="33"/>
      <c r="I10632" s="33"/>
    </row>
    <row r="10633" spans="7:9">
      <c r="G10633" s="33"/>
      <c r="H10633" s="33"/>
      <c r="I10633" s="33"/>
    </row>
    <row r="10634" spans="7:9">
      <c r="G10634" s="33"/>
      <c r="H10634" s="33"/>
      <c r="I10634" s="33"/>
    </row>
    <row r="10635" spans="7:9">
      <c r="G10635" s="33"/>
      <c r="H10635" s="33"/>
      <c r="I10635" s="33"/>
    </row>
    <row r="10636" spans="7:9">
      <c r="G10636" s="33"/>
      <c r="H10636" s="33"/>
      <c r="I10636" s="33"/>
    </row>
    <row r="10637" spans="7:9">
      <c r="G10637" s="33"/>
      <c r="H10637" s="33"/>
      <c r="I10637" s="33"/>
    </row>
    <row r="10638" spans="7:9">
      <c r="G10638" s="33"/>
      <c r="H10638" s="33"/>
      <c r="I10638" s="33"/>
    </row>
    <row r="10639" spans="7:9">
      <c r="G10639" s="33"/>
      <c r="H10639" s="33"/>
      <c r="I10639" s="33"/>
    </row>
    <row r="10640" spans="7:9">
      <c r="G10640" s="33"/>
      <c r="H10640" s="33"/>
      <c r="I10640" s="33"/>
    </row>
    <row r="10641" spans="7:9">
      <c r="G10641" s="33"/>
      <c r="H10641" s="33"/>
      <c r="I10641" s="33"/>
    </row>
    <row r="10642" spans="7:9">
      <c r="G10642" s="33"/>
      <c r="H10642" s="33"/>
      <c r="I10642" s="33"/>
    </row>
    <row r="10643" spans="7:9">
      <c r="G10643" s="33"/>
      <c r="H10643" s="33"/>
      <c r="I10643" s="33"/>
    </row>
    <row r="10644" spans="7:9">
      <c r="G10644" s="33"/>
      <c r="H10644" s="33"/>
      <c r="I10644" s="33"/>
    </row>
    <row r="10645" spans="7:9">
      <c r="G10645" s="33"/>
      <c r="H10645" s="33"/>
      <c r="I10645" s="33"/>
    </row>
    <row r="10646" spans="7:9">
      <c r="G10646" s="33"/>
      <c r="H10646" s="33"/>
      <c r="I10646" s="33"/>
    </row>
    <row r="10647" spans="7:9">
      <c r="G10647" s="33"/>
      <c r="H10647" s="33"/>
      <c r="I10647" s="33"/>
    </row>
    <row r="10648" spans="7:9">
      <c r="G10648" s="33"/>
      <c r="H10648" s="33"/>
      <c r="I10648" s="33"/>
    </row>
    <row r="10649" spans="7:9">
      <c r="G10649" s="33"/>
      <c r="H10649" s="33"/>
      <c r="I10649" s="33"/>
    </row>
    <row r="10650" spans="7:9">
      <c r="G10650" s="33"/>
      <c r="H10650" s="33"/>
      <c r="I10650" s="33"/>
    </row>
    <row r="10651" spans="7:9">
      <c r="G10651" s="33"/>
      <c r="H10651" s="33"/>
      <c r="I10651" s="33"/>
    </row>
    <row r="10652" spans="7:9">
      <c r="G10652" s="33"/>
      <c r="H10652" s="33"/>
      <c r="I10652" s="33"/>
    </row>
    <row r="10653" spans="7:9">
      <c r="G10653" s="33"/>
      <c r="H10653" s="33"/>
      <c r="I10653" s="33"/>
    </row>
    <row r="10654" spans="7:9">
      <c r="G10654" s="33"/>
      <c r="H10654" s="33"/>
      <c r="I10654" s="33"/>
    </row>
    <row r="10655" spans="7:9">
      <c r="G10655" s="33"/>
      <c r="H10655" s="33"/>
      <c r="I10655" s="33"/>
    </row>
    <row r="10656" spans="7:9">
      <c r="G10656" s="33"/>
      <c r="H10656" s="33"/>
      <c r="I10656" s="33"/>
    </row>
    <row r="10657" spans="7:9">
      <c r="G10657" s="33"/>
      <c r="H10657" s="33"/>
      <c r="I10657" s="33"/>
    </row>
    <row r="10658" spans="7:9">
      <c r="G10658" s="33"/>
      <c r="H10658" s="33"/>
      <c r="I10658" s="33"/>
    </row>
    <row r="10659" spans="7:9">
      <c r="G10659" s="33"/>
      <c r="H10659" s="33"/>
      <c r="I10659" s="33"/>
    </row>
    <row r="10660" spans="7:9">
      <c r="G10660" s="33"/>
      <c r="H10660" s="33"/>
      <c r="I10660" s="33"/>
    </row>
    <row r="10661" spans="7:9">
      <c r="G10661" s="33"/>
      <c r="H10661" s="33"/>
      <c r="I10661" s="33"/>
    </row>
    <row r="10662" spans="7:9">
      <c r="G10662" s="33"/>
      <c r="H10662" s="33"/>
      <c r="I10662" s="33"/>
    </row>
    <row r="10663" spans="7:9">
      <c r="G10663" s="33"/>
      <c r="H10663" s="33"/>
      <c r="I10663" s="33"/>
    </row>
    <row r="10664" spans="7:9">
      <c r="G10664" s="33"/>
      <c r="H10664" s="33"/>
      <c r="I10664" s="33"/>
    </row>
    <row r="10665" spans="7:9">
      <c r="G10665" s="33"/>
      <c r="H10665" s="33"/>
      <c r="I10665" s="33"/>
    </row>
    <row r="10666" spans="7:9">
      <c r="G10666" s="33"/>
      <c r="H10666" s="33"/>
      <c r="I10666" s="33"/>
    </row>
    <row r="10667" spans="7:9">
      <c r="G10667" s="33"/>
      <c r="H10667" s="33"/>
      <c r="I10667" s="33"/>
    </row>
    <row r="10668" spans="7:9">
      <c r="G10668" s="33"/>
      <c r="H10668" s="33"/>
      <c r="I10668" s="33"/>
    </row>
    <row r="10669" spans="7:9">
      <c r="G10669" s="33"/>
      <c r="H10669" s="33"/>
      <c r="I10669" s="33"/>
    </row>
    <row r="10670" spans="7:9">
      <c r="G10670" s="33"/>
      <c r="H10670" s="33"/>
      <c r="I10670" s="33"/>
    </row>
    <row r="10671" spans="7:9">
      <c r="G10671" s="33"/>
      <c r="H10671" s="33"/>
      <c r="I10671" s="33"/>
    </row>
    <row r="10672" spans="7:9">
      <c r="G10672" s="33"/>
      <c r="H10672" s="33"/>
      <c r="I10672" s="33"/>
    </row>
    <row r="10673" spans="7:9">
      <c r="G10673" s="33"/>
      <c r="H10673" s="33"/>
      <c r="I10673" s="33"/>
    </row>
    <row r="10674" spans="7:9">
      <c r="G10674" s="33"/>
      <c r="H10674" s="33"/>
      <c r="I10674" s="33"/>
    </row>
    <row r="10675" spans="7:9">
      <c r="G10675" s="33"/>
      <c r="H10675" s="33"/>
      <c r="I10675" s="33"/>
    </row>
    <row r="10676" spans="7:9">
      <c r="G10676" s="33"/>
      <c r="H10676" s="33"/>
      <c r="I10676" s="33"/>
    </row>
    <row r="10677" spans="7:9">
      <c r="G10677" s="33"/>
      <c r="H10677" s="33"/>
      <c r="I10677" s="33"/>
    </row>
    <row r="10678" spans="7:9">
      <c r="G10678" s="33"/>
      <c r="H10678" s="33"/>
      <c r="I10678" s="33"/>
    </row>
    <row r="10679" spans="7:9">
      <c r="G10679" s="33"/>
      <c r="H10679" s="33"/>
      <c r="I10679" s="33"/>
    </row>
    <row r="10680" spans="7:9">
      <c r="G10680" s="33"/>
      <c r="H10680" s="33"/>
      <c r="I10680" s="33"/>
    </row>
    <row r="10681" spans="7:9">
      <c r="G10681" s="33"/>
      <c r="H10681" s="33"/>
      <c r="I10681" s="33"/>
    </row>
    <row r="10682" spans="7:9">
      <c r="G10682" s="33"/>
      <c r="H10682" s="33"/>
      <c r="I10682" s="33"/>
    </row>
    <row r="10683" spans="7:9">
      <c r="G10683" s="33"/>
      <c r="H10683" s="33"/>
      <c r="I10683" s="33"/>
    </row>
    <row r="10684" spans="7:9">
      <c r="G10684" s="33"/>
      <c r="H10684" s="33"/>
      <c r="I10684" s="33"/>
    </row>
    <row r="10685" spans="7:9">
      <c r="G10685" s="33"/>
      <c r="H10685" s="33"/>
      <c r="I10685" s="33"/>
    </row>
    <row r="10686" spans="7:9">
      <c r="G10686" s="33"/>
      <c r="H10686" s="33"/>
      <c r="I10686" s="33"/>
    </row>
    <row r="10687" spans="7:9">
      <c r="G10687" s="33"/>
      <c r="H10687" s="33"/>
      <c r="I10687" s="33"/>
    </row>
    <row r="10688" spans="7:9">
      <c r="G10688" s="33"/>
      <c r="H10688" s="33"/>
      <c r="I10688" s="33"/>
    </row>
    <row r="10689" spans="7:9">
      <c r="G10689" s="33"/>
      <c r="H10689" s="33"/>
      <c r="I10689" s="33"/>
    </row>
    <row r="10690" spans="7:9">
      <c r="G10690" s="33"/>
      <c r="H10690" s="33"/>
      <c r="I10690" s="33"/>
    </row>
    <row r="10691" spans="7:9">
      <c r="G10691" s="33"/>
      <c r="H10691" s="33"/>
      <c r="I10691" s="33"/>
    </row>
    <row r="10692" spans="7:9">
      <c r="G10692" s="33"/>
      <c r="H10692" s="33"/>
      <c r="I10692" s="33"/>
    </row>
    <row r="10693" spans="7:9">
      <c r="G10693" s="33"/>
      <c r="H10693" s="33"/>
      <c r="I10693" s="33"/>
    </row>
    <row r="10694" spans="7:9">
      <c r="G10694" s="33"/>
      <c r="H10694" s="33"/>
      <c r="I10694" s="33"/>
    </row>
    <row r="10695" spans="7:9">
      <c r="G10695" s="33"/>
      <c r="H10695" s="33"/>
      <c r="I10695" s="33"/>
    </row>
    <row r="10696" spans="7:9">
      <c r="G10696" s="33"/>
      <c r="H10696" s="33"/>
      <c r="I10696" s="33"/>
    </row>
    <row r="10697" spans="7:9">
      <c r="G10697" s="33"/>
      <c r="H10697" s="33"/>
      <c r="I10697" s="33"/>
    </row>
    <row r="10698" spans="7:9">
      <c r="G10698" s="33"/>
      <c r="H10698" s="33"/>
      <c r="I10698" s="33"/>
    </row>
    <row r="10699" spans="7:9">
      <c r="G10699" s="33"/>
      <c r="H10699" s="33"/>
      <c r="I10699" s="33"/>
    </row>
    <row r="10700" spans="7:9">
      <c r="G10700" s="33"/>
      <c r="H10700" s="33"/>
      <c r="I10700" s="33"/>
    </row>
    <row r="10701" spans="7:9">
      <c r="G10701" s="33"/>
      <c r="H10701" s="33"/>
      <c r="I10701" s="33"/>
    </row>
    <row r="10702" spans="7:9">
      <c r="G10702" s="33"/>
      <c r="H10702" s="33"/>
      <c r="I10702" s="33"/>
    </row>
    <row r="10703" spans="7:9">
      <c r="G10703" s="33"/>
      <c r="H10703" s="33"/>
      <c r="I10703" s="33"/>
    </row>
    <row r="10704" spans="7:9">
      <c r="G10704" s="33"/>
      <c r="H10704" s="33"/>
      <c r="I10704" s="33"/>
    </row>
    <row r="10705" spans="7:9">
      <c r="G10705" s="33"/>
      <c r="H10705" s="33"/>
      <c r="I10705" s="33"/>
    </row>
    <row r="10706" spans="7:9">
      <c r="G10706" s="33"/>
      <c r="H10706" s="33"/>
      <c r="I10706" s="33"/>
    </row>
    <row r="10707" spans="7:9">
      <c r="G10707" s="33"/>
      <c r="H10707" s="33"/>
      <c r="I10707" s="33"/>
    </row>
    <row r="10708" spans="7:9">
      <c r="G10708" s="33"/>
      <c r="H10708" s="33"/>
      <c r="I10708" s="33"/>
    </row>
    <row r="10709" spans="7:9">
      <c r="G10709" s="33"/>
      <c r="H10709" s="33"/>
      <c r="I10709" s="33"/>
    </row>
    <row r="10710" spans="7:9">
      <c r="G10710" s="33"/>
      <c r="H10710" s="33"/>
      <c r="I10710" s="33"/>
    </row>
    <row r="10711" spans="7:9">
      <c r="G10711" s="33"/>
      <c r="H10711" s="33"/>
      <c r="I10711" s="33"/>
    </row>
    <row r="10712" spans="7:9">
      <c r="G10712" s="33"/>
      <c r="H10712" s="33"/>
      <c r="I10712" s="33"/>
    </row>
    <row r="10713" spans="7:9">
      <c r="G10713" s="33"/>
      <c r="H10713" s="33"/>
      <c r="I10713" s="33"/>
    </row>
    <row r="10714" spans="7:9">
      <c r="G10714" s="33"/>
      <c r="H10714" s="33"/>
      <c r="I10714" s="33"/>
    </row>
    <row r="10715" spans="7:9">
      <c r="G10715" s="33"/>
      <c r="H10715" s="33"/>
      <c r="I10715" s="33"/>
    </row>
    <row r="10716" spans="7:9">
      <c r="G10716" s="33"/>
      <c r="H10716" s="33"/>
      <c r="I10716" s="33"/>
    </row>
    <row r="10717" spans="7:9">
      <c r="G10717" s="33"/>
      <c r="H10717" s="33"/>
      <c r="I10717" s="33"/>
    </row>
    <row r="10718" spans="7:9">
      <c r="G10718" s="33"/>
      <c r="H10718" s="33"/>
      <c r="I10718" s="33"/>
    </row>
    <row r="10719" spans="7:9">
      <c r="G10719" s="33"/>
      <c r="H10719" s="33"/>
      <c r="I10719" s="33"/>
    </row>
    <row r="10720" spans="7:9">
      <c r="G10720" s="33"/>
      <c r="H10720" s="33"/>
      <c r="I10720" s="33"/>
    </row>
    <row r="10721" spans="7:9">
      <c r="G10721" s="33"/>
      <c r="H10721" s="33"/>
      <c r="I10721" s="33"/>
    </row>
    <row r="10722" spans="7:9">
      <c r="G10722" s="33"/>
      <c r="H10722" s="33"/>
      <c r="I10722" s="33"/>
    </row>
    <row r="10723" spans="7:9">
      <c r="G10723" s="33"/>
      <c r="H10723" s="33"/>
      <c r="I10723" s="33"/>
    </row>
    <row r="10724" spans="7:9">
      <c r="G10724" s="33"/>
      <c r="H10724" s="33"/>
      <c r="I10724" s="33"/>
    </row>
    <row r="10725" spans="7:9">
      <c r="G10725" s="33"/>
      <c r="H10725" s="33"/>
      <c r="I10725" s="33"/>
    </row>
    <row r="10726" spans="7:9">
      <c r="G10726" s="33"/>
      <c r="H10726" s="33"/>
      <c r="I10726" s="33"/>
    </row>
    <row r="10727" spans="7:9">
      <c r="G10727" s="33"/>
      <c r="H10727" s="33"/>
      <c r="I10727" s="33"/>
    </row>
    <row r="10728" spans="7:9">
      <c r="G10728" s="33"/>
      <c r="H10728" s="33"/>
      <c r="I10728" s="33"/>
    </row>
    <row r="10729" spans="7:9">
      <c r="G10729" s="33"/>
      <c r="H10729" s="33"/>
      <c r="I10729" s="33"/>
    </row>
    <row r="10730" spans="7:9">
      <c r="G10730" s="33"/>
      <c r="H10730" s="33"/>
      <c r="I10730" s="33"/>
    </row>
    <row r="10731" spans="7:9">
      <c r="G10731" s="33"/>
      <c r="H10731" s="33"/>
      <c r="I10731" s="33"/>
    </row>
    <row r="10732" spans="7:9">
      <c r="G10732" s="33"/>
      <c r="H10732" s="33"/>
      <c r="I10732" s="33"/>
    </row>
    <row r="10733" spans="7:9">
      <c r="G10733" s="33"/>
      <c r="H10733" s="33"/>
      <c r="I10733" s="33"/>
    </row>
    <row r="10734" spans="7:9">
      <c r="G10734" s="33"/>
      <c r="H10734" s="33"/>
      <c r="I10734" s="33"/>
    </row>
    <row r="10735" spans="7:9">
      <c r="G10735" s="33"/>
      <c r="H10735" s="33"/>
      <c r="I10735" s="33"/>
    </row>
    <row r="10736" spans="7:9">
      <c r="G10736" s="33"/>
      <c r="H10736" s="33"/>
      <c r="I10736" s="33"/>
    </row>
    <row r="10737" spans="7:9">
      <c r="G10737" s="33"/>
      <c r="H10737" s="33"/>
      <c r="I10737" s="33"/>
    </row>
    <row r="10738" spans="7:9">
      <c r="G10738" s="33"/>
      <c r="H10738" s="33"/>
      <c r="I10738" s="33"/>
    </row>
    <row r="10739" spans="7:9">
      <c r="G10739" s="33"/>
      <c r="H10739" s="33"/>
      <c r="I10739" s="33"/>
    </row>
    <row r="10740" spans="7:9">
      <c r="G10740" s="33"/>
      <c r="H10740" s="33"/>
      <c r="I10740" s="33"/>
    </row>
    <row r="10741" spans="7:9">
      <c r="G10741" s="33"/>
      <c r="H10741" s="33"/>
      <c r="I10741" s="33"/>
    </row>
    <row r="10742" spans="7:9">
      <c r="G10742" s="33"/>
      <c r="H10742" s="33"/>
      <c r="I10742" s="33"/>
    </row>
    <row r="10743" spans="7:9">
      <c r="G10743" s="33"/>
      <c r="H10743" s="33"/>
      <c r="I10743" s="33"/>
    </row>
    <row r="10744" spans="7:9">
      <c r="G10744" s="33"/>
      <c r="H10744" s="33"/>
      <c r="I10744" s="33"/>
    </row>
    <row r="10745" spans="7:9">
      <c r="G10745" s="33"/>
      <c r="H10745" s="33"/>
      <c r="I10745" s="33"/>
    </row>
    <row r="10746" spans="7:9">
      <c r="G10746" s="33"/>
      <c r="H10746" s="33"/>
      <c r="I10746" s="33"/>
    </row>
    <row r="10747" spans="7:9">
      <c r="G10747" s="33"/>
      <c r="H10747" s="33"/>
      <c r="I10747" s="33"/>
    </row>
    <row r="10748" spans="7:9">
      <c r="G10748" s="33"/>
      <c r="H10748" s="33"/>
      <c r="I10748" s="33"/>
    </row>
    <row r="10749" spans="7:9">
      <c r="G10749" s="33"/>
      <c r="H10749" s="33"/>
      <c r="I10749" s="33"/>
    </row>
    <row r="10750" spans="7:9">
      <c r="G10750" s="33"/>
      <c r="H10750" s="33"/>
      <c r="I10750" s="33"/>
    </row>
    <row r="10751" spans="7:9">
      <c r="G10751" s="33"/>
      <c r="H10751" s="33"/>
      <c r="I10751" s="33"/>
    </row>
    <row r="10752" spans="7:9">
      <c r="G10752" s="33"/>
      <c r="H10752" s="33"/>
      <c r="I10752" s="33"/>
    </row>
    <row r="10753" spans="7:9">
      <c r="G10753" s="33"/>
      <c r="H10753" s="33"/>
      <c r="I10753" s="33"/>
    </row>
    <row r="10754" spans="7:9">
      <c r="G10754" s="33"/>
      <c r="H10754" s="33"/>
      <c r="I10754" s="33"/>
    </row>
    <row r="10755" spans="7:9">
      <c r="G10755" s="33"/>
      <c r="H10755" s="33"/>
      <c r="I10755" s="33"/>
    </row>
    <row r="10756" spans="7:9">
      <c r="G10756" s="33"/>
      <c r="H10756" s="33"/>
      <c r="I10756" s="33"/>
    </row>
    <row r="10757" spans="7:9">
      <c r="G10757" s="33"/>
      <c r="H10757" s="33"/>
      <c r="I10757" s="33"/>
    </row>
    <row r="10758" spans="7:9">
      <c r="G10758" s="33"/>
      <c r="H10758" s="33"/>
      <c r="I10758" s="33"/>
    </row>
    <row r="10759" spans="7:9">
      <c r="G10759" s="33"/>
      <c r="H10759" s="33"/>
      <c r="I10759" s="33"/>
    </row>
    <row r="10760" spans="7:9">
      <c r="G10760" s="33"/>
      <c r="H10760" s="33"/>
      <c r="I10760" s="33"/>
    </row>
    <row r="10761" spans="7:9">
      <c r="G10761" s="33"/>
      <c r="H10761" s="33"/>
      <c r="I10761" s="33"/>
    </row>
    <row r="10762" spans="7:9">
      <c r="G10762" s="33"/>
      <c r="H10762" s="33"/>
      <c r="I10762" s="33"/>
    </row>
    <row r="10763" spans="7:9">
      <c r="G10763" s="33"/>
      <c r="H10763" s="33"/>
      <c r="I10763" s="33"/>
    </row>
    <row r="10764" spans="7:9">
      <c r="G10764" s="33"/>
      <c r="H10764" s="33"/>
      <c r="I10764" s="33"/>
    </row>
    <row r="10765" spans="7:9">
      <c r="G10765" s="33"/>
      <c r="H10765" s="33"/>
      <c r="I10765" s="33"/>
    </row>
    <row r="10766" spans="7:9">
      <c r="G10766" s="33"/>
      <c r="H10766" s="33"/>
      <c r="I10766" s="33"/>
    </row>
    <row r="10767" spans="7:9">
      <c r="G10767" s="33"/>
      <c r="H10767" s="33"/>
      <c r="I10767" s="33"/>
    </row>
    <row r="10768" spans="7:9">
      <c r="G10768" s="33"/>
      <c r="H10768" s="33"/>
      <c r="I10768" s="33"/>
    </row>
    <row r="10769" spans="7:9">
      <c r="G10769" s="33"/>
      <c r="H10769" s="33"/>
      <c r="I10769" s="33"/>
    </row>
    <row r="10770" spans="7:9">
      <c r="G10770" s="33"/>
      <c r="H10770" s="33"/>
      <c r="I10770" s="33"/>
    </row>
    <row r="10771" spans="7:9">
      <c r="G10771" s="33"/>
      <c r="H10771" s="33"/>
      <c r="I10771" s="33"/>
    </row>
    <row r="10772" spans="7:9">
      <c r="G10772" s="33"/>
      <c r="H10772" s="33"/>
      <c r="I10772" s="33"/>
    </row>
    <row r="10773" spans="7:9">
      <c r="G10773" s="33"/>
      <c r="H10773" s="33"/>
      <c r="I10773" s="33"/>
    </row>
    <row r="10774" spans="7:9">
      <c r="G10774" s="33"/>
      <c r="H10774" s="33"/>
      <c r="I10774" s="33"/>
    </row>
    <row r="10775" spans="7:9">
      <c r="G10775" s="33"/>
      <c r="H10775" s="33"/>
      <c r="I10775" s="33"/>
    </row>
    <row r="10776" spans="7:9">
      <c r="G10776" s="33"/>
      <c r="H10776" s="33"/>
      <c r="I10776" s="33"/>
    </row>
    <row r="10777" spans="7:9">
      <c r="G10777" s="33"/>
      <c r="H10777" s="33"/>
      <c r="I10777" s="33"/>
    </row>
    <row r="10778" spans="7:9">
      <c r="G10778" s="33"/>
      <c r="H10778" s="33"/>
      <c r="I10778" s="33"/>
    </row>
    <row r="10779" spans="7:9">
      <c r="G10779" s="33"/>
      <c r="H10779" s="33"/>
      <c r="I10779" s="33"/>
    </row>
    <row r="10780" spans="7:9">
      <c r="G10780" s="33"/>
      <c r="H10780" s="33"/>
      <c r="I10780" s="33"/>
    </row>
    <row r="10781" spans="7:9">
      <c r="G10781" s="33"/>
      <c r="H10781" s="33"/>
      <c r="I10781" s="33"/>
    </row>
    <row r="10782" spans="7:9">
      <c r="G10782" s="33"/>
      <c r="H10782" s="33"/>
      <c r="I10782" s="33"/>
    </row>
    <row r="10783" spans="7:9">
      <c r="G10783" s="33"/>
      <c r="H10783" s="33"/>
      <c r="I10783" s="33"/>
    </row>
    <row r="10784" spans="7:9">
      <c r="G10784" s="33"/>
      <c r="H10784" s="33"/>
      <c r="I10784" s="33"/>
    </row>
    <row r="10785" spans="7:9">
      <c r="G10785" s="33"/>
      <c r="H10785" s="33"/>
      <c r="I10785" s="33"/>
    </row>
    <row r="10786" spans="7:9">
      <c r="G10786" s="33"/>
      <c r="H10786" s="33"/>
      <c r="I10786" s="33"/>
    </row>
    <row r="10787" spans="7:9">
      <c r="G10787" s="33"/>
      <c r="H10787" s="33"/>
      <c r="I10787" s="33"/>
    </row>
    <row r="10788" spans="7:9">
      <c r="G10788" s="33"/>
      <c r="H10788" s="33"/>
      <c r="I10788" s="33"/>
    </row>
    <row r="10789" spans="7:9">
      <c r="G10789" s="33"/>
      <c r="H10789" s="33"/>
      <c r="I10789" s="33"/>
    </row>
    <row r="10790" spans="7:9">
      <c r="G10790" s="33"/>
      <c r="H10790" s="33"/>
      <c r="I10790" s="33"/>
    </row>
    <row r="10791" spans="7:9">
      <c r="G10791" s="33"/>
      <c r="H10791" s="33"/>
      <c r="I10791" s="33"/>
    </row>
    <row r="10792" spans="7:9">
      <c r="G10792" s="33"/>
      <c r="H10792" s="33"/>
      <c r="I10792" s="33"/>
    </row>
    <row r="10793" spans="7:9">
      <c r="G10793" s="33"/>
      <c r="H10793" s="33"/>
      <c r="I10793" s="33"/>
    </row>
    <row r="10794" spans="7:9">
      <c r="G10794" s="33"/>
      <c r="H10794" s="33"/>
      <c r="I10794" s="33"/>
    </row>
    <row r="10795" spans="7:9">
      <c r="G10795" s="33"/>
      <c r="H10795" s="33"/>
      <c r="I10795" s="33"/>
    </row>
    <row r="10796" spans="7:9">
      <c r="G10796" s="33"/>
      <c r="H10796" s="33"/>
      <c r="I10796" s="33"/>
    </row>
    <row r="10797" spans="7:9">
      <c r="G10797" s="33"/>
      <c r="H10797" s="33"/>
      <c r="I10797" s="33"/>
    </row>
    <row r="10798" spans="7:9">
      <c r="G10798" s="33"/>
      <c r="H10798" s="33"/>
      <c r="I10798" s="33"/>
    </row>
    <row r="10799" spans="7:9">
      <c r="G10799" s="33"/>
      <c r="H10799" s="33"/>
      <c r="I10799" s="33"/>
    </row>
    <row r="10800" spans="7:9">
      <c r="G10800" s="33"/>
      <c r="H10800" s="33"/>
      <c r="I10800" s="33"/>
    </row>
    <row r="10801" spans="7:9">
      <c r="G10801" s="33"/>
      <c r="H10801" s="33"/>
      <c r="I10801" s="33"/>
    </row>
    <row r="10802" spans="7:9">
      <c r="G10802" s="33"/>
      <c r="H10802" s="33"/>
      <c r="I10802" s="33"/>
    </row>
    <row r="10803" spans="7:9">
      <c r="G10803" s="33"/>
      <c r="H10803" s="33"/>
      <c r="I10803" s="33"/>
    </row>
    <row r="10804" spans="7:9">
      <c r="G10804" s="33"/>
      <c r="H10804" s="33"/>
      <c r="I10804" s="33"/>
    </row>
    <row r="10805" spans="7:9">
      <c r="G10805" s="33"/>
      <c r="H10805" s="33"/>
      <c r="I10805" s="33"/>
    </row>
    <row r="10806" spans="7:9">
      <c r="G10806" s="33"/>
      <c r="H10806" s="33"/>
      <c r="I10806" s="33"/>
    </row>
    <row r="10807" spans="7:9">
      <c r="G10807" s="33"/>
      <c r="H10807" s="33"/>
      <c r="I10807" s="33"/>
    </row>
    <row r="10808" spans="7:9">
      <c r="G10808" s="33"/>
      <c r="H10808" s="33"/>
      <c r="I10808" s="33"/>
    </row>
    <row r="10809" spans="7:9">
      <c r="G10809" s="33"/>
      <c r="H10809" s="33"/>
      <c r="I10809" s="33"/>
    </row>
    <row r="10810" spans="7:9">
      <c r="G10810" s="33"/>
      <c r="H10810" s="33"/>
      <c r="I10810" s="33"/>
    </row>
    <row r="10811" spans="7:9">
      <c r="G10811" s="33"/>
      <c r="H10811" s="33"/>
      <c r="I10811" s="33"/>
    </row>
    <row r="10812" spans="7:9">
      <c r="G10812" s="33"/>
      <c r="H10812" s="33"/>
      <c r="I10812" s="33"/>
    </row>
    <row r="10813" spans="7:9">
      <c r="G10813" s="33"/>
      <c r="H10813" s="33"/>
      <c r="I10813" s="33"/>
    </row>
    <row r="10814" spans="7:9">
      <c r="G10814" s="33"/>
      <c r="H10814" s="33"/>
      <c r="I10814" s="33"/>
    </row>
    <row r="10815" spans="7:9">
      <c r="G10815" s="33"/>
      <c r="H10815" s="33"/>
      <c r="I10815" s="33"/>
    </row>
    <row r="10816" spans="7:9">
      <c r="G10816" s="33"/>
      <c r="H10816" s="33"/>
      <c r="I10816" s="33"/>
    </row>
    <row r="10817" spans="7:9">
      <c r="G10817" s="33"/>
      <c r="H10817" s="33"/>
      <c r="I10817" s="33"/>
    </row>
    <row r="10818" spans="7:9">
      <c r="G10818" s="33"/>
      <c r="H10818" s="33"/>
      <c r="I10818" s="33"/>
    </row>
    <row r="10819" spans="7:9">
      <c r="G10819" s="33"/>
      <c r="H10819" s="33"/>
      <c r="I10819" s="33"/>
    </row>
    <row r="10820" spans="7:9">
      <c r="G10820" s="33"/>
      <c r="H10820" s="33"/>
      <c r="I10820" s="33"/>
    </row>
    <row r="10821" spans="7:9">
      <c r="G10821" s="33"/>
      <c r="H10821" s="33"/>
      <c r="I10821" s="33"/>
    </row>
    <row r="10822" spans="7:9">
      <c r="G10822" s="33"/>
      <c r="H10822" s="33"/>
      <c r="I10822" s="33"/>
    </row>
    <row r="10823" spans="7:9">
      <c r="G10823" s="33"/>
      <c r="H10823" s="33"/>
      <c r="I10823" s="33"/>
    </row>
    <row r="10824" spans="7:9">
      <c r="G10824" s="33"/>
      <c r="H10824" s="33"/>
      <c r="I10824" s="33"/>
    </row>
    <row r="10825" spans="7:9">
      <c r="G10825" s="33"/>
      <c r="H10825" s="33"/>
      <c r="I10825" s="33"/>
    </row>
    <row r="10826" spans="7:9">
      <c r="G10826" s="33"/>
      <c r="H10826" s="33"/>
      <c r="I10826" s="33"/>
    </row>
    <row r="10827" spans="7:9">
      <c r="G10827" s="33"/>
      <c r="H10827" s="33"/>
      <c r="I10827" s="33"/>
    </row>
    <row r="10828" spans="7:9">
      <c r="G10828" s="33"/>
      <c r="H10828" s="33"/>
      <c r="I10828" s="33"/>
    </row>
    <row r="10829" spans="7:9">
      <c r="G10829" s="33"/>
      <c r="H10829" s="33"/>
      <c r="I10829" s="33"/>
    </row>
    <row r="10830" spans="7:9">
      <c r="G10830" s="33"/>
      <c r="H10830" s="33"/>
      <c r="I10830" s="33"/>
    </row>
    <row r="10831" spans="7:9">
      <c r="G10831" s="33"/>
      <c r="H10831" s="33"/>
      <c r="I10831" s="33"/>
    </row>
    <row r="10832" spans="7:9">
      <c r="G10832" s="33"/>
      <c r="H10832" s="33"/>
      <c r="I10832" s="33"/>
    </row>
    <row r="10833" spans="7:9">
      <c r="G10833" s="33"/>
      <c r="H10833" s="33"/>
      <c r="I10833" s="33"/>
    </row>
    <row r="10834" spans="7:9">
      <c r="G10834" s="33"/>
      <c r="H10834" s="33"/>
      <c r="I10834" s="33"/>
    </row>
    <row r="10835" spans="7:9">
      <c r="G10835" s="33"/>
      <c r="H10835" s="33"/>
      <c r="I10835" s="33"/>
    </row>
    <row r="10836" spans="7:9">
      <c r="G10836" s="33"/>
      <c r="H10836" s="33"/>
      <c r="I10836" s="33"/>
    </row>
    <row r="10837" spans="7:9">
      <c r="G10837" s="33"/>
      <c r="H10837" s="33"/>
      <c r="I10837" s="33"/>
    </row>
    <row r="10838" spans="7:9">
      <c r="G10838" s="33"/>
      <c r="H10838" s="33"/>
      <c r="I10838" s="33"/>
    </row>
    <row r="10839" spans="7:9">
      <c r="G10839" s="33"/>
      <c r="H10839" s="33"/>
      <c r="I10839" s="33"/>
    </row>
    <row r="10840" spans="7:9">
      <c r="G10840" s="33"/>
      <c r="H10840" s="33"/>
      <c r="I10840" s="33"/>
    </row>
    <row r="10841" spans="7:9">
      <c r="G10841" s="33"/>
      <c r="H10841" s="33"/>
      <c r="I10841" s="33"/>
    </row>
    <row r="10842" spans="7:9">
      <c r="G10842" s="33"/>
      <c r="H10842" s="33"/>
      <c r="I10842" s="33"/>
    </row>
    <row r="10843" spans="7:9">
      <c r="G10843" s="33"/>
      <c r="H10843" s="33"/>
      <c r="I10843" s="33"/>
    </row>
    <row r="10844" spans="7:9">
      <c r="G10844" s="33"/>
      <c r="H10844" s="33"/>
      <c r="I10844" s="33"/>
    </row>
    <row r="10845" spans="7:9">
      <c r="G10845" s="33"/>
      <c r="H10845" s="33"/>
      <c r="I10845" s="33"/>
    </row>
    <row r="10846" spans="7:9">
      <c r="G10846" s="33"/>
      <c r="H10846" s="33"/>
      <c r="I10846" s="33"/>
    </row>
    <row r="10847" spans="7:9">
      <c r="G10847" s="33"/>
      <c r="H10847" s="33"/>
      <c r="I10847" s="33"/>
    </row>
    <row r="10848" spans="7:9">
      <c r="G10848" s="33"/>
      <c r="H10848" s="33"/>
      <c r="I10848" s="33"/>
    </row>
    <row r="10849" spans="7:9">
      <c r="G10849" s="33"/>
      <c r="H10849" s="33"/>
      <c r="I10849" s="33"/>
    </row>
    <row r="10850" spans="7:9">
      <c r="G10850" s="33"/>
      <c r="H10850" s="33"/>
      <c r="I10850" s="33"/>
    </row>
    <row r="10851" spans="7:9">
      <c r="G10851" s="33"/>
      <c r="H10851" s="33"/>
      <c r="I10851" s="33"/>
    </row>
    <row r="10852" spans="7:9">
      <c r="G10852" s="33"/>
      <c r="H10852" s="33"/>
      <c r="I10852" s="33"/>
    </row>
    <row r="10853" spans="7:9">
      <c r="G10853" s="33"/>
      <c r="H10853" s="33"/>
      <c r="I10853" s="33"/>
    </row>
    <row r="10854" spans="7:9">
      <c r="G10854" s="33"/>
      <c r="H10854" s="33"/>
      <c r="I10854" s="33"/>
    </row>
    <row r="10855" spans="7:9">
      <c r="G10855" s="33"/>
      <c r="H10855" s="33"/>
      <c r="I10855" s="33"/>
    </row>
    <row r="10856" spans="7:9">
      <c r="G10856" s="33"/>
      <c r="H10856" s="33"/>
      <c r="I10856" s="33"/>
    </row>
    <row r="10857" spans="7:9">
      <c r="G10857" s="33"/>
      <c r="H10857" s="33"/>
      <c r="I10857" s="33"/>
    </row>
    <row r="10858" spans="7:9">
      <c r="G10858" s="33"/>
      <c r="H10858" s="33"/>
      <c r="I10858" s="33"/>
    </row>
    <row r="10859" spans="7:9">
      <c r="G10859" s="33"/>
      <c r="H10859" s="33"/>
      <c r="I10859" s="33"/>
    </row>
    <row r="10860" spans="7:9">
      <c r="G10860" s="33"/>
      <c r="H10860" s="33"/>
      <c r="I10860" s="33"/>
    </row>
    <row r="10861" spans="7:9">
      <c r="G10861" s="33"/>
      <c r="H10861" s="33"/>
      <c r="I10861" s="33"/>
    </row>
    <row r="10862" spans="7:9">
      <c r="G10862" s="33"/>
      <c r="H10862" s="33"/>
      <c r="I10862" s="33"/>
    </row>
    <row r="10863" spans="7:9">
      <c r="G10863" s="33"/>
      <c r="H10863" s="33"/>
      <c r="I10863" s="33"/>
    </row>
    <row r="10864" spans="7:9">
      <c r="G10864" s="33"/>
      <c r="H10864" s="33"/>
      <c r="I10864" s="33"/>
    </row>
    <row r="10865" spans="7:9">
      <c r="G10865" s="33"/>
      <c r="H10865" s="33"/>
      <c r="I10865" s="33"/>
    </row>
    <row r="10866" spans="7:9">
      <c r="G10866" s="33"/>
      <c r="H10866" s="33"/>
      <c r="I10866" s="33"/>
    </row>
    <row r="10867" spans="7:9">
      <c r="G10867" s="33"/>
      <c r="H10867" s="33"/>
      <c r="I10867" s="33"/>
    </row>
    <row r="10868" spans="7:9">
      <c r="G10868" s="33"/>
      <c r="H10868" s="33"/>
      <c r="I10868" s="33"/>
    </row>
    <row r="10869" spans="7:9">
      <c r="G10869" s="33"/>
      <c r="H10869" s="33"/>
      <c r="I10869" s="33"/>
    </row>
    <row r="10870" spans="7:9">
      <c r="G10870" s="33"/>
      <c r="H10870" s="33"/>
      <c r="I10870" s="33"/>
    </row>
    <row r="10871" spans="7:9">
      <c r="G10871" s="33"/>
      <c r="H10871" s="33"/>
      <c r="I10871" s="33"/>
    </row>
    <row r="10872" spans="7:9">
      <c r="G10872" s="33"/>
      <c r="H10872" s="33"/>
      <c r="I10872" s="33"/>
    </row>
    <row r="10873" spans="7:9">
      <c r="G10873" s="33"/>
      <c r="H10873" s="33"/>
      <c r="I10873" s="33"/>
    </row>
    <row r="10874" spans="7:9">
      <c r="G10874" s="33"/>
      <c r="H10874" s="33"/>
      <c r="I10874" s="33"/>
    </row>
    <row r="10875" spans="7:9">
      <c r="G10875" s="33"/>
      <c r="H10875" s="33"/>
      <c r="I10875" s="33"/>
    </row>
    <row r="10876" spans="7:9">
      <c r="G10876" s="33"/>
      <c r="H10876" s="33"/>
      <c r="I10876" s="33"/>
    </row>
    <row r="10877" spans="7:9">
      <c r="G10877" s="33"/>
      <c r="H10877" s="33"/>
      <c r="I10877" s="33"/>
    </row>
    <row r="10878" spans="7:9">
      <c r="G10878" s="33"/>
      <c r="H10878" s="33"/>
      <c r="I10878" s="33"/>
    </row>
    <row r="10879" spans="7:9">
      <c r="G10879" s="33"/>
      <c r="H10879" s="33"/>
      <c r="I10879" s="33"/>
    </row>
    <row r="10880" spans="7:9">
      <c r="G10880" s="33"/>
      <c r="H10880" s="33"/>
      <c r="I10880" s="33"/>
    </row>
    <row r="10881" spans="7:9">
      <c r="G10881" s="33"/>
      <c r="H10881" s="33"/>
      <c r="I10881" s="33"/>
    </row>
    <row r="10882" spans="7:9">
      <c r="G10882" s="33"/>
      <c r="H10882" s="33"/>
      <c r="I10882" s="33"/>
    </row>
    <row r="10883" spans="7:9">
      <c r="G10883" s="33"/>
      <c r="H10883" s="33"/>
      <c r="I10883" s="33"/>
    </row>
    <row r="10884" spans="7:9">
      <c r="G10884" s="33"/>
      <c r="H10884" s="33"/>
      <c r="I10884" s="33"/>
    </row>
    <row r="10885" spans="7:9">
      <c r="G10885" s="33"/>
      <c r="H10885" s="33"/>
      <c r="I10885" s="33"/>
    </row>
    <row r="10886" spans="7:9">
      <c r="G10886" s="33"/>
      <c r="H10886" s="33"/>
      <c r="I10886" s="33"/>
    </row>
    <row r="10887" spans="7:9">
      <c r="G10887" s="33"/>
      <c r="H10887" s="33"/>
      <c r="I10887" s="33"/>
    </row>
    <row r="10888" spans="7:9">
      <c r="G10888" s="33"/>
      <c r="H10888" s="33"/>
      <c r="I10888" s="33"/>
    </row>
    <row r="10889" spans="7:9">
      <c r="G10889" s="33"/>
      <c r="H10889" s="33"/>
      <c r="I10889" s="33"/>
    </row>
    <row r="10890" spans="7:9">
      <c r="G10890" s="33"/>
      <c r="H10890" s="33"/>
      <c r="I10890" s="33"/>
    </row>
    <row r="10891" spans="7:9">
      <c r="G10891" s="33"/>
      <c r="H10891" s="33"/>
      <c r="I10891" s="33"/>
    </row>
    <row r="10892" spans="7:9">
      <c r="G10892" s="33"/>
      <c r="H10892" s="33"/>
      <c r="I10892" s="33"/>
    </row>
    <row r="10893" spans="7:9">
      <c r="G10893" s="33"/>
      <c r="H10893" s="33"/>
      <c r="I10893" s="33"/>
    </row>
    <row r="10894" spans="7:9">
      <c r="G10894" s="33"/>
      <c r="H10894" s="33"/>
      <c r="I10894" s="33"/>
    </row>
    <row r="10895" spans="7:9">
      <c r="G10895" s="33"/>
      <c r="H10895" s="33"/>
      <c r="I10895" s="33"/>
    </row>
    <row r="10896" spans="7:9">
      <c r="G10896" s="33"/>
      <c r="H10896" s="33"/>
      <c r="I10896" s="33"/>
    </row>
    <row r="10897" spans="7:9">
      <c r="G10897" s="33"/>
      <c r="H10897" s="33"/>
      <c r="I10897" s="33"/>
    </row>
    <row r="10898" spans="7:9">
      <c r="G10898" s="33"/>
      <c r="H10898" s="33"/>
      <c r="I10898" s="33"/>
    </row>
    <row r="10899" spans="7:9">
      <c r="G10899" s="33"/>
      <c r="H10899" s="33"/>
      <c r="I10899" s="33"/>
    </row>
    <row r="10900" spans="7:9">
      <c r="G10900" s="33"/>
      <c r="H10900" s="33"/>
      <c r="I10900" s="33"/>
    </row>
    <row r="10901" spans="7:9">
      <c r="G10901" s="33"/>
      <c r="H10901" s="33"/>
      <c r="I10901" s="33"/>
    </row>
    <row r="10902" spans="7:9">
      <c r="G10902" s="33"/>
      <c r="H10902" s="33"/>
      <c r="I10902" s="33"/>
    </row>
    <row r="10903" spans="7:9">
      <c r="G10903" s="33"/>
      <c r="H10903" s="33"/>
      <c r="I10903" s="33"/>
    </row>
    <row r="10904" spans="7:9">
      <c r="G10904" s="33"/>
      <c r="H10904" s="33"/>
      <c r="I10904" s="33"/>
    </row>
    <row r="10905" spans="7:9">
      <c r="G10905" s="33"/>
      <c r="H10905" s="33"/>
      <c r="I10905" s="33"/>
    </row>
    <row r="10906" spans="7:9">
      <c r="G10906" s="33"/>
      <c r="H10906" s="33"/>
      <c r="I10906" s="33"/>
    </row>
    <row r="10907" spans="7:9">
      <c r="G10907" s="33"/>
      <c r="H10907" s="33"/>
      <c r="I10907" s="33"/>
    </row>
    <row r="10908" spans="7:9">
      <c r="G10908" s="33"/>
      <c r="H10908" s="33"/>
      <c r="I10908" s="33"/>
    </row>
    <row r="10909" spans="7:9">
      <c r="G10909" s="33"/>
      <c r="H10909" s="33"/>
      <c r="I10909" s="33"/>
    </row>
    <row r="10910" spans="7:9">
      <c r="G10910" s="33"/>
      <c r="H10910" s="33"/>
      <c r="I10910" s="33"/>
    </row>
    <row r="10911" spans="7:9">
      <c r="G10911" s="33"/>
      <c r="H10911" s="33"/>
      <c r="I10911" s="33"/>
    </row>
    <row r="10912" spans="7:9">
      <c r="G10912" s="33"/>
      <c r="H10912" s="33"/>
      <c r="I10912" s="33"/>
    </row>
    <row r="10913" spans="7:9">
      <c r="G10913" s="33"/>
      <c r="H10913" s="33"/>
      <c r="I10913" s="33"/>
    </row>
    <row r="10914" spans="7:9">
      <c r="G10914" s="33"/>
      <c r="H10914" s="33"/>
      <c r="I10914" s="33"/>
    </row>
    <row r="10915" spans="7:9">
      <c r="G10915" s="33"/>
      <c r="H10915" s="33"/>
      <c r="I10915" s="33"/>
    </row>
    <row r="10916" spans="7:9">
      <c r="G10916" s="33"/>
      <c r="H10916" s="33"/>
      <c r="I10916" s="33"/>
    </row>
    <row r="10917" spans="7:9">
      <c r="G10917" s="33"/>
      <c r="H10917" s="33"/>
      <c r="I10917" s="33"/>
    </row>
    <row r="10918" spans="7:9">
      <c r="G10918" s="33"/>
      <c r="H10918" s="33"/>
      <c r="I10918" s="33"/>
    </row>
    <row r="10919" spans="7:9">
      <c r="G10919" s="33"/>
      <c r="H10919" s="33"/>
      <c r="I10919" s="33"/>
    </row>
    <row r="10920" spans="7:9">
      <c r="G10920" s="33"/>
      <c r="H10920" s="33"/>
      <c r="I10920" s="33"/>
    </row>
    <row r="10921" spans="7:9">
      <c r="G10921" s="33"/>
      <c r="H10921" s="33"/>
      <c r="I10921" s="33"/>
    </row>
    <row r="10922" spans="7:9">
      <c r="G10922" s="33"/>
      <c r="H10922" s="33"/>
      <c r="I10922" s="33"/>
    </row>
    <row r="10923" spans="7:9">
      <c r="G10923" s="33"/>
      <c r="H10923" s="33"/>
      <c r="I10923" s="33"/>
    </row>
    <row r="10924" spans="7:9">
      <c r="G10924" s="33"/>
      <c r="H10924" s="33"/>
      <c r="I10924" s="33"/>
    </row>
    <row r="10925" spans="7:9">
      <c r="G10925" s="33"/>
      <c r="H10925" s="33"/>
      <c r="I10925" s="33"/>
    </row>
    <row r="10926" spans="7:9">
      <c r="G10926" s="33"/>
      <c r="H10926" s="33"/>
      <c r="I10926" s="33"/>
    </row>
    <row r="10927" spans="7:9">
      <c r="G10927" s="33"/>
      <c r="H10927" s="33"/>
      <c r="I10927" s="33"/>
    </row>
    <row r="10928" spans="7:9">
      <c r="G10928" s="33"/>
      <c r="H10928" s="33"/>
      <c r="I10928" s="33"/>
    </row>
    <row r="10929" spans="7:9">
      <c r="G10929" s="33"/>
      <c r="H10929" s="33"/>
      <c r="I10929" s="33"/>
    </row>
    <row r="10930" spans="7:9">
      <c r="G10930" s="33"/>
      <c r="H10930" s="33"/>
      <c r="I10930" s="33"/>
    </row>
    <row r="10931" spans="7:9">
      <c r="G10931" s="33"/>
      <c r="H10931" s="33"/>
      <c r="I10931" s="33"/>
    </row>
    <row r="10932" spans="7:9">
      <c r="G10932" s="33"/>
      <c r="H10932" s="33"/>
      <c r="I10932" s="33"/>
    </row>
    <row r="10933" spans="7:9">
      <c r="G10933" s="33"/>
      <c r="H10933" s="33"/>
      <c r="I10933" s="33"/>
    </row>
    <row r="10934" spans="7:9">
      <c r="G10934" s="33"/>
      <c r="H10934" s="33"/>
      <c r="I10934" s="33"/>
    </row>
    <row r="10935" spans="7:9">
      <c r="G10935" s="33"/>
      <c r="H10935" s="33"/>
      <c r="I10935" s="33"/>
    </row>
    <row r="10936" spans="7:9">
      <c r="G10936" s="33"/>
      <c r="H10936" s="33"/>
      <c r="I10936" s="33"/>
    </row>
    <row r="10937" spans="7:9">
      <c r="G10937" s="33"/>
      <c r="H10937" s="33"/>
      <c r="I10937" s="33"/>
    </row>
    <row r="10938" spans="7:9">
      <c r="G10938" s="33"/>
      <c r="H10938" s="33"/>
      <c r="I10938" s="33"/>
    </row>
    <row r="10939" spans="7:9">
      <c r="G10939" s="33"/>
      <c r="H10939" s="33"/>
      <c r="I10939" s="33"/>
    </row>
    <row r="10940" spans="7:9">
      <c r="G10940" s="33"/>
      <c r="H10940" s="33"/>
      <c r="I10940" s="33"/>
    </row>
    <row r="10941" spans="7:9">
      <c r="G10941" s="33"/>
      <c r="H10941" s="33"/>
      <c r="I10941" s="33"/>
    </row>
    <row r="10942" spans="7:9">
      <c r="G10942" s="33"/>
      <c r="H10942" s="33"/>
      <c r="I10942" s="33"/>
    </row>
    <row r="10943" spans="7:9">
      <c r="G10943" s="33"/>
      <c r="H10943" s="33"/>
      <c r="I10943" s="33"/>
    </row>
    <row r="10944" spans="7:9">
      <c r="G10944" s="33"/>
      <c r="H10944" s="33"/>
      <c r="I10944" s="33"/>
    </row>
    <row r="10945" spans="7:9">
      <c r="G10945" s="33"/>
      <c r="H10945" s="33"/>
      <c r="I10945" s="33"/>
    </row>
    <row r="10946" spans="7:9">
      <c r="G10946" s="33"/>
      <c r="H10946" s="33"/>
      <c r="I10946" s="33"/>
    </row>
    <row r="10947" spans="7:9">
      <c r="G10947" s="33"/>
      <c r="H10947" s="33"/>
      <c r="I10947" s="33"/>
    </row>
    <row r="10948" spans="7:9">
      <c r="G10948" s="33"/>
      <c r="H10948" s="33"/>
      <c r="I10948" s="33"/>
    </row>
    <row r="10949" spans="7:9">
      <c r="G10949" s="33"/>
      <c r="H10949" s="33"/>
      <c r="I10949" s="33"/>
    </row>
    <row r="10950" spans="7:9">
      <c r="G10950" s="33"/>
      <c r="H10950" s="33"/>
      <c r="I10950" s="33"/>
    </row>
    <row r="10951" spans="7:9">
      <c r="G10951" s="33"/>
      <c r="H10951" s="33"/>
      <c r="I10951" s="33"/>
    </row>
    <row r="10952" spans="7:9">
      <c r="G10952" s="33"/>
      <c r="H10952" s="33"/>
      <c r="I10952" s="33"/>
    </row>
    <row r="10953" spans="7:9">
      <c r="G10953" s="33"/>
      <c r="H10953" s="33"/>
      <c r="I10953" s="33"/>
    </row>
    <row r="10954" spans="7:9">
      <c r="G10954" s="33"/>
      <c r="H10954" s="33"/>
      <c r="I10954" s="33"/>
    </row>
    <row r="10955" spans="7:9">
      <c r="G10955" s="33"/>
      <c r="H10955" s="33"/>
      <c r="I10955" s="33"/>
    </row>
    <row r="10956" spans="7:9">
      <c r="G10956" s="33"/>
      <c r="H10956" s="33"/>
      <c r="I10956" s="33"/>
    </row>
    <row r="10957" spans="7:9">
      <c r="G10957" s="33"/>
      <c r="H10957" s="33"/>
      <c r="I10957" s="33"/>
    </row>
    <row r="10958" spans="7:9">
      <c r="G10958" s="33"/>
      <c r="H10958" s="33"/>
      <c r="I10958" s="33"/>
    </row>
    <row r="10959" spans="7:9">
      <c r="G10959" s="33"/>
      <c r="H10959" s="33"/>
      <c r="I10959" s="33"/>
    </row>
    <row r="10960" spans="7:9">
      <c r="G10960" s="33"/>
      <c r="H10960" s="33"/>
      <c r="I10960" s="33"/>
    </row>
    <row r="10961" spans="7:9">
      <c r="G10961" s="33"/>
      <c r="H10961" s="33"/>
      <c r="I10961" s="33"/>
    </row>
    <row r="10962" spans="7:9">
      <c r="G10962" s="33"/>
      <c r="H10962" s="33"/>
      <c r="I10962" s="33"/>
    </row>
    <row r="10963" spans="7:9">
      <c r="G10963" s="33"/>
      <c r="H10963" s="33"/>
      <c r="I10963" s="33"/>
    </row>
    <row r="10964" spans="7:9">
      <c r="G10964" s="33"/>
      <c r="H10964" s="33"/>
      <c r="I10964" s="33"/>
    </row>
    <row r="10965" spans="7:9">
      <c r="G10965" s="33"/>
      <c r="H10965" s="33"/>
      <c r="I10965" s="33"/>
    </row>
    <row r="10966" spans="7:9">
      <c r="G10966" s="33"/>
      <c r="H10966" s="33"/>
      <c r="I10966" s="33"/>
    </row>
    <row r="10967" spans="7:9">
      <c r="G10967" s="33"/>
      <c r="H10967" s="33"/>
      <c r="I10967" s="33"/>
    </row>
    <row r="10968" spans="7:9">
      <c r="G10968" s="33"/>
      <c r="H10968" s="33"/>
      <c r="I10968" s="33"/>
    </row>
    <row r="10969" spans="7:9">
      <c r="G10969" s="33"/>
      <c r="H10969" s="33"/>
      <c r="I10969" s="33"/>
    </row>
    <row r="10970" spans="7:9">
      <c r="G10970" s="33"/>
      <c r="H10970" s="33"/>
      <c r="I10970" s="33"/>
    </row>
    <row r="10971" spans="7:9">
      <c r="G10971" s="33"/>
      <c r="H10971" s="33"/>
      <c r="I10971" s="33"/>
    </row>
    <row r="10972" spans="7:9">
      <c r="G10972" s="33"/>
      <c r="H10972" s="33"/>
      <c r="I10972" s="33"/>
    </row>
    <row r="10973" spans="7:9">
      <c r="G10973" s="33"/>
      <c r="H10973" s="33"/>
      <c r="I10973" s="33"/>
    </row>
    <row r="10974" spans="7:9">
      <c r="G10974" s="33"/>
      <c r="H10974" s="33"/>
      <c r="I10974" s="33"/>
    </row>
    <row r="10975" spans="7:9">
      <c r="G10975" s="33"/>
      <c r="H10975" s="33"/>
      <c r="I10975" s="33"/>
    </row>
    <row r="10976" spans="7:9">
      <c r="G10976" s="33"/>
      <c r="H10976" s="33"/>
      <c r="I10976" s="33"/>
    </row>
    <row r="10977" spans="7:9">
      <c r="G10977" s="33"/>
      <c r="H10977" s="33"/>
      <c r="I10977" s="33"/>
    </row>
    <row r="10978" spans="7:9">
      <c r="G10978" s="33"/>
      <c r="H10978" s="33"/>
      <c r="I10978" s="33"/>
    </row>
    <row r="10979" spans="7:9">
      <c r="G10979" s="33"/>
      <c r="H10979" s="33"/>
      <c r="I10979" s="33"/>
    </row>
    <row r="10980" spans="7:9">
      <c r="G10980" s="33"/>
      <c r="H10980" s="33"/>
      <c r="I10980" s="33"/>
    </row>
    <row r="10981" spans="7:9">
      <c r="G10981" s="33"/>
      <c r="H10981" s="33"/>
      <c r="I10981" s="33"/>
    </row>
    <row r="10982" spans="7:9">
      <c r="G10982" s="33"/>
      <c r="H10982" s="33"/>
      <c r="I10982" s="33"/>
    </row>
    <row r="10983" spans="7:9">
      <c r="G10983" s="33"/>
      <c r="H10983" s="33"/>
      <c r="I10983" s="33"/>
    </row>
    <row r="10984" spans="7:9">
      <c r="G10984" s="33"/>
      <c r="H10984" s="33"/>
      <c r="I10984" s="33"/>
    </row>
    <row r="10985" spans="7:9">
      <c r="G10985" s="33"/>
      <c r="H10985" s="33"/>
      <c r="I10985" s="33"/>
    </row>
    <row r="10986" spans="7:9">
      <c r="G10986" s="33"/>
      <c r="H10986" s="33"/>
      <c r="I10986" s="33"/>
    </row>
    <row r="10987" spans="7:9">
      <c r="G10987" s="33"/>
      <c r="H10987" s="33"/>
      <c r="I10987" s="33"/>
    </row>
    <row r="10988" spans="7:9">
      <c r="G10988" s="33"/>
      <c r="H10988" s="33"/>
      <c r="I10988" s="33"/>
    </row>
    <row r="10989" spans="7:9">
      <c r="G10989" s="33"/>
      <c r="H10989" s="33"/>
      <c r="I10989" s="33"/>
    </row>
    <row r="10990" spans="7:9">
      <c r="G10990" s="33"/>
      <c r="H10990" s="33"/>
      <c r="I10990" s="33"/>
    </row>
    <row r="10991" spans="7:9">
      <c r="G10991" s="33"/>
      <c r="H10991" s="33"/>
      <c r="I10991" s="33"/>
    </row>
    <row r="10992" spans="7:9">
      <c r="G10992" s="33"/>
      <c r="H10992" s="33"/>
      <c r="I10992" s="33"/>
    </row>
    <row r="10993" spans="7:9">
      <c r="G10993" s="33"/>
      <c r="H10993" s="33"/>
      <c r="I10993" s="33"/>
    </row>
    <row r="10994" spans="7:9">
      <c r="G10994" s="33"/>
      <c r="H10994" s="33"/>
      <c r="I10994" s="33"/>
    </row>
    <row r="10995" spans="7:9">
      <c r="G10995" s="33"/>
      <c r="H10995" s="33"/>
      <c r="I10995" s="33"/>
    </row>
    <row r="10996" spans="7:9">
      <c r="G10996" s="33"/>
      <c r="H10996" s="33"/>
      <c r="I10996" s="33"/>
    </row>
    <row r="10997" spans="7:9">
      <c r="G10997" s="33"/>
      <c r="H10997" s="33"/>
      <c r="I10997" s="33"/>
    </row>
    <row r="10998" spans="7:9">
      <c r="G10998" s="33"/>
      <c r="H10998" s="33"/>
      <c r="I10998" s="33"/>
    </row>
    <row r="10999" spans="7:9">
      <c r="G10999" s="33"/>
      <c r="H10999" s="33"/>
      <c r="I10999" s="33"/>
    </row>
    <row r="11000" spans="7:9">
      <c r="G11000" s="33"/>
      <c r="H11000" s="33"/>
      <c r="I11000" s="33"/>
    </row>
    <row r="11001" spans="7:9">
      <c r="G11001" s="33"/>
      <c r="H11001" s="33"/>
      <c r="I11001" s="33"/>
    </row>
    <row r="11002" spans="7:9">
      <c r="G11002" s="33"/>
      <c r="H11002" s="33"/>
      <c r="I11002" s="33"/>
    </row>
    <row r="11003" spans="7:9">
      <c r="G11003" s="33"/>
      <c r="H11003" s="33"/>
      <c r="I11003" s="33"/>
    </row>
    <row r="11004" spans="7:9">
      <c r="G11004" s="33"/>
      <c r="H11004" s="33"/>
      <c r="I11004" s="33"/>
    </row>
    <row r="11005" spans="7:9">
      <c r="G11005" s="33"/>
      <c r="H11005" s="33"/>
      <c r="I11005" s="33"/>
    </row>
    <row r="11006" spans="7:9">
      <c r="G11006" s="33"/>
      <c r="H11006" s="33"/>
      <c r="I11006" s="33"/>
    </row>
    <row r="11007" spans="7:9">
      <c r="G11007" s="33"/>
      <c r="H11007" s="33"/>
      <c r="I11007" s="33"/>
    </row>
    <row r="11008" spans="7:9">
      <c r="G11008" s="33"/>
      <c r="H11008" s="33"/>
      <c r="I11008" s="33"/>
    </row>
    <row r="11009" spans="7:9">
      <c r="G11009" s="33"/>
      <c r="H11009" s="33"/>
      <c r="I11009" s="33"/>
    </row>
    <row r="11010" spans="7:9">
      <c r="G11010" s="33"/>
      <c r="H11010" s="33"/>
      <c r="I11010" s="33"/>
    </row>
    <row r="11011" spans="7:9">
      <c r="G11011" s="33"/>
      <c r="H11011" s="33"/>
      <c r="I11011" s="33"/>
    </row>
    <row r="11012" spans="7:9">
      <c r="G11012" s="33"/>
      <c r="H11012" s="33"/>
      <c r="I11012" s="33"/>
    </row>
    <row r="11013" spans="7:9">
      <c r="G11013" s="33"/>
      <c r="H11013" s="33"/>
      <c r="I11013" s="33"/>
    </row>
    <row r="11014" spans="7:9">
      <c r="G11014" s="33"/>
      <c r="H11014" s="33"/>
      <c r="I11014" s="33"/>
    </row>
    <row r="11015" spans="7:9">
      <c r="G11015" s="33"/>
      <c r="H11015" s="33"/>
      <c r="I11015" s="33"/>
    </row>
    <row r="11016" spans="7:9">
      <c r="G11016" s="33"/>
      <c r="H11016" s="33"/>
      <c r="I11016" s="33"/>
    </row>
    <row r="11017" spans="7:9">
      <c r="G11017" s="33"/>
      <c r="H11017" s="33"/>
      <c r="I11017" s="33"/>
    </row>
    <row r="11018" spans="7:9">
      <c r="G11018" s="33"/>
      <c r="H11018" s="33"/>
      <c r="I11018" s="33"/>
    </row>
    <row r="11019" spans="7:9">
      <c r="G11019" s="33"/>
      <c r="H11019" s="33"/>
      <c r="I11019" s="33"/>
    </row>
    <row r="11020" spans="7:9">
      <c r="G11020" s="33"/>
      <c r="H11020" s="33"/>
      <c r="I11020" s="33"/>
    </row>
    <row r="11021" spans="7:9">
      <c r="G11021" s="33"/>
      <c r="H11021" s="33"/>
      <c r="I11021" s="33"/>
    </row>
    <row r="11022" spans="7:9">
      <c r="G11022" s="33"/>
      <c r="H11022" s="33"/>
      <c r="I11022" s="33"/>
    </row>
    <row r="11023" spans="7:9">
      <c r="G11023" s="33"/>
      <c r="H11023" s="33"/>
      <c r="I11023" s="33"/>
    </row>
    <row r="11024" spans="7:9">
      <c r="G11024" s="33"/>
      <c r="H11024" s="33"/>
      <c r="I11024" s="33"/>
    </row>
    <row r="11025" spans="7:9">
      <c r="G11025" s="33"/>
      <c r="H11025" s="33"/>
      <c r="I11025" s="33"/>
    </row>
    <row r="11026" spans="7:9">
      <c r="G11026" s="33"/>
      <c r="H11026" s="33"/>
      <c r="I11026" s="33"/>
    </row>
    <row r="11027" spans="7:9">
      <c r="G11027" s="33"/>
      <c r="H11027" s="33"/>
      <c r="I11027" s="33"/>
    </row>
    <row r="11028" spans="7:9">
      <c r="G11028" s="33"/>
      <c r="H11028" s="33"/>
      <c r="I11028" s="33"/>
    </row>
    <row r="11029" spans="7:9">
      <c r="G11029" s="33"/>
      <c r="H11029" s="33"/>
      <c r="I11029" s="33"/>
    </row>
    <row r="11030" spans="7:9">
      <c r="G11030" s="33"/>
      <c r="H11030" s="33"/>
      <c r="I11030" s="33"/>
    </row>
    <row r="11031" spans="7:9">
      <c r="G11031" s="33"/>
      <c r="H11031" s="33"/>
      <c r="I11031" s="33"/>
    </row>
    <row r="11032" spans="7:9">
      <c r="G11032" s="33"/>
      <c r="H11032" s="33"/>
      <c r="I11032" s="33"/>
    </row>
    <row r="11033" spans="7:9">
      <c r="G11033" s="33"/>
      <c r="H11033" s="33"/>
      <c r="I11033" s="33"/>
    </row>
    <row r="11034" spans="7:9">
      <c r="G11034" s="33"/>
      <c r="H11034" s="33"/>
      <c r="I11034" s="33"/>
    </row>
    <row r="11035" spans="7:9">
      <c r="G11035" s="33"/>
      <c r="H11035" s="33"/>
      <c r="I11035" s="33"/>
    </row>
    <row r="11036" spans="7:9">
      <c r="G11036" s="33"/>
      <c r="H11036" s="33"/>
      <c r="I11036" s="33"/>
    </row>
    <row r="11037" spans="7:9">
      <c r="G11037" s="33"/>
      <c r="H11037" s="33"/>
      <c r="I11037" s="33"/>
    </row>
    <row r="11038" spans="7:9">
      <c r="G11038" s="33"/>
      <c r="H11038" s="33"/>
      <c r="I11038" s="33"/>
    </row>
    <row r="11039" spans="7:9">
      <c r="G11039" s="33"/>
      <c r="H11039" s="33"/>
      <c r="I11039" s="33"/>
    </row>
    <row r="11040" spans="7:9">
      <c r="G11040" s="33"/>
      <c r="H11040" s="33"/>
      <c r="I11040" s="33"/>
    </row>
    <row r="11041" spans="7:9">
      <c r="G11041" s="33"/>
      <c r="H11041" s="33"/>
      <c r="I11041" s="33"/>
    </row>
    <row r="11042" spans="7:9">
      <c r="G11042" s="33"/>
      <c r="H11042" s="33"/>
      <c r="I11042" s="33"/>
    </row>
    <row r="11043" spans="7:9">
      <c r="G11043" s="33"/>
      <c r="H11043" s="33"/>
      <c r="I11043" s="33"/>
    </row>
    <row r="11044" spans="7:9">
      <c r="G11044" s="33"/>
      <c r="H11044" s="33"/>
      <c r="I11044" s="33"/>
    </row>
    <row r="11045" spans="7:9">
      <c r="G11045" s="33"/>
      <c r="H11045" s="33"/>
      <c r="I11045" s="33"/>
    </row>
    <row r="11046" spans="7:9">
      <c r="G11046" s="33"/>
      <c r="H11046" s="33"/>
      <c r="I11046" s="33"/>
    </row>
    <row r="11047" spans="7:9">
      <c r="G11047" s="33"/>
      <c r="H11047" s="33"/>
      <c r="I11047" s="33"/>
    </row>
    <row r="11048" spans="7:9">
      <c r="G11048" s="33"/>
      <c r="H11048" s="33"/>
      <c r="I11048" s="33"/>
    </row>
    <row r="11049" spans="7:9">
      <c r="G11049" s="33"/>
      <c r="H11049" s="33"/>
      <c r="I11049" s="33"/>
    </row>
    <row r="11050" spans="7:9">
      <c r="G11050" s="33"/>
      <c r="H11050" s="33"/>
      <c r="I11050" s="33"/>
    </row>
    <row r="11051" spans="7:9">
      <c r="G11051" s="33"/>
      <c r="H11051" s="33"/>
      <c r="I11051" s="33"/>
    </row>
    <row r="11052" spans="7:9">
      <c r="G11052" s="33"/>
      <c r="H11052" s="33"/>
      <c r="I11052" s="33"/>
    </row>
    <row r="11053" spans="7:9">
      <c r="G11053" s="33"/>
      <c r="H11053" s="33"/>
      <c r="I11053" s="33"/>
    </row>
    <row r="11054" spans="7:9">
      <c r="G11054" s="33"/>
      <c r="H11054" s="33"/>
      <c r="I11054" s="33"/>
    </row>
    <row r="11055" spans="7:9">
      <c r="G11055" s="33"/>
      <c r="H11055" s="33"/>
      <c r="I11055" s="33"/>
    </row>
    <row r="11056" spans="7:9">
      <c r="G11056" s="33"/>
      <c r="H11056" s="33"/>
      <c r="I11056" s="33"/>
    </row>
    <row r="11057" spans="7:9">
      <c r="G11057" s="33"/>
      <c r="H11057" s="33"/>
      <c r="I11057" s="33"/>
    </row>
    <row r="11058" spans="7:9">
      <c r="G11058" s="33"/>
      <c r="H11058" s="33"/>
      <c r="I11058" s="33"/>
    </row>
    <row r="11059" spans="7:9">
      <c r="G11059" s="33"/>
      <c r="H11059" s="33"/>
      <c r="I11059" s="33"/>
    </row>
    <row r="11060" spans="7:9">
      <c r="G11060" s="33"/>
      <c r="H11060" s="33"/>
      <c r="I11060" s="33"/>
    </row>
    <row r="11061" spans="7:9">
      <c r="G11061" s="33"/>
      <c r="H11061" s="33"/>
      <c r="I11061" s="33"/>
    </row>
    <row r="11062" spans="7:9">
      <c r="G11062" s="33"/>
      <c r="H11062" s="33"/>
      <c r="I11062" s="33"/>
    </row>
    <row r="11063" spans="7:9">
      <c r="G11063" s="33"/>
      <c r="H11063" s="33"/>
      <c r="I11063" s="33"/>
    </row>
    <row r="11064" spans="7:9">
      <c r="G11064" s="33"/>
      <c r="H11064" s="33"/>
      <c r="I11064" s="33"/>
    </row>
    <row r="11065" spans="7:9">
      <c r="G11065" s="33"/>
      <c r="H11065" s="33"/>
      <c r="I11065" s="33"/>
    </row>
    <row r="11066" spans="7:9">
      <c r="G11066" s="33"/>
      <c r="H11066" s="33"/>
      <c r="I11066" s="33"/>
    </row>
    <row r="11067" spans="7:9">
      <c r="G11067" s="33"/>
      <c r="H11067" s="33"/>
      <c r="I11067" s="33"/>
    </row>
    <row r="11068" spans="7:9">
      <c r="G11068" s="33"/>
      <c r="H11068" s="33"/>
      <c r="I11068" s="33"/>
    </row>
    <row r="11069" spans="7:9">
      <c r="G11069" s="33"/>
      <c r="H11069" s="33"/>
      <c r="I11069" s="33"/>
    </row>
    <row r="11070" spans="7:9">
      <c r="G11070" s="33"/>
      <c r="H11070" s="33"/>
      <c r="I11070" s="33"/>
    </row>
    <row r="11071" spans="7:9">
      <c r="G11071" s="33"/>
      <c r="H11071" s="33"/>
      <c r="I11071" s="33"/>
    </row>
    <row r="11072" spans="7:9">
      <c r="G11072" s="33"/>
      <c r="H11072" s="33"/>
      <c r="I11072" s="33"/>
    </row>
    <row r="11073" spans="7:9">
      <c r="G11073" s="33"/>
      <c r="H11073" s="33"/>
      <c r="I11073" s="33"/>
    </row>
    <row r="11074" spans="7:9">
      <c r="G11074" s="33"/>
      <c r="H11074" s="33"/>
      <c r="I11074" s="33"/>
    </row>
    <row r="11075" spans="7:9">
      <c r="G11075" s="33"/>
      <c r="H11075" s="33"/>
      <c r="I11075" s="33"/>
    </row>
    <row r="11076" spans="7:9">
      <c r="G11076" s="33"/>
      <c r="H11076" s="33"/>
      <c r="I11076" s="33"/>
    </row>
    <row r="11077" spans="7:9">
      <c r="G11077" s="33"/>
      <c r="H11077" s="33"/>
      <c r="I11077" s="33"/>
    </row>
    <row r="11078" spans="7:9">
      <c r="G11078" s="33"/>
      <c r="H11078" s="33"/>
      <c r="I11078" s="33"/>
    </row>
    <row r="11079" spans="7:9">
      <c r="G11079" s="33"/>
      <c r="H11079" s="33"/>
      <c r="I11079" s="33"/>
    </row>
    <row r="11080" spans="7:9">
      <c r="G11080" s="33"/>
      <c r="H11080" s="33"/>
      <c r="I11080" s="33"/>
    </row>
    <row r="11081" spans="7:9">
      <c r="G11081" s="33"/>
      <c r="H11081" s="33"/>
      <c r="I11081" s="33"/>
    </row>
    <row r="11082" spans="7:9">
      <c r="G11082" s="33"/>
      <c r="H11082" s="33"/>
      <c r="I11082" s="33"/>
    </row>
    <row r="11083" spans="7:9">
      <c r="G11083" s="33"/>
      <c r="H11083" s="33"/>
      <c r="I11083" s="33"/>
    </row>
    <row r="11084" spans="7:9">
      <c r="G11084" s="33"/>
      <c r="H11084" s="33"/>
      <c r="I11084" s="33"/>
    </row>
    <row r="11085" spans="7:9">
      <c r="G11085" s="33"/>
      <c r="H11085" s="33"/>
      <c r="I11085" s="33"/>
    </row>
    <row r="11086" spans="7:9">
      <c r="G11086" s="33"/>
      <c r="H11086" s="33"/>
      <c r="I11086" s="33"/>
    </row>
    <row r="11087" spans="7:9">
      <c r="G11087" s="33"/>
      <c r="H11087" s="33"/>
      <c r="I11087" s="33"/>
    </row>
    <row r="11088" spans="7:9">
      <c r="G11088" s="33"/>
      <c r="H11088" s="33"/>
      <c r="I11088" s="33"/>
    </row>
    <row r="11089" spans="7:9">
      <c r="G11089" s="33"/>
      <c r="H11089" s="33"/>
      <c r="I11089" s="33"/>
    </row>
    <row r="11090" spans="7:9">
      <c r="G11090" s="33"/>
      <c r="H11090" s="33"/>
      <c r="I11090" s="33"/>
    </row>
    <row r="11091" spans="7:9">
      <c r="G11091" s="33"/>
      <c r="H11091" s="33"/>
      <c r="I11091" s="33"/>
    </row>
    <row r="11092" spans="7:9">
      <c r="G11092" s="33"/>
      <c r="H11092" s="33"/>
      <c r="I11092" s="33"/>
    </row>
    <row r="11093" spans="7:9">
      <c r="G11093" s="33"/>
      <c r="H11093" s="33"/>
      <c r="I11093" s="33"/>
    </row>
    <row r="11094" spans="7:9">
      <c r="G11094" s="33"/>
      <c r="H11094" s="33"/>
      <c r="I11094" s="33"/>
    </row>
    <row r="11095" spans="7:9">
      <c r="G11095" s="33"/>
      <c r="H11095" s="33"/>
      <c r="I11095" s="33"/>
    </row>
    <row r="11096" spans="7:9">
      <c r="G11096" s="33"/>
      <c r="H11096" s="33"/>
      <c r="I11096" s="33"/>
    </row>
    <row r="11097" spans="7:9">
      <c r="G11097" s="33"/>
      <c r="H11097" s="33"/>
      <c r="I11097" s="33"/>
    </row>
    <row r="11098" spans="7:9">
      <c r="G11098" s="33"/>
      <c r="H11098" s="33"/>
      <c r="I11098" s="33"/>
    </row>
    <row r="11099" spans="7:9">
      <c r="G11099" s="33"/>
      <c r="H11099" s="33"/>
      <c r="I11099" s="33"/>
    </row>
    <row r="11100" spans="7:9">
      <c r="G11100" s="33"/>
      <c r="H11100" s="33"/>
      <c r="I11100" s="33"/>
    </row>
    <row r="11101" spans="7:9">
      <c r="G11101" s="33"/>
      <c r="H11101" s="33"/>
      <c r="I11101" s="33"/>
    </row>
    <row r="11102" spans="7:9">
      <c r="G11102" s="33"/>
      <c r="H11102" s="33"/>
      <c r="I11102" s="33"/>
    </row>
    <row r="11103" spans="7:9">
      <c r="G11103" s="33"/>
      <c r="H11103" s="33"/>
      <c r="I11103" s="33"/>
    </row>
    <row r="11104" spans="7:9">
      <c r="G11104" s="33"/>
      <c r="H11104" s="33"/>
      <c r="I11104" s="33"/>
    </row>
    <row r="11105" spans="7:9">
      <c r="G11105" s="33"/>
      <c r="H11105" s="33"/>
      <c r="I11105" s="33"/>
    </row>
    <row r="11106" spans="7:9">
      <c r="G11106" s="33"/>
      <c r="H11106" s="33"/>
      <c r="I11106" s="33"/>
    </row>
    <row r="11107" spans="7:9">
      <c r="G11107" s="33"/>
      <c r="H11107" s="33"/>
      <c r="I11107" s="33"/>
    </row>
    <row r="11108" spans="7:9">
      <c r="G11108" s="33"/>
      <c r="H11108" s="33"/>
      <c r="I11108" s="33"/>
    </row>
    <row r="11109" spans="7:9">
      <c r="G11109" s="33"/>
      <c r="H11109" s="33"/>
      <c r="I11109" s="33"/>
    </row>
    <row r="11110" spans="7:9">
      <c r="G11110" s="33"/>
      <c r="H11110" s="33"/>
      <c r="I11110" s="33"/>
    </row>
    <row r="11111" spans="7:9">
      <c r="G11111" s="33"/>
      <c r="H11111" s="33"/>
      <c r="I11111" s="33"/>
    </row>
    <row r="11112" spans="7:9">
      <c r="G11112" s="33"/>
      <c r="H11112" s="33"/>
      <c r="I11112" s="33"/>
    </row>
    <row r="11113" spans="7:9">
      <c r="G11113" s="33"/>
      <c r="H11113" s="33"/>
      <c r="I11113" s="33"/>
    </row>
    <row r="11114" spans="7:9">
      <c r="G11114" s="33"/>
      <c r="H11114" s="33"/>
      <c r="I11114" s="33"/>
    </row>
    <row r="11115" spans="7:9">
      <c r="G11115" s="33"/>
      <c r="H11115" s="33"/>
      <c r="I11115" s="33"/>
    </row>
    <row r="11116" spans="7:9">
      <c r="G11116" s="33"/>
      <c r="H11116" s="33"/>
      <c r="I11116" s="33"/>
    </row>
    <row r="11117" spans="7:9">
      <c r="G11117" s="33"/>
      <c r="H11117" s="33"/>
      <c r="I11117" s="33"/>
    </row>
    <row r="11118" spans="7:9">
      <c r="G11118" s="33"/>
      <c r="H11118" s="33"/>
      <c r="I11118" s="33"/>
    </row>
    <row r="11119" spans="7:9">
      <c r="G11119" s="33"/>
      <c r="H11119" s="33"/>
      <c r="I11119" s="33"/>
    </row>
    <row r="11120" spans="7:9">
      <c r="G11120" s="33"/>
      <c r="H11120" s="33"/>
      <c r="I11120" s="33"/>
    </row>
    <row r="11121" spans="7:9">
      <c r="G11121" s="33"/>
      <c r="H11121" s="33"/>
      <c r="I11121" s="33"/>
    </row>
    <row r="11122" spans="7:9">
      <c r="G11122" s="33"/>
      <c r="H11122" s="33"/>
      <c r="I11122" s="33"/>
    </row>
    <row r="11123" spans="7:9">
      <c r="G11123" s="33"/>
      <c r="H11123" s="33"/>
      <c r="I11123" s="33"/>
    </row>
    <row r="11124" spans="7:9">
      <c r="G11124" s="33"/>
      <c r="H11124" s="33"/>
      <c r="I11124" s="33"/>
    </row>
    <row r="11125" spans="7:9">
      <c r="G11125" s="33"/>
      <c r="H11125" s="33"/>
      <c r="I11125" s="33"/>
    </row>
    <row r="11126" spans="7:9">
      <c r="G11126" s="33"/>
      <c r="H11126" s="33"/>
      <c r="I11126" s="33"/>
    </row>
    <row r="11127" spans="7:9">
      <c r="G11127" s="33"/>
      <c r="H11127" s="33"/>
      <c r="I11127" s="33"/>
    </row>
    <row r="11128" spans="7:9">
      <c r="G11128" s="33"/>
      <c r="H11128" s="33"/>
      <c r="I11128" s="33"/>
    </row>
    <row r="11129" spans="7:9">
      <c r="G11129" s="33"/>
      <c r="H11129" s="33"/>
      <c r="I11129" s="33"/>
    </row>
    <row r="11130" spans="7:9">
      <c r="G11130" s="33"/>
      <c r="H11130" s="33"/>
      <c r="I11130" s="33"/>
    </row>
    <row r="11131" spans="7:9">
      <c r="G11131" s="33"/>
      <c r="H11131" s="33"/>
      <c r="I11131" s="33"/>
    </row>
    <row r="11132" spans="7:9">
      <c r="G11132" s="33"/>
      <c r="H11132" s="33"/>
      <c r="I11132" s="33"/>
    </row>
    <row r="11133" spans="7:9">
      <c r="G11133" s="33"/>
      <c r="H11133" s="33"/>
      <c r="I11133" s="33"/>
    </row>
    <row r="11134" spans="7:9">
      <c r="G11134" s="33"/>
      <c r="H11134" s="33"/>
      <c r="I11134" s="33"/>
    </row>
    <row r="11135" spans="7:9">
      <c r="G11135" s="33"/>
      <c r="H11135" s="33"/>
      <c r="I11135" s="33"/>
    </row>
    <row r="11136" spans="7:9">
      <c r="G11136" s="33"/>
      <c r="H11136" s="33"/>
      <c r="I11136" s="33"/>
    </row>
    <row r="11137" spans="7:9">
      <c r="G11137" s="33"/>
      <c r="H11137" s="33"/>
      <c r="I11137" s="33"/>
    </row>
    <row r="11138" spans="7:9">
      <c r="G11138" s="33"/>
      <c r="H11138" s="33"/>
      <c r="I11138" s="33"/>
    </row>
    <row r="11139" spans="7:9">
      <c r="G11139" s="33"/>
      <c r="H11139" s="33"/>
      <c r="I11139" s="33"/>
    </row>
    <row r="11140" spans="7:9">
      <c r="G11140" s="33"/>
      <c r="H11140" s="33"/>
      <c r="I11140" s="33"/>
    </row>
    <row r="11141" spans="7:9">
      <c r="G11141" s="33"/>
      <c r="H11141" s="33"/>
      <c r="I11141" s="33"/>
    </row>
    <row r="11142" spans="7:9">
      <c r="G11142" s="33"/>
      <c r="H11142" s="33"/>
      <c r="I11142" s="33"/>
    </row>
    <row r="11143" spans="7:9">
      <c r="G11143" s="33"/>
      <c r="H11143" s="33"/>
      <c r="I11143" s="33"/>
    </row>
    <row r="11144" spans="7:9">
      <c r="G11144" s="33"/>
      <c r="H11144" s="33"/>
      <c r="I11144" s="33"/>
    </row>
    <row r="11145" spans="7:9">
      <c r="G11145" s="33"/>
      <c r="H11145" s="33"/>
      <c r="I11145" s="33"/>
    </row>
    <row r="11146" spans="7:9">
      <c r="G11146" s="33"/>
      <c r="H11146" s="33"/>
      <c r="I11146" s="33"/>
    </row>
    <row r="11147" spans="7:9">
      <c r="G11147" s="33"/>
      <c r="H11147" s="33"/>
      <c r="I11147" s="33"/>
    </row>
    <row r="11148" spans="7:9">
      <c r="G11148" s="33"/>
      <c r="H11148" s="33"/>
      <c r="I11148" s="33"/>
    </row>
    <row r="11149" spans="7:9">
      <c r="G11149" s="33"/>
      <c r="H11149" s="33"/>
      <c r="I11149" s="33"/>
    </row>
    <row r="11150" spans="7:9">
      <c r="G11150" s="33"/>
      <c r="H11150" s="33"/>
      <c r="I11150" s="33"/>
    </row>
    <row r="11151" spans="7:9">
      <c r="G11151" s="33"/>
      <c r="H11151" s="33"/>
      <c r="I11151" s="33"/>
    </row>
    <row r="11152" spans="7:9">
      <c r="G11152" s="33"/>
      <c r="H11152" s="33"/>
      <c r="I11152" s="33"/>
    </row>
    <row r="11153" spans="7:9">
      <c r="G11153" s="33"/>
      <c r="H11153" s="33"/>
      <c r="I11153" s="33"/>
    </row>
    <row r="11154" spans="7:9">
      <c r="G11154" s="33"/>
      <c r="H11154" s="33"/>
      <c r="I11154" s="33"/>
    </row>
    <row r="11155" spans="7:9">
      <c r="G11155" s="33"/>
      <c r="H11155" s="33"/>
      <c r="I11155" s="33"/>
    </row>
    <row r="11156" spans="7:9">
      <c r="G11156" s="33"/>
      <c r="H11156" s="33"/>
      <c r="I11156" s="33"/>
    </row>
    <row r="11157" spans="7:9">
      <c r="G11157" s="33"/>
      <c r="H11157" s="33"/>
      <c r="I11157" s="33"/>
    </row>
    <row r="11158" spans="7:9">
      <c r="G11158" s="33"/>
      <c r="H11158" s="33"/>
      <c r="I11158" s="33"/>
    </row>
    <row r="11159" spans="7:9">
      <c r="G11159" s="33"/>
      <c r="H11159" s="33"/>
      <c r="I11159" s="33"/>
    </row>
    <row r="11160" spans="7:9">
      <c r="G11160" s="33"/>
      <c r="H11160" s="33"/>
      <c r="I11160" s="33"/>
    </row>
    <row r="11161" spans="7:9">
      <c r="G11161" s="33"/>
      <c r="H11161" s="33"/>
      <c r="I11161" s="33"/>
    </row>
    <row r="11162" spans="7:9">
      <c r="G11162" s="33"/>
      <c r="H11162" s="33"/>
      <c r="I11162" s="33"/>
    </row>
    <row r="11163" spans="7:9">
      <c r="G11163" s="33"/>
      <c r="H11163" s="33"/>
      <c r="I11163" s="33"/>
    </row>
    <row r="11164" spans="7:9">
      <c r="G11164" s="33"/>
      <c r="H11164" s="33"/>
      <c r="I11164" s="33"/>
    </row>
    <row r="11165" spans="7:9">
      <c r="G11165" s="33"/>
      <c r="H11165" s="33"/>
      <c r="I11165" s="33"/>
    </row>
    <row r="11166" spans="7:9">
      <c r="G11166" s="33"/>
      <c r="H11166" s="33"/>
      <c r="I11166" s="33"/>
    </row>
    <row r="11167" spans="7:9">
      <c r="G11167" s="33"/>
      <c r="H11167" s="33"/>
      <c r="I11167" s="33"/>
    </row>
    <row r="11168" spans="7:9">
      <c r="G11168" s="33"/>
      <c r="H11168" s="33"/>
      <c r="I11168" s="33"/>
    </row>
    <row r="11169" spans="7:9">
      <c r="G11169" s="33"/>
      <c r="H11169" s="33"/>
      <c r="I11169" s="33"/>
    </row>
    <row r="11170" spans="7:9">
      <c r="G11170" s="33"/>
      <c r="H11170" s="33"/>
      <c r="I11170" s="33"/>
    </row>
    <row r="11171" spans="7:9">
      <c r="G11171" s="33"/>
      <c r="H11171" s="33"/>
      <c r="I11171" s="33"/>
    </row>
    <row r="11172" spans="7:9">
      <c r="G11172" s="33"/>
      <c r="H11172" s="33"/>
      <c r="I11172" s="33"/>
    </row>
    <row r="11173" spans="7:9">
      <c r="G11173" s="33"/>
      <c r="H11173" s="33"/>
      <c r="I11173" s="33"/>
    </row>
    <row r="11174" spans="7:9">
      <c r="G11174" s="33"/>
      <c r="H11174" s="33"/>
      <c r="I11174" s="33"/>
    </row>
    <row r="11175" spans="7:9">
      <c r="G11175" s="33"/>
      <c r="H11175" s="33"/>
      <c r="I11175" s="33"/>
    </row>
    <row r="11176" spans="7:9">
      <c r="G11176" s="33"/>
      <c r="H11176" s="33"/>
      <c r="I11176" s="33"/>
    </row>
    <row r="11177" spans="7:9">
      <c r="G11177" s="33"/>
      <c r="H11177" s="33"/>
      <c r="I11177" s="33"/>
    </row>
    <row r="11178" spans="7:9">
      <c r="G11178" s="33"/>
      <c r="H11178" s="33"/>
      <c r="I11178" s="33"/>
    </row>
    <row r="11179" spans="7:9">
      <c r="G11179" s="33"/>
      <c r="H11179" s="33"/>
      <c r="I11179" s="33"/>
    </row>
    <row r="11180" spans="7:9">
      <c r="G11180" s="33"/>
      <c r="H11180" s="33"/>
      <c r="I11180" s="33"/>
    </row>
    <row r="11181" spans="7:9">
      <c r="G11181" s="33"/>
      <c r="H11181" s="33"/>
      <c r="I11181" s="33"/>
    </row>
    <row r="11182" spans="7:9">
      <c r="G11182" s="33"/>
      <c r="H11182" s="33"/>
      <c r="I11182" s="33"/>
    </row>
    <row r="11183" spans="7:9">
      <c r="G11183" s="33"/>
      <c r="H11183" s="33"/>
      <c r="I11183" s="33"/>
    </row>
    <row r="11184" spans="7:9">
      <c r="G11184" s="33"/>
      <c r="H11184" s="33"/>
      <c r="I11184" s="33"/>
    </row>
    <row r="11185" spans="7:9">
      <c r="G11185" s="33"/>
      <c r="H11185" s="33"/>
      <c r="I11185" s="33"/>
    </row>
    <row r="11186" spans="7:9">
      <c r="G11186" s="33"/>
      <c r="H11186" s="33"/>
      <c r="I11186" s="33"/>
    </row>
    <row r="11187" spans="7:9">
      <c r="G11187" s="33"/>
      <c r="H11187" s="33"/>
      <c r="I11187" s="33"/>
    </row>
    <row r="11188" spans="7:9">
      <c r="G11188" s="33"/>
      <c r="H11188" s="33"/>
      <c r="I11188" s="33"/>
    </row>
    <row r="11189" spans="7:9">
      <c r="G11189" s="33"/>
      <c r="H11189" s="33"/>
      <c r="I11189" s="33"/>
    </row>
    <row r="11190" spans="7:9">
      <c r="G11190" s="33"/>
      <c r="H11190" s="33"/>
      <c r="I11190" s="33"/>
    </row>
    <row r="11191" spans="7:9">
      <c r="G11191" s="33"/>
      <c r="H11191" s="33"/>
      <c r="I11191" s="33"/>
    </row>
    <row r="11192" spans="7:9">
      <c r="G11192" s="33"/>
      <c r="H11192" s="33"/>
      <c r="I11192" s="33"/>
    </row>
    <row r="11193" spans="7:9">
      <c r="G11193" s="33"/>
      <c r="H11193" s="33"/>
      <c r="I11193" s="33"/>
    </row>
    <row r="11194" spans="7:9">
      <c r="G11194" s="33"/>
      <c r="H11194" s="33"/>
      <c r="I11194" s="33"/>
    </row>
    <row r="11195" spans="7:9">
      <c r="G11195" s="33"/>
      <c r="H11195" s="33"/>
      <c r="I11195" s="33"/>
    </row>
    <row r="11196" spans="7:9">
      <c r="G11196" s="33"/>
      <c r="H11196" s="33"/>
      <c r="I11196" s="33"/>
    </row>
    <row r="11197" spans="7:9">
      <c r="G11197" s="33"/>
      <c r="H11197" s="33"/>
      <c r="I11197" s="33"/>
    </row>
    <row r="11198" spans="7:9">
      <c r="G11198" s="33"/>
      <c r="H11198" s="33"/>
      <c r="I11198" s="33"/>
    </row>
    <row r="11199" spans="7:9">
      <c r="G11199" s="33"/>
      <c r="H11199" s="33"/>
      <c r="I11199" s="33"/>
    </row>
    <row r="11200" spans="7:9">
      <c r="G11200" s="33"/>
      <c r="H11200" s="33"/>
      <c r="I11200" s="33"/>
    </row>
    <row r="11201" spans="7:9">
      <c r="G11201" s="33"/>
      <c r="H11201" s="33"/>
      <c r="I11201" s="33"/>
    </row>
    <row r="11202" spans="7:9">
      <c r="G11202" s="33"/>
      <c r="H11202" s="33"/>
      <c r="I11202" s="33"/>
    </row>
    <row r="11203" spans="7:9">
      <c r="G11203" s="33"/>
      <c r="H11203" s="33"/>
      <c r="I11203" s="33"/>
    </row>
    <row r="11204" spans="7:9">
      <c r="G11204" s="33"/>
      <c r="H11204" s="33"/>
      <c r="I11204" s="33"/>
    </row>
    <row r="11205" spans="7:9">
      <c r="G11205" s="33"/>
      <c r="H11205" s="33"/>
      <c r="I11205" s="33"/>
    </row>
    <row r="11206" spans="7:9">
      <c r="G11206" s="33"/>
      <c r="H11206" s="33"/>
      <c r="I11206" s="33"/>
    </row>
    <row r="11207" spans="7:9">
      <c r="G11207" s="33"/>
      <c r="H11207" s="33"/>
      <c r="I11207" s="33"/>
    </row>
    <row r="11208" spans="7:9">
      <c r="G11208" s="33"/>
      <c r="H11208" s="33"/>
      <c r="I11208" s="33"/>
    </row>
    <row r="11209" spans="7:9">
      <c r="G11209" s="33"/>
      <c r="H11209" s="33"/>
      <c r="I11209" s="33"/>
    </row>
    <row r="11210" spans="7:9">
      <c r="G11210" s="33"/>
      <c r="H11210" s="33"/>
      <c r="I11210" s="33"/>
    </row>
    <row r="11211" spans="7:9">
      <c r="G11211" s="33"/>
      <c r="H11211" s="33"/>
      <c r="I11211" s="33"/>
    </row>
    <row r="11212" spans="7:9">
      <c r="G11212" s="33"/>
      <c r="H11212" s="33"/>
      <c r="I11212" s="33"/>
    </row>
    <row r="11213" spans="7:9">
      <c r="G11213" s="33"/>
      <c r="H11213" s="33"/>
      <c r="I11213" s="33"/>
    </row>
    <row r="11214" spans="7:9">
      <c r="G11214" s="33"/>
      <c r="H11214" s="33"/>
      <c r="I11214" s="33"/>
    </row>
    <row r="11215" spans="7:9">
      <c r="G11215" s="33"/>
      <c r="H11215" s="33"/>
      <c r="I11215" s="33"/>
    </row>
    <row r="11216" spans="7:9">
      <c r="G11216" s="33"/>
      <c r="H11216" s="33"/>
      <c r="I11216" s="33"/>
    </row>
    <row r="11217" spans="7:9">
      <c r="G11217" s="33"/>
      <c r="H11217" s="33"/>
      <c r="I11217" s="33"/>
    </row>
    <row r="11218" spans="7:9">
      <c r="G11218" s="33"/>
      <c r="H11218" s="33"/>
      <c r="I11218" s="33"/>
    </row>
    <row r="11219" spans="7:9">
      <c r="G11219" s="33"/>
      <c r="H11219" s="33"/>
      <c r="I11219" s="33"/>
    </row>
    <row r="11220" spans="7:9">
      <c r="G11220" s="33"/>
      <c r="H11220" s="33"/>
      <c r="I11220" s="33"/>
    </row>
    <row r="11221" spans="7:9">
      <c r="G11221" s="33"/>
      <c r="H11221" s="33"/>
      <c r="I11221" s="33"/>
    </row>
    <row r="11222" spans="7:9">
      <c r="G11222" s="33"/>
      <c r="H11222" s="33"/>
      <c r="I11222" s="33"/>
    </row>
    <row r="11223" spans="7:9">
      <c r="G11223" s="33"/>
      <c r="H11223" s="33"/>
      <c r="I11223" s="33"/>
    </row>
    <row r="11224" spans="7:9">
      <c r="G11224" s="33"/>
      <c r="H11224" s="33"/>
      <c r="I11224" s="33"/>
    </row>
    <row r="11225" spans="7:9">
      <c r="G11225" s="33"/>
      <c r="H11225" s="33"/>
      <c r="I11225" s="33"/>
    </row>
    <row r="11226" spans="7:9">
      <c r="G11226" s="33"/>
      <c r="H11226" s="33"/>
      <c r="I11226" s="33"/>
    </row>
    <row r="11227" spans="7:9">
      <c r="G11227" s="33"/>
      <c r="H11227" s="33"/>
      <c r="I11227" s="33"/>
    </row>
    <row r="11228" spans="7:9">
      <c r="G11228" s="33"/>
      <c r="H11228" s="33"/>
      <c r="I11228" s="33"/>
    </row>
    <row r="11229" spans="7:9">
      <c r="G11229" s="33"/>
      <c r="H11229" s="33"/>
      <c r="I11229" s="33"/>
    </row>
    <row r="11230" spans="7:9">
      <c r="G11230" s="33"/>
      <c r="H11230" s="33"/>
      <c r="I11230" s="33"/>
    </row>
    <row r="11231" spans="7:9">
      <c r="G11231" s="33"/>
      <c r="H11231" s="33"/>
      <c r="I11231" s="33"/>
    </row>
    <row r="11232" spans="7:9">
      <c r="G11232" s="33"/>
      <c r="H11232" s="33"/>
      <c r="I11232" s="33"/>
    </row>
    <row r="11233" spans="7:9">
      <c r="G11233" s="33"/>
      <c r="H11233" s="33"/>
      <c r="I11233" s="33"/>
    </row>
    <row r="11234" spans="7:9">
      <c r="G11234" s="33"/>
      <c r="H11234" s="33"/>
      <c r="I11234" s="33"/>
    </row>
    <row r="11235" spans="7:9">
      <c r="G11235" s="33"/>
      <c r="H11235" s="33"/>
      <c r="I11235" s="33"/>
    </row>
    <row r="11236" spans="7:9">
      <c r="G11236" s="33"/>
      <c r="H11236" s="33"/>
      <c r="I11236" s="33"/>
    </row>
    <row r="11237" spans="7:9">
      <c r="G11237" s="33"/>
      <c r="H11237" s="33"/>
      <c r="I11237" s="33"/>
    </row>
    <row r="11238" spans="7:9">
      <c r="G11238" s="33"/>
      <c r="H11238" s="33"/>
      <c r="I11238" s="33"/>
    </row>
    <row r="11239" spans="7:9">
      <c r="G11239" s="33"/>
      <c r="H11239" s="33"/>
      <c r="I11239" s="33"/>
    </row>
    <row r="11240" spans="7:9">
      <c r="G11240" s="33"/>
      <c r="H11240" s="33"/>
      <c r="I11240" s="33"/>
    </row>
    <row r="11241" spans="7:9">
      <c r="G11241" s="33"/>
      <c r="H11241" s="33"/>
      <c r="I11241" s="33"/>
    </row>
    <row r="11242" spans="7:9">
      <c r="G11242" s="33"/>
      <c r="H11242" s="33"/>
      <c r="I11242" s="33"/>
    </row>
    <row r="11243" spans="7:9">
      <c r="G11243" s="33"/>
      <c r="H11243" s="33"/>
      <c r="I11243" s="33"/>
    </row>
    <row r="11244" spans="7:9">
      <c r="G11244" s="33"/>
      <c r="H11244" s="33"/>
      <c r="I11244" s="33"/>
    </row>
    <row r="11245" spans="7:9">
      <c r="G11245" s="33"/>
      <c r="H11245" s="33"/>
      <c r="I11245" s="33"/>
    </row>
    <row r="11246" spans="7:9">
      <c r="G11246" s="33"/>
      <c r="H11246" s="33"/>
      <c r="I11246" s="33"/>
    </row>
    <row r="11247" spans="7:9">
      <c r="G11247" s="33"/>
      <c r="H11247" s="33"/>
      <c r="I11247" s="33"/>
    </row>
    <row r="11248" spans="7:9">
      <c r="G11248" s="33"/>
      <c r="H11248" s="33"/>
      <c r="I11248" s="33"/>
    </row>
    <row r="11249" spans="7:9">
      <c r="G11249" s="33"/>
      <c r="H11249" s="33"/>
      <c r="I11249" s="33"/>
    </row>
    <row r="11250" spans="7:9">
      <c r="G11250" s="33"/>
      <c r="H11250" s="33"/>
      <c r="I11250" s="33"/>
    </row>
    <row r="11251" spans="7:9">
      <c r="G11251" s="33"/>
      <c r="H11251" s="33"/>
      <c r="I11251" s="33"/>
    </row>
    <row r="11252" spans="7:9">
      <c r="G11252" s="33"/>
      <c r="H11252" s="33"/>
      <c r="I11252" s="33"/>
    </row>
    <row r="11253" spans="7:9">
      <c r="G11253" s="33"/>
      <c r="H11253" s="33"/>
      <c r="I11253" s="33"/>
    </row>
    <row r="11254" spans="7:9">
      <c r="G11254" s="33"/>
      <c r="H11254" s="33"/>
      <c r="I11254" s="33"/>
    </row>
    <row r="11255" spans="7:9">
      <c r="G11255" s="33"/>
      <c r="H11255" s="33"/>
      <c r="I11255" s="33"/>
    </row>
    <row r="11256" spans="7:9">
      <c r="G11256" s="33"/>
      <c r="H11256" s="33"/>
      <c r="I11256" s="33"/>
    </row>
    <row r="11257" spans="7:9">
      <c r="G11257" s="33"/>
      <c r="H11257" s="33"/>
      <c r="I11257" s="33"/>
    </row>
    <row r="11258" spans="7:9">
      <c r="G11258" s="33"/>
      <c r="H11258" s="33"/>
      <c r="I11258" s="33"/>
    </row>
    <row r="11259" spans="7:9">
      <c r="G11259" s="33"/>
      <c r="H11259" s="33"/>
      <c r="I11259" s="33"/>
    </row>
    <row r="11260" spans="7:9">
      <c r="G11260" s="33"/>
      <c r="H11260" s="33"/>
      <c r="I11260" s="33"/>
    </row>
    <row r="11261" spans="7:9">
      <c r="G11261" s="33"/>
      <c r="H11261" s="33"/>
      <c r="I11261" s="33"/>
    </row>
    <row r="11262" spans="7:9">
      <c r="G11262" s="33"/>
      <c r="H11262" s="33"/>
      <c r="I11262" s="33"/>
    </row>
    <row r="11263" spans="7:9">
      <c r="G11263" s="33"/>
      <c r="H11263" s="33"/>
      <c r="I11263" s="33"/>
    </row>
    <row r="11264" spans="7:9">
      <c r="G11264" s="33"/>
      <c r="H11264" s="33"/>
      <c r="I11264" s="33"/>
    </row>
    <row r="11265" spans="7:9">
      <c r="G11265" s="33"/>
      <c r="H11265" s="33"/>
      <c r="I11265" s="33"/>
    </row>
    <row r="11266" spans="7:9">
      <c r="G11266" s="33"/>
      <c r="H11266" s="33"/>
      <c r="I11266" s="33"/>
    </row>
    <row r="11267" spans="7:9">
      <c r="G11267" s="33"/>
      <c r="H11267" s="33"/>
      <c r="I11267" s="33"/>
    </row>
    <row r="11268" spans="7:9">
      <c r="G11268" s="33"/>
      <c r="H11268" s="33"/>
      <c r="I11268" s="33"/>
    </row>
    <row r="11269" spans="7:9">
      <c r="G11269" s="33"/>
      <c r="H11269" s="33"/>
      <c r="I11269" s="33"/>
    </row>
    <row r="11270" spans="7:9">
      <c r="G11270" s="33"/>
      <c r="H11270" s="33"/>
      <c r="I11270" s="33"/>
    </row>
    <row r="11271" spans="7:9">
      <c r="G11271" s="33"/>
      <c r="H11271" s="33"/>
      <c r="I11271" s="33"/>
    </row>
    <row r="11272" spans="7:9">
      <c r="G11272" s="33"/>
      <c r="H11272" s="33"/>
      <c r="I11272" s="33"/>
    </row>
    <row r="11273" spans="7:9">
      <c r="G11273" s="33"/>
      <c r="H11273" s="33"/>
      <c r="I11273" s="33"/>
    </row>
    <row r="11274" spans="7:9">
      <c r="G11274" s="33"/>
      <c r="H11274" s="33"/>
      <c r="I11274" s="33"/>
    </row>
    <row r="11275" spans="7:9">
      <c r="G11275" s="33"/>
      <c r="H11275" s="33"/>
      <c r="I11275" s="33"/>
    </row>
    <row r="11276" spans="7:9">
      <c r="G11276" s="33"/>
      <c r="H11276" s="33"/>
      <c r="I11276" s="33"/>
    </row>
    <row r="11277" spans="7:9">
      <c r="G11277" s="33"/>
      <c r="H11277" s="33"/>
      <c r="I11277" s="33"/>
    </row>
    <row r="11278" spans="7:9">
      <c r="G11278" s="33"/>
      <c r="H11278" s="33"/>
      <c r="I11278" s="33"/>
    </row>
    <row r="11279" spans="7:9">
      <c r="G11279" s="33"/>
      <c r="H11279" s="33"/>
      <c r="I11279" s="33"/>
    </row>
    <row r="11280" spans="7:9">
      <c r="G11280" s="33"/>
      <c r="H11280" s="33"/>
      <c r="I11280" s="33"/>
    </row>
    <row r="11281" spans="7:9">
      <c r="G11281" s="33"/>
      <c r="H11281" s="33"/>
      <c r="I11281" s="33"/>
    </row>
    <row r="11282" spans="7:9">
      <c r="G11282" s="33"/>
      <c r="H11282" s="33"/>
      <c r="I11282" s="33"/>
    </row>
    <row r="11283" spans="7:9">
      <c r="G11283" s="33"/>
      <c r="H11283" s="33"/>
      <c r="I11283" s="33"/>
    </row>
    <row r="11284" spans="7:9">
      <c r="G11284" s="33"/>
      <c r="H11284" s="33"/>
      <c r="I11284" s="33"/>
    </row>
    <row r="11285" spans="7:9">
      <c r="G11285" s="33"/>
      <c r="H11285" s="33"/>
      <c r="I11285" s="33"/>
    </row>
    <row r="11286" spans="7:9">
      <c r="G11286" s="33"/>
      <c r="H11286" s="33"/>
      <c r="I11286" s="33"/>
    </row>
    <row r="11287" spans="7:9">
      <c r="G11287" s="33"/>
      <c r="H11287" s="33"/>
      <c r="I11287" s="33"/>
    </row>
    <row r="11288" spans="7:9">
      <c r="G11288" s="33"/>
      <c r="H11288" s="33"/>
      <c r="I11288" s="33"/>
    </row>
    <row r="11289" spans="7:9">
      <c r="G11289" s="33"/>
      <c r="H11289" s="33"/>
      <c r="I11289" s="33"/>
    </row>
    <row r="11290" spans="7:9">
      <c r="G11290" s="33"/>
      <c r="H11290" s="33"/>
      <c r="I11290" s="33"/>
    </row>
    <row r="11291" spans="7:9">
      <c r="G11291" s="33"/>
      <c r="H11291" s="33"/>
      <c r="I11291" s="33"/>
    </row>
    <row r="11292" spans="7:9">
      <c r="G11292" s="33"/>
      <c r="H11292" s="33"/>
      <c r="I11292" s="33"/>
    </row>
    <row r="11293" spans="7:9">
      <c r="G11293" s="33"/>
      <c r="H11293" s="33"/>
      <c r="I11293" s="33"/>
    </row>
    <row r="11294" spans="7:9">
      <c r="G11294" s="33"/>
      <c r="H11294" s="33"/>
      <c r="I11294" s="33"/>
    </row>
    <row r="11295" spans="7:9">
      <c r="G11295" s="33"/>
      <c r="H11295" s="33"/>
      <c r="I11295" s="33"/>
    </row>
    <row r="11296" spans="7:9">
      <c r="G11296" s="33"/>
      <c r="H11296" s="33"/>
      <c r="I11296" s="33"/>
    </row>
    <row r="11297" spans="7:9">
      <c r="G11297" s="33"/>
      <c r="H11297" s="33"/>
      <c r="I11297" s="33"/>
    </row>
    <row r="11298" spans="7:9">
      <c r="G11298" s="33"/>
      <c r="H11298" s="33"/>
      <c r="I11298" s="33"/>
    </row>
    <row r="11299" spans="7:9">
      <c r="G11299" s="33"/>
      <c r="H11299" s="33"/>
      <c r="I11299" s="33"/>
    </row>
    <row r="11300" spans="7:9">
      <c r="G11300" s="33"/>
      <c r="H11300" s="33"/>
      <c r="I11300" s="33"/>
    </row>
    <row r="11301" spans="7:9">
      <c r="G11301" s="33"/>
      <c r="H11301" s="33"/>
      <c r="I11301" s="33"/>
    </row>
    <row r="11302" spans="7:9">
      <c r="G11302" s="33"/>
      <c r="H11302" s="33"/>
      <c r="I11302" s="33"/>
    </row>
    <row r="11303" spans="7:9">
      <c r="G11303" s="33"/>
      <c r="H11303" s="33"/>
      <c r="I11303" s="33"/>
    </row>
    <row r="11304" spans="7:9">
      <c r="G11304" s="33"/>
      <c r="H11304" s="33"/>
      <c r="I11304" s="33"/>
    </row>
    <row r="11305" spans="7:9">
      <c r="G11305" s="33"/>
      <c r="H11305" s="33"/>
      <c r="I11305" s="33"/>
    </row>
    <row r="11306" spans="7:9">
      <c r="G11306" s="33"/>
      <c r="H11306" s="33"/>
      <c r="I11306" s="33"/>
    </row>
    <row r="11307" spans="7:9">
      <c r="G11307" s="33"/>
      <c r="H11307" s="33"/>
      <c r="I11307" s="33"/>
    </row>
    <row r="11308" spans="7:9">
      <c r="G11308" s="33"/>
      <c r="H11308" s="33"/>
      <c r="I11308" s="33"/>
    </row>
    <row r="11309" spans="7:9">
      <c r="G11309" s="33"/>
      <c r="H11309" s="33"/>
      <c r="I11309" s="33"/>
    </row>
    <row r="11310" spans="7:9">
      <c r="G11310" s="33"/>
      <c r="H11310" s="33"/>
      <c r="I11310" s="33"/>
    </row>
    <row r="11311" spans="7:9">
      <c r="G11311" s="33"/>
      <c r="H11311" s="33"/>
      <c r="I11311" s="33"/>
    </row>
    <row r="11312" spans="7:9">
      <c r="G11312" s="33"/>
      <c r="H11312" s="33"/>
      <c r="I11312" s="33"/>
    </row>
    <row r="11313" spans="7:9">
      <c r="G11313" s="33"/>
      <c r="H11313" s="33"/>
      <c r="I11313" s="33"/>
    </row>
    <row r="11314" spans="7:9">
      <c r="G11314" s="33"/>
      <c r="H11314" s="33"/>
      <c r="I11314" s="33"/>
    </row>
    <row r="11315" spans="7:9">
      <c r="G11315" s="33"/>
      <c r="H11315" s="33"/>
      <c r="I11315" s="33"/>
    </row>
    <row r="11316" spans="7:9">
      <c r="G11316" s="33"/>
      <c r="H11316" s="33"/>
      <c r="I11316" s="33"/>
    </row>
    <row r="11317" spans="7:9">
      <c r="G11317" s="33"/>
      <c r="H11317" s="33"/>
      <c r="I11317" s="33"/>
    </row>
    <row r="11318" spans="7:9">
      <c r="G11318" s="33"/>
      <c r="H11318" s="33"/>
      <c r="I11318" s="33"/>
    </row>
    <row r="11319" spans="7:9">
      <c r="G11319" s="33"/>
      <c r="H11319" s="33"/>
      <c r="I11319" s="33"/>
    </row>
    <row r="11320" spans="7:9">
      <c r="G11320" s="33"/>
      <c r="H11320" s="33"/>
      <c r="I11320" s="33"/>
    </row>
    <row r="11321" spans="7:9">
      <c r="G11321" s="33"/>
      <c r="H11321" s="33"/>
      <c r="I11321" s="33"/>
    </row>
    <row r="11322" spans="7:9">
      <c r="G11322" s="33"/>
      <c r="H11322" s="33"/>
      <c r="I11322" s="33"/>
    </row>
    <row r="11323" spans="7:9">
      <c r="G11323" s="33"/>
      <c r="H11323" s="33"/>
      <c r="I11323" s="33"/>
    </row>
    <row r="11324" spans="7:9">
      <c r="G11324" s="33"/>
      <c r="H11324" s="33"/>
      <c r="I11324" s="33"/>
    </row>
    <row r="11325" spans="7:9">
      <c r="G11325" s="33"/>
      <c r="H11325" s="33"/>
      <c r="I11325" s="33"/>
    </row>
    <row r="11326" spans="7:9">
      <c r="G11326" s="33"/>
      <c r="H11326" s="33"/>
      <c r="I11326" s="33"/>
    </row>
    <row r="11327" spans="7:9">
      <c r="G11327" s="33"/>
      <c r="H11327" s="33"/>
      <c r="I11327" s="33"/>
    </row>
    <row r="11328" spans="7:9">
      <c r="G11328" s="33"/>
      <c r="H11328" s="33"/>
      <c r="I11328" s="33"/>
    </row>
    <row r="11329" spans="7:9">
      <c r="G11329" s="33"/>
      <c r="H11329" s="33"/>
      <c r="I11329" s="33"/>
    </row>
    <row r="11330" spans="7:9">
      <c r="G11330" s="33"/>
      <c r="H11330" s="33"/>
      <c r="I11330" s="33"/>
    </row>
    <row r="11331" spans="7:9">
      <c r="G11331" s="33"/>
      <c r="H11331" s="33"/>
      <c r="I11331" s="33"/>
    </row>
    <row r="11332" spans="7:9">
      <c r="G11332" s="33"/>
      <c r="H11332" s="33"/>
      <c r="I11332" s="33"/>
    </row>
    <row r="11333" spans="7:9">
      <c r="G11333" s="33"/>
      <c r="H11333" s="33"/>
      <c r="I11333" s="33"/>
    </row>
    <row r="11334" spans="7:9">
      <c r="G11334" s="33"/>
      <c r="H11334" s="33"/>
      <c r="I11334" s="33"/>
    </row>
    <row r="11335" spans="7:9">
      <c r="G11335" s="33"/>
      <c r="H11335" s="33"/>
      <c r="I11335" s="33"/>
    </row>
    <row r="11336" spans="7:9">
      <c r="G11336" s="33"/>
      <c r="H11336" s="33"/>
      <c r="I11336" s="33"/>
    </row>
    <row r="11337" spans="7:9">
      <c r="G11337" s="33"/>
      <c r="H11337" s="33"/>
      <c r="I11337" s="33"/>
    </row>
    <row r="11338" spans="7:9">
      <c r="G11338" s="33"/>
      <c r="H11338" s="33"/>
      <c r="I11338" s="33"/>
    </row>
    <row r="11339" spans="7:9">
      <c r="G11339" s="33"/>
      <c r="H11339" s="33"/>
      <c r="I11339" s="33"/>
    </row>
    <row r="11340" spans="7:9">
      <c r="G11340" s="33"/>
      <c r="H11340" s="33"/>
      <c r="I11340" s="33"/>
    </row>
    <row r="11341" spans="7:9">
      <c r="G11341" s="33"/>
      <c r="H11341" s="33"/>
      <c r="I11341" s="33"/>
    </row>
    <row r="11342" spans="7:9">
      <c r="G11342" s="33"/>
      <c r="H11342" s="33"/>
      <c r="I11342" s="33"/>
    </row>
    <row r="11343" spans="7:9">
      <c r="G11343" s="33"/>
      <c r="H11343" s="33"/>
      <c r="I11343" s="33"/>
    </row>
    <row r="11344" spans="7:9">
      <c r="G11344" s="33"/>
      <c r="H11344" s="33"/>
      <c r="I11344" s="33"/>
    </row>
    <row r="11345" spans="7:9">
      <c r="G11345" s="33"/>
      <c r="H11345" s="33"/>
      <c r="I11345" s="33"/>
    </row>
    <row r="11346" spans="7:9">
      <c r="G11346" s="33"/>
      <c r="H11346" s="33"/>
      <c r="I11346" s="33"/>
    </row>
    <row r="11347" spans="7:9">
      <c r="G11347" s="33"/>
      <c r="H11347" s="33"/>
      <c r="I11347" s="33"/>
    </row>
    <row r="11348" spans="7:9">
      <c r="G11348" s="33"/>
      <c r="H11348" s="33"/>
      <c r="I11348" s="33"/>
    </row>
    <row r="11349" spans="7:9">
      <c r="G11349" s="33"/>
      <c r="H11349" s="33"/>
      <c r="I11349" s="33"/>
    </row>
    <row r="11350" spans="7:9">
      <c r="G11350" s="33"/>
      <c r="H11350" s="33"/>
      <c r="I11350" s="33"/>
    </row>
    <row r="11351" spans="7:9">
      <c r="G11351" s="33"/>
      <c r="H11351" s="33"/>
      <c r="I11351" s="33"/>
    </row>
    <row r="11352" spans="7:9">
      <c r="G11352" s="33"/>
      <c r="H11352" s="33"/>
      <c r="I11352" s="33"/>
    </row>
    <row r="11353" spans="7:9">
      <c r="G11353" s="33"/>
      <c r="H11353" s="33"/>
      <c r="I11353" s="33"/>
    </row>
    <row r="11354" spans="7:9">
      <c r="G11354" s="33"/>
      <c r="H11354" s="33"/>
      <c r="I11354" s="33"/>
    </row>
    <row r="11355" spans="7:9">
      <c r="G11355" s="33"/>
      <c r="H11355" s="33"/>
      <c r="I11355" s="33"/>
    </row>
    <row r="11356" spans="7:9">
      <c r="G11356" s="33"/>
      <c r="H11356" s="33"/>
      <c r="I11356" s="33"/>
    </row>
    <row r="11357" spans="7:9">
      <c r="G11357" s="33"/>
      <c r="H11357" s="33"/>
      <c r="I11357" s="33"/>
    </row>
    <row r="11358" spans="7:9">
      <c r="G11358" s="33"/>
      <c r="H11358" s="33"/>
      <c r="I11358" s="33"/>
    </row>
    <row r="11359" spans="7:9">
      <c r="G11359" s="33"/>
      <c r="H11359" s="33"/>
      <c r="I11359" s="33"/>
    </row>
    <row r="11360" spans="7:9">
      <c r="G11360" s="33"/>
      <c r="H11360" s="33"/>
      <c r="I11360" s="33"/>
    </row>
    <row r="11361" spans="7:9">
      <c r="G11361" s="33"/>
      <c r="H11361" s="33"/>
      <c r="I11361" s="33"/>
    </row>
    <row r="11362" spans="7:9">
      <c r="G11362" s="33"/>
      <c r="H11362" s="33"/>
      <c r="I11362" s="33"/>
    </row>
    <row r="11363" spans="7:9">
      <c r="G11363" s="33"/>
      <c r="H11363" s="33"/>
      <c r="I11363" s="33"/>
    </row>
    <row r="11364" spans="7:9">
      <c r="G11364" s="33"/>
      <c r="H11364" s="33"/>
      <c r="I11364" s="33"/>
    </row>
    <row r="11365" spans="7:9">
      <c r="G11365" s="33"/>
      <c r="H11365" s="33"/>
      <c r="I11365" s="33"/>
    </row>
    <row r="11366" spans="7:9">
      <c r="G11366" s="33"/>
      <c r="H11366" s="33"/>
      <c r="I11366" s="33"/>
    </row>
    <row r="11367" spans="7:9">
      <c r="G11367" s="33"/>
      <c r="H11367" s="33"/>
      <c r="I11367" s="33"/>
    </row>
    <row r="11368" spans="7:9">
      <c r="G11368" s="33"/>
      <c r="H11368" s="33"/>
      <c r="I11368" s="33"/>
    </row>
    <row r="11369" spans="7:9">
      <c r="G11369" s="33"/>
      <c r="H11369" s="33"/>
      <c r="I11369" s="33"/>
    </row>
    <row r="11370" spans="7:9">
      <c r="G11370" s="33"/>
      <c r="H11370" s="33"/>
      <c r="I11370" s="33"/>
    </row>
    <row r="11371" spans="7:9">
      <c r="G11371" s="33"/>
      <c r="H11371" s="33"/>
      <c r="I11371" s="33"/>
    </row>
    <row r="11372" spans="7:9">
      <c r="G11372" s="33"/>
      <c r="H11372" s="33"/>
      <c r="I11372" s="33"/>
    </row>
    <row r="11373" spans="7:9">
      <c r="G11373" s="33"/>
      <c r="H11373" s="33"/>
      <c r="I11373" s="33"/>
    </row>
    <row r="11374" spans="7:9">
      <c r="G11374" s="33"/>
      <c r="H11374" s="33"/>
      <c r="I11374" s="33"/>
    </row>
    <row r="11375" spans="7:9">
      <c r="G11375" s="33"/>
      <c r="H11375" s="33"/>
      <c r="I11375" s="33"/>
    </row>
    <row r="11376" spans="7:9">
      <c r="G11376" s="33"/>
      <c r="H11376" s="33"/>
      <c r="I11376" s="33"/>
    </row>
    <row r="11377" spans="7:9">
      <c r="G11377" s="33"/>
      <c r="H11377" s="33"/>
      <c r="I11377" s="33"/>
    </row>
    <row r="11378" spans="7:9">
      <c r="G11378" s="33"/>
      <c r="H11378" s="33"/>
      <c r="I11378" s="33"/>
    </row>
    <row r="11379" spans="7:9">
      <c r="G11379" s="33"/>
      <c r="H11379" s="33"/>
      <c r="I11379" s="33"/>
    </row>
    <row r="11380" spans="7:9">
      <c r="G11380" s="33"/>
      <c r="H11380" s="33"/>
      <c r="I11380" s="33"/>
    </row>
    <row r="11381" spans="7:9">
      <c r="G11381" s="33"/>
      <c r="H11381" s="33"/>
      <c r="I11381" s="33"/>
    </row>
    <row r="11382" spans="7:9">
      <c r="G11382" s="33"/>
      <c r="H11382" s="33"/>
      <c r="I11382" s="33"/>
    </row>
    <row r="11383" spans="7:9">
      <c r="G11383" s="33"/>
      <c r="H11383" s="33"/>
      <c r="I11383" s="33"/>
    </row>
    <row r="11384" spans="7:9">
      <c r="G11384" s="33"/>
      <c r="H11384" s="33"/>
      <c r="I11384" s="33"/>
    </row>
    <row r="11385" spans="7:9">
      <c r="G11385" s="33"/>
      <c r="H11385" s="33"/>
      <c r="I11385" s="33"/>
    </row>
    <row r="11386" spans="7:9">
      <c r="G11386" s="33"/>
      <c r="H11386" s="33"/>
      <c r="I11386" s="33"/>
    </row>
    <row r="11387" spans="7:9">
      <c r="G11387" s="33"/>
      <c r="H11387" s="33"/>
      <c r="I11387" s="33"/>
    </row>
    <row r="11388" spans="7:9">
      <c r="G11388" s="33"/>
      <c r="H11388" s="33"/>
      <c r="I11388" s="33"/>
    </row>
    <row r="11389" spans="7:9">
      <c r="G11389" s="33"/>
      <c r="H11389" s="33"/>
      <c r="I11389" s="33"/>
    </row>
    <row r="11390" spans="7:9">
      <c r="G11390" s="33"/>
      <c r="H11390" s="33"/>
      <c r="I11390" s="33"/>
    </row>
    <row r="11391" spans="7:9">
      <c r="G11391" s="33"/>
      <c r="H11391" s="33"/>
      <c r="I11391" s="33"/>
    </row>
    <row r="11392" spans="7:9">
      <c r="G11392" s="33"/>
      <c r="H11392" s="33"/>
      <c r="I11392" s="33"/>
    </row>
    <row r="11393" spans="7:9">
      <c r="G11393" s="33"/>
      <c r="H11393" s="33"/>
      <c r="I11393" s="33"/>
    </row>
    <row r="11394" spans="7:9">
      <c r="G11394" s="33"/>
      <c r="H11394" s="33"/>
      <c r="I11394" s="33"/>
    </row>
    <row r="11395" spans="7:9">
      <c r="G11395" s="33"/>
      <c r="H11395" s="33"/>
      <c r="I11395" s="33"/>
    </row>
    <row r="11396" spans="7:9">
      <c r="G11396" s="33"/>
      <c r="H11396" s="33"/>
      <c r="I11396" s="33"/>
    </row>
    <row r="11397" spans="7:9">
      <c r="G11397" s="33"/>
      <c r="H11397" s="33"/>
      <c r="I11397" s="33"/>
    </row>
    <row r="11398" spans="7:9">
      <c r="G11398" s="33"/>
      <c r="H11398" s="33"/>
      <c r="I11398" s="33"/>
    </row>
    <row r="11399" spans="7:9">
      <c r="G11399" s="33"/>
      <c r="H11399" s="33"/>
      <c r="I11399" s="33"/>
    </row>
    <row r="11400" spans="7:9">
      <c r="G11400" s="33"/>
      <c r="H11400" s="33"/>
      <c r="I11400" s="33"/>
    </row>
    <row r="11401" spans="7:9">
      <c r="G11401" s="33"/>
      <c r="H11401" s="33"/>
      <c r="I11401" s="33"/>
    </row>
    <row r="11402" spans="7:9">
      <c r="G11402" s="33"/>
      <c r="H11402" s="33"/>
      <c r="I11402" s="33"/>
    </row>
    <row r="11403" spans="7:9">
      <c r="G11403" s="33"/>
      <c r="H11403" s="33"/>
      <c r="I11403" s="33"/>
    </row>
    <row r="11404" spans="7:9">
      <c r="G11404" s="33"/>
      <c r="H11404" s="33"/>
      <c r="I11404" s="33"/>
    </row>
    <row r="11405" spans="7:9">
      <c r="G11405" s="33"/>
      <c r="H11405" s="33"/>
      <c r="I11405" s="33"/>
    </row>
    <row r="11406" spans="7:9">
      <c r="G11406" s="33"/>
      <c r="H11406" s="33"/>
      <c r="I11406" s="33"/>
    </row>
    <row r="11407" spans="7:9">
      <c r="G11407" s="33"/>
      <c r="H11407" s="33"/>
      <c r="I11407" s="33"/>
    </row>
    <row r="11408" spans="7:9">
      <c r="G11408" s="33"/>
      <c r="H11408" s="33"/>
      <c r="I11408" s="33"/>
    </row>
    <row r="11409" spans="7:9">
      <c r="G11409" s="33"/>
      <c r="H11409" s="33"/>
      <c r="I11409" s="33"/>
    </row>
    <row r="11410" spans="7:9">
      <c r="G11410" s="33"/>
      <c r="H11410" s="33"/>
      <c r="I11410" s="33"/>
    </row>
    <row r="11411" spans="7:9">
      <c r="G11411" s="33"/>
      <c r="H11411" s="33"/>
      <c r="I11411" s="33"/>
    </row>
    <row r="11412" spans="7:9">
      <c r="G11412" s="33"/>
      <c r="H11412" s="33"/>
      <c r="I11412" s="33"/>
    </row>
    <row r="11413" spans="7:9">
      <c r="G11413" s="33"/>
      <c r="H11413" s="33"/>
      <c r="I11413" s="33"/>
    </row>
    <row r="11414" spans="7:9">
      <c r="G11414" s="33"/>
      <c r="H11414" s="33"/>
      <c r="I11414" s="33"/>
    </row>
    <row r="11415" spans="7:9">
      <c r="G11415" s="33"/>
      <c r="H11415" s="33"/>
      <c r="I11415" s="33"/>
    </row>
    <row r="11416" spans="7:9">
      <c r="G11416" s="33"/>
      <c r="H11416" s="33"/>
      <c r="I11416" s="33"/>
    </row>
    <row r="11417" spans="7:9">
      <c r="G11417" s="33"/>
      <c r="H11417" s="33"/>
      <c r="I11417" s="33"/>
    </row>
    <row r="11418" spans="7:9">
      <c r="G11418" s="33"/>
      <c r="H11418" s="33"/>
      <c r="I11418" s="33"/>
    </row>
    <row r="11419" spans="7:9">
      <c r="G11419" s="33"/>
      <c r="H11419" s="33"/>
      <c r="I11419" s="33"/>
    </row>
    <row r="11420" spans="7:9">
      <c r="G11420" s="33"/>
      <c r="H11420" s="33"/>
      <c r="I11420" s="33"/>
    </row>
    <row r="11421" spans="7:9">
      <c r="G11421" s="33"/>
      <c r="H11421" s="33"/>
      <c r="I11421" s="33"/>
    </row>
    <row r="11422" spans="7:9">
      <c r="G11422" s="33"/>
      <c r="H11422" s="33"/>
      <c r="I11422" s="33"/>
    </row>
    <row r="11423" spans="7:9">
      <c r="G11423" s="33"/>
      <c r="H11423" s="33"/>
      <c r="I11423" s="33"/>
    </row>
    <row r="11424" spans="7:9">
      <c r="G11424" s="33"/>
      <c r="H11424" s="33"/>
      <c r="I11424" s="33"/>
    </row>
    <row r="11425" spans="7:9">
      <c r="G11425" s="33"/>
      <c r="H11425" s="33"/>
      <c r="I11425" s="33"/>
    </row>
    <row r="11426" spans="7:9">
      <c r="G11426" s="33"/>
      <c r="H11426" s="33"/>
      <c r="I11426" s="33"/>
    </row>
    <row r="11427" spans="7:9">
      <c r="G11427" s="33"/>
      <c r="H11427" s="33"/>
      <c r="I11427" s="33"/>
    </row>
    <row r="11428" spans="7:9">
      <c r="G11428" s="33"/>
      <c r="H11428" s="33"/>
      <c r="I11428" s="33"/>
    </row>
    <row r="11429" spans="7:9">
      <c r="G11429" s="33"/>
      <c r="H11429" s="33"/>
      <c r="I11429" s="33"/>
    </row>
    <row r="11430" spans="7:9">
      <c r="G11430" s="33"/>
      <c r="H11430" s="33"/>
      <c r="I11430" s="33"/>
    </row>
    <row r="11431" spans="7:9">
      <c r="G11431" s="33"/>
      <c r="H11431" s="33"/>
      <c r="I11431" s="33"/>
    </row>
    <row r="11432" spans="7:9">
      <c r="G11432" s="33"/>
      <c r="H11432" s="33"/>
      <c r="I11432" s="33"/>
    </row>
    <row r="11433" spans="7:9">
      <c r="G11433" s="33"/>
      <c r="H11433" s="33"/>
      <c r="I11433" s="33"/>
    </row>
    <row r="11434" spans="7:9">
      <c r="G11434" s="33"/>
      <c r="H11434" s="33"/>
      <c r="I11434" s="33"/>
    </row>
    <row r="11435" spans="7:9">
      <c r="G11435" s="33"/>
      <c r="H11435" s="33"/>
      <c r="I11435" s="33"/>
    </row>
    <row r="11436" spans="7:9">
      <c r="G11436" s="33"/>
      <c r="H11436" s="33"/>
      <c r="I11436" s="33"/>
    </row>
    <row r="11437" spans="7:9">
      <c r="G11437" s="33"/>
      <c r="H11437" s="33"/>
      <c r="I11437" s="33"/>
    </row>
    <row r="11438" spans="7:9">
      <c r="G11438" s="33"/>
      <c r="H11438" s="33"/>
      <c r="I11438" s="33"/>
    </row>
    <row r="11439" spans="7:9">
      <c r="G11439" s="33"/>
      <c r="H11439" s="33"/>
      <c r="I11439" s="33"/>
    </row>
    <row r="11440" spans="7:9">
      <c r="G11440" s="33"/>
      <c r="H11440" s="33"/>
      <c r="I11440" s="33"/>
    </row>
    <row r="11441" spans="7:9">
      <c r="G11441" s="33"/>
      <c r="H11441" s="33"/>
      <c r="I11441" s="33"/>
    </row>
    <row r="11442" spans="7:9">
      <c r="G11442" s="33"/>
      <c r="H11442" s="33"/>
      <c r="I11442" s="33"/>
    </row>
    <row r="11443" spans="7:9">
      <c r="G11443" s="33"/>
      <c r="H11443" s="33"/>
      <c r="I11443" s="33"/>
    </row>
    <row r="11444" spans="7:9">
      <c r="G11444" s="33"/>
      <c r="H11444" s="33"/>
      <c r="I11444" s="33"/>
    </row>
    <row r="11445" spans="7:9">
      <c r="G11445" s="33"/>
      <c r="H11445" s="33"/>
      <c r="I11445" s="33"/>
    </row>
    <row r="11446" spans="7:9">
      <c r="G11446" s="33"/>
      <c r="H11446" s="33"/>
      <c r="I11446" s="33"/>
    </row>
    <row r="11447" spans="7:9">
      <c r="G11447" s="33"/>
      <c r="H11447" s="33"/>
      <c r="I11447" s="33"/>
    </row>
    <row r="11448" spans="7:9">
      <c r="G11448" s="33"/>
      <c r="H11448" s="33"/>
      <c r="I11448" s="33"/>
    </row>
    <row r="11449" spans="7:9">
      <c r="G11449" s="33"/>
      <c r="H11449" s="33"/>
      <c r="I11449" s="33"/>
    </row>
    <row r="11450" spans="7:9">
      <c r="G11450" s="33"/>
      <c r="H11450" s="33"/>
      <c r="I11450" s="33"/>
    </row>
    <row r="11451" spans="7:9">
      <c r="G11451" s="33"/>
      <c r="H11451" s="33"/>
      <c r="I11451" s="33"/>
    </row>
    <row r="11452" spans="7:9">
      <c r="G11452" s="33"/>
      <c r="H11452" s="33"/>
      <c r="I11452" s="33"/>
    </row>
    <row r="11453" spans="7:9">
      <c r="G11453" s="33"/>
      <c r="H11453" s="33"/>
      <c r="I11453" s="33"/>
    </row>
    <row r="11454" spans="7:9">
      <c r="G11454" s="33"/>
      <c r="H11454" s="33"/>
      <c r="I11454" s="33"/>
    </row>
    <row r="11455" spans="7:9">
      <c r="G11455" s="33"/>
      <c r="H11455" s="33"/>
      <c r="I11455" s="33"/>
    </row>
    <row r="11456" spans="7:9">
      <c r="G11456" s="33"/>
      <c r="H11456" s="33"/>
      <c r="I11456" s="33"/>
    </row>
    <row r="11457" spans="7:9">
      <c r="G11457" s="33"/>
      <c r="H11457" s="33"/>
      <c r="I11457" s="33"/>
    </row>
    <row r="11458" spans="7:9">
      <c r="G11458" s="33"/>
      <c r="H11458" s="33"/>
      <c r="I11458" s="33"/>
    </row>
    <row r="11459" spans="7:9">
      <c r="G11459" s="33"/>
      <c r="H11459" s="33"/>
      <c r="I11459" s="33"/>
    </row>
    <row r="11460" spans="7:9">
      <c r="G11460" s="33"/>
      <c r="H11460" s="33"/>
      <c r="I11460" s="33"/>
    </row>
    <row r="11461" spans="7:9">
      <c r="G11461" s="33"/>
      <c r="H11461" s="33"/>
      <c r="I11461" s="33"/>
    </row>
    <row r="11462" spans="7:9">
      <c r="G11462" s="33"/>
      <c r="H11462" s="33"/>
      <c r="I11462" s="33"/>
    </row>
    <row r="11463" spans="7:9">
      <c r="G11463" s="33"/>
      <c r="H11463" s="33"/>
      <c r="I11463" s="33"/>
    </row>
    <row r="11464" spans="7:9">
      <c r="G11464" s="33"/>
      <c r="H11464" s="33"/>
      <c r="I11464" s="33"/>
    </row>
    <row r="11465" spans="7:9">
      <c r="G11465" s="33"/>
      <c r="H11465" s="33"/>
      <c r="I11465" s="33"/>
    </row>
    <row r="11466" spans="7:9">
      <c r="G11466" s="33"/>
      <c r="H11466" s="33"/>
      <c r="I11466" s="33"/>
    </row>
    <row r="11467" spans="7:9">
      <c r="G11467" s="33"/>
      <c r="H11467" s="33"/>
      <c r="I11467" s="33"/>
    </row>
    <row r="11468" spans="7:9">
      <c r="G11468" s="33"/>
      <c r="H11468" s="33"/>
      <c r="I11468" s="33"/>
    </row>
    <row r="11469" spans="7:9">
      <c r="G11469" s="33"/>
      <c r="H11469" s="33"/>
      <c r="I11469" s="33"/>
    </row>
    <row r="11470" spans="7:9">
      <c r="G11470" s="33"/>
      <c r="H11470" s="33"/>
      <c r="I11470" s="33"/>
    </row>
    <row r="11471" spans="7:9">
      <c r="G11471" s="33"/>
      <c r="H11471" s="33"/>
      <c r="I11471" s="33"/>
    </row>
    <row r="11472" spans="7:9">
      <c r="G11472" s="33"/>
      <c r="H11472" s="33"/>
      <c r="I11472" s="33"/>
    </row>
    <row r="11473" spans="7:9">
      <c r="G11473" s="33"/>
      <c r="H11473" s="33"/>
      <c r="I11473" s="33"/>
    </row>
    <row r="11474" spans="7:9">
      <c r="G11474" s="33"/>
      <c r="H11474" s="33"/>
      <c r="I11474" s="33"/>
    </row>
    <row r="11475" spans="7:9">
      <c r="G11475" s="33"/>
      <c r="H11475" s="33"/>
      <c r="I11475" s="33"/>
    </row>
    <row r="11476" spans="7:9">
      <c r="G11476" s="33"/>
      <c r="H11476" s="33"/>
      <c r="I11476" s="33"/>
    </row>
    <row r="11477" spans="7:9">
      <c r="G11477" s="33"/>
      <c r="H11477" s="33"/>
      <c r="I11477" s="33"/>
    </row>
    <row r="11478" spans="7:9">
      <c r="G11478" s="33"/>
      <c r="H11478" s="33"/>
      <c r="I11478" s="33"/>
    </row>
    <row r="11479" spans="7:9">
      <c r="G11479" s="33"/>
      <c r="H11479" s="33"/>
      <c r="I11479" s="33"/>
    </row>
    <row r="11480" spans="7:9">
      <c r="G11480" s="33"/>
      <c r="H11480" s="33"/>
      <c r="I11480" s="33"/>
    </row>
    <row r="11481" spans="7:9">
      <c r="G11481" s="33"/>
      <c r="H11481" s="33"/>
      <c r="I11481" s="33"/>
    </row>
    <row r="11482" spans="7:9">
      <c r="G11482" s="33"/>
      <c r="H11482" s="33"/>
      <c r="I11482" s="33"/>
    </row>
    <row r="11483" spans="7:9">
      <c r="G11483" s="33"/>
      <c r="H11483" s="33"/>
      <c r="I11483" s="33"/>
    </row>
    <row r="11484" spans="7:9">
      <c r="G11484" s="33"/>
      <c r="H11484" s="33"/>
      <c r="I11484" s="33"/>
    </row>
    <row r="11485" spans="7:9">
      <c r="G11485" s="33"/>
      <c r="H11485" s="33"/>
      <c r="I11485" s="33"/>
    </row>
    <row r="11486" spans="7:9">
      <c r="G11486" s="33"/>
      <c r="H11486" s="33"/>
      <c r="I11486" s="33"/>
    </row>
    <row r="11487" spans="7:9">
      <c r="G11487" s="33"/>
      <c r="H11487" s="33"/>
      <c r="I11487" s="33"/>
    </row>
    <row r="11488" spans="7:9">
      <c r="G11488" s="33"/>
      <c r="H11488" s="33"/>
      <c r="I11488" s="33"/>
    </row>
    <row r="11489" spans="7:9">
      <c r="G11489" s="33"/>
      <c r="H11489" s="33"/>
      <c r="I11489" s="33"/>
    </row>
    <row r="11490" spans="7:9">
      <c r="G11490" s="33"/>
      <c r="H11490" s="33"/>
      <c r="I11490" s="33"/>
    </row>
    <row r="11491" spans="7:9">
      <c r="G11491" s="33"/>
      <c r="H11491" s="33"/>
      <c r="I11491" s="33"/>
    </row>
    <row r="11492" spans="7:9">
      <c r="G11492" s="33"/>
      <c r="H11492" s="33"/>
      <c r="I11492" s="33"/>
    </row>
    <row r="11493" spans="7:9">
      <c r="G11493" s="33"/>
      <c r="H11493" s="33"/>
      <c r="I11493" s="33"/>
    </row>
    <row r="11494" spans="7:9">
      <c r="G11494" s="33"/>
      <c r="H11494" s="33"/>
      <c r="I11494" s="33"/>
    </row>
    <row r="11495" spans="7:9">
      <c r="G11495" s="33"/>
      <c r="H11495" s="33"/>
      <c r="I11495" s="33"/>
    </row>
    <row r="11496" spans="7:9">
      <c r="G11496" s="33"/>
      <c r="H11496" s="33"/>
      <c r="I11496" s="33"/>
    </row>
    <row r="11497" spans="7:9">
      <c r="G11497" s="33"/>
      <c r="H11497" s="33"/>
      <c r="I11497" s="33"/>
    </row>
    <row r="11498" spans="7:9">
      <c r="G11498" s="33"/>
      <c r="H11498" s="33"/>
      <c r="I11498" s="33"/>
    </row>
    <row r="11499" spans="7:9">
      <c r="G11499" s="33"/>
      <c r="H11499" s="33"/>
      <c r="I11499" s="33"/>
    </row>
    <row r="11500" spans="7:9">
      <c r="G11500" s="33"/>
      <c r="H11500" s="33"/>
      <c r="I11500" s="33"/>
    </row>
    <row r="11501" spans="7:9">
      <c r="G11501" s="33"/>
      <c r="H11501" s="33"/>
      <c r="I11501" s="33"/>
    </row>
    <row r="11502" spans="7:9">
      <c r="G11502" s="33"/>
      <c r="H11502" s="33"/>
      <c r="I11502" s="33"/>
    </row>
    <row r="11503" spans="7:9">
      <c r="G11503" s="33"/>
      <c r="H11503" s="33"/>
      <c r="I11503" s="33"/>
    </row>
    <row r="11504" spans="7:9">
      <c r="G11504" s="33"/>
      <c r="H11504" s="33"/>
      <c r="I11504" s="33"/>
    </row>
    <row r="11505" spans="7:9">
      <c r="G11505" s="33"/>
      <c r="H11505" s="33"/>
      <c r="I11505" s="33"/>
    </row>
    <row r="11506" spans="7:9">
      <c r="G11506" s="33"/>
      <c r="H11506" s="33"/>
      <c r="I11506" s="33"/>
    </row>
    <row r="11507" spans="7:9">
      <c r="G11507" s="33"/>
      <c r="H11507" s="33"/>
      <c r="I11507" s="33"/>
    </row>
    <row r="11508" spans="7:9">
      <c r="G11508" s="33"/>
      <c r="H11508" s="33"/>
      <c r="I11508" s="33"/>
    </row>
    <row r="11509" spans="7:9">
      <c r="G11509" s="33"/>
      <c r="H11509" s="33"/>
      <c r="I11509" s="33"/>
    </row>
    <row r="11510" spans="7:9">
      <c r="G11510" s="33"/>
      <c r="H11510" s="33"/>
      <c r="I11510" s="33"/>
    </row>
    <row r="11511" spans="7:9">
      <c r="G11511" s="33"/>
      <c r="H11511" s="33"/>
      <c r="I11511" s="33"/>
    </row>
    <row r="11512" spans="7:9">
      <c r="G11512" s="33"/>
      <c r="H11512" s="33"/>
      <c r="I11512" s="33"/>
    </row>
    <row r="11513" spans="7:9">
      <c r="G11513" s="33"/>
      <c r="H11513" s="33"/>
      <c r="I11513" s="33"/>
    </row>
    <row r="11514" spans="7:9">
      <c r="G11514" s="33"/>
      <c r="H11514" s="33"/>
      <c r="I11514" s="33"/>
    </row>
    <row r="11515" spans="7:9">
      <c r="G11515" s="33"/>
      <c r="H11515" s="33"/>
      <c r="I11515" s="33"/>
    </row>
    <row r="11516" spans="7:9">
      <c r="G11516" s="33"/>
      <c r="H11516" s="33"/>
      <c r="I11516" s="33"/>
    </row>
    <row r="11517" spans="7:9">
      <c r="G11517" s="33"/>
      <c r="H11517" s="33"/>
      <c r="I11517" s="33"/>
    </row>
    <row r="11518" spans="7:9">
      <c r="G11518" s="33"/>
      <c r="H11518" s="33"/>
      <c r="I11518" s="33"/>
    </row>
    <row r="11519" spans="7:9">
      <c r="G11519" s="33"/>
      <c r="H11519" s="33"/>
      <c r="I11519" s="33"/>
    </row>
    <row r="11520" spans="7:9">
      <c r="G11520" s="33"/>
      <c r="H11520" s="33"/>
      <c r="I11520" s="33"/>
    </row>
    <row r="11521" spans="7:9">
      <c r="G11521" s="33"/>
      <c r="H11521" s="33"/>
      <c r="I11521" s="33"/>
    </row>
    <row r="11522" spans="7:9">
      <c r="G11522" s="33"/>
      <c r="H11522" s="33"/>
      <c r="I11522" s="33"/>
    </row>
    <row r="11523" spans="7:9">
      <c r="G11523" s="33"/>
      <c r="H11523" s="33"/>
      <c r="I11523" s="33"/>
    </row>
    <row r="11524" spans="7:9">
      <c r="G11524" s="33"/>
      <c r="H11524" s="33"/>
      <c r="I11524" s="33"/>
    </row>
    <row r="11525" spans="7:9">
      <c r="G11525" s="33"/>
      <c r="H11525" s="33"/>
      <c r="I11525" s="33"/>
    </row>
    <row r="11526" spans="7:9">
      <c r="G11526" s="33"/>
      <c r="H11526" s="33"/>
      <c r="I11526" s="33"/>
    </row>
    <row r="11527" spans="7:9">
      <c r="G11527" s="33"/>
      <c r="H11527" s="33"/>
      <c r="I11527" s="33"/>
    </row>
    <row r="11528" spans="7:9">
      <c r="G11528" s="33"/>
      <c r="H11528" s="33"/>
      <c r="I11528" s="33"/>
    </row>
    <row r="11529" spans="7:9">
      <c r="G11529" s="33"/>
      <c r="H11529" s="33"/>
      <c r="I11529" s="33"/>
    </row>
    <row r="11530" spans="7:9">
      <c r="G11530" s="33"/>
      <c r="H11530" s="33"/>
      <c r="I11530" s="33"/>
    </row>
    <row r="11531" spans="7:9">
      <c r="G11531" s="33"/>
      <c r="H11531" s="33"/>
      <c r="I11531" s="33"/>
    </row>
    <row r="11532" spans="7:9">
      <c r="G11532" s="33"/>
      <c r="H11532" s="33"/>
      <c r="I11532" s="33"/>
    </row>
    <row r="11533" spans="7:9">
      <c r="G11533" s="33"/>
      <c r="H11533" s="33"/>
      <c r="I11533" s="33"/>
    </row>
    <row r="11534" spans="7:9">
      <c r="G11534" s="33"/>
      <c r="H11534" s="33"/>
      <c r="I11534" s="33"/>
    </row>
    <row r="11535" spans="7:9">
      <c r="G11535" s="33"/>
      <c r="H11535" s="33"/>
      <c r="I11535" s="33"/>
    </row>
    <row r="11536" spans="7:9">
      <c r="G11536" s="33"/>
      <c r="H11536" s="33"/>
      <c r="I11536" s="33"/>
    </row>
    <row r="11537" spans="7:9">
      <c r="G11537" s="33"/>
      <c r="H11537" s="33"/>
      <c r="I11537" s="33"/>
    </row>
    <row r="11538" spans="7:9">
      <c r="G11538" s="33"/>
      <c r="H11538" s="33"/>
      <c r="I11538" s="33"/>
    </row>
    <row r="11539" spans="7:9">
      <c r="G11539" s="33"/>
      <c r="H11539" s="33"/>
      <c r="I11539" s="33"/>
    </row>
    <row r="11540" spans="7:9">
      <c r="G11540" s="33"/>
      <c r="H11540" s="33"/>
      <c r="I11540" s="33"/>
    </row>
    <row r="11541" spans="7:9">
      <c r="G11541" s="33"/>
      <c r="H11541" s="33"/>
      <c r="I11541" s="33"/>
    </row>
    <row r="11542" spans="7:9">
      <c r="G11542" s="33"/>
      <c r="H11542" s="33"/>
      <c r="I11542" s="33"/>
    </row>
    <row r="11543" spans="7:9">
      <c r="G11543" s="33"/>
      <c r="H11543" s="33"/>
      <c r="I11543" s="33"/>
    </row>
    <row r="11544" spans="7:9">
      <c r="G11544" s="33"/>
      <c r="H11544" s="33"/>
      <c r="I11544" s="33"/>
    </row>
    <row r="11545" spans="7:9">
      <c r="G11545" s="33"/>
      <c r="H11545" s="33"/>
      <c r="I11545" s="33"/>
    </row>
    <row r="11546" spans="7:9">
      <c r="G11546" s="33"/>
      <c r="H11546" s="33"/>
      <c r="I11546" s="33"/>
    </row>
    <row r="11547" spans="7:9">
      <c r="G11547" s="33"/>
      <c r="H11547" s="33"/>
      <c r="I11547" s="33"/>
    </row>
    <row r="11548" spans="7:9">
      <c r="G11548" s="33"/>
      <c r="H11548" s="33"/>
      <c r="I11548" s="33"/>
    </row>
    <row r="11549" spans="7:9">
      <c r="G11549" s="33"/>
      <c r="H11549" s="33"/>
      <c r="I11549" s="33"/>
    </row>
    <row r="11550" spans="7:9">
      <c r="G11550" s="33"/>
      <c r="H11550" s="33"/>
      <c r="I11550" s="33"/>
    </row>
    <row r="11551" spans="7:9">
      <c r="G11551" s="33"/>
      <c r="H11551" s="33"/>
      <c r="I11551" s="33"/>
    </row>
    <row r="11552" spans="7:9">
      <c r="G11552" s="33"/>
      <c r="H11552" s="33"/>
      <c r="I11552" s="33"/>
    </row>
    <row r="11553" spans="7:9">
      <c r="G11553" s="33"/>
      <c r="H11553" s="33"/>
      <c r="I11553" s="33"/>
    </row>
    <row r="11554" spans="7:9">
      <c r="G11554" s="33"/>
      <c r="H11554" s="33"/>
      <c r="I11554" s="33"/>
    </row>
    <row r="11555" spans="7:9">
      <c r="G11555" s="33"/>
      <c r="H11555" s="33"/>
      <c r="I11555" s="33"/>
    </row>
    <row r="11556" spans="7:9">
      <c r="G11556" s="33"/>
      <c r="H11556" s="33"/>
      <c r="I11556" s="33"/>
    </row>
    <row r="11557" spans="7:9">
      <c r="G11557" s="33"/>
      <c r="H11557" s="33"/>
      <c r="I11557" s="33"/>
    </row>
    <row r="11558" spans="7:9">
      <c r="G11558" s="33"/>
      <c r="H11558" s="33"/>
      <c r="I11558" s="33"/>
    </row>
    <row r="11559" spans="7:9">
      <c r="G11559" s="33"/>
      <c r="H11559" s="33"/>
      <c r="I11559" s="33"/>
    </row>
    <row r="11560" spans="7:9">
      <c r="G11560" s="33"/>
      <c r="H11560" s="33"/>
      <c r="I11560" s="33"/>
    </row>
    <row r="11561" spans="7:9">
      <c r="G11561" s="33"/>
      <c r="H11561" s="33"/>
      <c r="I11561" s="33"/>
    </row>
    <row r="11562" spans="7:9">
      <c r="G11562" s="33"/>
      <c r="H11562" s="33"/>
      <c r="I11562" s="33"/>
    </row>
    <row r="11563" spans="7:9">
      <c r="G11563" s="33"/>
      <c r="H11563" s="33"/>
      <c r="I11563" s="33"/>
    </row>
    <row r="11564" spans="7:9">
      <c r="G11564" s="33"/>
      <c r="H11564" s="33"/>
      <c r="I11564" s="33"/>
    </row>
    <row r="11565" spans="7:9">
      <c r="G11565" s="33"/>
      <c r="H11565" s="33"/>
      <c r="I11565" s="33"/>
    </row>
    <row r="11566" spans="7:9">
      <c r="G11566" s="33"/>
      <c r="H11566" s="33"/>
      <c r="I11566" s="33"/>
    </row>
    <row r="11567" spans="7:9">
      <c r="G11567" s="33"/>
      <c r="H11567" s="33"/>
      <c r="I11567" s="33"/>
    </row>
    <row r="11568" spans="7:9">
      <c r="G11568" s="33"/>
      <c r="H11568" s="33"/>
      <c r="I11568" s="33"/>
    </row>
    <row r="11569" spans="7:9">
      <c r="G11569" s="33"/>
      <c r="H11569" s="33"/>
      <c r="I11569" s="33"/>
    </row>
    <row r="11570" spans="7:9">
      <c r="G11570" s="33"/>
      <c r="H11570" s="33"/>
      <c r="I11570" s="33"/>
    </row>
    <row r="11571" spans="7:9">
      <c r="G11571" s="33"/>
      <c r="H11571" s="33"/>
      <c r="I11571" s="33"/>
    </row>
    <row r="11572" spans="7:9">
      <c r="G11572" s="33"/>
      <c r="H11572" s="33"/>
      <c r="I11572" s="33"/>
    </row>
    <row r="11573" spans="7:9">
      <c r="G11573" s="33"/>
      <c r="H11573" s="33"/>
      <c r="I11573" s="33"/>
    </row>
    <row r="11574" spans="7:9">
      <c r="G11574" s="33"/>
      <c r="H11574" s="33"/>
      <c r="I11574" s="33"/>
    </row>
    <row r="11575" spans="7:9">
      <c r="G11575" s="33"/>
      <c r="H11575" s="33"/>
      <c r="I11575" s="33"/>
    </row>
    <row r="11576" spans="7:9">
      <c r="G11576" s="33"/>
      <c r="H11576" s="33"/>
      <c r="I11576" s="33"/>
    </row>
    <row r="11577" spans="7:9">
      <c r="G11577" s="33"/>
      <c r="H11577" s="33"/>
      <c r="I11577" s="33"/>
    </row>
    <row r="11578" spans="7:9">
      <c r="G11578" s="33"/>
      <c r="H11578" s="33"/>
      <c r="I11578" s="33"/>
    </row>
    <row r="11579" spans="7:9">
      <c r="G11579" s="33"/>
      <c r="H11579" s="33"/>
      <c r="I11579" s="33"/>
    </row>
    <row r="11580" spans="7:9">
      <c r="G11580" s="33"/>
      <c r="H11580" s="33"/>
      <c r="I11580" s="33"/>
    </row>
    <row r="11581" spans="7:9">
      <c r="G11581" s="33"/>
      <c r="H11581" s="33"/>
      <c r="I11581" s="33"/>
    </row>
    <row r="11582" spans="7:9">
      <c r="G11582" s="33"/>
      <c r="H11582" s="33"/>
      <c r="I11582" s="33"/>
    </row>
    <row r="11583" spans="7:9">
      <c r="G11583" s="33"/>
      <c r="H11583" s="33"/>
      <c r="I11583" s="33"/>
    </row>
    <row r="11584" spans="7:9">
      <c r="G11584" s="33"/>
      <c r="H11584" s="33"/>
      <c r="I11584" s="33"/>
    </row>
    <row r="11585" spans="7:9">
      <c r="G11585" s="33"/>
      <c r="H11585" s="33"/>
      <c r="I11585" s="33"/>
    </row>
    <row r="11586" spans="7:9">
      <c r="G11586" s="33"/>
      <c r="H11586" s="33"/>
      <c r="I11586" s="33"/>
    </row>
    <row r="11587" spans="7:9">
      <c r="G11587" s="33"/>
      <c r="H11587" s="33"/>
      <c r="I11587" s="33"/>
    </row>
    <row r="11588" spans="7:9">
      <c r="G11588" s="33"/>
      <c r="H11588" s="33"/>
      <c r="I11588" s="33"/>
    </row>
    <row r="11589" spans="7:9">
      <c r="G11589" s="33"/>
      <c r="H11589" s="33"/>
      <c r="I11589" s="33"/>
    </row>
    <row r="11590" spans="7:9">
      <c r="G11590" s="33"/>
      <c r="H11590" s="33"/>
      <c r="I11590" s="33"/>
    </row>
    <row r="11591" spans="7:9">
      <c r="G11591" s="33"/>
      <c r="H11591" s="33"/>
      <c r="I11591" s="33"/>
    </row>
    <row r="11592" spans="7:9">
      <c r="G11592" s="33"/>
      <c r="H11592" s="33"/>
      <c r="I11592" s="33"/>
    </row>
    <row r="11593" spans="7:9">
      <c r="G11593" s="33"/>
      <c r="H11593" s="33"/>
      <c r="I11593" s="33"/>
    </row>
    <row r="11594" spans="7:9">
      <c r="G11594" s="33"/>
      <c r="H11594" s="33"/>
      <c r="I11594" s="33"/>
    </row>
    <row r="11595" spans="7:9">
      <c r="G11595" s="33"/>
      <c r="H11595" s="33"/>
      <c r="I11595" s="33"/>
    </row>
    <row r="11596" spans="7:9">
      <c r="G11596" s="33"/>
      <c r="H11596" s="33"/>
      <c r="I11596" s="33"/>
    </row>
    <row r="11597" spans="7:9">
      <c r="G11597" s="33"/>
      <c r="H11597" s="33"/>
      <c r="I11597" s="33"/>
    </row>
    <row r="11598" spans="7:9">
      <c r="G11598" s="33"/>
      <c r="H11598" s="33"/>
      <c r="I11598" s="33"/>
    </row>
    <row r="11599" spans="7:9">
      <c r="G11599" s="33"/>
      <c r="H11599" s="33"/>
      <c r="I11599" s="33"/>
    </row>
    <row r="11600" spans="7:9">
      <c r="G11600" s="33"/>
      <c r="H11600" s="33"/>
      <c r="I11600" s="33"/>
    </row>
    <row r="11601" spans="7:9">
      <c r="G11601" s="33"/>
      <c r="H11601" s="33"/>
      <c r="I11601" s="33"/>
    </row>
    <row r="11602" spans="7:9">
      <c r="G11602" s="33"/>
      <c r="H11602" s="33"/>
      <c r="I11602" s="33"/>
    </row>
    <row r="11603" spans="7:9">
      <c r="G11603" s="33"/>
      <c r="H11603" s="33"/>
      <c r="I11603" s="33"/>
    </row>
    <row r="11604" spans="7:9">
      <c r="G11604" s="33"/>
      <c r="H11604" s="33"/>
      <c r="I11604" s="33"/>
    </row>
    <row r="11605" spans="7:9">
      <c r="G11605" s="33"/>
      <c r="H11605" s="33"/>
      <c r="I11605" s="33"/>
    </row>
    <row r="11606" spans="7:9">
      <c r="G11606" s="33"/>
      <c r="H11606" s="33"/>
      <c r="I11606" s="33"/>
    </row>
    <row r="11607" spans="7:9">
      <c r="G11607" s="33"/>
      <c r="H11607" s="33"/>
      <c r="I11607" s="33"/>
    </row>
    <row r="11608" spans="7:9">
      <c r="G11608" s="33"/>
      <c r="H11608" s="33"/>
      <c r="I11608" s="33"/>
    </row>
    <row r="11609" spans="7:9">
      <c r="G11609" s="33"/>
      <c r="H11609" s="33"/>
      <c r="I11609" s="33"/>
    </row>
    <row r="11610" spans="7:9">
      <c r="G11610" s="33"/>
      <c r="H11610" s="33"/>
      <c r="I11610" s="33"/>
    </row>
    <row r="11611" spans="7:9">
      <c r="G11611" s="33"/>
      <c r="H11611" s="33"/>
      <c r="I11611" s="33"/>
    </row>
    <row r="11612" spans="7:9">
      <c r="G11612" s="33"/>
      <c r="H11612" s="33"/>
      <c r="I11612" s="33"/>
    </row>
    <row r="11613" spans="7:9">
      <c r="G11613" s="33"/>
      <c r="H11613" s="33"/>
      <c r="I11613" s="33"/>
    </row>
    <row r="11614" spans="7:9">
      <c r="G11614" s="33"/>
      <c r="H11614" s="33"/>
      <c r="I11614" s="33"/>
    </row>
    <row r="11615" spans="7:9">
      <c r="G11615" s="33"/>
      <c r="H11615" s="33"/>
      <c r="I11615" s="33"/>
    </row>
    <row r="11616" spans="7:9">
      <c r="G11616" s="33"/>
      <c r="H11616" s="33"/>
      <c r="I11616" s="33"/>
    </row>
    <row r="11617" spans="7:9">
      <c r="G11617" s="33"/>
      <c r="H11617" s="33"/>
      <c r="I11617" s="33"/>
    </row>
    <row r="11618" spans="7:9">
      <c r="G11618" s="33"/>
      <c r="H11618" s="33"/>
      <c r="I11618" s="33"/>
    </row>
    <row r="11619" spans="7:9">
      <c r="G11619" s="33"/>
      <c r="H11619" s="33"/>
      <c r="I11619" s="33"/>
    </row>
    <row r="11620" spans="7:9">
      <c r="G11620" s="33"/>
      <c r="H11620" s="33"/>
      <c r="I11620" s="33"/>
    </row>
    <row r="11621" spans="7:9">
      <c r="G11621" s="33"/>
      <c r="H11621" s="33"/>
      <c r="I11621" s="33"/>
    </row>
    <row r="11622" spans="7:9">
      <c r="G11622" s="33"/>
      <c r="H11622" s="33"/>
      <c r="I11622" s="33"/>
    </row>
    <row r="11623" spans="7:9">
      <c r="G11623" s="33"/>
      <c r="H11623" s="33"/>
      <c r="I11623" s="33"/>
    </row>
    <row r="11624" spans="7:9">
      <c r="G11624" s="33"/>
      <c r="H11624" s="33"/>
      <c r="I11624" s="33"/>
    </row>
    <row r="11625" spans="7:9">
      <c r="G11625" s="33"/>
      <c r="H11625" s="33"/>
      <c r="I11625" s="33"/>
    </row>
    <row r="11626" spans="7:9">
      <c r="G11626" s="33"/>
      <c r="H11626" s="33"/>
      <c r="I11626" s="33"/>
    </row>
    <row r="11627" spans="7:9">
      <c r="G11627" s="33"/>
      <c r="H11627" s="33"/>
      <c r="I11627" s="33"/>
    </row>
    <row r="11628" spans="7:9">
      <c r="G11628" s="33"/>
      <c r="H11628" s="33"/>
      <c r="I11628" s="33"/>
    </row>
    <row r="11629" spans="7:9">
      <c r="G11629" s="33"/>
      <c r="H11629" s="33"/>
      <c r="I11629" s="33"/>
    </row>
    <row r="11630" spans="7:9">
      <c r="G11630" s="33"/>
      <c r="H11630" s="33"/>
      <c r="I11630" s="33"/>
    </row>
    <row r="11631" spans="7:9">
      <c r="G11631" s="33"/>
      <c r="H11631" s="33"/>
      <c r="I11631" s="33"/>
    </row>
    <row r="11632" spans="7:9">
      <c r="G11632" s="33"/>
      <c r="H11632" s="33"/>
      <c r="I11632" s="33"/>
    </row>
    <row r="11633" spans="7:9">
      <c r="G11633" s="33"/>
      <c r="H11633" s="33"/>
      <c r="I11633" s="33"/>
    </row>
    <row r="11634" spans="7:9">
      <c r="G11634" s="33"/>
      <c r="H11634" s="33"/>
      <c r="I11634" s="33"/>
    </row>
    <row r="11635" spans="7:9">
      <c r="G11635" s="33"/>
      <c r="H11635" s="33"/>
      <c r="I11635" s="33"/>
    </row>
    <row r="11636" spans="7:9">
      <c r="G11636" s="33"/>
      <c r="H11636" s="33"/>
      <c r="I11636" s="33"/>
    </row>
    <row r="11637" spans="7:9">
      <c r="G11637" s="33"/>
      <c r="H11637" s="33"/>
      <c r="I11637" s="33"/>
    </row>
    <row r="11638" spans="7:9">
      <c r="G11638" s="33"/>
      <c r="H11638" s="33"/>
      <c r="I11638" s="33"/>
    </row>
    <row r="11639" spans="7:9">
      <c r="G11639" s="33"/>
      <c r="H11639" s="33"/>
      <c r="I11639" s="33"/>
    </row>
    <row r="11640" spans="7:9">
      <c r="G11640" s="33"/>
      <c r="H11640" s="33"/>
      <c r="I11640" s="33"/>
    </row>
    <row r="11641" spans="7:9">
      <c r="G11641" s="33"/>
      <c r="H11641" s="33"/>
      <c r="I11641" s="33"/>
    </row>
    <row r="11642" spans="7:9">
      <c r="G11642" s="33"/>
      <c r="H11642" s="33"/>
      <c r="I11642" s="33"/>
    </row>
    <row r="11643" spans="7:9">
      <c r="G11643" s="33"/>
      <c r="H11643" s="33"/>
      <c r="I11643" s="33"/>
    </row>
    <row r="11644" spans="7:9">
      <c r="G11644" s="33"/>
      <c r="H11644" s="33"/>
      <c r="I11644" s="33"/>
    </row>
    <row r="11645" spans="7:9">
      <c r="G11645" s="33"/>
      <c r="H11645" s="33"/>
      <c r="I11645" s="33"/>
    </row>
    <row r="11646" spans="7:9">
      <c r="G11646" s="33"/>
      <c r="H11646" s="33"/>
      <c r="I11646" s="33"/>
    </row>
    <row r="11647" spans="7:9">
      <c r="G11647" s="33"/>
      <c r="H11647" s="33"/>
      <c r="I11647" s="33"/>
    </row>
    <row r="11648" spans="7:9">
      <c r="G11648" s="33"/>
      <c r="H11648" s="33"/>
      <c r="I11648" s="33"/>
    </row>
    <row r="11649" spans="7:9">
      <c r="G11649" s="33"/>
      <c r="H11649" s="33"/>
      <c r="I11649" s="33"/>
    </row>
    <row r="11650" spans="7:9">
      <c r="G11650" s="33"/>
      <c r="H11650" s="33"/>
      <c r="I11650" s="33"/>
    </row>
    <row r="11651" spans="7:9">
      <c r="G11651" s="33"/>
      <c r="H11651" s="33"/>
      <c r="I11651" s="33"/>
    </row>
    <row r="11652" spans="7:9">
      <c r="G11652" s="33"/>
      <c r="H11652" s="33"/>
      <c r="I11652" s="33"/>
    </row>
    <row r="11653" spans="7:9">
      <c r="G11653" s="33"/>
      <c r="H11653" s="33"/>
      <c r="I11653" s="33"/>
    </row>
    <row r="11654" spans="7:9">
      <c r="G11654" s="33"/>
      <c r="H11654" s="33"/>
      <c r="I11654" s="33"/>
    </row>
    <row r="11655" spans="7:9">
      <c r="G11655" s="33"/>
      <c r="H11655" s="33"/>
      <c r="I11655" s="33"/>
    </row>
    <row r="11656" spans="7:9">
      <c r="G11656" s="33"/>
      <c r="H11656" s="33"/>
      <c r="I11656" s="33"/>
    </row>
    <row r="11657" spans="7:9">
      <c r="G11657" s="33"/>
      <c r="H11657" s="33"/>
      <c r="I11657" s="33"/>
    </row>
    <row r="11658" spans="7:9">
      <c r="G11658" s="33"/>
      <c r="H11658" s="33"/>
      <c r="I11658" s="33"/>
    </row>
    <row r="11659" spans="7:9">
      <c r="G11659" s="33"/>
      <c r="H11659" s="33"/>
      <c r="I11659" s="33"/>
    </row>
    <row r="11660" spans="7:9">
      <c r="G11660" s="33"/>
      <c r="H11660" s="33"/>
      <c r="I11660" s="33"/>
    </row>
    <row r="11661" spans="7:9">
      <c r="G11661" s="33"/>
      <c r="H11661" s="33"/>
      <c r="I11661" s="33"/>
    </row>
    <row r="11662" spans="7:9">
      <c r="G11662" s="33"/>
      <c r="H11662" s="33"/>
      <c r="I11662" s="33"/>
    </row>
    <row r="11663" spans="7:9">
      <c r="G11663" s="33"/>
      <c r="H11663" s="33"/>
      <c r="I11663" s="33"/>
    </row>
    <row r="11664" spans="7:9">
      <c r="G11664" s="33"/>
      <c r="H11664" s="33"/>
      <c r="I11664" s="33"/>
    </row>
    <row r="11665" spans="7:9">
      <c r="G11665" s="33"/>
      <c r="H11665" s="33"/>
      <c r="I11665" s="33"/>
    </row>
    <row r="11666" spans="7:9">
      <c r="G11666" s="33"/>
      <c r="H11666" s="33"/>
      <c r="I11666" s="33"/>
    </row>
    <row r="11667" spans="7:9">
      <c r="G11667" s="33"/>
      <c r="H11667" s="33"/>
      <c r="I11667" s="33"/>
    </row>
    <row r="11668" spans="7:9">
      <c r="G11668" s="33"/>
      <c r="H11668" s="33"/>
      <c r="I11668" s="33"/>
    </row>
    <row r="11669" spans="7:9">
      <c r="G11669" s="33"/>
      <c r="H11669" s="33"/>
      <c r="I11669" s="33"/>
    </row>
    <row r="11670" spans="7:9">
      <c r="G11670" s="33"/>
      <c r="H11670" s="33"/>
      <c r="I11670" s="33"/>
    </row>
    <row r="11671" spans="7:9">
      <c r="G11671" s="33"/>
      <c r="H11671" s="33"/>
      <c r="I11671" s="33"/>
    </row>
    <row r="11672" spans="7:9">
      <c r="G11672" s="33"/>
      <c r="H11672" s="33"/>
      <c r="I11672" s="33"/>
    </row>
    <row r="11673" spans="7:9">
      <c r="G11673" s="33"/>
      <c r="H11673" s="33"/>
      <c r="I11673" s="33"/>
    </row>
    <row r="11674" spans="7:9">
      <c r="G11674" s="33"/>
      <c r="H11674" s="33"/>
      <c r="I11674" s="33"/>
    </row>
    <row r="11675" spans="7:9">
      <c r="G11675" s="33"/>
      <c r="H11675" s="33"/>
      <c r="I11675" s="33"/>
    </row>
    <row r="11676" spans="7:9">
      <c r="G11676" s="33"/>
      <c r="H11676" s="33"/>
      <c r="I11676" s="33"/>
    </row>
    <row r="11677" spans="7:9">
      <c r="G11677" s="33"/>
      <c r="H11677" s="33"/>
      <c r="I11677" s="33"/>
    </row>
    <row r="11678" spans="7:9">
      <c r="G11678" s="33"/>
      <c r="H11678" s="33"/>
      <c r="I11678" s="33"/>
    </row>
    <row r="11679" spans="7:9">
      <c r="G11679" s="33"/>
      <c r="H11679" s="33"/>
      <c r="I11679" s="33"/>
    </row>
    <row r="11680" spans="7:9">
      <c r="G11680" s="33"/>
      <c r="H11680" s="33"/>
      <c r="I11680" s="33"/>
    </row>
    <row r="11681" spans="7:9">
      <c r="G11681" s="33"/>
      <c r="H11681" s="33"/>
      <c r="I11681" s="33"/>
    </row>
    <row r="11682" spans="7:9">
      <c r="G11682" s="33"/>
      <c r="H11682" s="33"/>
      <c r="I11682" s="33"/>
    </row>
    <row r="11683" spans="7:9">
      <c r="G11683" s="33"/>
      <c r="H11683" s="33"/>
      <c r="I11683" s="33"/>
    </row>
    <row r="11684" spans="7:9">
      <c r="G11684" s="33"/>
      <c r="H11684" s="33"/>
      <c r="I11684" s="33"/>
    </row>
    <row r="11685" spans="7:9">
      <c r="G11685" s="33"/>
      <c r="H11685" s="33"/>
      <c r="I11685" s="33"/>
    </row>
    <row r="11686" spans="7:9">
      <c r="G11686" s="33"/>
      <c r="H11686" s="33"/>
      <c r="I11686" s="33"/>
    </row>
    <row r="11687" spans="7:9">
      <c r="G11687" s="33"/>
      <c r="H11687" s="33"/>
      <c r="I11687" s="33"/>
    </row>
    <row r="11688" spans="7:9">
      <c r="G11688" s="33"/>
      <c r="H11688" s="33"/>
      <c r="I11688" s="33"/>
    </row>
    <row r="11689" spans="7:9">
      <c r="G11689" s="33"/>
      <c r="H11689" s="33"/>
      <c r="I11689" s="33"/>
    </row>
    <row r="11690" spans="7:9">
      <c r="G11690" s="33"/>
      <c r="H11690" s="33"/>
      <c r="I11690" s="33"/>
    </row>
    <row r="11691" spans="7:9">
      <c r="G11691" s="33"/>
      <c r="H11691" s="33"/>
      <c r="I11691" s="33"/>
    </row>
    <row r="11692" spans="7:9">
      <c r="G11692" s="33"/>
      <c r="H11692" s="33"/>
      <c r="I11692" s="33"/>
    </row>
    <row r="11693" spans="7:9">
      <c r="G11693" s="33"/>
      <c r="H11693" s="33"/>
      <c r="I11693" s="33"/>
    </row>
    <row r="11694" spans="7:9">
      <c r="G11694" s="33"/>
      <c r="H11694" s="33"/>
      <c r="I11694" s="33"/>
    </row>
    <row r="11695" spans="7:9">
      <c r="G11695" s="33"/>
      <c r="H11695" s="33"/>
      <c r="I11695" s="33"/>
    </row>
    <row r="11696" spans="7:9">
      <c r="G11696" s="33"/>
      <c r="H11696" s="33"/>
      <c r="I11696" s="33"/>
    </row>
    <row r="11697" spans="7:9">
      <c r="G11697" s="33"/>
      <c r="H11697" s="33"/>
      <c r="I11697" s="33"/>
    </row>
    <row r="11698" spans="7:9">
      <c r="G11698" s="33"/>
      <c r="H11698" s="33"/>
      <c r="I11698" s="33"/>
    </row>
    <row r="11699" spans="7:9">
      <c r="G11699" s="33"/>
      <c r="H11699" s="33"/>
      <c r="I11699" s="33"/>
    </row>
    <row r="11700" spans="7:9">
      <c r="G11700" s="33"/>
      <c r="H11700" s="33"/>
      <c r="I11700" s="33"/>
    </row>
    <row r="11701" spans="7:9">
      <c r="G11701" s="33"/>
      <c r="H11701" s="33"/>
      <c r="I11701" s="33"/>
    </row>
    <row r="11702" spans="7:9">
      <c r="G11702" s="33"/>
      <c r="H11702" s="33"/>
      <c r="I11702" s="33"/>
    </row>
    <row r="11703" spans="7:9">
      <c r="G11703" s="33"/>
      <c r="H11703" s="33"/>
      <c r="I11703" s="33"/>
    </row>
    <row r="11704" spans="7:9">
      <c r="G11704" s="33"/>
      <c r="H11704" s="33"/>
      <c r="I11704" s="33"/>
    </row>
    <row r="11705" spans="7:9">
      <c r="G11705" s="33"/>
      <c r="H11705" s="33"/>
      <c r="I11705" s="33"/>
    </row>
    <row r="11706" spans="7:9">
      <c r="G11706" s="33"/>
      <c r="H11706" s="33"/>
      <c r="I11706" s="33"/>
    </row>
    <row r="11707" spans="7:9">
      <c r="G11707" s="33"/>
      <c r="H11707" s="33"/>
      <c r="I11707" s="33"/>
    </row>
    <row r="11708" spans="7:9">
      <c r="G11708" s="33"/>
      <c r="H11708" s="33"/>
      <c r="I11708" s="33"/>
    </row>
    <row r="11709" spans="7:9">
      <c r="G11709" s="33"/>
      <c r="H11709" s="33"/>
      <c r="I11709" s="33"/>
    </row>
    <row r="11710" spans="7:9">
      <c r="G11710" s="33"/>
      <c r="H11710" s="33"/>
      <c r="I11710" s="33"/>
    </row>
    <row r="11711" spans="7:9">
      <c r="G11711" s="33"/>
      <c r="H11711" s="33"/>
      <c r="I11711" s="33"/>
    </row>
    <row r="11712" spans="7:9">
      <c r="G11712" s="33"/>
      <c r="H11712" s="33"/>
      <c r="I11712" s="33"/>
    </row>
    <row r="11713" spans="7:9">
      <c r="G11713" s="33"/>
      <c r="H11713" s="33"/>
      <c r="I11713" s="33"/>
    </row>
    <row r="11714" spans="7:9">
      <c r="G11714" s="33"/>
      <c r="H11714" s="33"/>
      <c r="I11714" s="33"/>
    </row>
    <row r="11715" spans="7:9">
      <c r="G11715" s="33"/>
      <c r="H11715" s="33"/>
      <c r="I11715" s="33"/>
    </row>
    <row r="11716" spans="7:9">
      <c r="G11716" s="33"/>
      <c r="H11716" s="33"/>
      <c r="I11716" s="33"/>
    </row>
    <row r="11717" spans="7:9">
      <c r="G11717" s="33"/>
      <c r="H11717" s="33"/>
      <c r="I11717" s="33"/>
    </row>
    <row r="11718" spans="7:9">
      <c r="G11718" s="33"/>
      <c r="H11718" s="33"/>
      <c r="I11718" s="33"/>
    </row>
    <row r="11719" spans="7:9">
      <c r="G11719" s="33"/>
      <c r="H11719" s="33"/>
      <c r="I11719" s="33"/>
    </row>
    <row r="11720" spans="7:9">
      <c r="G11720" s="33"/>
      <c r="H11720" s="33"/>
      <c r="I11720" s="33"/>
    </row>
    <row r="11721" spans="7:9">
      <c r="G11721" s="33"/>
      <c r="H11721" s="33"/>
      <c r="I11721" s="33"/>
    </row>
    <row r="11722" spans="7:9">
      <c r="G11722" s="33"/>
      <c r="H11722" s="33"/>
      <c r="I11722" s="33"/>
    </row>
    <row r="11723" spans="7:9">
      <c r="G11723" s="33"/>
      <c r="H11723" s="33"/>
      <c r="I11723" s="33"/>
    </row>
    <row r="11724" spans="7:9">
      <c r="G11724" s="33"/>
      <c r="H11724" s="33"/>
      <c r="I11724" s="33"/>
    </row>
    <row r="11725" spans="7:9">
      <c r="G11725" s="33"/>
      <c r="H11725" s="33"/>
      <c r="I11725" s="33"/>
    </row>
    <row r="11726" spans="7:9">
      <c r="G11726" s="33"/>
      <c r="H11726" s="33"/>
      <c r="I11726" s="33"/>
    </row>
    <row r="11727" spans="7:9">
      <c r="G11727" s="33"/>
      <c r="H11727" s="33"/>
      <c r="I11727" s="33"/>
    </row>
    <row r="11728" spans="7:9">
      <c r="G11728" s="33"/>
      <c r="H11728" s="33"/>
      <c r="I11728" s="33"/>
    </row>
    <row r="11729" spans="7:9">
      <c r="G11729" s="33"/>
      <c r="H11729" s="33"/>
      <c r="I11729" s="33"/>
    </row>
    <row r="11730" spans="7:9">
      <c r="G11730" s="33"/>
      <c r="H11730" s="33"/>
      <c r="I11730" s="33"/>
    </row>
    <row r="11731" spans="7:9">
      <c r="G11731" s="33"/>
      <c r="H11731" s="33"/>
      <c r="I11731" s="33"/>
    </row>
    <row r="11732" spans="7:9">
      <c r="G11732" s="33"/>
      <c r="H11732" s="33"/>
      <c r="I11732" s="33"/>
    </row>
    <row r="11733" spans="7:9">
      <c r="G11733" s="33"/>
      <c r="H11733" s="33"/>
      <c r="I11733" s="33"/>
    </row>
    <row r="11734" spans="7:9">
      <c r="G11734" s="33"/>
      <c r="H11734" s="33"/>
      <c r="I11734" s="33"/>
    </row>
    <row r="11735" spans="7:9">
      <c r="G11735" s="33"/>
      <c r="H11735" s="33"/>
      <c r="I11735" s="33"/>
    </row>
    <row r="11736" spans="7:9">
      <c r="G11736" s="33"/>
      <c r="H11736" s="33"/>
      <c r="I11736" s="33"/>
    </row>
    <row r="11737" spans="7:9">
      <c r="G11737" s="33"/>
      <c r="H11737" s="33"/>
      <c r="I11737" s="33"/>
    </row>
    <row r="11738" spans="7:9">
      <c r="G11738" s="33"/>
      <c r="H11738" s="33"/>
      <c r="I11738" s="33"/>
    </row>
    <row r="11739" spans="7:9">
      <c r="G11739" s="33"/>
      <c r="H11739" s="33"/>
      <c r="I11739" s="33"/>
    </row>
    <row r="11740" spans="7:9">
      <c r="G11740" s="33"/>
      <c r="H11740" s="33"/>
      <c r="I11740" s="33"/>
    </row>
    <row r="11741" spans="7:9">
      <c r="G11741" s="33"/>
      <c r="H11741" s="33"/>
      <c r="I11741" s="33"/>
    </row>
    <row r="11742" spans="7:9">
      <c r="G11742" s="33"/>
      <c r="H11742" s="33"/>
      <c r="I11742" s="33"/>
    </row>
    <row r="11743" spans="7:9">
      <c r="G11743" s="33"/>
      <c r="H11743" s="33"/>
      <c r="I11743" s="33"/>
    </row>
    <row r="11744" spans="7:9">
      <c r="G11744" s="33"/>
      <c r="H11744" s="33"/>
      <c r="I11744" s="33"/>
    </row>
    <row r="11745" spans="7:9">
      <c r="G11745" s="33"/>
      <c r="H11745" s="33"/>
      <c r="I11745" s="33"/>
    </row>
    <row r="11746" spans="7:9">
      <c r="G11746" s="33"/>
      <c r="H11746" s="33"/>
      <c r="I11746" s="33"/>
    </row>
    <row r="11747" spans="7:9">
      <c r="G11747" s="33"/>
      <c r="H11747" s="33"/>
      <c r="I11747" s="33"/>
    </row>
    <row r="11748" spans="7:9">
      <c r="G11748" s="33"/>
      <c r="H11748" s="33"/>
      <c r="I11748" s="33"/>
    </row>
    <row r="11749" spans="7:9">
      <c r="G11749" s="33"/>
      <c r="H11749" s="33"/>
      <c r="I11749" s="33"/>
    </row>
    <row r="11750" spans="7:9">
      <c r="G11750" s="33"/>
      <c r="H11750" s="33"/>
      <c r="I11750" s="33"/>
    </row>
    <row r="11751" spans="7:9">
      <c r="G11751" s="33"/>
      <c r="H11751" s="33"/>
      <c r="I11751" s="33"/>
    </row>
    <row r="11752" spans="7:9">
      <c r="G11752" s="33"/>
      <c r="H11752" s="33"/>
      <c r="I11752" s="33"/>
    </row>
    <row r="11753" spans="7:9">
      <c r="G11753" s="33"/>
      <c r="H11753" s="33"/>
      <c r="I11753" s="33"/>
    </row>
    <row r="11754" spans="7:9">
      <c r="G11754" s="33"/>
      <c r="H11754" s="33"/>
      <c r="I11754" s="33"/>
    </row>
    <row r="11755" spans="7:9">
      <c r="G11755" s="33"/>
      <c r="H11755" s="33"/>
      <c r="I11755" s="33"/>
    </row>
    <row r="11756" spans="7:9">
      <c r="G11756" s="33"/>
      <c r="H11756" s="33"/>
      <c r="I11756" s="33"/>
    </row>
    <row r="11757" spans="7:9">
      <c r="G11757" s="33"/>
      <c r="H11757" s="33"/>
      <c r="I11757" s="33"/>
    </row>
    <row r="11758" spans="7:9">
      <c r="G11758" s="33"/>
      <c r="H11758" s="33"/>
      <c r="I11758" s="33"/>
    </row>
    <row r="11759" spans="7:9">
      <c r="G11759" s="33"/>
      <c r="H11759" s="33"/>
      <c r="I11759" s="33"/>
    </row>
    <row r="11760" spans="7:9">
      <c r="G11760" s="33"/>
      <c r="H11760" s="33"/>
      <c r="I11760" s="33"/>
    </row>
    <row r="11761" spans="7:9">
      <c r="G11761" s="33"/>
      <c r="H11761" s="33"/>
      <c r="I11761" s="33"/>
    </row>
    <row r="11762" spans="7:9">
      <c r="G11762" s="33"/>
      <c r="H11762" s="33"/>
      <c r="I11762" s="33"/>
    </row>
    <row r="11763" spans="7:9">
      <c r="G11763" s="33"/>
      <c r="H11763" s="33"/>
      <c r="I11763" s="33"/>
    </row>
    <row r="11764" spans="7:9">
      <c r="G11764" s="33"/>
      <c r="H11764" s="33"/>
      <c r="I11764" s="33"/>
    </row>
    <row r="11765" spans="7:9">
      <c r="G11765" s="33"/>
      <c r="H11765" s="33"/>
      <c r="I11765" s="33"/>
    </row>
    <row r="11766" spans="7:9">
      <c r="G11766" s="33"/>
      <c r="H11766" s="33"/>
      <c r="I11766" s="33"/>
    </row>
    <row r="11767" spans="7:9">
      <c r="G11767" s="33"/>
      <c r="H11767" s="33"/>
      <c r="I11767" s="33"/>
    </row>
    <row r="11768" spans="7:9">
      <c r="G11768" s="33"/>
      <c r="H11768" s="33"/>
      <c r="I11768" s="33"/>
    </row>
    <row r="11769" spans="7:9">
      <c r="G11769" s="33"/>
      <c r="H11769" s="33"/>
      <c r="I11769" s="33"/>
    </row>
    <row r="11770" spans="7:9">
      <c r="G11770" s="33"/>
      <c r="H11770" s="33"/>
      <c r="I11770" s="33"/>
    </row>
    <row r="11771" spans="7:9">
      <c r="G11771" s="33"/>
      <c r="H11771" s="33"/>
      <c r="I11771" s="33"/>
    </row>
    <row r="11772" spans="7:9">
      <c r="G11772" s="33"/>
      <c r="H11772" s="33"/>
      <c r="I11772" s="33"/>
    </row>
    <row r="11773" spans="7:9">
      <c r="G11773" s="33"/>
      <c r="H11773" s="33"/>
      <c r="I11773" s="33"/>
    </row>
    <row r="11774" spans="7:9">
      <c r="G11774" s="33"/>
      <c r="H11774" s="33"/>
      <c r="I11774" s="33"/>
    </row>
    <row r="11775" spans="7:9">
      <c r="G11775" s="33"/>
      <c r="H11775" s="33"/>
      <c r="I11775" s="33"/>
    </row>
    <row r="11776" spans="7:9">
      <c r="G11776" s="33"/>
      <c r="H11776" s="33"/>
      <c r="I11776" s="33"/>
    </row>
    <row r="11777" spans="7:9">
      <c r="G11777" s="33"/>
      <c r="H11777" s="33"/>
      <c r="I11777" s="33"/>
    </row>
    <row r="11778" spans="7:9">
      <c r="G11778" s="33"/>
      <c r="H11778" s="33"/>
      <c r="I11778" s="33"/>
    </row>
    <row r="11779" spans="7:9">
      <c r="G11779" s="33"/>
      <c r="H11779" s="33"/>
      <c r="I11779" s="33"/>
    </row>
    <row r="11780" spans="7:9">
      <c r="G11780" s="33"/>
      <c r="H11780" s="33"/>
      <c r="I11780" s="33"/>
    </row>
    <row r="11781" spans="7:9">
      <c r="G11781" s="33"/>
      <c r="H11781" s="33"/>
      <c r="I11781" s="33"/>
    </row>
    <row r="11782" spans="7:9">
      <c r="G11782" s="33"/>
      <c r="H11782" s="33"/>
      <c r="I11782" s="33"/>
    </row>
    <row r="11783" spans="7:9">
      <c r="G11783" s="33"/>
      <c r="H11783" s="33"/>
      <c r="I11783" s="33"/>
    </row>
    <row r="11784" spans="7:9">
      <c r="G11784" s="33"/>
      <c r="H11784" s="33"/>
      <c r="I11784" s="33"/>
    </row>
    <row r="11785" spans="7:9">
      <c r="G11785" s="33"/>
      <c r="H11785" s="33"/>
      <c r="I11785" s="33"/>
    </row>
    <row r="11786" spans="7:9">
      <c r="G11786" s="33"/>
      <c r="H11786" s="33"/>
      <c r="I11786" s="33"/>
    </row>
    <row r="11787" spans="7:9">
      <c r="G11787" s="33"/>
      <c r="H11787" s="33"/>
      <c r="I11787" s="33"/>
    </row>
    <row r="11788" spans="7:9">
      <c r="G11788" s="33"/>
      <c r="H11788" s="33"/>
      <c r="I11788" s="33"/>
    </row>
    <row r="11789" spans="7:9">
      <c r="G11789" s="33"/>
      <c r="H11789" s="33"/>
      <c r="I11789" s="33"/>
    </row>
    <row r="11790" spans="7:9">
      <c r="G11790" s="33"/>
      <c r="H11790" s="33"/>
      <c r="I11790" s="33"/>
    </row>
    <row r="11791" spans="7:9">
      <c r="G11791" s="33"/>
      <c r="H11791" s="33"/>
      <c r="I11791" s="33"/>
    </row>
    <row r="11792" spans="7:9">
      <c r="G11792" s="33"/>
      <c r="H11792" s="33"/>
      <c r="I11792" s="33"/>
    </row>
    <row r="11793" spans="7:9">
      <c r="G11793" s="33"/>
      <c r="H11793" s="33"/>
      <c r="I11793" s="33"/>
    </row>
    <row r="11794" spans="7:9">
      <c r="G11794" s="33"/>
      <c r="H11794" s="33"/>
      <c r="I11794" s="33"/>
    </row>
    <row r="11795" spans="7:9">
      <c r="G11795" s="33"/>
      <c r="H11795" s="33"/>
      <c r="I11795" s="33"/>
    </row>
    <row r="11796" spans="7:9">
      <c r="G11796" s="33"/>
      <c r="H11796" s="33"/>
      <c r="I11796" s="33"/>
    </row>
    <row r="11797" spans="7:9">
      <c r="G11797" s="33"/>
      <c r="H11797" s="33"/>
      <c r="I11797" s="33"/>
    </row>
    <row r="11798" spans="7:9">
      <c r="G11798" s="33"/>
      <c r="H11798" s="33"/>
      <c r="I11798" s="33"/>
    </row>
    <row r="11799" spans="7:9">
      <c r="G11799" s="33"/>
      <c r="H11799" s="33"/>
      <c r="I11799" s="33"/>
    </row>
    <row r="11800" spans="7:9">
      <c r="G11800" s="33"/>
      <c r="H11800" s="33"/>
      <c r="I11800" s="33"/>
    </row>
    <row r="11801" spans="7:9">
      <c r="G11801" s="33"/>
      <c r="H11801" s="33"/>
      <c r="I11801" s="33"/>
    </row>
    <row r="11802" spans="7:9">
      <c r="G11802" s="33"/>
      <c r="H11802" s="33"/>
      <c r="I11802" s="33"/>
    </row>
    <row r="11803" spans="7:9">
      <c r="G11803" s="33"/>
      <c r="H11803" s="33"/>
      <c r="I11803" s="33"/>
    </row>
    <row r="11804" spans="7:9">
      <c r="G11804" s="33"/>
      <c r="H11804" s="33"/>
      <c r="I11804" s="33"/>
    </row>
    <row r="11805" spans="7:9">
      <c r="G11805" s="33"/>
      <c r="H11805" s="33"/>
      <c r="I11805" s="33"/>
    </row>
    <row r="11806" spans="7:9">
      <c r="G11806" s="33"/>
      <c r="H11806" s="33"/>
      <c r="I11806" s="33"/>
    </row>
    <row r="11807" spans="7:9">
      <c r="G11807" s="33"/>
      <c r="H11807" s="33"/>
      <c r="I11807" s="33"/>
    </row>
    <row r="11808" spans="7:9">
      <c r="G11808" s="33"/>
      <c r="H11808" s="33"/>
      <c r="I11808" s="33"/>
    </row>
    <row r="11809" spans="7:9">
      <c r="G11809" s="33"/>
      <c r="H11809" s="33"/>
      <c r="I11809" s="33"/>
    </row>
    <row r="11810" spans="7:9">
      <c r="G11810" s="33"/>
      <c r="H11810" s="33"/>
      <c r="I11810" s="33"/>
    </row>
    <row r="11811" spans="7:9">
      <c r="G11811" s="33"/>
      <c r="H11811" s="33"/>
      <c r="I11811" s="33"/>
    </row>
    <row r="11812" spans="7:9">
      <c r="G11812" s="33"/>
      <c r="H11812" s="33"/>
      <c r="I11812" s="33"/>
    </row>
    <row r="11813" spans="7:9">
      <c r="G11813" s="33"/>
      <c r="H11813" s="33"/>
      <c r="I11813" s="33"/>
    </row>
    <row r="11814" spans="7:9">
      <c r="G11814" s="33"/>
      <c r="H11814" s="33"/>
      <c r="I11814" s="33"/>
    </row>
    <row r="11815" spans="7:9">
      <c r="G11815" s="33"/>
      <c r="H11815" s="33"/>
      <c r="I11815" s="33"/>
    </row>
    <row r="11816" spans="7:9">
      <c r="G11816" s="33"/>
      <c r="H11816" s="33"/>
      <c r="I11816" s="33"/>
    </row>
    <row r="11817" spans="7:9">
      <c r="G11817" s="33"/>
      <c r="H11817" s="33"/>
      <c r="I11817" s="33"/>
    </row>
    <row r="11818" spans="7:9">
      <c r="G11818" s="33"/>
      <c r="H11818" s="33"/>
      <c r="I11818" s="33"/>
    </row>
    <row r="11819" spans="7:9">
      <c r="G11819" s="33"/>
      <c r="H11819" s="33"/>
      <c r="I11819" s="33"/>
    </row>
    <row r="11820" spans="7:9">
      <c r="G11820" s="33"/>
      <c r="H11820" s="33"/>
      <c r="I11820" s="33"/>
    </row>
    <row r="11821" spans="7:9">
      <c r="G11821" s="33"/>
      <c r="H11821" s="33"/>
      <c r="I11821" s="33"/>
    </row>
    <row r="11822" spans="7:9">
      <c r="G11822" s="33"/>
      <c r="H11822" s="33"/>
      <c r="I11822" s="33"/>
    </row>
    <row r="11823" spans="7:9">
      <c r="G11823" s="33"/>
      <c r="H11823" s="33"/>
      <c r="I11823" s="33"/>
    </row>
    <row r="11824" spans="7:9">
      <c r="G11824" s="33"/>
      <c r="H11824" s="33"/>
      <c r="I11824" s="33"/>
    </row>
    <row r="11825" spans="7:9">
      <c r="G11825" s="33"/>
      <c r="H11825" s="33"/>
      <c r="I11825" s="33"/>
    </row>
    <row r="11826" spans="7:9">
      <c r="G11826" s="33"/>
      <c r="H11826" s="33"/>
      <c r="I11826" s="33"/>
    </row>
    <row r="11827" spans="7:9">
      <c r="G11827" s="33"/>
      <c r="H11827" s="33"/>
      <c r="I11827" s="33"/>
    </row>
    <row r="11828" spans="7:9">
      <c r="G11828" s="33"/>
      <c r="H11828" s="33"/>
      <c r="I11828" s="33"/>
    </row>
    <row r="11829" spans="7:9">
      <c r="G11829" s="33"/>
      <c r="H11829" s="33"/>
      <c r="I11829" s="33"/>
    </row>
    <row r="11830" spans="7:9">
      <c r="G11830" s="33"/>
      <c r="H11830" s="33"/>
      <c r="I11830" s="33"/>
    </row>
    <row r="11831" spans="7:9">
      <c r="G11831" s="33"/>
      <c r="H11831" s="33"/>
      <c r="I11831" s="33"/>
    </row>
    <row r="11832" spans="7:9">
      <c r="G11832" s="33"/>
      <c r="H11832" s="33"/>
      <c r="I11832" s="33"/>
    </row>
    <row r="11833" spans="7:9">
      <c r="G11833" s="33"/>
      <c r="H11833" s="33"/>
      <c r="I11833" s="33"/>
    </row>
    <row r="11834" spans="7:9">
      <c r="G11834" s="33"/>
      <c r="H11834" s="33"/>
      <c r="I11834" s="33"/>
    </row>
    <row r="11835" spans="7:9">
      <c r="G11835" s="33"/>
      <c r="H11835" s="33"/>
      <c r="I11835" s="33"/>
    </row>
    <row r="11836" spans="7:9">
      <c r="G11836" s="33"/>
      <c r="H11836" s="33"/>
      <c r="I11836" s="33"/>
    </row>
    <row r="11837" spans="7:9">
      <c r="G11837" s="33"/>
      <c r="H11837" s="33"/>
      <c r="I11837" s="33"/>
    </row>
    <row r="11838" spans="7:9">
      <c r="G11838" s="33"/>
      <c r="H11838" s="33"/>
      <c r="I11838" s="33"/>
    </row>
    <row r="11839" spans="7:9">
      <c r="G11839" s="33"/>
      <c r="H11839" s="33"/>
      <c r="I11839" s="33"/>
    </row>
    <row r="11840" spans="7:9">
      <c r="G11840" s="33"/>
      <c r="H11840" s="33"/>
      <c r="I11840" s="33"/>
    </row>
    <row r="11841" spans="7:9">
      <c r="G11841" s="33"/>
      <c r="H11841" s="33"/>
      <c r="I11841" s="33"/>
    </row>
    <row r="11842" spans="7:9">
      <c r="G11842" s="33"/>
      <c r="H11842" s="33"/>
      <c r="I11842" s="33"/>
    </row>
    <row r="11843" spans="7:9">
      <c r="G11843" s="33"/>
      <c r="H11843" s="33"/>
      <c r="I11843" s="33"/>
    </row>
    <row r="11844" spans="7:9">
      <c r="G11844" s="33"/>
      <c r="H11844" s="33"/>
      <c r="I11844" s="33"/>
    </row>
    <row r="11845" spans="7:9">
      <c r="G11845" s="33"/>
      <c r="H11845" s="33"/>
      <c r="I11845" s="33"/>
    </row>
    <row r="11846" spans="7:9">
      <c r="G11846" s="33"/>
      <c r="H11846" s="33"/>
      <c r="I11846" s="33"/>
    </row>
    <row r="11847" spans="7:9">
      <c r="G11847" s="33"/>
      <c r="H11847" s="33"/>
      <c r="I11847" s="33"/>
    </row>
    <row r="11848" spans="7:9">
      <c r="G11848" s="33"/>
      <c r="H11848" s="33"/>
      <c r="I11848" s="33"/>
    </row>
    <row r="11849" spans="7:9">
      <c r="G11849" s="33"/>
      <c r="H11849" s="33"/>
      <c r="I11849" s="33"/>
    </row>
    <row r="11850" spans="7:9">
      <c r="G11850" s="33"/>
      <c r="H11850" s="33"/>
      <c r="I11850" s="33"/>
    </row>
    <row r="11851" spans="7:9">
      <c r="G11851" s="33"/>
      <c r="H11851" s="33"/>
      <c r="I11851" s="33"/>
    </row>
    <row r="11852" spans="7:9">
      <c r="G11852" s="33"/>
      <c r="H11852" s="33"/>
      <c r="I11852" s="33"/>
    </row>
    <row r="11853" spans="7:9">
      <c r="G11853" s="33"/>
      <c r="H11853" s="33"/>
      <c r="I11853" s="33"/>
    </row>
    <row r="11854" spans="7:9">
      <c r="G11854" s="33"/>
      <c r="H11854" s="33"/>
      <c r="I11854" s="33"/>
    </row>
    <row r="11855" spans="7:9">
      <c r="G11855" s="33"/>
      <c r="H11855" s="33"/>
      <c r="I11855" s="33"/>
    </row>
    <row r="11856" spans="7:9">
      <c r="G11856" s="33"/>
      <c r="H11856" s="33"/>
      <c r="I11856" s="33"/>
    </row>
    <row r="11857" spans="7:9">
      <c r="G11857" s="33"/>
      <c r="H11857" s="33"/>
      <c r="I11857" s="33"/>
    </row>
    <row r="11858" spans="7:9">
      <c r="G11858" s="33"/>
      <c r="H11858" s="33"/>
      <c r="I11858" s="33"/>
    </row>
    <row r="11859" spans="7:9">
      <c r="G11859" s="33"/>
      <c r="H11859" s="33"/>
      <c r="I11859" s="33"/>
    </row>
    <row r="11860" spans="7:9">
      <c r="G11860" s="33"/>
      <c r="H11860" s="33"/>
      <c r="I11860" s="33"/>
    </row>
    <row r="11861" spans="7:9">
      <c r="G11861" s="33"/>
      <c r="H11861" s="33"/>
      <c r="I11861" s="33"/>
    </row>
    <row r="11862" spans="7:9">
      <c r="G11862" s="33"/>
      <c r="H11862" s="33"/>
      <c r="I11862" s="33"/>
    </row>
    <row r="11863" spans="7:9">
      <c r="G11863" s="33"/>
      <c r="H11863" s="33"/>
      <c r="I11863" s="33"/>
    </row>
    <row r="11864" spans="7:9">
      <c r="G11864" s="33"/>
      <c r="H11864" s="33"/>
      <c r="I11864" s="33"/>
    </row>
    <row r="11865" spans="7:9">
      <c r="G11865" s="33"/>
      <c r="H11865" s="33"/>
      <c r="I11865" s="33"/>
    </row>
    <row r="11866" spans="7:9">
      <c r="G11866" s="33"/>
      <c r="H11866" s="33"/>
      <c r="I11866" s="33"/>
    </row>
    <row r="11867" spans="7:9">
      <c r="G11867" s="33"/>
      <c r="H11867" s="33"/>
      <c r="I11867" s="33"/>
    </row>
    <row r="11868" spans="7:9">
      <c r="G11868" s="33"/>
      <c r="H11868" s="33"/>
      <c r="I11868" s="33"/>
    </row>
    <row r="11869" spans="7:9">
      <c r="G11869" s="33"/>
      <c r="H11869" s="33"/>
      <c r="I11869" s="33"/>
    </row>
    <row r="11870" spans="7:9">
      <c r="G11870" s="33"/>
      <c r="H11870" s="33"/>
      <c r="I11870" s="33"/>
    </row>
    <row r="11871" spans="7:9">
      <c r="G11871" s="33"/>
      <c r="H11871" s="33"/>
      <c r="I11871" s="33"/>
    </row>
    <row r="11872" spans="7:9">
      <c r="G11872" s="33"/>
      <c r="H11872" s="33"/>
      <c r="I11872" s="33"/>
    </row>
    <row r="11873" spans="7:9">
      <c r="G11873" s="33"/>
      <c r="H11873" s="33"/>
      <c r="I11873" s="33"/>
    </row>
    <row r="11874" spans="7:9">
      <c r="G11874" s="33"/>
      <c r="H11874" s="33"/>
      <c r="I11874" s="33"/>
    </row>
    <row r="11875" spans="7:9">
      <c r="G11875" s="33"/>
      <c r="H11875" s="33"/>
      <c r="I11875" s="33"/>
    </row>
    <row r="11876" spans="7:9">
      <c r="G11876" s="33"/>
      <c r="H11876" s="33"/>
      <c r="I11876" s="33"/>
    </row>
    <row r="11877" spans="7:9">
      <c r="G11877" s="33"/>
      <c r="H11877" s="33"/>
      <c r="I11877" s="33"/>
    </row>
    <row r="11878" spans="7:9">
      <c r="G11878" s="33"/>
      <c r="H11878" s="33"/>
      <c r="I11878" s="33"/>
    </row>
    <row r="11879" spans="7:9">
      <c r="G11879" s="33"/>
      <c r="H11879" s="33"/>
      <c r="I11879" s="33"/>
    </row>
    <row r="11880" spans="7:9">
      <c r="G11880" s="33"/>
      <c r="H11880" s="33"/>
      <c r="I11880" s="33"/>
    </row>
    <row r="11881" spans="7:9">
      <c r="G11881" s="33"/>
      <c r="H11881" s="33"/>
      <c r="I11881" s="33"/>
    </row>
    <row r="11882" spans="7:9">
      <c r="G11882" s="33"/>
      <c r="H11882" s="33"/>
      <c r="I11882" s="33"/>
    </row>
    <row r="11883" spans="7:9">
      <c r="G11883" s="33"/>
      <c r="H11883" s="33"/>
      <c r="I11883" s="33"/>
    </row>
    <row r="11884" spans="7:9">
      <c r="G11884" s="33"/>
      <c r="H11884" s="33"/>
      <c r="I11884" s="33"/>
    </row>
    <row r="11885" spans="7:9">
      <c r="G11885" s="33"/>
      <c r="H11885" s="33"/>
      <c r="I11885" s="33"/>
    </row>
    <row r="11886" spans="7:9">
      <c r="G11886" s="33"/>
      <c r="H11886" s="33"/>
      <c r="I11886" s="33"/>
    </row>
    <row r="11887" spans="7:9">
      <c r="G11887" s="33"/>
      <c r="H11887" s="33"/>
      <c r="I11887" s="33"/>
    </row>
    <row r="11888" spans="7:9">
      <c r="G11888" s="33"/>
      <c r="H11888" s="33"/>
      <c r="I11888" s="33"/>
    </row>
    <row r="11889" spans="7:9">
      <c r="G11889" s="33"/>
      <c r="H11889" s="33"/>
      <c r="I11889" s="33"/>
    </row>
    <row r="11890" spans="7:9">
      <c r="G11890" s="33"/>
      <c r="H11890" s="33"/>
      <c r="I11890" s="33"/>
    </row>
    <row r="11891" spans="7:9">
      <c r="G11891" s="33"/>
      <c r="H11891" s="33"/>
      <c r="I11891" s="33"/>
    </row>
    <row r="11892" spans="7:9">
      <c r="G11892" s="33"/>
      <c r="H11892" s="33"/>
      <c r="I11892" s="33"/>
    </row>
    <row r="11893" spans="7:9">
      <c r="G11893" s="33"/>
      <c r="H11893" s="33"/>
      <c r="I11893" s="33"/>
    </row>
    <row r="11894" spans="7:9">
      <c r="G11894" s="33"/>
      <c r="H11894" s="33"/>
      <c r="I11894" s="33"/>
    </row>
    <row r="11895" spans="7:9">
      <c r="G11895" s="33"/>
      <c r="H11895" s="33"/>
      <c r="I11895" s="33"/>
    </row>
    <row r="11896" spans="7:9">
      <c r="G11896" s="33"/>
      <c r="H11896" s="33"/>
      <c r="I11896" s="33"/>
    </row>
    <row r="11897" spans="7:9">
      <c r="G11897" s="33"/>
      <c r="H11897" s="33"/>
      <c r="I11897" s="33"/>
    </row>
    <row r="11898" spans="7:9">
      <c r="G11898" s="33"/>
      <c r="H11898" s="33"/>
      <c r="I11898" s="33"/>
    </row>
    <row r="11899" spans="7:9">
      <c r="G11899" s="33"/>
      <c r="H11899" s="33"/>
      <c r="I11899" s="33"/>
    </row>
    <row r="11900" spans="7:9">
      <c r="G11900" s="33"/>
      <c r="H11900" s="33"/>
      <c r="I11900" s="33"/>
    </row>
    <row r="11901" spans="7:9">
      <c r="G11901" s="33"/>
      <c r="H11901" s="33"/>
      <c r="I11901" s="33"/>
    </row>
    <row r="11902" spans="7:9">
      <c r="G11902" s="33"/>
      <c r="H11902" s="33"/>
      <c r="I11902" s="33"/>
    </row>
    <row r="11903" spans="7:9">
      <c r="G11903" s="33"/>
      <c r="H11903" s="33"/>
      <c r="I11903" s="33"/>
    </row>
    <row r="11904" spans="7:9">
      <c r="G11904" s="33"/>
      <c r="H11904" s="33"/>
      <c r="I11904" s="33"/>
    </row>
    <row r="11905" spans="7:9">
      <c r="G11905" s="33"/>
      <c r="H11905" s="33"/>
      <c r="I11905" s="33"/>
    </row>
    <row r="11906" spans="7:9">
      <c r="G11906" s="33"/>
      <c r="H11906" s="33"/>
      <c r="I11906" s="33"/>
    </row>
    <row r="11907" spans="7:9">
      <c r="G11907" s="33"/>
      <c r="H11907" s="33"/>
      <c r="I11907" s="33"/>
    </row>
    <row r="11908" spans="7:9">
      <c r="G11908" s="33"/>
      <c r="H11908" s="33"/>
      <c r="I11908" s="33"/>
    </row>
    <row r="11909" spans="7:9">
      <c r="G11909" s="33"/>
      <c r="H11909" s="33"/>
      <c r="I11909" s="33"/>
    </row>
    <row r="11910" spans="7:9">
      <c r="G11910" s="33"/>
      <c r="H11910" s="33"/>
      <c r="I11910" s="33"/>
    </row>
    <row r="11911" spans="7:9">
      <c r="G11911" s="33"/>
      <c r="H11911" s="33"/>
      <c r="I11911" s="33"/>
    </row>
    <row r="11912" spans="7:9">
      <c r="G11912" s="33"/>
      <c r="H11912" s="33"/>
      <c r="I11912" s="33"/>
    </row>
    <row r="11913" spans="7:9">
      <c r="G11913" s="33"/>
      <c r="H11913" s="33"/>
      <c r="I11913" s="33"/>
    </row>
    <row r="11914" spans="7:9">
      <c r="G11914" s="33"/>
      <c r="H11914" s="33"/>
      <c r="I11914" s="33"/>
    </row>
    <row r="11915" spans="7:9">
      <c r="G11915" s="33"/>
      <c r="H11915" s="33"/>
      <c r="I11915" s="33"/>
    </row>
    <row r="11916" spans="7:9">
      <c r="G11916" s="33"/>
      <c r="H11916" s="33"/>
      <c r="I11916" s="33"/>
    </row>
    <row r="11917" spans="7:9">
      <c r="G11917" s="33"/>
      <c r="H11917" s="33"/>
      <c r="I11917" s="33"/>
    </row>
    <row r="11918" spans="7:9">
      <c r="G11918" s="33"/>
      <c r="H11918" s="33"/>
      <c r="I11918" s="33"/>
    </row>
    <row r="11919" spans="7:9">
      <c r="G11919" s="33"/>
      <c r="H11919" s="33"/>
      <c r="I11919" s="33"/>
    </row>
    <row r="11920" spans="7:9">
      <c r="G11920" s="33"/>
      <c r="H11920" s="33"/>
      <c r="I11920" s="33"/>
    </row>
    <row r="11921" spans="7:9">
      <c r="G11921" s="33"/>
      <c r="H11921" s="33"/>
      <c r="I11921" s="33"/>
    </row>
    <row r="11922" spans="7:9">
      <c r="G11922" s="33"/>
      <c r="H11922" s="33"/>
      <c r="I11922" s="33"/>
    </row>
    <row r="11923" spans="7:9">
      <c r="G11923" s="33"/>
      <c r="H11923" s="33"/>
      <c r="I11923" s="33"/>
    </row>
    <row r="11924" spans="7:9">
      <c r="G11924" s="33"/>
      <c r="H11924" s="33"/>
      <c r="I11924" s="33"/>
    </row>
    <row r="11925" spans="7:9">
      <c r="G11925" s="33"/>
      <c r="H11925" s="33"/>
      <c r="I11925" s="33"/>
    </row>
    <row r="11926" spans="7:9">
      <c r="G11926" s="33"/>
      <c r="H11926" s="33"/>
      <c r="I11926" s="33"/>
    </row>
    <row r="11927" spans="7:9">
      <c r="G11927" s="33"/>
      <c r="H11927" s="33"/>
      <c r="I11927" s="33"/>
    </row>
    <row r="11928" spans="7:9">
      <c r="G11928" s="33"/>
      <c r="H11928" s="33"/>
      <c r="I11928" s="33"/>
    </row>
    <row r="11929" spans="7:9">
      <c r="G11929" s="33"/>
      <c r="H11929" s="33"/>
      <c r="I11929" s="33"/>
    </row>
    <row r="11930" spans="7:9">
      <c r="G11930" s="33"/>
      <c r="H11930" s="33"/>
      <c r="I11930" s="33"/>
    </row>
    <row r="11931" spans="7:9">
      <c r="G11931" s="33"/>
      <c r="H11931" s="33"/>
      <c r="I11931" s="33"/>
    </row>
    <row r="11932" spans="7:9">
      <c r="G11932" s="33"/>
      <c r="H11932" s="33"/>
      <c r="I11932" s="33"/>
    </row>
    <row r="11933" spans="7:9">
      <c r="G11933" s="33"/>
      <c r="H11933" s="33"/>
      <c r="I11933" s="33"/>
    </row>
    <row r="11934" spans="7:9">
      <c r="G11934" s="33"/>
      <c r="H11934" s="33"/>
      <c r="I11934" s="33"/>
    </row>
    <row r="11935" spans="7:9">
      <c r="G11935" s="33"/>
      <c r="H11935" s="33"/>
      <c r="I11935" s="33"/>
    </row>
    <row r="11936" spans="7:9">
      <c r="G11936" s="33"/>
      <c r="H11936" s="33"/>
      <c r="I11936" s="33"/>
    </row>
    <row r="11937" spans="7:9">
      <c r="G11937" s="33"/>
      <c r="H11937" s="33"/>
      <c r="I11937" s="33"/>
    </row>
    <row r="11938" spans="7:9">
      <c r="G11938" s="33"/>
      <c r="H11938" s="33"/>
      <c r="I11938" s="33"/>
    </row>
    <row r="11939" spans="7:9">
      <c r="G11939" s="33"/>
      <c r="H11939" s="33"/>
      <c r="I11939" s="33"/>
    </row>
    <row r="11940" spans="7:9">
      <c r="G11940" s="33"/>
      <c r="H11940" s="33"/>
      <c r="I11940" s="33"/>
    </row>
    <row r="11941" spans="7:9">
      <c r="G11941" s="33"/>
      <c r="H11941" s="33"/>
      <c r="I11941" s="33"/>
    </row>
    <row r="11942" spans="7:9">
      <c r="G11942" s="33"/>
      <c r="H11942" s="33"/>
      <c r="I11942" s="33"/>
    </row>
    <row r="11943" spans="7:9">
      <c r="G11943" s="33"/>
      <c r="H11943" s="33"/>
      <c r="I11943" s="33"/>
    </row>
    <row r="11944" spans="7:9">
      <c r="G11944" s="33"/>
      <c r="H11944" s="33"/>
      <c r="I11944" s="33"/>
    </row>
    <row r="11945" spans="7:9">
      <c r="G11945" s="33"/>
      <c r="H11945" s="33"/>
      <c r="I11945" s="33"/>
    </row>
    <row r="11946" spans="7:9">
      <c r="G11946" s="33"/>
      <c r="H11946" s="33"/>
      <c r="I11946" s="33"/>
    </row>
    <row r="11947" spans="7:9">
      <c r="G11947" s="33"/>
      <c r="H11947" s="33"/>
      <c r="I11947" s="33"/>
    </row>
    <row r="11948" spans="7:9">
      <c r="G11948" s="33"/>
      <c r="H11948" s="33"/>
      <c r="I11948" s="33"/>
    </row>
    <row r="11949" spans="7:9">
      <c r="G11949" s="33"/>
      <c r="H11949" s="33"/>
      <c r="I11949" s="33"/>
    </row>
    <row r="11950" spans="7:9">
      <c r="G11950" s="33"/>
      <c r="H11950" s="33"/>
      <c r="I11950" s="33"/>
    </row>
    <row r="11951" spans="7:9">
      <c r="G11951" s="33"/>
      <c r="H11951" s="33"/>
      <c r="I11951" s="33"/>
    </row>
    <row r="11952" spans="7:9">
      <c r="G11952" s="33"/>
      <c r="H11952" s="33"/>
      <c r="I11952" s="33"/>
    </row>
    <row r="11953" spans="7:9">
      <c r="G11953" s="33"/>
      <c r="H11953" s="33"/>
      <c r="I11953" s="33"/>
    </row>
    <row r="11954" spans="7:9">
      <c r="G11954" s="33"/>
      <c r="H11954" s="33"/>
      <c r="I11954" s="33"/>
    </row>
    <row r="11955" spans="7:9">
      <c r="G11955" s="33"/>
      <c r="H11955" s="33"/>
      <c r="I11955" s="33"/>
    </row>
    <row r="11956" spans="7:9">
      <c r="G11956" s="33"/>
      <c r="H11956" s="33"/>
      <c r="I11956" s="33"/>
    </row>
    <row r="11957" spans="7:9">
      <c r="G11957" s="33"/>
      <c r="H11957" s="33"/>
      <c r="I11957" s="33"/>
    </row>
    <row r="11958" spans="7:9">
      <c r="G11958" s="33"/>
      <c r="H11958" s="33"/>
      <c r="I11958" s="33"/>
    </row>
    <row r="11959" spans="7:9">
      <c r="G11959" s="33"/>
      <c r="H11959" s="33"/>
      <c r="I11959" s="33"/>
    </row>
    <row r="11960" spans="7:9">
      <c r="G11960" s="33"/>
      <c r="H11960" s="33"/>
      <c r="I11960" s="33"/>
    </row>
    <row r="11961" spans="7:9">
      <c r="G11961" s="33"/>
      <c r="H11961" s="33"/>
      <c r="I11961" s="33"/>
    </row>
    <row r="11962" spans="7:9">
      <c r="G11962" s="33"/>
      <c r="H11962" s="33"/>
      <c r="I11962" s="33"/>
    </row>
    <row r="11963" spans="7:9">
      <c r="G11963" s="33"/>
      <c r="H11963" s="33"/>
      <c r="I11963" s="33"/>
    </row>
    <row r="11964" spans="7:9">
      <c r="G11964" s="33"/>
      <c r="H11964" s="33"/>
      <c r="I11964" s="33"/>
    </row>
    <row r="11965" spans="7:9">
      <c r="G11965" s="33"/>
      <c r="H11965" s="33"/>
      <c r="I11965" s="33"/>
    </row>
    <row r="11966" spans="7:9">
      <c r="G11966" s="33"/>
      <c r="H11966" s="33"/>
      <c r="I11966" s="33"/>
    </row>
    <row r="11967" spans="7:9">
      <c r="G11967" s="33"/>
      <c r="H11967" s="33"/>
      <c r="I11967" s="33"/>
    </row>
    <row r="11968" spans="7:9">
      <c r="G11968" s="33"/>
      <c r="H11968" s="33"/>
      <c r="I11968" s="33"/>
    </row>
    <row r="11969" spans="7:9">
      <c r="G11969" s="33"/>
      <c r="H11969" s="33"/>
      <c r="I11969" s="33"/>
    </row>
    <row r="11970" spans="7:9">
      <c r="G11970" s="33"/>
      <c r="H11970" s="33"/>
      <c r="I11970" s="33"/>
    </row>
    <row r="11971" spans="7:9">
      <c r="G11971" s="33"/>
      <c r="H11971" s="33"/>
      <c r="I11971" s="33"/>
    </row>
    <row r="11972" spans="7:9">
      <c r="G11972" s="33"/>
      <c r="H11972" s="33"/>
      <c r="I11972" s="33"/>
    </row>
    <row r="11973" spans="7:9">
      <c r="G11973" s="33"/>
      <c r="H11973" s="33"/>
      <c r="I11973" s="33"/>
    </row>
    <row r="11974" spans="7:9">
      <c r="G11974" s="33"/>
      <c r="H11974" s="33"/>
      <c r="I11974" s="33"/>
    </row>
    <row r="11975" spans="7:9">
      <c r="G11975" s="33"/>
      <c r="H11975" s="33"/>
      <c r="I11975" s="33"/>
    </row>
    <row r="11976" spans="7:9">
      <c r="G11976" s="33"/>
      <c r="H11976" s="33"/>
      <c r="I11976" s="33"/>
    </row>
    <row r="11977" spans="7:9">
      <c r="G11977" s="33"/>
      <c r="H11977" s="33"/>
      <c r="I11977" s="33"/>
    </row>
    <row r="11978" spans="7:9">
      <c r="G11978" s="33"/>
      <c r="H11978" s="33"/>
      <c r="I11978" s="33"/>
    </row>
    <row r="11979" spans="7:9">
      <c r="G11979" s="33"/>
      <c r="H11979" s="33"/>
      <c r="I11979" s="33"/>
    </row>
    <row r="11980" spans="7:9">
      <c r="G11980" s="33"/>
      <c r="H11980" s="33"/>
      <c r="I11980" s="33"/>
    </row>
    <row r="11981" spans="7:9">
      <c r="G11981" s="33"/>
      <c r="H11981" s="33"/>
      <c r="I11981" s="33"/>
    </row>
    <row r="11982" spans="7:9">
      <c r="G11982" s="33"/>
      <c r="H11982" s="33"/>
      <c r="I11982" s="33"/>
    </row>
    <row r="11983" spans="7:9">
      <c r="G11983" s="33"/>
      <c r="H11983" s="33"/>
      <c r="I11983" s="33"/>
    </row>
    <row r="11984" spans="7:9">
      <c r="G11984" s="33"/>
      <c r="H11984" s="33"/>
      <c r="I11984" s="33"/>
    </row>
    <row r="11985" spans="7:9">
      <c r="G11985" s="33"/>
      <c r="H11985" s="33"/>
      <c r="I11985" s="33"/>
    </row>
    <row r="11986" spans="7:9">
      <c r="G11986" s="33"/>
      <c r="H11986" s="33"/>
      <c r="I11986" s="33"/>
    </row>
    <row r="11987" spans="7:9">
      <c r="G11987" s="33"/>
      <c r="H11987" s="33"/>
      <c r="I11987" s="33"/>
    </row>
    <row r="11988" spans="7:9">
      <c r="G11988" s="33"/>
      <c r="H11988" s="33"/>
      <c r="I11988" s="33"/>
    </row>
    <row r="11989" spans="7:9">
      <c r="G11989" s="33"/>
      <c r="H11989" s="33"/>
      <c r="I11989" s="33"/>
    </row>
    <row r="11990" spans="7:9">
      <c r="G11990" s="33"/>
      <c r="H11990" s="33"/>
      <c r="I11990" s="33"/>
    </row>
    <row r="11991" spans="7:9">
      <c r="G11991" s="33"/>
      <c r="H11991" s="33"/>
      <c r="I11991" s="33"/>
    </row>
    <row r="11992" spans="7:9">
      <c r="G11992" s="33"/>
      <c r="H11992" s="33"/>
      <c r="I11992" s="33"/>
    </row>
    <row r="11993" spans="7:9">
      <c r="G11993" s="33"/>
      <c r="H11993" s="33"/>
      <c r="I11993" s="33"/>
    </row>
    <row r="11994" spans="7:9">
      <c r="G11994" s="33"/>
      <c r="H11994" s="33"/>
      <c r="I11994" s="33"/>
    </row>
    <row r="11995" spans="7:9">
      <c r="G11995" s="33"/>
      <c r="H11995" s="33"/>
      <c r="I11995" s="33"/>
    </row>
    <row r="11996" spans="7:9">
      <c r="G11996" s="33"/>
      <c r="H11996" s="33"/>
      <c r="I11996" s="33"/>
    </row>
    <row r="11997" spans="7:9">
      <c r="G11997" s="33"/>
      <c r="H11997" s="33"/>
      <c r="I11997" s="33"/>
    </row>
    <row r="11998" spans="7:9">
      <c r="G11998" s="33"/>
      <c r="H11998" s="33"/>
      <c r="I11998" s="33"/>
    </row>
    <row r="11999" spans="7:9">
      <c r="G11999" s="33"/>
      <c r="H11999" s="33"/>
      <c r="I11999" s="33"/>
    </row>
    <row r="12000" spans="7:9">
      <c r="G12000" s="33"/>
      <c r="H12000" s="33"/>
      <c r="I12000" s="33"/>
    </row>
    <row r="12001" spans="7:9">
      <c r="G12001" s="33"/>
      <c r="H12001" s="33"/>
      <c r="I12001" s="33"/>
    </row>
    <row r="12002" spans="7:9">
      <c r="G12002" s="33"/>
      <c r="H12002" s="33"/>
      <c r="I12002" s="33"/>
    </row>
    <row r="12003" spans="7:9">
      <c r="G12003" s="33"/>
      <c r="H12003" s="33"/>
      <c r="I12003" s="33"/>
    </row>
    <row r="12004" spans="7:9">
      <c r="G12004" s="33"/>
      <c r="H12004" s="33"/>
      <c r="I12004" s="33"/>
    </row>
    <row r="12005" spans="7:9">
      <c r="G12005" s="33"/>
      <c r="H12005" s="33"/>
      <c r="I12005" s="33"/>
    </row>
    <row r="12006" spans="7:9">
      <c r="G12006" s="33"/>
      <c r="H12006" s="33"/>
      <c r="I12006" s="33"/>
    </row>
    <row r="12007" spans="7:9">
      <c r="G12007" s="33"/>
      <c r="H12007" s="33"/>
      <c r="I12007" s="33"/>
    </row>
    <row r="12008" spans="7:9">
      <c r="G12008" s="33"/>
      <c r="H12008" s="33"/>
      <c r="I12008" s="33"/>
    </row>
    <row r="12009" spans="7:9">
      <c r="G12009" s="33"/>
      <c r="H12009" s="33"/>
      <c r="I12009" s="33"/>
    </row>
    <row r="12010" spans="7:9">
      <c r="G12010" s="33"/>
      <c r="H12010" s="33"/>
      <c r="I12010" s="33"/>
    </row>
    <row r="12011" spans="7:9">
      <c r="G12011" s="33"/>
      <c r="H12011" s="33"/>
      <c r="I12011" s="33"/>
    </row>
    <row r="12012" spans="7:9">
      <c r="G12012" s="33"/>
      <c r="H12012" s="33"/>
      <c r="I12012" s="33"/>
    </row>
    <row r="12013" spans="7:9">
      <c r="G12013" s="33"/>
      <c r="H12013" s="33"/>
      <c r="I12013" s="33"/>
    </row>
    <row r="12014" spans="7:9">
      <c r="G12014" s="33"/>
      <c r="H12014" s="33"/>
      <c r="I12014" s="33"/>
    </row>
    <row r="12015" spans="7:9">
      <c r="G12015" s="33"/>
      <c r="H12015" s="33"/>
      <c r="I12015" s="33"/>
    </row>
    <row r="12016" spans="7:9">
      <c r="G12016" s="33"/>
      <c r="H12016" s="33"/>
      <c r="I12016" s="33"/>
    </row>
    <row r="12017" spans="7:9">
      <c r="G12017" s="33"/>
      <c r="H12017" s="33"/>
      <c r="I12017" s="33"/>
    </row>
    <row r="12018" spans="7:9">
      <c r="G12018" s="33"/>
      <c r="H12018" s="33"/>
      <c r="I12018" s="33"/>
    </row>
    <row r="12019" spans="7:9">
      <c r="G12019" s="33"/>
      <c r="H12019" s="33"/>
      <c r="I12019" s="33"/>
    </row>
    <row r="12020" spans="7:9">
      <c r="G12020" s="33"/>
      <c r="H12020" s="33"/>
      <c r="I12020" s="33"/>
    </row>
    <row r="12021" spans="7:9">
      <c r="G12021" s="33"/>
      <c r="H12021" s="33"/>
      <c r="I12021" s="33"/>
    </row>
    <row r="12022" spans="7:9">
      <c r="G12022" s="33"/>
      <c r="H12022" s="33"/>
      <c r="I12022" s="33"/>
    </row>
    <row r="12023" spans="7:9">
      <c r="G12023" s="33"/>
      <c r="H12023" s="33"/>
      <c r="I12023" s="33"/>
    </row>
    <row r="12024" spans="7:9">
      <c r="G12024" s="33"/>
      <c r="H12024" s="33"/>
      <c r="I12024" s="33"/>
    </row>
    <row r="12025" spans="7:9">
      <c r="G12025" s="33"/>
      <c r="H12025" s="33"/>
      <c r="I12025" s="33"/>
    </row>
    <row r="12026" spans="7:9">
      <c r="G12026" s="33"/>
      <c r="H12026" s="33"/>
      <c r="I12026" s="33"/>
    </row>
    <row r="12027" spans="7:9">
      <c r="G12027" s="33"/>
      <c r="H12027" s="33"/>
      <c r="I12027" s="33"/>
    </row>
    <row r="12028" spans="7:9">
      <c r="G12028" s="33"/>
      <c r="H12028" s="33"/>
      <c r="I12028" s="33"/>
    </row>
    <row r="12029" spans="7:9">
      <c r="G12029" s="33"/>
      <c r="H12029" s="33"/>
      <c r="I12029" s="33"/>
    </row>
    <row r="12030" spans="7:9">
      <c r="G12030" s="33"/>
      <c r="H12030" s="33"/>
      <c r="I12030" s="33"/>
    </row>
    <row r="12031" spans="7:9">
      <c r="G12031" s="33"/>
      <c r="H12031" s="33"/>
      <c r="I12031" s="33"/>
    </row>
    <row r="12032" spans="7:9">
      <c r="G12032" s="33"/>
      <c r="H12032" s="33"/>
      <c r="I12032" s="33"/>
    </row>
    <row r="12033" spans="7:9">
      <c r="G12033" s="33"/>
      <c r="H12033" s="33"/>
      <c r="I12033" s="33"/>
    </row>
    <row r="12034" spans="7:9">
      <c r="G12034" s="33"/>
      <c r="H12034" s="33"/>
      <c r="I12034" s="33"/>
    </row>
    <row r="12035" spans="7:9">
      <c r="G12035" s="33"/>
      <c r="H12035" s="33"/>
      <c r="I12035" s="33"/>
    </row>
    <row r="12036" spans="7:9">
      <c r="G12036" s="33"/>
      <c r="H12036" s="33"/>
      <c r="I12036" s="33"/>
    </row>
    <row r="12037" spans="7:9">
      <c r="G12037" s="33"/>
      <c r="H12037" s="33"/>
      <c r="I12037" s="33"/>
    </row>
    <row r="12038" spans="7:9">
      <c r="G12038" s="33"/>
      <c r="H12038" s="33"/>
      <c r="I12038" s="33"/>
    </row>
    <row r="12039" spans="7:9">
      <c r="G12039" s="33"/>
      <c r="H12039" s="33"/>
      <c r="I12039" s="33"/>
    </row>
    <row r="12040" spans="7:9">
      <c r="G12040" s="33"/>
      <c r="H12040" s="33"/>
      <c r="I12040" s="33"/>
    </row>
    <row r="12041" spans="7:9">
      <c r="G12041" s="33"/>
      <c r="H12041" s="33"/>
      <c r="I12041" s="33"/>
    </row>
    <row r="12042" spans="7:9">
      <c r="G12042" s="33"/>
      <c r="H12042" s="33"/>
      <c r="I12042" s="33"/>
    </row>
    <row r="12043" spans="7:9">
      <c r="G12043" s="33"/>
      <c r="H12043" s="33"/>
      <c r="I12043" s="33"/>
    </row>
    <row r="12044" spans="7:9">
      <c r="G12044" s="33"/>
      <c r="H12044" s="33"/>
      <c r="I12044" s="33"/>
    </row>
    <row r="12045" spans="7:9">
      <c r="G12045" s="33"/>
      <c r="H12045" s="33"/>
      <c r="I12045" s="33"/>
    </row>
    <row r="12046" spans="7:9">
      <c r="G12046" s="33"/>
      <c r="H12046" s="33"/>
      <c r="I12046" s="33"/>
    </row>
    <row r="12047" spans="7:9">
      <c r="G12047" s="33"/>
      <c r="H12047" s="33"/>
      <c r="I12047" s="33"/>
    </row>
    <row r="12048" spans="7:9">
      <c r="G12048" s="33"/>
      <c r="H12048" s="33"/>
      <c r="I12048" s="33"/>
    </row>
    <row r="12049" spans="7:9">
      <c r="G12049" s="33"/>
      <c r="H12049" s="33"/>
      <c r="I12049" s="33"/>
    </row>
    <row r="12050" spans="7:9">
      <c r="G12050" s="33"/>
      <c r="H12050" s="33"/>
      <c r="I12050" s="33"/>
    </row>
    <row r="12051" spans="7:9">
      <c r="G12051" s="33"/>
      <c r="H12051" s="33"/>
      <c r="I12051" s="33"/>
    </row>
    <row r="12052" spans="7:9">
      <c r="G12052" s="33"/>
      <c r="H12052" s="33"/>
      <c r="I12052" s="33"/>
    </row>
    <row r="12053" spans="7:9">
      <c r="G12053" s="33"/>
      <c r="H12053" s="33"/>
      <c r="I12053" s="33"/>
    </row>
    <row r="12054" spans="7:9">
      <c r="G12054" s="33"/>
      <c r="H12054" s="33"/>
      <c r="I12054" s="33"/>
    </row>
    <row r="12055" spans="7:9">
      <c r="G12055" s="33"/>
      <c r="H12055" s="33"/>
      <c r="I12055" s="33"/>
    </row>
    <row r="12056" spans="7:9">
      <c r="G12056" s="33"/>
      <c r="H12056" s="33"/>
      <c r="I12056" s="33"/>
    </row>
    <row r="12057" spans="7:9">
      <c r="G12057" s="33"/>
      <c r="H12057" s="33"/>
      <c r="I12057" s="33"/>
    </row>
    <row r="12058" spans="7:9">
      <c r="G12058" s="33"/>
      <c r="H12058" s="33"/>
      <c r="I12058" s="33"/>
    </row>
    <row r="12059" spans="7:9">
      <c r="G12059" s="33"/>
      <c r="H12059" s="33"/>
      <c r="I12059" s="33"/>
    </row>
    <row r="12060" spans="7:9">
      <c r="G12060" s="33"/>
      <c r="H12060" s="33"/>
      <c r="I12060" s="33"/>
    </row>
    <row r="12061" spans="7:9">
      <c r="G12061" s="33"/>
      <c r="H12061" s="33"/>
      <c r="I12061" s="33"/>
    </row>
    <row r="12062" spans="7:9">
      <c r="G12062" s="33"/>
      <c r="H12062" s="33"/>
      <c r="I12062" s="33"/>
    </row>
    <row r="12063" spans="7:9">
      <c r="G12063" s="33"/>
      <c r="H12063" s="33"/>
      <c r="I12063" s="33"/>
    </row>
    <row r="12064" spans="7:9">
      <c r="G12064" s="33"/>
      <c r="H12064" s="33"/>
      <c r="I12064" s="33"/>
    </row>
    <row r="12065" spans="7:9">
      <c r="G12065" s="33"/>
      <c r="H12065" s="33"/>
      <c r="I12065" s="33"/>
    </row>
    <row r="12066" spans="7:9">
      <c r="G12066" s="33"/>
      <c r="H12066" s="33"/>
      <c r="I12066" s="33"/>
    </row>
    <row r="12067" spans="7:9">
      <c r="G12067" s="33"/>
      <c r="H12067" s="33"/>
      <c r="I12067" s="33"/>
    </row>
    <row r="12068" spans="7:9">
      <c r="G12068" s="33"/>
      <c r="H12068" s="33"/>
      <c r="I12068" s="33"/>
    </row>
    <row r="12069" spans="7:9">
      <c r="G12069" s="33"/>
      <c r="H12069" s="33"/>
      <c r="I12069" s="33"/>
    </row>
    <row r="12070" spans="7:9">
      <c r="G12070" s="33"/>
      <c r="H12070" s="33"/>
      <c r="I12070" s="33"/>
    </row>
    <row r="12071" spans="7:9">
      <c r="G12071" s="33"/>
      <c r="H12071" s="33"/>
      <c r="I12071" s="33"/>
    </row>
    <row r="12072" spans="7:9">
      <c r="G12072" s="33"/>
      <c r="H12072" s="33"/>
      <c r="I12072" s="33"/>
    </row>
    <row r="12073" spans="7:9">
      <c r="G12073" s="33"/>
      <c r="H12073" s="33"/>
      <c r="I12073" s="33"/>
    </row>
    <row r="12074" spans="7:9">
      <c r="G12074" s="33"/>
      <c r="H12074" s="33"/>
      <c r="I12074" s="33"/>
    </row>
    <row r="12075" spans="7:9">
      <c r="G12075" s="33"/>
      <c r="H12075" s="33"/>
      <c r="I12075" s="33"/>
    </row>
    <row r="12076" spans="7:9">
      <c r="G12076" s="33"/>
      <c r="H12076" s="33"/>
      <c r="I12076" s="33"/>
    </row>
    <row r="12077" spans="7:9">
      <c r="G12077" s="33"/>
      <c r="H12077" s="33"/>
      <c r="I12077" s="33"/>
    </row>
    <row r="12078" spans="7:9">
      <c r="G12078" s="33"/>
      <c r="H12078" s="33"/>
      <c r="I12078" s="33"/>
    </row>
    <row r="12079" spans="7:9">
      <c r="G12079" s="33"/>
      <c r="H12079" s="33"/>
      <c r="I12079" s="33"/>
    </row>
    <row r="12080" spans="7:9">
      <c r="G12080" s="33"/>
      <c r="H12080" s="33"/>
      <c r="I12080" s="33"/>
    </row>
    <row r="12081" spans="7:9">
      <c r="G12081" s="33"/>
      <c r="H12081" s="33"/>
      <c r="I12081" s="33"/>
    </row>
    <row r="12082" spans="7:9">
      <c r="G12082" s="33"/>
      <c r="H12082" s="33"/>
      <c r="I12082" s="33"/>
    </row>
    <row r="12083" spans="7:9">
      <c r="G12083" s="33"/>
      <c r="H12083" s="33"/>
      <c r="I12083" s="33"/>
    </row>
    <row r="12084" spans="7:9">
      <c r="G12084" s="33"/>
      <c r="H12084" s="33"/>
      <c r="I12084" s="33"/>
    </row>
    <row r="12085" spans="7:9">
      <c r="G12085" s="33"/>
      <c r="H12085" s="33"/>
      <c r="I12085" s="33"/>
    </row>
    <row r="12086" spans="7:9">
      <c r="G12086" s="33"/>
      <c r="H12086" s="33"/>
      <c r="I12086" s="33"/>
    </row>
    <row r="12087" spans="7:9">
      <c r="G12087" s="33"/>
      <c r="H12087" s="33"/>
      <c r="I12087" s="33"/>
    </row>
    <row r="12088" spans="7:9">
      <c r="G12088" s="33"/>
      <c r="H12088" s="33"/>
      <c r="I12088" s="33"/>
    </row>
    <row r="12089" spans="7:9">
      <c r="G12089" s="33"/>
      <c r="H12089" s="33"/>
      <c r="I12089" s="33"/>
    </row>
    <row r="12090" spans="7:9">
      <c r="G12090" s="33"/>
      <c r="H12090" s="33"/>
      <c r="I12090" s="33"/>
    </row>
    <row r="12091" spans="7:9">
      <c r="G12091" s="33"/>
      <c r="H12091" s="33"/>
      <c r="I12091" s="33"/>
    </row>
    <row r="12092" spans="7:9">
      <c r="G12092" s="33"/>
      <c r="H12092" s="33"/>
      <c r="I12092" s="33"/>
    </row>
    <row r="12093" spans="7:9">
      <c r="G12093" s="33"/>
      <c r="H12093" s="33"/>
      <c r="I12093" s="33"/>
    </row>
    <row r="12094" spans="7:9">
      <c r="G12094" s="33"/>
      <c r="H12094" s="33"/>
      <c r="I12094" s="33"/>
    </row>
    <row r="12095" spans="7:9">
      <c r="G12095" s="33"/>
      <c r="H12095" s="33"/>
      <c r="I12095" s="33"/>
    </row>
    <row r="12096" spans="7:9">
      <c r="G12096" s="33"/>
      <c r="H12096" s="33"/>
      <c r="I12096" s="33"/>
    </row>
    <row r="12097" spans="7:9">
      <c r="G12097" s="33"/>
      <c r="H12097" s="33"/>
      <c r="I12097" s="33"/>
    </row>
    <row r="12098" spans="7:9">
      <c r="G12098" s="33"/>
      <c r="H12098" s="33"/>
      <c r="I12098" s="33"/>
    </row>
    <row r="12099" spans="7:9">
      <c r="G12099" s="33"/>
      <c r="H12099" s="33"/>
      <c r="I12099" s="33"/>
    </row>
    <row r="12100" spans="7:9">
      <c r="G12100" s="33"/>
      <c r="H12100" s="33"/>
      <c r="I12100" s="33"/>
    </row>
    <row r="12101" spans="7:9">
      <c r="G12101" s="33"/>
      <c r="H12101" s="33"/>
      <c r="I12101" s="33"/>
    </row>
    <row r="12102" spans="7:9">
      <c r="G12102" s="33"/>
      <c r="H12102" s="33"/>
      <c r="I12102" s="33"/>
    </row>
    <row r="12103" spans="7:9">
      <c r="G12103" s="33"/>
      <c r="H12103" s="33"/>
      <c r="I12103" s="33"/>
    </row>
    <row r="12104" spans="7:9">
      <c r="G12104" s="33"/>
      <c r="H12104" s="33"/>
      <c r="I12104" s="33"/>
    </row>
    <row r="12105" spans="7:9">
      <c r="G12105" s="33"/>
      <c r="H12105" s="33"/>
      <c r="I12105" s="33"/>
    </row>
    <row r="12106" spans="7:9">
      <c r="G12106" s="33"/>
      <c r="H12106" s="33"/>
      <c r="I12106" s="33"/>
    </row>
    <row r="12107" spans="7:9">
      <c r="G12107" s="33"/>
      <c r="H12107" s="33"/>
      <c r="I12107" s="33"/>
    </row>
    <row r="12108" spans="7:9">
      <c r="G12108" s="33"/>
      <c r="H12108" s="33"/>
      <c r="I12108" s="33"/>
    </row>
    <row r="12109" spans="7:9">
      <c r="G12109" s="33"/>
      <c r="H12109" s="33"/>
      <c r="I12109" s="33"/>
    </row>
    <row r="12110" spans="7:9">
      <c r="G12110" s="33"/>
      <c r="H12110" s="33"/>
      <c r="I12110" s="33"/>
    </row>
    <row r="12111" spans="7:9">
      <c r="G12111" s="33"/>
      <c r="H12111" s="33"/>
      <c r="I12111" s="33"/>
    </row>
    <row r="12112" spans="7:9">
      <c r="G12112" s="33"/>
      <c r="H12112" s="33"/>
      <c r="I12112" s="33"/>
    </row>
    <row r="12113" spans="7:9">
      <c r="G12113" s="33"/>
      <c r="H12113" s="33"/>
      <c r="I12113" s="33"/>
    </row>
    <row r="12114" spans="7:9">
      <c r="G12114" s="33"/>
      <c r="H12114" s="33"/>
      <c r="I12114" s="33"/>
    </row>
    <row r="12115" spans="7:9">
      <c r="G12115" s="33"/>
      <c r="H12115" s="33"/>
      <c r="I12115" s="33"/>
    </row>
    <row r="12116" spans="7:9">
      <c r="G12116" s="33"/>
      <c r="H12116" s="33"/>
      <c r="I12116" s="33"/>
    </row>
    <row r="12117" spans="7:9">
      <c r="G12117" s="33"/>
      <c r="H12117" s="33"/>
      <c r="I12117" s="33"/>
    </row>
    <row r="12118" spans="7:9">
      <c r="G12118" s="33"/>
      <c r="H12118" s="33"/>
      <c r="I12118" s="33"/>
    </row>
    <row r="12119" spans="7:9">
      <c r="G12119" s="33"/>
      <c r="H12119" s="33"/>
      <c r="I12119" s="33"/>
    </row>
    <row r="12120" spans="7:9">
      <c r="G12120" s="33"/>
      <c r="H12120" s="33"/>
      <c r="I12120" s="33"/>
    </row>
    <row r="12121" spans="7:9">
      <c r="G12121" s="33"/>
      <c r="H12121" s="33"/>
      <c r="I12121" s="33"/>
    </row>
    <row r="12122" spans="7:9">
      <c r="G12122" s="33"/>
      <c r="H12122" s="33"/>
      <c r="I12122" s="33"/>
    </row>
    <row r="12123" spans="7:9">
      <c r="G12123" s="33"/>
      <c r="H12123" s="33"/>
      <c r="I12123" s="33"/>
    </row>
    <row r="12124" spans="7:9">
      <c r="G12124" s="33"/>
      <c r="H12124" s="33"/>
      <c r="I12124" s="33"/>
    </row>
    <row r="12125" spans="7:9">
      <c r="G12125" s="33"/>
      <c r="H12125" s="33"/>
      <c r="I12125" s="33"/>
    </row>
    <row r="12126" spans="7:9">
      <c r="G12126" s="33"/>
      <c r="H12126" s="33"/>
      <c r="I12126" s="33"/>
    </row>
    <row r="12127" spans="7:9">
      <c r="G12127" s="33"/>
      <c r="H12127" s="33"/>
      <c r="I12127" s="33"/>
    </row>
    <row r="12128" spans="7:9">
      <c r="G12128" s="33"/>
      <c r="H12128" s="33"/>
      <c r="I12128" s="33"/>
    </row>
    <row r="12129" spans="7:9">
      <c r="G12129" s="33"/>
      <c r="H12129" s="33"/>
      <c r="I12129" s="33"/>
    </row>
    <row r="12130" spans="7:9">
      <c r="G12130" s="33"/>
      <c r="H12130" s="33"/>
      <c r="I12130" s="33"/>
    </row>
    <row r="12131" spans="7:9">
      <c r="G12131" s="33"/>
      <c r="H12131" s="33"/>
      <c r="I12131" s="33"/>
    </row>
    <row r="12132" spans="7:9">
      <c r="G12132" s="33"/>
      <c r="H12132" s="33"/>
      <c r="I12132" s="33"/>
    </row>
    <row r="12133" spans="7:9">
      <c r="G12133" s="33"/>
      <c r="H12133" s="33"/>
      <c r="I12133" s="33"/>
    </row>
    <row r="12134" spans="7:9">
      <c r="G12134" s="33"/>
      <c r="H12134" s="33"/>
      <c r="I12134" s="33"/>
    </row>
    <row r="12135" spans="7:9">
      <c r="G12135" s="33"/>
      <c r="H12135" s="33"/>
      <c r="I12135" s="33"/>
    </row>
    <row r="12136" spans="7:9">
      <c r="G12136" s="33"/>
      <c r="H12136" s="33"/>
      <c r="I12136" s="33"/>
    </row>
    <row r="12137" spans="7:9">
      <c r="G12137" s="33"/>
      <c r="H12137" s="33"/>
      <c r="I12137" s="33"/>
    </row>
    <row r="12138" spans="7:9">
      <c r="G12138" s="33"/>
      <c r="H12138" s="33"/>
      <c r="I12138" s="33"/>
    </row>
    <row r="12139" spans="7:9">
      <c r="G12139" s="33"/>
      <c r="H12139" s="33"/>
      <c r="I12139" s="33"/>
    </row>
    <row r="12140" spans="7:9">
      <c r="G12140" s="33"/>
      <c r="H12140" s="33"/>
      <c r="I12140" s="33"/>
    </row>
    <row r="12141" spans="7:9">
      <c r="G12141" s="33"/>
      <c r="H12141" s="33"/>
      <c r="I12141" s="33"/>
    </row>
    <row r="12142" spans="7:9">
      <c r="G12142" s="33"/>
      <c r="H12142" s="33"/>
      <c r="I12142" s="33"/>
    </row>
    <row r="12143" spans="7:9">
      <c r="G12143" s="33"/>
      <c r="H12143" s="33"/>
      <c r="I12143" s="33"/>
    </row>
    <row r="12144" spans="7:9">
      <c r="G12144" s="33"/>
      <c r="H12144" s="33"/>
      <c r="I12144" s="33"/>
    </row>
    <row r="12145" spans="7:9">
      <c r="G12145" s="33"/>
      <c r="H12145" s="33"/>
      <c r="I12145" s="33"/>
    </row>
    <row r="12146" spans="7:9">
      <c r="G12146" s="33"/>
      <c r="H12146" s="33"/>
      <c r="I12146" s="33"/>
    </row>
    <row r="12147" spans="7:9">
      <c r="G12147" s="33"/>
      <c r="H12147" s="33"/>
      <c r="I12147" s="33"/>
    </row>
    <row r="12148" spans="7:9">
      <c r="G12148" s="33"/>
      <c r="H12148" s="33"/>
      <c r="I12148" s="33"/>
    </row>
    <row r="12149" spans="7:9">
      <c r="G12149" s="33"/>
      <c r="H12149" s="33"/>
      <c r="I12149" s="33"/>
    </row>
    <row r="12150" spans="7:9">
      <c r="G12150" s="33"/>
      <c r="H12150" s="33"/>
      <c r="I12150" s="33"/>
    </row>
    <row r="12151" spans="7:9">
      <c r="G12151" s="33"/>
      <c r="H12151" s="33"/>
      <c r="I12151" s="33"/>
    </row>
    <row r="12152" spans="7:9">
      <c r="G12152" s="33"/>
      <c r="H12152" s="33"/>
      <c r="I12152" s="33"/>
    </row>
    <row r="12153" spans="7:9">
      <c r="G12153" s="33"/>
      <c r="H12153" s="33"/>
      <c r="I12153" s="33"/>
    </row>
    <row r="12154" spans="7:9">
      <c r="G12154" s="33"/>
      <c r="H12154" s="33"/>
      <c r="I12154" s="33"/>
    </row>
    <row r="12155" spans="7:9">
      <c r="G12155" s="33"/>
      <c r="H12155" s="33"/>
      <c r="I12155" s="33"/>
    </row>
    <row r="12156" spans="7:9">
      <c r="G12156" s="33"/>
      <c r="H12156" s="33"/>
      <c r="I12156" s="33"/>
    </row>
    <row r="12157" spans="7:9">
      <c r="G12157" s="33"/>
      <c r="H12157" s="33"/>
      <c r="I12157" s="33"/>
    </row>
    <row r="12158" spans="7:9">
      <c r="G12158" s="33"/>
      <c r="H12158" s="33"/>
      <c r="I12158" s="33"/>
    </row>
    <row r="12159" spans="7:9">
      <c r="G12159" s="33"/>
      <c r="H12159" s="33"/>
      <c r="I12159" s="33"/>
    </row>
    <row r="12160" spans="7:9">
      <c r="G12160" s="33"/>
      <c r="H12160" s="33"/>
      <c r="I12160" s="33"/>
    </row>
    <row r="12161" spans="7:9">
      <c r="G12161" s="33"/>
      <c r="H12161" s="33"/>
      <c r="I12161" s="33"/>
    </row>
    <row r="12162" spans="7:9">
      <c r="G12162" s="33"/>
      <c r="H12162" s="33"/>
      <c r="I12162" s="33"/>
    </row>
    <row r="12163" spans="7:9">
      <c r="G12163" s="33"/>
      <c r="H12163" s="33"/>
      <c r="I12163" s="33"/>
    </row>
    <row r="12164" spans="7:9">
      <c r="G12164" s="33"/>
      <c r="H12164" s="33"/>
      <c r="I12164" s="33"/>
    </row>
    <row r="12165" spans="7:9">
      <c r="G12165" s="33"/>
      <c r="H12165" s="33"/>
      <c r="I12165" s="33"/>
    </row>
    <row r="12166" spans="7:9">
      <c r="G12166" s="33"/>
      <c r="H12166" s="33"/>
      <c r="I12166" s="33"/>
    </row>
    <row r="12167" spans="7:9">
      <c r="G12167" s="33"/>
      <c r="H12167" s="33"/>
      <c r="I12167" s="33"/>
    </row>
    <row r="12168" spans="7:9">
      <c r="G12168" s="33"/>
      <c r="H12168" s="33"/>
      <c r="I12168" s="33"/>
    </row>
    <row r="12169" spans="7:9">
      <c r="G12169" s="33"/>
      <c r="H12169" s="33"/>
      <c r="I12169" s="33"/>
    </row>
    <row r="12170" spans="7:9">
      <c r="G12170" s="33"/>
      <c r="H12170" s="33"/>
      <c r="I12170" s="33"/>
    </row>
    <row r="12171" spans="7:9">
      <c r="G12171" s="33"/>
      <c r="H12171" s="33"/>
      <c r="I12171" s="33"/>
    </row>
    <row r="12172" spans="7:9">
      <c r="G12172" s="33"/>
      <c r="H12172" s="33"/>
      <c r="I12172" s="33"/>
    </row>
    <row r="12173" spans="7:9">
      <c r="G12173" s="33"/>
      <c r="H12173" s="33"/>
      <c r="I12173" s="33"/>
    </row>
    <row r="12174" spans="7:9">
      <c r="G12174" s="33"/>
      <c r="H12174" s="33"/>
      <c r="I12174" s="33"/>
    </row>
    <row r="12175" spans="7:9">
      <c r="G12175" s="33"/>
      <c r="H12175" s="33"/>
      <c r="I12175" s="33"/>
    </row>
    <row r="12176" spans="7:9">
      <c r="G12176" s="33"/>
      <c r="H12176" s="33"/>
      <c r="I12176" s="33"/>
    </row>
    <row r="12177" spans="7:9">
      <c r="G12177" s="33"/>
      <c r="H12177" s="33"/>
      <c r="I12177" s="33"/>
    </row>
    <row r="12178" spans="7:9">
      <c r="G12178" s="33"/>
      <c r="H12178" s="33"/>
      <c r="I12178" s="33"/>
    </row>
    <row r="12179" spans="7:9">
      <c r="G12179" s="33"/>
      <c r="H12179" s="33"/>
      <c r="I12179" s="33"/>
    </row>
    <row r="12180" spans="7:9">
      <c r="G12180" s="33"/>
      <c r="H12180" s="33"/>
      <c r="I12180" s="33"/>
    </row>
    <row r="12181" spans="7:9">
      <c r="G12181" s="33"/>
      <c r="H12181" s="33"/>
      <c r="I12181" s="33"/>
    </row>
    <row r="12182" spans="7:9">
      <c r="G12182" s="33"/>
      <c r="H12182" s="33"/>
      <c r="I12182" s="33"/>
    </row>
    <row r="12183" spans="7:9">
      <c r="G12183" s="33"/>
      <c r="H12183" s="33"/>
      <c r="I12183" s="33"/>
    </row>
    <row r="12184" spans="7:9">
      <c r="G12184" s="33"/>
      <c r="H12184" s="33"/>
      <c r="I12184" s="33"/>
    </row>
    <row r="12185" spans="7:9">
      <c r="G12185" s="33"/>
      <c r="H12185" s="33"/>
      <c r="I12185" s="33"/>
    </row>
    <row r="12186" spans="7:9">
      <c r="G12186" s="33"/>
      <c r="H12186" s="33"/>
      <c r="I12186" s="33"/>
    </row>
    <row r="12187" spans="7:9">
      <c r="G12187" s="33"/>
      <c r="H12187" s="33"/>
      <c r="I12187" s="33"/>
    </row>
    <row r="12188" spans="7:9">
      <c r="G12188" s="33"/>
      <c r="H12188" s="33"/>
      <c r="I12188" s="33"/>
    </row>
    <row r="12189" spans="7:9">
      <c r="G12189" s="33"/>
      <c r="H12189" s="33"/>
      <c r="I12189" s="33"/>
    </row>
    <row r="12190" spans="7:9">
      <c r="G12190" s="33"/>
      <c r="H12190" s="33"/>
      <c r="I12190" s="33"/>
    </row>
    <row r="12191" spans="7:9">
      <c r="G12191" s="33"/>
      <c r="H12191" s="33"/>
      <c r="I12191" s="33"/>
    </row>
    <row r="12192" spans="7:9">
      <c r="G12192" s="33"/>
      <c r="H12192" s="33"/>
      <c r="I12192" s="33"/>
    </row>
    <row r="12193" spans="7:9">
      <c r="G12193" s="33"/>
      <c r="H12193" s="33"/>
      <c r="I12193" s="33"/>
    </row>
    <row r="12194" spans="7:9">
      <c r="G12194" s="33"/>
      <c r="H12194" s="33"/>
      <c r="I12194" s="33"/>
    </row>
    <row r="12195" spans="7:9">
      <c r="G12195" s="33"/>
      <c r="H12195" s="33"/>
      <c r="I12195" s="33"/>
    </row>
    <row r="12196" spans="7:9">
      <c r="G12196" s="33"/>
      <c r="H12196" s="33"/>
      <c r="I12196" s="33"/>
    </row>
    <row r="12197" spans="7:9">
      <c r="G12197" s="33"/>
      <c r="H12197" s="33"/>
      <c r="I12197" s="33"/>
    </row>
    <row r="12198" spans="7:9">
      <c r="G12198" s="33"/>
      <c r="H12198" s="33"/>
      <c r="I12198" s="33"/>
    </row>
    <row r="12199" spans="7:9">
      <c r="G12199" s="33"/>
      <c r="H12199" s="33"/>
      <c r="I12199" s="33"/>
    </row>
    <row r="12200" spans="7:9">
      <c r="G12200" s="33"/>
      <c r="H12200" s="33"/>
      <c r="I12200" s="33"/>
    </row>
    <row r="12201" spans="7:9">
      <c r="G12201" s="33"/>
      <c r="H12201" s="33"/>
      <c r="I12201" s="33"/>
    </row>
    <row r="12202" spans="7:9">
      <c r="G12202" s="33"/>
      <c r="H12202" s="33"/>
      <c r="I12202" s="33"/>
    </row>
    <row r="12203" spans="7:9">
      <c r="G12203" s="33"/>
      <c r="H12203" s="33"/>
      <c r="I12203" s="33"/>
    </row>
    <row r="12204" spans="7:9">
      <c r="G12204" s="33"/>
      <c r="H12204" s="33"/>
      <c r="I12204" s="33"/>
    </row>
    <row r="12205" spans="7:9">
      <c r="G12205" s="33"/>
      <c r="H12205" s="33"/>
      <c r="I12205" s="33"/>
    </row>
    <row r="12206" spans="7:9">
      <c r="G12206" s="33"/>
      <c r="H12206" s="33"/>
      <c r="I12206" s="33"/>
    </row>
    <row r="12207" spans="7:9">
      <c r="G12207" s="33"/>
      <c r="H12207" s="33"/>
      <c r="I12207" s="33"/>
    </row>
    <row r="12208" spans="7:9">
      <c r="G12208" s="33"/>
      <c r="H12208" s="33"/>
      <c r="I12208" s="33"/>
    </row>
    <row r="12209" spans="7:9">
      <c r="G12209" s="33"/>
      <c r="H12209" s="33"/>
      <c r="I12209" s="33"/>
    </row>
    <row r="12210" spans="7:9">
      <c r="G12210" s="33"/>
      <c r="H12210" s="33"/>
      <c r="I12210" s="33"/>
    </row>
    <row r="12211" spans="7:9">
      <c r="G12211" s="33"/>
      <c r="H12211" s="33"/>
      <c r="I12211" s="33"/>
    </row>
    <row r="12212" spans="7:9">
      <c r="G12212" s="33"/>
      <c r="H12212" s="33"/>
      <c r="I12212" s="33"/>
    </row>
    <row r="12213" spans="7:9">
      <c r="G12213" s="33"/>
      <c r="H12213" s="33"/>
      <c r="I12213" s="33"/>
    </row>
    <row r="12214" spans="7:9">
      <c r="G12214" s="33"/>
      <c r="H12214" s="33"/>
      <c r="I12214" s="33"/>
    </row>
    <row r="12215" spans="7:9">
      <c r="G12215" s="33"/>
      <c r="H12215" s="33"/>
      <c r="I12215" s="33"/>
    </row>
    <row r="12216" spans="7:9">
      <c r="G12216" s="33"/>
      <c r="H12216" s="33"/>
      <c r="I12216" s="33"/>
    </row>
    <row r="12217" spans="7:9">
      <c r="G12217" s="33"/>
      <c r="H12217" s="33"/>
      <c r="I12217" s="33"/>
    </row>
    <row r="12218" spans="7:9">
      <c r="G12218" s="33"/>
      <c r="H12218" s="33"/>
      <c r="I12218" s="33"/>
    </row>
    <row r="12219" spans="7:9">
      <c r="G12219" s="33"/>
      <c r="H12219" s="33"/>
      <c r="I12219" s="33"/>
    </row>
    <row r="12220" spans="7:9">
      <c r="G12220" s="33"/>
      <c r="H12220" s="33"/>
      <c r="I12220" s="33"/>
    </row>
    <row r="12221" spans="7:9">
      <c r="G12221" s="33"/>
      <c r="H12221" s="33"/>
      <c r="I12221" s="33"/>
    </row>
    <row r="12222" spans="7:9">
      <c r="G12222" s="33"/>
      <c r="H12222" s="33"/>
      <c r="I12222" s="33"/>
    </row>
    <row r="12223" spans="7:9">
      <c r="G12223" s="33"/>
      <c r="H12223" s="33"/>
      <c r="I12223" s="33"/>
    </row>
    <row r="12224" spans="7:9">
      <c r="G12224" s="33"/>
      <c r="H12224" s="33"/>
      <c r="I12224" s="33"/>
    </row>
    <row r="12225" spans="7:9">
      <c r="G12225" s="33"/>
      <c r="H12225" s="33"/>
      <c r="I12225" s="33"/>
    </row>
    <row r="12226" spans="7:9">
      <c r="G12226" s="33"/>
      <c r="H12226" s="33"/>
      <c r="I12226" s="33"/>
    </row>
    <row r="12227" spans="7:9">
      <c r="G12227" s="33"/>
      <c r="H12227" s="33"/>
      <c r="I12227" s="33"/>
    </row>
    <row r="12228" spans="7:9">
      <c r="G12228" s="33"/>
      <c r="H12228" s="33"/>
      <c r="I12228" s="33"/>
    </row>
    <row r="12229" spans="7:9">
      <c r="G12229" s="33"/>
      <c r="H12229" s="33"/>
      <c r="I12229" s="33"/>
    </row>
    <row r="12230" spans="7:9">
      <c r="G12230" s="33"/>
      <c r="H12230" s="33"/>
      <c r="I12230" s="33"/>
    </row>
    <row r="12231" spans="7:9">
      <c r="G12231" s="33"/>
      <c r="H12231" s="33"/>
      <c r="I12231" s="33"/>
    </row>
    <row r="12232" spans="7:9">
      <c r="G12232" s="33"/>
      <c r="H12232" s="33"/>
      <c r="I12232" s="33"/>
    </row>
    <row r="12233" spans="7:9">
      <c r="G12233" s="33"/>
      <c r="H12233" s="33"/>
      <c r="I12233" s="33"/>
    </row>
    <row r="12234" spans="7:9">
      <c r="G12234" s="33"/>
      <c r="H12234" s="33"/>
      <c r="I12234" s="33"/>
    </row>
    <row r="12235" spans="7:9">
      <c r="G12235" s="33"/>
      <c r="H12235" s="33"/>
      <c r="I12235" s="33"/>
    </row>
    <row r="12236" spans="7:9">
      <c r="G12236" s="33"/>
      <c r="H12236" s="33"/>
      <c r="I12236" s="33"/>
    </row>
    <row r="12237" spans="7:9">
      <c r="G12237" s="33"/>
      <c r="H12237" s="33"/>
      <c r="I12237" s="33"/>
    </row>
    <row r="12238" spans="7:9">
      <c r="G12238" s="33"/>
      <c r="H12238" s="33"/>
      <c r="I12238" s="33"/>
    </row>
    <row r="12239" spans="7:9">
      <c r="G12239" s="33"/>
      <c r="H12239" s="33"/>
      <c r="I12239" s="33"/>
    </row>
    <row r="12240" spans="7:9">
      <c r="G12240" s="33"/>
      <c r="H12240" s="33"/>
      <c r="I12240" s="33"/>
    </row>
    <row r="12241" spans="7:9">
      <c r="G12241" s="33"/>
      <c r="H12241" s="33"/>
      <c r="I12241" s="33"/>
    </row>
    <row r="12242" spans="7:9">
      <c r="G12242" s="33"/>
      <c r="H12242" s="33"/>
      <c r="I12242" s="33"/>
    </row>
    <row r="12243" spans="7:9">
      <c r="G12243" s="33"/>
      <c r="H12243" s="33"/>
      <c r="I12243" s="33"/>
    </row>
    <row r="12244" spans="7:9">
      <c r="G12244" s="33"/>
      <c r="H12244" s="33"/>
      <c r="I12244" s="33"/>
    </row>
    <row r="12245" spans="7:9">
      <c r="G12245" s="33"/>
      <c r="H12245" s="33"/>
      <c r="I12245" s="33"/>
    </row>
    <row r="12246" spans="7:9">
      <c r="G12246" s="33"/>
      <c r="H12246" s="33"/>
      <c r="I12246" s="33"/>
    </row>
    <row r="12247" spans="7:9">
      <c r="G12247" s="33"/>
      <c r="H12247" s="33"/>
      <c r="I12247" s="33"/>
    </row>
    <row r="12248" spans="7:9">
      <c r="G12248" s="33"/>
      <c r="H12248" s="33"/>
      <c r="I12248" s="33"/>
    </row>
    <row r="12249" spans="7:9">
      <c r="G12249" s="33"/>
      <c r="H12249" s="33"/>
      <c r="I12249" s="33"/>
    </row>
    <row r="12250" spans="7:9">
      <c r="G12250" s="33"/>
      <c r="H12250" s="33"/>
      <c r="I12250" s="33"/>
    </row>
    <row r="12251" spans="7:9">
      <c r="G12251" s="33"/>
      <c r="H12251" s="33"/>
      <c r="I12251" s="33"/>
    </row>
    <row r="12252" spans="7:9">
      <c r="G12252" s="33"/>
      <c r="H12252" s="33"/>
      <c r="I12252" s="33"/>
    </row>
    <row r="12253" spans="7:9">
      <c r="G12253" s="33"/>
      <c r="H12253" s="33"/>
      <c r="I12253" s="33"/>
    </row>
    <row r="12254" spans="7:9">
      <c r="G12254" s="33"/>
      <c r="H12254" s="33"/>
      <c r="I12254" s="33"/>
    </row>
    <row r="12255" spans="7:9">
      <c r="G12255" s="33"/>
      <c r="H12255" s="33"/>
      <c r="I12255" s="33"/>
    </row>
    <row r="12256" spans="7:9">
      <c r="G12256" s="33"/>
      <c r="H12256" s="33"/>
      <c r="I12256" s="33"/>
    </row>
    <row r="12257" spans="7:9">
      <c r="G12257" s="33"/>
      <c r="H12257" s="33"/>
      <c r="I12257" s="33"/>
    </row>
    <row r="12258" spans="7:9">
      <c r="G12258" s="33"/>
      <c r="H12258" s="33"/>
      <c r="I12258" s="33"/>
    </row>
    <row r="12259" spans="7:9">
      <c r="G12259" s="33"/>
      <c r="H12259" s="33"/>
      <c r="I12259" s="33"/>
    </row>
    <row r="12260" spans="7:9">
      <c r="G12260" s="33"/>
      <c r="H12260" s="33"/>
      <c r="I12260" s="33"/>
    </row>
    <row r="12261" spans="7:9">
      <c r="G12261" s="33"/>
      <c r="H12261" s="33"/>
      <c r="I12261" s="33"/>
    </row>
    <row r="12262" spans="7:9">
      <c r="G12262" s="33"/>
      <c r="H12262" s="33"/>
      <c r="I12262" s="33"/>
    </row>
    <row r="12263" spans="7:9">
      <c r="G12263" s="33"/>
      <c r="H12263" s="33"/>
      <c r="I12263" s="33"/>
    </row>
    <row r="12264" spans="7:9">
      <c r="G12264" s="33"/>
      <c r="H12264" s="33"/>
      <c r="I12264" s="33"/>
    </row>
    <row r="12265" spans="7:9">
      <c r="G12265" s="33"/>
      <c r="H12265" s="33"/>
      <c r="I12265" s="33"/>
    </row>
    <row r="12266" spans="7:9">
      <c r="G12266" s="33"/>
      <c r="H12266" s="33"/>
      <c r="I12266" s="33"/>
    </row>
    <row r="12267" spans="7:9">
      <c r="G12267" s="33"/>
      <c r="H12267" s="33"/>
      <c r="I12267" s="33"/>
    </row>
    <row r="12268" spans="7:9">
      <c r="G12268" s="33"/>
      <c r="H12268" s="33"/>
      <c r="I12268" s="33"/>
    </row>
    <row r="12269" spans="7:9">
      <c r="G12269" s="33"/>
      <c r="H12269" s="33"/>
      <c r="I12269" s="33"/>
    </row>
    <row r="12270" spans="7:9">
      <c r="G12270" s="33"/>
      <c r="H12270" s="33"/>
      <c r="I12270" s="33"/>
    </row>
    <row r="12271" spans="7:9">
      <c r="G12271" s="33"/>
      <c r="H12271" s="33"/>
      <c r="I12271" s="33"/>
    </row>
    <row r="12272" spans="7:9">
      <c r="G12272" s="33"/>
      <c r="H12272" s="33"/>
      <c r="I12272" s="33"/>
    </row>
    <row r="12273" spans="7:9">
      <c r="G12273" s="33"/>
      <c r="H12273" s="33"/>
      <c r="I12273" s="33"/>
    </row>
    <row r="12274" spans="7:9">
      <c r="G12274" s="33"/>
      <c r="H12274" s="33"/>
      <c r="I12274" s="33"/>
    </row>
    <row r="12275" spans="7:9">
      <c r="G12275" s="33"/>
      <c r="H12275" s="33"/>
      <c r="I12275" s="33"/>
    </row>
    <row r="12276" spans="7:9">
      <c r="G12276" s="33"/>
      <c r="H12276" s="33"/>
      <c r="I12276" s="33"/>
    </row>
    <row r="12277" spans="7:9">
      <c r="G12277" s="33"/>
      <c r="H12277" s="33"/>
      <c r="I12277" s="33"/>
    </row>
    <row r="12278" spans="7:9">
      <c r="G12278" s="33"/>
      <c r="H12278" s="33"/>
      <c r="I12278" s="33"/>
    </row>
    <row r="12279" spans="7:9">
      <c r="G12279" s="33"/>
      <c r="H12279" s="33"/>
      <c r="I12279" s="33"/>
    </row>
    <row r="12280" spans="7:9">
      <c r="G12280" s="33"/>
      <c r="H12280" s="33"/>
      <c r="I12280" s="33"/>
    </row>
    <row r="12281" spans="7:9">
      <c r="G12281" s="33"/>
      <c r="H12281" s="33"/>
      <c r="I12281" s="33"/>
    </row>
    <row r="12282" spans="7:9">
      <c r="G12282" s="33"/>
      <c r="H12282" s="33"/>
      <c r="I12282" s="33"/>
    </row>
    <row r="12283" spans="7:9">
      <c r="G12283" s="33"/>
      <c r="H12283" s="33"/>
      <c r="I12283" s="33"/>
    </row>
    <row r="12284" spans="7:9">
      <c r="G12284" s="33"/>
      <c r="H12284" s="33"/>
      <c r="I12284" s="33"/>
    </row>
    <row r="12285" spans="7:9">
      <c r="G12285" s="33"/>
      <c r="H12285" s="33"/>
      <c r="I12285" s="33"/>
    </row>
    <row r="12286" spans="7:9">
      <c r="G12286" s="33"/>
      <c r="H12286" s="33"/>
      <c r="I12286" s="33"/>
    </row>
    <row r="12287" spans="7:9">
      <c r="G12287" s="33"/>
      <c r="H12287" s="33"/>
      <c r="I12287" s="33"/>
    </row>
    <row r="12288" spans="7:9">
      <c r="G12288" s="33"/>
      <c r="H12288" s="33"/>
      <c r="I12288" s="33"/>
    </row>
    <row r="12289" spans="7:9">
      <c r="G12289" s="33"/>
      <c r="H12289" s="33"/>
      <c r="I12289" s="33"/>
    </row>
    <row r="12290" spans="7:9">
      <c r="G12290" s="33"/>
      <c r="H12290" s="33"/>
      <c r="I12290" s="33"/>
    </row>
    <row r="12291" spans="7:9">
      <c r="G12291" s="33"/>
      <c r="H12291" s="33"/>
      <c r="I12291" s="33"/>
    </row>
    <row r="12292" spans="7:9">
      <c r="G12292" s="33"/>
      <c r="H12292" s="33"/>
      <c r="I12292" s="33"/>
    </row>
    <row r="12293" spans="7:9">
      <c r="G12293" s="33"/>
      <c r="H12293" s="33"/>
      <c r="I12293" s="33"/>
    </row>
    <row r="12294" spans="7:9">
      <c r="G12294" s="33"/>
      <c r="H12294" s="33"/>
      <c r="I12294" s="33"/>
    </row>
    <row r="12295" spans="7:9">
      <c r="G12295" s="33"/>
      <c r="H12295" s="33"/>
      <c r="I12295" s="33"/>
    </row>
    <row r="12296" spans="7:9">
      <c r="G12296" s="33"/>
      <c r="H12296" s="33"/>
      <c r="I12296" s="33"/>
    </row>
    <row r="12297" spans="7:9">
      <c r="G12297" s="33"/>
      <c r="H12297" s="33"/>
      <c r="I12297" s="33"/>
    </row>
    <row r="12298" spans="7:9">
      <c r="G12298" s="33"/>
      <c r="H12298" s="33"/>
      <c r="I12298" s="33"/>
    </row>
    <row r="12299" spans="7:9">
      <c r="G12299" s="33"/>
      <c r="H12299" s="33"/>
      <c r="I12299" s="33"/>
    </row>
    <row r="12300" spans="7:9">
      <c r="G12300" s="33"/>
      <c r="H12300" s="33"/>
      <c r="I12300" s="33"/>
    </row>
    <row r="12301" spans="7:9">
      <c r="G12301" s="33"/>
      <c r="H12301" s="33"/>
      <c r="I12301" s="33"/>
    </row>
    <row r="12302" spans="7:9">
      <c r="G12302" s="33"/>
      <c r="H12302" s="33"/>
      <c r="I12302" s="33"/>
    </row>
    <row r="12303" spans="7:9">
      <c r="G12303" s="33"/>
      <c r="H12303" s="33"/>
      <c r="I12303" s="33"/>
    </row>
    <row r="12304" spans="7:9">
      <c r="G12304" s="33"/>
      <c r="H12304" s="33"/>
      <c r="I12304" s="33"/>
    </row>
    <row r="12305" spans="7:9">
      <c r="G12305" s="33"/>
      <c r="H12305" s="33"/>
      <c r="I12305" s="33"/>
    </row>
    <row r="12306" spans="7:9">
      <c r="G12306" s="33"/>
      <c r="H12306" s="33"/>
      <c r="I12306" s="33"/>
    </row>
    <row r="12307" spans="7:9">
      <c r="G12307" s="33"/>
      <c r="H12307" s="33"/>
      <c r="I12307" s="33"/>
    </row>
    <row r="12308" spans="7:9">
      <c r="G12308" s="33"/>
      <c r="H12308" s="33"/>
      <c r="I12308" s="33"/>
    </row>
    <row r="12309" spans="7:9">
      <c r="G12309" s="33"/>
      <c r="H12309" s="33"/>
      <c r="I12309" s="33"/>
    </row>
    <row r="12310" spans="7:9">
      <c r="G12310" s="33"/>
      <c r="H12310" s="33"/>
      <c r="I12310" s="33"/>
    </row>
    <row r="12311" spans="7:9">
      <c r="G12311" s="33"/>
      <c r="H12311" s="33"/>
      <c r="I12311" s="33"/>
    </row>
    <row r="12312" spans="7:9">
      <c r="G12312" s="33"/>
      <c r="H12312" s="33"/>
      <c r="I12312" s="33"/>
    </row>
    <row r="12313" spans="7:9">
      <c r="G12313" s="33"/>
      <c r="H12313" s="33"/>
      <c r="I12313" s="33"/>
    </row>
    <row r="12314" spans="7:9">
      <c r="G12314" s="33"/>
      <c r="H12314" s="33"/>
      <c r="I12314" s="33"/>
    </row>
    <row r="12315" spans="7:9">
      <c r="G12315" s="33"/>
      <c r="H12315" s="33"/>
      <c r="I12315" s="33"/>
    </row>
    <row r="12316" spans="7:9">
      <c r="G12316" s="33"/>
      <c r="H12316" s="33"/>
      <c r="I12316" s="33"/>
    </row>
    <row r="12317" spans="7:9">
      <c r="G12317" s="33"/>
      <c r="H12317" s="33"/>
      <c r="I12317" s="33"/>
    </row>
    <row r="12318" spans="7:9">
      <c r="G12318" s="33"/>
      <c r="H12318" s="33"/>
      <c r="I12318" s="33"/>
    </row>
    <row r="12319" spans="7:9">
      <c r="G12319" s="33"/>
      <c r="H12319" s="33"/>
      <c r="I12319" s="33"/>
    </row>
    <row r="12320" spans="7:9">
      <c r="G12320" s="33"/>
      <c r="H12320" s="33"/>
      <c r="I12320" s="33"/>
    </row>
    <row r="12321" spans="7:9">
      <c r="G12321" s="33"/>
      <c r="H12321" s="33"/>
      <c r="I12321" s="33"/>
    </row>
    <row r="12322" spans="7:9">
      <c r="G12322" s="33"/>
      <c r="H12322" s="33"/>
      <c r="I12322" s="33"/>
    </row>
    <row r="12323" spans="7:9">
      <c r="G12323" s="33"/>
      <c r="H12323" s="33"/>
      <c r="I12323" s="33"/>
    </row>
    <row r="12324" spans="7:9">
      <c r="G12324" s="33"/>
      <c r="H12324" s="33"/>
      <c r="I12324" s="33"/>
    </row>
    <row r="12325" spans="7:9">
      <c r="G12325" s="33"/>
      <c r="H12325" s="33"/>
      <c r="I12325" s="33"/>
    </row>
    <row r="12326" spans="7:9">
      <c r="G12326" s="33"/>
      <c r="H12326" s="33"/>
      <c r="I12326" s="33"/>
    </row>
    <row r="12327" spans="7:9">
      <c r="G12327" s="33"/>
      <c r="H12327" s="33"/>
      <c r="I12327" s="33"/>
    </row>
    <row r="12328" spans="7:9">
      <c r="G12328" s="33"/>
      <c r="H12328" s="33"/>
      <c r="I12328" s="33"/>
    </row>
    <row r="12329" spans="7:9">
      <c r="G12329" s="33"/>
      <c r="H12329" s="33"/>
      <c r="I12329" s="33"/>
    </row>
    <row r="12330" spans="7:9">
      <c r="G12330" s="33"/>
      <c r="H12330" s="33"/>
      <c r="I12330" s="33"/>
    </row>
    <row r="12331" spans="7:9">
      <c r="G12331" s="33"/>
      <c r="H12331" s="33"/>
      <c r="I12331" s="33"/>
    </row>
    <row r="12332" spans="7:9">
      <c r="G12332" s="33"/>
      <c r="H12332" s="33"/>
      <c r="I12332" s="33"/>
    </row>
    <row r="12333" spans="7:9">
      <c r="G12333" s="33"/>
      <c r="H12333" s="33"/>
      <c r="I12333" s="33"/>
    </row>
    <row r="12334" spans="7:9">
      <c r="G12334" s="33"/>
      <c r="H12334" s="33"/>
      <c r="I12334" s="33"/>
    </row>
    <row r="12335" spans="7:9">
      <c r="G12335" s="33"/>
      <c r="H12335" s="33"/>
      <c r="I12335" s="33"/>
    </row>
    <row r="12336" spans="7:9">
      <c r="G12336" s="33"/>
      <c r="H12336" s="33"/>
      <c r="I12336" s="33"/>
    </row>
    <row r="12337" spans="7:9">
      <c r="G12337" s="33"/>
      <c r="H12337" s="33"/>
      <c r="I12337" s="33"/>
    </row>
    <row r="12338" spans="7:9">
      <c r="G12338" s="33"/>
      <c r="H12338" s="33"/>
      <c r="I12338" s="33"/>
    </row>
    <row r="12339" spans="7:9">
      <c r="G12339" s="33"/>
      <c r="H12339" s="33"/>
      <c r="I12339" s="33"/>
    </row>
    <row r="12340" spans="7:9">
      <c r="G12340" s="33"/>
      <c r="H12340" s="33"/>
      <c r="I12340" s="33"/>
    </row>
    <row r="12341" spans="7:9">
      <c r="G12341" s="33"/>
      <c r="H12341" s="33"/>
      <c r="I12341" s="33"/>
    </row>
    <row r="12342" spans="7:9">
      <c r="G12342" s="33"/>
      <c r="H12342" s="33"/>
      <c r="I12342" s="33"/>
    </row>
    <row r="12343" spans="7:9">
      <c r="G12343" s="33"/>
      <c r="H12343" s="33"/>
      <c r="I12343" s="33"/>
    </row>
    <row r="12344" spans="7:9">
      <c r="G12344" s="33"/>
      <c r="H12344" s="33"/>
      <c r="I12344" s="33"/>
    </row>
    <row r="12345" spans="7:9">
      <c r="G12345" s="33"/>
      <c r="H12345" s="33"/>
      <c r="I12345" s="33"/>
    </row>
    <row r="12346" spans="7:9">
      <c r="G12346" s="33"/>
      <c r="H12346" s="33"/>
      <c r="I12346" s="33"/>
    </row>
    <row r="12347" spans="7:9">
      <c r="G12347" s="33"/>
      <c r="H12347" s="33"/>
      <c r="I12347" s="33"/>
    </row>
    <row r="12348" spans="7:9">
      <c r="G12348" s="33"/>
      <c r="H12348" s="33"/>
      <c r="I12348" s="33"/>
    </row>
    <row r="12349" spans="7:9">
      <c r="G12349" s="33"/>
      <c r="H12349" s="33"/>
      <c r="I12349" s="33"/>
    </row>
    <row r="12350" spans="7:9">
      <c r="G12350" s="33"/>
      <c r="H12350" s="33"/>
      <c r="I12350" s="33"/>
    </row>
    <row r="12351" spans="7:9">
      <c r="G12351" s="33"/>
      <c r="H12351" s="33"/>
      <c r="I12351" s="33"/>
    </row>
    <row r="12352" spans="7:9">
      <c r="G12352" s="33"/>
      <c r="H12352" s="33"/>
      <c r="I12352" s="33"/>
    </row>
    <row r="12353" spans="7:9">
      <c r="G12353" s="33"/>
      <c r="H12353" s="33"/>
      <c r="I12353" s="33"/>
    </row>
    <row r="12354" spans="7:9">
      <c r="G12354" s="33"/>
      <c r="H12354" s="33"/>
      <c r="I12354" s="33"/>
    </row>
    <row r="12355" spans="7:9">
      <c r="G12355" s="33"/>
      <c r="H12355" s="33"/>
      <c r="I12355" s="33"/>
    </row>
    <row r="12356" spans="7:9">
      <c r="G12356" s="33"/>
      <c r="H12356" s="33"/>
      <c r="I12356" s="33"/>
    </row>
    <row r="12357" spans="7:9">
      <c r="G12357" s="33"/>
      <c r="H12357" s="33"/>
      <c r="I12357" s="33"/>
    </row>
    <row r="12358" spans="7:9">
      <c r="G12358" s="33"/>
      <c r="H12358" s="33"/>
      <c r="I12358" s="33"/>
    </row>
    <row r="12359" spans="7:9">
      <c r="G12359" s="33"/>
      <c r="H12359" s="33"/>
      <c r="I12359" s="33"/>
    </row>
    <row r="12360" spans="7:9">
      <c r="G12360" s="33"/>
      <c r="H12360" s="33"/>
      <c r="I12360" s="33"/>
    </row>
    <row r="12361" spans="7:9">
      <c r="G12361" s="33"/>
      <c r="H12361" s="33"/>
      <c r="I12361" s="33"/>
    </row>
    <row r="12362" spans="7:9">
      <c r="G12362" s="33"/>
      <c r="H12362" s="33"/>
      <c r="I12362" s="33"/>
    </row>
    <row r="12363" spans="7:9">
      <c r="G12363" s="33"/>
      <c r="H12363" s="33"/>
      <c r="I12363" s="33"/>
    </row>
    <row r="12364" spans="7:9">
      <c r="G12364" s="33"/>
      <c r="H12364" s="33"/>
      <c r="I12364" s="33"/>
    </row>
    <row r="12365" spans="7:9">
      <c r="G12365" s="33"/>
      <c r="H12365" s="33"/>
      <c r="I12365" s="33"/>
    </row>
    <row r="12366" spans="7:9">
      <c r="G12366" s="33"/>
      <c r="H12366" s="33"/>
      <c r="I12366" s="33"/>
    </row>
    <row r="12367" spans="7:9">
      <c r="G12367" s="33"/>
      <c r="H12367" s="33"/>
      <c r="I12367" s="33"/>
    </row>
    <row r="12368" spans="7:9">
      <c r="G12368" s="33"/>
      <c r="H12368" s="33"/>
      <c r="I12368" s="33"/>
    </row>
    <row r="12369" spans="7:9">
      <c r="G12369" s="33"/>
      <c r="H12369" s="33"/>
      <c r="I12369" s="33"/>
    </row>
    <row r="12370" spans="7:9">
      <c r="G12370" s="33"/>
      <c r="H12370" s="33"/>
      <c r="I12370" s="33"/>
    </row>
    <row r="12371" spans="7:9">
      <c r="G12371" s="33"/>
      <c r="H12371" s="33"/>
      <c r="I12371" s="33"/>
    </row>
    <row r="12372" spans="7:9">
      <c r="G12372" s="33"/>
      <c r="H12372" s="33"/>
      <c r="I12372" s="33"/>
    </row>
    <row r="12373" spans="7:9">
      <c r="G12373" s="33"/>
      <c r="H12373" s="33"/>
      <c r="I12373" s="33"/>
    </row>
    <row r="12374" spans="7:9">
      <c r="G12374" s="33"/>
      <c r="H12374" s="33"/>
      <c r="I12374" s="33"/>
    </row>
    <row r="12375" spans="7:9">
      <c r="G12375" s="33"/>
      <c r="H12375" s="33"/>
      <c r="I12375" s="33"/>
    </row>
    <row r="12376" spans="7:9">
      <c r="G12376" s="33"/>
      <c r="H12376" s="33"/>
      <c r="I12376" s="33"/>
    </row>
    <row r="12377" spans="7:9">
      <c r="G12377" s="33"/>
      <c r="H12377" s="33"/>
      <c r="I12377" s="33"/>
    </row>
    <row r="12378" spans="7:9">
      <c r="G12378" s="33"/>
      <c r="H12378" s="33"/>
      <c r="I12378" s="33"/>
    </row>
    <row r="12379" spans="7:9">
      <c r="G12379" s="33"/>
      <c r="H12379" s="33"/>
      <c r="I12379" s="33"/>
    </row>
    <row r="12380" spans="7:9">
      <c r="G12380" s="33"/>
      <c r="H12380" s="33"/>
      <c r="I12380" s="33"/>
    </row>
    <row r="12381" spans="7:9">
      <c r="G12381" s="33"/>
      <c r="H12381" s="33"/>
      <c r="I12381" s="33"/>
    </row>
    <row r="12382" spans="7:9">
      <c r="G12382" s="33"/>
      <c r="H12382" s="33"/>
      <c r="I12382" s="33"/>
    </row>
    <row r="12383" spans="7:9">
      <c r="G12383" s="33"/>
      <c r="H12383" s="33"/>
      <c r="I12383" s="33"/>
    </row>
    <row r="12384" spans="7:9">
      <c r="G12384" s="33"/>
      <c r="H12384" s="33"/>
      <c r="I12384" s="33"/>
    </row>
    <row r="12385" spans="7:9">
      <c r="G12385" s="33"/>
      <c r="H12385" s="33"/>
      <c r="I12385" s="33"/>
    </row>
    <row r="12386" spans="7:9">
      <c r="G12386" s="33"/>
      <c r="H12386" s="33"/>
      <c r="I12386" s="33"/>
    </row>
    <row r="12387" spans="7:9">
      <c r="G12387" s="33"/>
      <c r="H12387" s="33"/>
      <c r="I12387" s="33"/>
    </row>
    <row r="12388" spans="7:9">
      <c r="G12388" s="33"/>
      <c r="H12388" s="33"/>
      <c r="I12388" s="33"/>
    </row>
    <row r="12389" spans="7:9">
      <c r="G12389" s="33"/>
      <c r="H12389" s="33"/>
      <c r="I12389" s="33"/>
    </row>
    <row r="12390" spans="7:9">
      <c r="G12390" s="33"/>
      <c r="H12390" s="33"/>
      <c r="I12390" s="33"/>
    </row>
    <row r="12391" spans="7:9">
      <c r="G12391" s="33"/>
      <c r="H12391" s="33"/>
      <c r="I12391" s="33"/>
    </row>
    <row r="12392" spans="7:9">
      <c r="G12392" s="33"/>
      <c r="H12392" s="33"/>
      <c r="I12392" s="33"/>
    </row>
    <row r="12393" spans="7:9">
      <c r="G12393" s="33"/>
      <c r="H12393" s="33"/>
      <c r="I12393" s="33"/>
    </row>
    <row r="12394" spans="7:9">
      <c r="G12394" s="33"/>
      <c r="H12394" s="33"/>
      <c r="I12394" s="33"/>
    </row>
    <row r="12395" spans="7:9">
      <c r="G12395" s="33"/>
      <c r="H12395" s="33"/>
      <c r="I12395" s="33"/>
    </row>
    <row r="12396" spans="7:9">
      <c r="G12396" s="33"/>
      <c r="H12396" s="33"/>
      <c r="I12396" s="33"/>
    </row>
    <row r="12397" spans="7:9">
      <c r="G12397" s="33"/>
      <c r="H12397" s="33"/>
      <c r="I12397" s="33"/>
    </row>
    <row r="12398" spans="7:9">
      <c r="G12398" s="33"/>
      <c r="H12398" s="33"/>
      <c r="I12398" s="33"/>
    </row>
    <row r="12399" spans="7:9">
      <c r="G12399" s="33"/>
      <c r="H12399" s="33"/>
      <c r="I12399" s="33"/>
    </row>
    <row r="12400" spans="7:9">
      <c r="G12400" s="33"/>
      <c r="H12400" s="33"/>
      <c r="I12400" s="33"/>
    </row>
    <row r="12401" spans="7:9">
      <c r="G12401" s="33"/>
      <c r="H12401" s="33"/>
      <c r="I12401" s="33"/>
    </row>
    <row r="12402" spans="7:9">
      <c r="G12402" s="33"/>
      <c r="H12402" s="33"/>
      <c r="I12402" s="33"/>
    </row>
    <row r="12403" spans="7:9">
      <c r="G12403" s="33"/>
      <c r="H12403" s="33"/>
      <c r="I12403" s="33"/>
    </row>
    <row r="12404" spans="7:9">
      <c r="G12404" s="33"/>
      <c r="H12404" s="33"/>
      <c r="I12404" s="33"/>
    </row>
    <row r="12405" spans="7:9">
      <c r="G12405" s="33"/>
      <c r="H12405" s="33"/>
      <c r="I12405" s="33"/>
    </row>
    <row r="12406" spans="7:9">
      <c r="G12406" s="33"/>
      <c r="H12406" s="33"/>
      <c r="I12406" s="33"/>
    </row>
    <row r="12407" spans="7:9">
      <c r="G12407" s="33"/>
      <c r="H12407" s="33"/>
      <c r="I12407" s="33"/>
    </row>
    <row r="12408" spans="7:9">
      <c r="G12408" s="33"/>
      <c r="H12408" s="33"/>
      <c r="I12408" s="33"/>
    </row>
    <row r="12409" spans="7:9">
      <c r="G12409" s="33"/>
      <c r="H12409" s="33"/>
      <c r="I12409" s="33"/>
    </row>
    <row r="12410" spans="7:9">
      <c r="G12410" s="33"/>
      <c r="H12410" s="33"/>
      <c r="I12410" s="33"/>
    </row>
    <row r="12411" spans="7:9">
      <c r="G12411" s="33"/>
      <c r="H12411" s="33"/>
      <c r="I12411" s="33"/>
    </row>
    <row r="12412" spans="7:9">
      <c r="G12412" s="33"/>
      <c r="H12412" s="33"/>
      <c r="I12412" s="33"/>
    </row>
    <row r="12413" spans="7:9">
      <c r="G12413" s="33"/>
      <c r="H12413" s="33"/>
      <c r="I12413" s="33"/>
    </row>
    <row r="12414" spans="7:9">
      <c r="G12414" s="33"/>
      <c r="H12414" s="33"/>
      <c r="I12414" s="33"/>
    </row>
    <row r="12415" spans="7:9">
      <c r="G12415" s="33"/>
      <c r="H12415" s="33"/>
      <c r="I12415" s="33"/>
    </row>
    <row r="12416" spans="7:9">
      <c r="G12416" s="33"/>
      <c r="H12416" s="33"/>
      <c r="I12416" s="33"/>
    </row>
    <row r="12417" spans="7:9">
      <c r="G12417" s="33"/>
      <c r="H12417" s="33"/>
      <c r="I12417" s="33"/>
    </row>
    <row r="12418" spans="7:9">
      <c r="G12418" s="33"/>
      <c r="H12418" s="33"/>
      <c r="I12418" s="33"/>
    </row>
    <row r="12419" spans="7:9">
      <c r="G12419" s="33"/>
      <c r="H12419" s="33"/>
      <c r="I12419" s="33"/>
    </row>
    <row r="12420" spans="7:9">
      <c r="G12420" s="33"/>
      <c r="H12420" s="33"/>
      <c r="I12420" s="33"/>
    </row>
    <row r="12421" spans="7:9">
      <c r="G12421" s="33"/>
      <c r="H12421" s="33"/>
      <c r="I12421" s="33"/>
    </row>
    <row r="12422" spans="7:9">
      <c r="G12422" s="33"/>
      <c r="H12422" s="33"/>
      <c r="I12422" s="33"/>
    </row>
    <row r="12423" spans="7:9">
      <c r="G12423" s="33"/>
      <c r="H12423" s="33"/>
      <c r="I12423" s="33"/>
    </row>
    <row r="12424" spans="7:9">
      <c r="G12424" s="33"/>
      <c r="H12424" s="33"/>
      <c r="I12424" s="33"/>
    </row>
    <row r="12425" spans="7:9">
      <c r="G12425" s="33"/>
      <c r="H12425" s="33"/>
      <c r="I12425" s="33"/>
    </row>
    <row r="12426" spans="7:9">
      <c r="G12426" s="33"/>
      <c r="H12426" s="33"/>
      <c r="I12426" s="33"/>
    </row>
    <row r="12427" spans="7:9">
      <c r="G12427" s="33"/>
      <c r="H12427" s="33"/>
      <c r="I12427" s="33"/>
    </row>
    <row r="12428" spans="7:9">
      <c r="G12428" s="33"/>
      <c r="H12428" s="33"/>
      <c r="I12428" s="33"/>
    </row>
    <row r="12429" spans="7:9">
      <c r="G12429" s="33"/>
      <c r="H12429" s="33"/>
      <c r="I12429" s="33"/>
    </row>
    <row r="12430" spans="7:9">
      <c r="G12430" s="33"/>
      <c r="H12430" s="33"/>
      <c r="I12430" s="33"/>
    </row>
    <row r="12431" spans="7:9">
      <c r="G12431" s="33"/>
      <c r="H12431" s="33"/>
      <c r="I12431" s="33"/>
    </row>
    <row r="12432" spans="7:9">
      <c r="G12432" s="33"/>
      <c r="H12432" s="33"/>
      <c r="I12432" s="33"/>
    </row>
    <row r="12433" spans="7:9">
      <c r="G12433" s="33"/>
      <c r="H12433" s="33"/>
      <c r="I12433" s="33"/>
    </row>
    <row r="12434" spans="7:9">
      <c r="G12434" s="33"/>
      <c r="H12434" s="33"/>
      <c r="I12434" s="33"/>
    </row>
    <row r="12435" spans="7:9">
      <c r="G12435" s="33"/>
      <c r="H12435" s="33"/>
      <c r="I12435" s="33"/>
    </row>
    <row r="12436" spans="7:9">
      <c r="G12436" s="33"/>
      <c r="H12436" s="33"/>
      <c r="I12436" s="33"/>
    </row>
    <row r="12437" spans="7:9">
      <c r="G12437" s="33"/>
      <c r="H12437" s="33"/>
      <c r="I12437" s="33"/>
    </row>
    <row r="12438" spans="7:9">
      <c r="G12438" s="33"/>
      <c r="H12438" s="33"/>
      <c r="I12438" s="33"/>
    </row>
    <row r="12439" spans="7:9">
      <c r="G12439" s="33"/>
      <c r="H12439" s="33"/>
      <c r="I12439" s="33"/>
    </row>
    <row r="12440" spans="7:9">
      <c r="G12440" s="33"/>
      <c r="H12440" s="33"/>
      <c r="I12440" s="33"/>
    </row>
    <row r="12441" spans="7:9">
      <c r="G12441" s="33"/>
      <c r="H12441" s="33"/>
      <c r="I12441" s="33"/>
    </row>
    <row r="12442" spans="7:9">
      <c r="G12442" s="33"/>
      <c r="H12442" s="33"/>
      <c r="I12442" s="33"/>
    </row>
    <row r="12443" spans="7:9">
      <c r="G12443" s="33"/>
      <c r="H12443" s="33"/>
      <c r="I12443" s="33"/>
    </row>
    <row r="12444" spans="7:9">
      <c r="G12444" s="33"/>
      <c r="H12444" s="33"/>
      <c r="I12444" s="33"/>
    </row>
    <row r="12445" spans="7:9">
      <c r="G12445" s="33"/>
      <c r="H12445" s="33"/>
      <c r="I12445" s="33"/>
    </row>
    <row r="12446" spans="7:9">
      <c r="G12446" s="33"/>
      <c r="H12446" s="33"/>
      <c r="I12446" s="33"/>
    </row>
    <row r="12447" spans="7:9">
      <c r="G12447" s="33"/>
      <c r="H12447" s="33"/>
      <c r="I12447" s="33"/>
    </row>
    <row r="12448" spans="7:9">
      <c r="G12448" s="33"/>
      <c r="H12448" s="33"/>
      <c r="I12448" s="33"/>
    </row>
    <row r="12449" spans="7:9">
      <c r="G12449" s="33"/>
      <c r="H12449" s="33"/>
      <c r="I12449" s="33"/>
    </row>
    <row r="12450" spans="7:9">
      <c r="G12450" s="33"/>
      <c r="H12450" s="33"/>
      <c r="I12450" s="33"/>
    </row>
    <row r="12451" spans="7:9">
      <c r="G12451" s="33"/>
      <c r="H12451" s="33"/>
      <c r="I12451" s="33"/>
    </row>
    <row r="12452" spans="7:9">
      <c r="G12452" s="33"/>
      <c r="H12452" s="33"/>
      <c r="I12452" s="33"/>
    </row>
    <row r="12453" spans="7:9">
      <c r="G12453" s="33"/>
      <c r="H12453" s="33"/>
      <c r="I12453" s="33"/>
    </row>
    <row r="12454" spans="7:9">
      <c r="G12454" s="33"/>
      <c r="H12454" s="33"/>
      <c r="I12454" s="33"/>
    </row>
    <row r="12455" spans="7:9">
      <c r="G12455" s="33"/>
      <c r="H12455" s="33"/>
      <c r="I12455" s="33"/>
    </row>
    <row r="12456" spans="7:9">
      <c r="G12456" s="33"/>
      <c r="H12456" s="33"/>
      <c r="I12456" s="33"/>
    </row>
    <row r="12457" spans="7:9">
      <c r="G12457" s="33"/>
      <c r="H12457" s="33"/>
      <c r="I12457" s="33"/>
    </row>
    <row r="12458" spans="7:9">
      <c r="G12458" s="33"/>
      <c r="H12458" s="33"/>
      <c r="I12458" s="33"/>
    </row>
    <row r="12459" spans="7:9">
      <c r="G12459" s="33"/>
      <c r="H12459" s="33"/>
      <c r="I12459" s="33"/>
    </row>
    <row r="12460" spans="7:9">
      <c r="G12460" s="33"/>
      <c r="H12460" s="33"/>
      <c r="I12460" s="33"/>
    </row>
    <row r="12461" spans="7:9">
      <c r="G12461" s="33"/>
      <c r="H12461" s="33"/>
      <c r="I12461" s="33"/>
    </row>
    <row r="12462" spans="7:9">
      <c r="G12462" s="33"/>
      <c r="H12462" s="33"/>
      <c r="I12462" s="33"/>
    </row>
    <row r="12463" spans="7:9">
      <c r="G12463" s="33"/>
      <c r="H12463" s="33"/>
      <c r="I12463" s="33"/>
    </row>
    <row r="12464" spans="7:9">
      <c r="G12464" s="33"/>
      <c r="H12464" s="33"/>
      <c r="I12464" s="33"/>
    </row>
    <row r="12465" spans="7:9">
      <c r="G12465" s="33"/>
      <c r="H12465" s="33"/>
      <c r="I12465" s="33"/>
    </row>
    <row r="12466" spans="7:9">
      <c r="G12466" s="33"/>
      <c r="H12466" s="33"/>
      <c r="I12466" s="33"/>
    </row>
    <row r="12467" spans="7:9">
      <c r="G12467" s="33"/>
      <c r="H12467" s="33"/>
      <c r="I12467" s="33"/>
    </row>
    <row r="12468" spans="7:9">
      <c r="G12468" s="33"/>
      <c r="H12468" s="33"/>
      <c r="I12468" s="33"/>
    </row>
    <row r="12469" spans="7:9">
      <c r="G12469" s="33"/>
      <c r="H12469" s="33"/>
      <c r="I12469" s="33"/>
    </row>
    <row r="12470" spans="7:9">
      <c r="G12470" s="33"/>
      <c r="H12470" s="33"/>
      <c r="I12470" s="33"/>
    </row>
    <row r="12471" spans="7:9">
      <c r="G12471" s="33"/>
      <c r="H12471" s="33"/>
      <c r="I12471" s="33"/>
    </row>
    <row r="12472" spans="7:9">
      <c r="G12472" s="33"/>
      <c r="H12472" s="33"/>
      <c r="I12472" s="33"/>
    </row>
    <row r="12473" spans="7:9">
      <c r="G12473" s="33"/>
      <c r="H12473" s="33"/>
      <c r="I12473" s="33"/>
    </row>
    <row r="12474" spans="7:9">
      <c r="G12474" s="33"/>
      <c r="H12474" s="33"/>
      <c r="I12474" s="33"/>
    </row>
    <row r="12475" spans="7:9">
      <c r="G12475" s="33"/>
      <c r="H12475" s="33"/>
      <c r="I12475" s="33"/>
    </row>
    <row r="12476" spans="7:9">
      <c r="G12476" s="33"/>
      <c r="H12476" s="33"/>
      <c r="I12476" s="33"/>
    </row>
    <row r="12477" spans="7:9">
      <c r="G12477" s="33"/>
      <c r="H12477" s="33"/>
      <c r="I12477" s="33"/>
    </row>
    <row r="12478" spans="7:9">
      <c r="G12478" s="33"/>
      <c r="H12478" s="33"/>
      <c r="I12478" s="33"/>
    </row>
    <row r="12479" spans="7:9">
      <c r="G12479" s="33"/>
      <c r="H12479" s="33"/>
      <c r="I12479" s="33"/>
    </row>
    <row r="12480" spans="7:9">
      <c r="G12480" s="33"/>
      <c r="H12480" s="33"/>
      <c r="I12480" s="33"/>
    </row>
    <row r="12481" spans="7:9">
      <c r="G12481" s="33"/>
      <c r="H12481" s="33"/>
      <c r="I12481" s="33"/>
    </row>
    <row r="12482" spans="7:9">
      <c r="G12482" s="33"/>
      <c r="H12482" s="33"/>
      <c r="I12482" s="33"/>
    </row>
    <row r="12483" spans="7:9">
      <c r="G12483" s="33"/>
      <c r="H12483" s="33"/>
      <c r="I12483" s="33"/>
    </row>
    <row r="12484" spans="7:9">
      <c r="G12484" s="33"/>
      <c r="H12484" s="33"/>
      <c r="I12484" s="33"/>
    </row>
    <row r="12485" spans="7:9">
      <c r="G12485" s="33"/>
      <c r="H12485" s="33"/>
      <c r="I12485" s="33"/>
    </row>
    <row r="12486" spans="7:9">
      <c r="G12486" s="33"/>
      <c r="H12486" s="33"/>
      <c r="I12486" s="33"/>
    </row>
    <row r="12487" spans="7:9">
      <c r="G12487" s="33"/>
      <c r="H12487" s="33"/>
      <c r="I12487" s="33"/>
    </row>
    <row r="12488" spans="7:9">
      <c r="G12488" s="33"/>
      <c r="H12488" s="33"/>
      <c r="I12488" s="33"/>
    </row>
    <row r="12489" spans="7:9">
      <c r="G12489" s="33"/>
      <c r="H12489" s="33"/>
      <c r="I12489" s="33"/>
    </row>
    <row r="12490" spans="7:9">
      <c r="G12490" s="33"/>
      <c r="H12490" s="33"/>
      <c r="I12490" s="33"/>
    </row>
    <row r="12491" spans="7:9">
      <c r="G12491" s="33"/>
      <c r="H12491" s="33"/>
      <c r="I12491" s="33"/>
    </row>
    <row r="12492" spans="7:9">
      <c r="G12492" s="33"/>
      <c r="H12492" s="33"/>
      <c r="I12492" s="33"/>
    </row>
    <row r="12493" spans="7:9">
      <c r="G12493" s="33"/>
      <c r="H12493" s="33"/>
      <c r="I12493" s="33"/>
    </row>
    <row r="12494" spans="7:9">
      <c r="G12494" s="33"/>
      <c r="H12494" s="33"/>
      <c r="I12494" s="33"/>
    </row>
    <row r="12495" spans="7:9">
      <c r="G12495" s="33"/>
      <c r="H12495" s="33"/>
      <c r="I12495" s="33"/>
    </row>
    <row r="12496" spans="7:9">
      <c r="G12496" s="33"/>
      <c r="H12496" s="33"/>
      <c r="I12496" s="33"/>
    </row>
    <row r="12497" spans="7:9">
      <c r="G12497" s="33"/>
      <c r="H12497" s="33"/>
      <c r="I12497" s="33"/>
    </row>
    <row r="12498" spans="7:9">
      <c r="G12498" s="33"/>
      <c r="H12498" s="33"/>
      <c r="I12498" s="33"/>
    </row>
    <row r="12499" spans="7:9">
      <c r="G12499" s="33"/>
      <c r="H12499" s="33"/>
      <c r="I12499" s="33"/>
    </row>
    <row r="12500" spans="7:9">
      <c r="G12500" s="33"/>
      <c r="H12500" s="33"/>
      <c r="I12500" s="33"/>
    </row>
    <row r="12501" spans="7:9">
      <c r="G12501" s="33"/>
      <c r="H12501" s="33"/>
      <c r="I12501" s="33"/>
    </row>
    <row r="12502" spans="7:9">
      <c r="G12502" s="33"/>
      <c r="H12502" s="33"/>
      <c r="I12502" s="33"/>
    </row>
    <row r="12503" spans="7:9">
      <c r="G12503" s="33"/>
      <c r="H12503" s="33"/>
      <c r="I12503" s="33"/>
    </row>
    <row r="12504" spans="7:9">
      <c r="G12504" s="33"/>
      <c r="H12504" s="33"/>
      <c r="I12504" s="33"/>
    </row>
    <row r="12505" spans="7:9">
      <c r="G12505" s="33"/>
      <c r="H12505" s="33"/>
      <c r="I12505" s="33"/>
    </row>
    <row r="12506" spans="7:9">
      <c r="G12506" s="33"/>
      <c r="H12506" s="33"/>
      <c r="I12506" s="33"/>
    </row>
    <row r="12507" spans="7:9">
      <c r="G12507" s="33"/>
      <c r="H12507" s="33"/>
      <c r="I12507" s="33"/>
    </row>
    <row r="12508" spans="7:9">
      <c r="G12508" s="33"/>
      <c r="H12508" s="33"/>
      <c r="I12508" s="33"/>
    </row>
    <row r="12509" spans="7:9">
      <c r="G12509" s="33"/>
      <c r="H12509" s="33"/>
      <c r="I12509" s="33"/>
    </row>
    <row r="12510" spans="7:9">
      <c r="G12510" s="33"/>
      <c r="H12510" s="33"/>
      <c r="I12510" s="33"/>
    </row>
    <row r="12511" spans="7:9">
      <c r="G12511" s="33"/>
      <c r="H12511" s="33"/>
      <c r="I12511" s="33"/>
    </row>
    <row r="12512" spans="7:9">
      <c r="G12512" s="33"/>
      <c r="H12512" s="33"/>
      <c r="I12512" s="33"/>
    </row>
    <row r="12513" spans="7:9">
      <c r="G12513" s="33"/>
      <c r="H12513" s="33"/>
      <c r="I12513" s="33"/>
    </row>
    <row r="12514" spans="7:9">
      <c r="G12514" s="33"/>
      <c r="H12514" s="33"/>
      <c r="I12514" s="33"/>
    </row>
    <row r="12515" spans="7:9">
      <c r="G12515" s="33"/>
      <c r="H12515" s="33"/>
      <c r="I12515" s="33"/>
    </row>
    <row r="12516" spans="7:9">
      <c r="G12516" s="33"/>
      <c r="H12516" s="33"/>
      <c r="I12516" s="33"/>
    </row>
    <row r="12517" spans="7:9">
      <c r="G12517" s="33"/>
      <c r="H12517" s="33"/>
      <c r="I12517" s="33"/>
    </row>
    <row r="12518" spans="7:9">
      <c r="G12518" s="33"/>
      <c r="H12518" s="33"/>
      <c r="I12518" s="33"/>
    </row>
    <row r="12519" spans="7:9">
      <c r="G12519" s="33"/>
      <c r="H12519" s="33"/>
      <c r="I12519" s="33"/>
    </row>
    <row r="12520" spans="7:9">
      <c r="G12520" s="33"/>
      <c r="H12520" s="33"/>
      <c r="I12520" s="33"/>
    </row>
    <row r="12521" spans="7:9">
      <c r="G12521" s="33"/>
      <c r="H12521" s="33"/>
      <c r="I12521" s="33"/>
    </row>
    <row r="12522" spans="7:9">
      <c r="G12522" s="33"/>
      <c r="H12522" s="33"/>
      <c r="I12522" s="33"/>
    </row>
    <row r="12523" spans="7:9">
      <c r="G12523" s="33"/>
      <c r="H12523" s="33"/>
      <c r="I12523" s="33"/>
    </row>
    <row r="12524" spans="7:9">
      <c r="G12524" s="33"/>
      <c r="H12524" s="33"/>
      <c r="I12524" s="33"/>
    </row>
    <row r="12525" spans="7:9">
      <c r="G12525" s="33"/>
      <c r="H12525" s="33"/>
      <c r="I12525" s="33"/>
    </row>
    <row r="12526" spans="7:9">
      <c r="G12526" s="33"/>
      <c r="H12526" s="33"/>
      <c r="I12526" s="33"/>
    </row>
    <row r="12527" spans="7:9">
      <c r="G12527" s="33"/>
      <c r="H12527" s="33"/>
      <c r="I12527" s="33"/>
    </row>
    <row r="12528" spans="7:9">
      <c r="G12528" s="33"/>
      <c r="H12528" s="33"/>
      <c r="I12528" s="33"/>
    </row>
    <row r="12529" spans="7:9">
      <c r="G12529" s="33"/>
      <c r="H12529" s="33"/>
      <c r="I12529" s="33"/>
    </row>
    <row r="12530" spans="7:9">
      <c r="G12530" s="33"/>
      <c r="H12530" s="33"/>
      <c r="I12530" s="33"/>
    </row>
    <row r="12531" spans="7:9">
      <c r="G12531" s="33"/>
      <c r="H12531" s="33"/>
      <c r="I12531" s="33"/>
    </row>
    <row r="12532" spans="7:9">
      <c r="G12532" s="33"/>
      <c r="H12532" s="33"/>
      <c r="I12532" s="33"/>
    </row>
    <row r="12533" spans="7:9">
      <c r="G12533" s="33"/>
      <c r="H12533" s="33"/>
      <c r="I12533" s="33"/>
    </row>
    <row r="12534" spans="7:9">
      <c r="G12534" s="33"/>
      <c r="H12534" s="33"/>
      <c r="I12534" s="33"/>
    </row>
    <row r="12535" spans="7:9">
      <c r="G12535" s="33"/>
      <c r="H12535" s="33"/>
      <c r="I12535" s="33"/>
    </row>
    <row r="12536" spans="7:9">
      <c r="G12536" s="33"/>
      <c r="H12536" s="33"/>
      <c r="I12536" s="33"/>
    </row>
    <row r="12537" spans="7:9">
      <c r="G12537" s="33"/>
      <c r="H12537" s="33"/>
      <c r="I12537" s="33"/>
    </row>
    <row r="12538" spans="7:9">
      <c r="G12538" s="33"/>
      <c r="H12538" s="33"/>
      <c r="I12538" s="33"/>
    </row>
    <row r="12539" spans="7:9">
      <c r="G12539" s="33"/>
      <c r="H12539" s="33"/>
      <c r="I12539" s="33"/>
    </row>
    <row r="12540" spans="7:9">
      <c r="G12540" s="33"/>
      <c r="H12540" s="33"/>
      <c r="I12540" s="33"/>
    </row>
    <row r="12541" spans="7:9">
      <c r="G12541" s="33"/>
      <c r="H12541" s="33"/>
      <c r="I12541" s="33"/>
    </row>
    <row r="12542" spans="7:9">
      <c r="G12542" s="33"/>
      <c r="H12542" s="33"/>
      <c r="I12542" s="33"/>
    </row>
    <row r="12543" spans="7:9">
      <c r="G12543" s="33"/>
      <c r="H12543" s="33"/>
      <c r="I12543" s="33"/>
    </row>
    <row r="12544" spans="7:9">
      <c r="G12544" s="33"/>
      <c r="H12544" s="33"/>
      <c r="I12544" s="33"/>
    </row>
    <row r="12545" spans="7:9">
      <c r="G12545" s="33"/>
      <c r="H12545" s="33"/>
      <c r="I12545" s="33"/>
    </row>
    <row r="12546" spans="7:9">
      <c r="G12546" s="33"/>
      <c r="H12546" s="33"/>
      <c r="I12546" s="33"/>
    </row>
    <row r="12547" spans="7:9">
      <c r="G12547" s="33"/>
      <c r="H12547" s="33"/>
      <c r="I12547" s="33"/>
    </row>
    <row r="12548" spans="7:9">
      <c r="G12548" s="33"/>
      <c r="H12548" s="33"/>
      <c r="I12548" s="33"/>
    </row>
    <row r="12549" spans="7:9">
      <c r="G12549" s="33"/>
      <c r="H12549" s="33"/>
      <c r="I12549" s="33"/>
    </row>
    <row r="12550" spans="7:9">
      <c r="G12550" s="33"/>
      <c r="H12550" s="33"/>
      <c r="I12550" s="33"/>
    </row>
    <row r="12551" spans="7:9">
      <c r="G12551" s="33"/>
      <c r="H12551" s="33"/>
      <c r="I12551" s="33"/>
    </row>
    <row r="12552" spans="7:9">
      <c r="G12552" s="33"/>
      <c r="H12552" s="33"/>
      <c r="I12552" s="33"/>
    </row>
    <row r="12553" spans="7:9">
      <c r="G12553" s="33"/>
      <c r="H12553" s="33"/>
      <c r="I12553" s="33"/>
    </row>
    <row r="12554" spans="7:9">
      <c r="G12554" s="33"/>
      <c r="H12554" s="33"/>
      <c r="I12554" s="33"/>
    </row>
    <row r="12555" spans="7:9">
      <c r="G12555" s="33"/>
      <c r="H12555" s="33"/>
      <c r="I12555" s="33"/>
    </row>
    <row r="12556" spans="7:9">
      <c r="G12556" s="33"/>
      <c r="H12556" s="33"/>
      <c r="I12556" s="33"/>
    </row>
    <row r="12557" spans="7:9">
      <c r="G12557" s="33"/>
      <c r="H12557" s="33"/>
      <c r="I12557" s="33"/>
    </row>
    <row r="12558" spans="7:9">
      <c r="G12558" s="33"/>
      <c r="H12558" s="33"/>
      <c r="I12558" s="33"/>
    </row>
    <row r="12559" spans="7:9">
      <c r="G12559" s="33"/>
      <c r="H12559" s="33"/>
      <c r="I12559" s="33"/>
    </row>
    <row r="12560" spans="7:9">
      <c r="G12560" s="33"/>
      <c r="H12560" s="33"/>
      <c r="I12560" s="33"/>
    </row>
    <row r="12561" spans="7:9">
      <c r="G12561" s="33"/>
      <c r="H12561" s="33"/>
      <c r="I12561" s="33"/>
    </row>
    <row r="12562" spans="7:9">
      <c r="G12562" s="33"/>
      <c r="H12562" s="33"/>
      <c r="I12562" s="33"/>
    </row>
    <row r="12563" spans="7:9">
      <c r="G12563" s="33"/>
      <c r="H12563" s="33"/>
      <c r="I12563" s="33"/>
    </row>
    <row r="12564" spans="7:9">
      <c r="G12564" s="33"/>
      <c r="H12564" s="33"/>
      <c r="I12564" s="33"/>
    </row>
    <row r="12565" spans="7:9">
      <c r="G12565" s="33"/>
      <c r="H12565" s="33"/>
      <c r="I12565" s="33"/>
    </row>
    <row r="12566" spans="7:9">
      <c r="G12566" s="33"/>
      <c r="H12566" s="33"/>
      <c r="I12566" s="33"/>
    </row>
    <row r="12567" spans="7:9">
      <c r="G12567" s="33"/>
      <c r="H12567" s="33"/>
      <c r="I12567" s="33"/>
    </row>
    <row r="12568" spans="7:9">
      <c r="G12568" s="33"/>
      <c r="H12568" s="33"/>
      <c r="I12568" s="33"/>
    </row>
    <row r="12569" spans="7:9">
      <c r="G12569" s="33"/>
      <c r="H12569" s="33"/>
      <c r="I12569" s="33"/>
    </row>
    <row r="12570" spans="7:9">
      <c r="G12570" s="33"/>
      <c r="H12570" s="33"/>
      <c r="I12570" s="33"/>
    </row>
    <row r="12571" spans="7:9">
      <c r="G12571" s="33"/>
      <c r="H12571" s="33"/>
      <c r="I12571" s="33"/>
    </row>
    <row r="12572" spans="7:9">
      <c r="G12572" s="33"/>
      <c r="H12572" s="33"/>
      <c r="I12572" s="33"/>
    </row>
    <row r="12573" spans="7:9">
      <c r="G12573" s="33"/>
      <c r="H12573" s="33"/>
      <c r="I12573" s="33"/>
    </row>
    <row r="12574" spans="7:9">
      <c r="G12574" s="33"/>
      <c r="H12574" s="33"/>
      <c r="I12574" s="33"/>
    </row>
    <row r="12575" spans="7:9">
      <c r="G12575" s="33"/>
      <c r="H12575" s="33"/>
      <c r="I12575" s="33"/>
    </row>
    <row r="12576" spans="7:9">
      <c r="G12576" s="33"/>
      <c r="H12576" s="33"/>
      <c r="I12576" s="33"/>
    </row>
    <row r="12577" spans="7:9">
      <c r="G12577" s="33"/>
      <c r="H12577" s="33"/>
      <c r="I12577" s="33"/>
    </row>
    <row r="12578" spans="7:9">
      <c r="G12578" s="33"/>
      <c r="H12578" s="33"/>
      <c r="I12578" s="33"/>
    </row>
    <row r="12579" spans="7:9">
      <c r="G12579" s="33"/>
      <c r="H12579" s="33"/>
      <c r="I12579" s="33"/>
    </row>
    <row r="12580" spans="7:9">
      <c r="G12580" s="33"/>
      <c r="H12580" s="33"/>
      <c r="I12580" s="33"/>
    </row>
    <row r="12581" spans="7:9">
      <c r="G12581" s="33"/>
      <c r="H12581" s="33"/>
      <c r="I12581" s="33"/>
    </row>
    <row r="12582" spans="7:9">
      <c r="G12582" s="33"/>
      <c r="H12582" s="33"/>
      <c r="I12582" s="33"/>
    </row>
    <row r="12583" spans="7:9">
      <c r="G12583" s="33"/>
      <c r="H12583" s="33"/>
      <c r="I12583" s="33"/>
    </row>
    <row r="12584" spans="7:9">
      <c r="G12584" s="33"/>
      <c r="H12584" s="33"/>
      <c r="I12584" s="33"/>
    </row>
    <row r="12585" spans="7:9">
      <c r="G12585" s="33"/>
      <c r="H12585" s="33"/>
      <c r="I12585" s="33"/>
    </row>
    <row r="12586" spans="7:9">
      <c r="G12586" s="33"/>
      <c r="H12586" s="33"/>
      <c r="I12586" s="33"/>
    </row>
    <row r="12587" spans="7:9">
      <c r="G12587" s="33"/>
      <c r="H12587" s="33"/>
      <c r="I12587" s="33"/>
    </row>
    <row r="12588" spans="7:9">
      <c r="G12588" s="33"/>
      <c r="H12588" s="33"/>
      <c r="I12588" s="33"/>
    </row>
    <row r="12589" spans="7:9">
      <c r="G12589" s="33"/>
      <c r="H12589" s="33"/>
      <c r="I12589" s="33"/>
    </row>
    <row r="12590" spans="7:9">
      <c r="G12590" s="33"/>
      <c r="H12590" s="33"/>
      <c r="I12590" s="33"/>
    </row>
    <row r="12591" spans="7:9">
      <c r="G12591" s="33"/>
      <c r="H12591" s="33"/>
      <c r="I12591" s="33"/>
    </row>
    <row r="12592" spans="7:9">
      <c r="G12592" s="33"/>
      <c r="H12592" s="33"/>
      <c r="I12592" s="33"/>
    </row>
    <row r="12593" spans="7:9">
      <c r="G12593" s="33"/>
      <c r="H12593" s="33"/>
      <c r="I12593" s="33"/>
    </row>
    <row r="12594" spans="7:9">
      <c r="G12594" s="33"/>
      <c r="H12594" s="33"/>
      <c r="I12594" s="33"/>
    </row>
    <row r="12595" spans="7:9">
      <c r="G12595" s="33"/>
      <c r="H12595" s="33"/>
      <c r="I12595" s="33"/>
    </row>
    <row r="12596" spans="7:9">
      <c r="G12596" s="33"/>
      <c r="H12596" s="33"/>
      <c r="I12596" s="33"/>
    </row>
    <row r="12597" spans="7:9">
      <c r="G12597" s="33"/>
      <c r="H12597" s="33"/>
      <c r="I12597" s="33"/>
    </row>
    <row r="12598" spans="7:9">
      <c r="G12598" s="33"/>
      <c r="H12598" s="33"/>
      <c r="I12598" s="33"/>
    </row>
    <row r="12599" spans="7:9">
      <c r="G12599" s="33"/>
      <c r="H12599" s="33"/>
      <c r="I12599" s="33"/>
    </row>
    <row r="12600" spans="7:9">
      <c r="G12600" s="33"/>
      <c r="H12600" s="33"/>
      <c r="I12600" s="33"/>
    </row>
    <row r="12601" spans="7:9">
      <c r="G12601" s="33"/>
      <c r="H12601" s="33"/>
      <c r="I12601" s="33"/>
    </row>
    <row r="12602" spans="7:9">
      <c r="G12602" s="33"/>
      <c r="H12602" s="33"/>
      <c r="I12602" s="33"/>
    </row>
    <row r="12603" spans="7:9">
      <c r="G12603" s="33"/>
      <c r="H12603" s="33"/>
      <c r="I12603" s="33"/>
    </row>
    <row r="12604" spans="7:9">
      <c r="G12604" s="33"/>
      <c r="H12604" s="33"/>
      <c r="I12604" s="33"/>
    </row>
    <row r="12605" spans="7:9">
      <c r="G12605" s="33"/>
      <c r="H12605" s="33"/>
      <c r="I12605" s="33"/>
    </row>
    <row r="12606" spans="7:9">
      <c r="G12606" s="33"/>
      <c r="H12606" s="33"/>
      <c r="I12606" s="33"/>
    </row>
    <row r="12607" spans="7:9">
      <c r="G12607" s="33"/>
      <c r="H12607" s="33"/>
      <c r="I12607" s="33"/>
    </row>
    <row r="12608" spans="7:9">
      <c r="G12608" s="33"/>
      <c r="H12608" s="33"/>
      <c r="I12608" s="33"/>
    </row>
    <row r="12609" spans="7:9">
      <c r="G12609" s="33"/>
      <c r="H12609" s="33"/>
      <c r="I12609" s="33"/>
    </row>
    <row r="12610" spans="7:9">
      <c r="G12610" s="33"/>
      <c r="H12610" s="33"/>
      <c r="I12610" s="33"/>
    </row>
    <row r="12611" spans="7:9">
      <c r="G12611" s="33"/>
      <c r="H12611" s="33"/>
      <c r="I12611" s="33"/>
    </row>
    <row r="12612" spans="7:9">
      <c r="G12612" s="33"/>
      <c r="H12612" s="33"/>
      <c r="I12612" s="33"/>
    </row>
    <row r="12613" spans="7:9">
      <c r="G12613" s="33"/>
      <c r="H12613" s="33"/>
      <c r="I12613" s="33"/>
    </row>
    <row r="12614" spans="7:9">
      <c r="G12614" s="33"/>
      <c r="H12614" s="33"/>
      <c r="I12614" s="33"/>
    </row>
    <row r="12615" spans="7:9">
      <c r="G12615" s="33"/>
      <c r="H12615" s="33"/>
      <c r="I12615" s="33"/>
    </row>
    <row r="12616" spans="7:9">
      <c r="G12616" s="33"/>
      <c r="H12616" s="33"/>
      <c r="I12616" s="33"/>
    </row>
    <row r="12617" spans="7:9">
      <c r="G12617" s="33"/>
      <c r="H12617" s="33"/>
      <c r="I12617" s="33"/>
    </row>
    <row r="12618" spans="7:9">
      <c r="G12618" s="33"/>
      <c r="H12618" s="33"/>
      <c r="I12618" s="33"/>
    </row>
    <row r="12619" spans="7:9">
      <c r="G12619" s="33"/>
      <c r="H12619" s="33"/>
      <c r="I12619" s="33"/>
    </row>
    <row r="12620" spans="7:9">
      <c r="G12620" s="33"/>
      <c r="H12620" s="33"/>
      <c r="I12620" s="33"/>
    </row>
    <row r="12621" spans="7:9">
      <c r="G12621" s="33"/>
      <c r="H12621" s="33"/>
      <c r="I12621" s="33"/>
    </row>
    <row r="12622" spans="7:9">
      <c r="G12622" s="33"/>
      <c r="H12622" s="33"/>
      <c r="I12622" s="33"/>
    </row>
    <row r="12623" spans="7:9">
      <c r="G12623" s="33"/>
      <c r="H12623" s="33"/>
      <c r="I12623" s="33"/>
    </row>
    <row r="12624" spans="7:9">
      <c r="G12624" s="33"/>
      <c r="H12624" s="33"/>
      <c r="I12624" s="33"/>
    </row>
    <row r="12625" spans="7:9">
      <c r="G12625" s="33"/>
      <c r="H12625" s="33"/>
      <c r="I12625" s="33"/>
    </row>
    <row r="12626" spans="7:9">
      <c r="G12626" s="33"/>
      <c r="H12626" s="33"/>
      <c r="I12626" s="33"/>
    </row>
    <row r="12627" spans="7:9">
      <c r="G12627" s="33"/>
      <c r="H12627" s="33"/>
      <c r="I12627" s="33"/>
    </row>
    <row r="12628" spans="7:9">
      <c r="G12628" s="33"/>
      <c r="H12628" s="33"/>
      <c r="I12628" s="33"/>
    </row>
    <row r="12629" spans="7:9">
      <c r="G12629" s="33"/>
      <c r="H12629" s="33"/>
      <c r="I12629" s="33"/>
    </row>
    <row r="12630" spans="7:9">
      <c r="G12630" s="33"/>
      <c r="H12630" s="33"/>
      <c r="I12630" s="33"/>
    </row>
    <row r="12631" spans="7:9">
      <c r="G12631" s="33"/>
      <c r="H12631" s="33"/>
      <c r="I12631" s="33"/>
    </row>
    <row r="12632" spans="7:9">
      <c r="G12632" s="33"/>
      <c r="H12632" s="33"/>
      <c r="I12632" s="33"/>
    </row>
    <row r="12633" spans="7:9">
      <c r="G12633" s="33"/>
      <c r="H12633" s="33"/>
      <c r="I12633" s="33"/>
    </row>
    <row r="12634" spans="7:9">
      <c r="G12634" s="33"/>
      <c r="H12634" s="33"/>
      <c r="I12634" s="33"/>
    </row>
    <row r="12635" spans="7:9">
      <c r="G12635" s="33"/>
      <c r="H12635" s="33"/>
      <c r="I12635" s="33"/>
    </row>
    <row r="12636" spans="7:9">
      <c r="G12636" s="33"/>
      <c r="H12636" s="33"/>
      <c r="I12636" s="33"/>
    </row>
    <row r="12637" spans="7:9">
      <c r="G12637" s="33"/>
      <c r="H12637" s="33"/>
      <c r="I12637" s="33"/>
    </row>
    <row r="12638" spans="7:9">
      <c r="G12638" s="33"/>
      <c r="H12638" s="33"/>
      <c r="I12638" s="33"/>
    </row>
    <row r="12639" spans="7:9">
      <c r="G12639" s="33"/>
      <c r="H12639" s="33"/>
      <c r="I12639" s="33"/>
    </row>
    <row r="12640" spans="7:9">
      <c r="G12640" s="33"/>
      <c r="H12640" s="33"/>
      <c r="I12640" s="33"/>
    </row>
    <row r="12641" spans="7:9">
      <c r="G12641" s="33"/>
      <c r="H12641" s="33"/>
      <c r="I12641" s="33"/>
    </row>
    <row r="12642" spans="7:9">
      <c r="G12642" s="33"/>
      <c r="H12642" s="33"/>
      <c r="I12642" s="33"/>
    </row>
    <row r="12643" spans="7:9">
      <c r="G12643" s="33"/>
      <c r="H12643" s="33"/>
      <c r="I12643" s="33"/>
    </row>
    <row r="12644" spans="7:9">
      <c r="G12644" s="33"/>
      <c r="H12644" s="33"/>
      <c r="I12644" s="33"/>
    </row>
    <row r="12645" spans="7:9">
      <c r="G12645" s="33"/>
      <c r="H12645" s="33"/>
      <c r="I12645" s="33"/>
    </row>
    <row r="12646" spans="7:9">
      <c r="G12646" s="33"/>
      <c r="H12646" s="33"/>
      <c r="I12646" s="33"/>
    </row>
    <row r="12647" spans="7:9">
      <c r="G12647" s="33"/>
      <c r="H12647" s="33"/>
      <c r="I12647" s="33"/>
    </row>
    <row r="12648" spans="7:9">
      <c r="G12648" s="33"/>
      <c r="H12648" s="33"/>
      <c r="I12648" s="33"/>
    </row>
    <row r="12649" spans="7:9">
      <c r="G12649" s="33"/>
      <c r="H12649" s="33"/>
      <c r="I12649" s="33"/>
    </row>
    <row r="12650" spans="7:9">
      <c r="G12650" s="33"/>
      <c r="H12650" s="33"/>
      <c r="I12650" s="33"/>
    </row>
    <row r="12651" spans="7:9">
      <c r="G12651" s="33"/>
      <c r="H12651" s="33"/>
      <c r="I12651" s="33"/>
    </row>
    <row r="12652" spans="7:9">
      <c r="G12652" s="33"/>
      <c r="H12652" s="33"/>
      <c r="I12652" s="33"/>
    </row>
    <row r="12653" spans="7:9">
      <c r="G12653" s="33"/>
      <c r="H12653" s="33"/>
      <c r="I12653" s="33"/>
    </row>
    <row r="12654" spans="7:9">
      <c r="G12654" s="33"/>
      <c r="H12654" s="33"/>
      <c r="I12654" s="33"/>
    </row>
    <row r="12655" spans="7:9">
      <c r="G12655" s="33"/>
      <c r="H12655" s="33"/>
      <c r="I12655" s="33"/>
    </row>
    <row r="12656" spans="7:9">
      <c r="G12656" s="33"/>
      <c r="H12656" s="33"/>
      <c r="I12656" s="33"/>
    </row>
    <row r="12657" spans="7:9">
      <c r="G12657" s="33"/>
      <c r="H12657" s="33"/>
      <c r="I12657" s="33"/>
    </row>
    <row r="12658" spans="7:9">
      <c r="G12658" s="33"/>
      <c r="H12658" s="33"/>
      <c r="I12658" s="33"/>
    </row>
    <row r="12659" spans="7:9">
      <c r="G12659" s="33"/>
      <c r="H12659" s="33"/>
      <c r="I12659" s="33"/>
    </row>
    <row r="12660" spans="7:9">
      <c r="G12660" s="33"/>
      <c r="H12660" s="33"/>
      <c r="I12660" s="33"/>
    </row>
    <row r="12661" spans="7:9">
      <c r="G12661" s="33"/>
      <c r="H12661" s="33"/>
      <c r="I12661" s="33"/>
    </row>
    <row r="12662" spans="7:9">
      <c r="G12662" s="33"/>
      <c r="H12662" s="33"/>
      <c r="I12662" s="33"/>
    </row>
    <row r="12663" spans="7:9">
      <c r="G12663" s="33"/>
      <c r="H12663" s="33"/>
      <c r="I12663" s="33"/>
    </row>
    <row r="12664" spans="7:9">
      <c r="G12664" s="33"/>
      <c r="H12664" s="33"/>
      <c r="I12664" s="33"/>
    </row>
    <row r="12665" spans="7:9">
      <c r="G12665" s="33"/>
      <c r="H12665" s="33"/>
      <c r="I12665" s="33"/>
    </row>
    <row r="12666" spans="7:9">
      <c r="G12666" s="33"/>
      <c r="H12666" s="33"/>
      <c r="I12666" s="33"/>
    </row>
    <row r="12667" spans="7:9">
      <c r="G12667" s="33"/>
      <c r="H12667" s="33"/>
      <c r="I12667" s="33"/>
    </row>
    <row r="12668" spans="7:9">
      <c r="G12668" s="33"/>
      <c r="H12668" s="33"/>
      <c r="I12668" s="33"/>
    </row>
    <row r="12669" spans="7:9">
      <c r="G12669" s="33"/>
      <c r="H12669" s="33"/>
      <c r="I12669" s="33"/>
    </row>
    <row r="12670" spans="7:9">
      <c r="G12670" s="33"/>
      <c r="H12670" s="33"/>
      <c r="I12670" s="33"/>
    </row>
    <row r="12671" spans="7:9">
      <c r="G12671" s="33"/>
      <c r="H12671" s="33"/>
      <c r="I12671" s="33"/>
    </row>
    <row r="12672" spans="7:9">
      <c r="G12672" s="33"/>
      <c r="H12672" s="33"/>
      <c r="I12672" s="33"/>
    </row>
    <row r="12673" spans="7:9">
      <c r="G12673" s="33"/>
      <c r="H12673" s="33"/>
      <c r="I12673" s="33"/>
    </row>
    <row r="12674" spans="7:9">
      <c r="G12674" s="33"/>
      <c r="H12674" s="33"/>
      <c r="I12674" s="33"/>
    </row>
    <row r="12675" spans="7:9">
      <c r="G12675" s="33"/>
      <c r="H12675" s="33"/>
      <c r="I12675" s="33"/>
    </row>
    <row r="12676" spans="7:9">
      <c r="G12676" s="33"/>
      <c r="H12676" s="33"/>
      <c r="I12676" s="33"/>
    </row>
    <row r="12677" spans="7:9">
      <c r="G12677" s="33"/>
      <c r="H12677" s="33"/>
      <c r="I12677" s="33"/>
    </row>
    <row r="12678" spans="7:9">
      <c r="G12678" s="33"/>
      <c r="H12678" s="33"/>
      <c r="I12678" s="33"/>
    </row>
    <row r="12679" spans="7:9">
      <c r="G12679" s="33"/>
      <c r="H12679" s="33"/>
      <c r="I12679" s="33"/>
    </row>
    <row r="12680" spans="7:9">
      <c r="G12680" s="33"/>
      <c r="H12680" s="33"/>
      <c r="I12680" s="33"/>
    </row>
    <row r="12681" spans="7:9">
      <c r="G12681" s="33"/>
      <c r="H12681" s="33"/>
      <c r="I12681" s="33"/>
    </row>
    <row r="12682" spans="7:9">
      <c r="G12682" s="33"/>
      <c r="H12682" s="33"/>
      <c r="I12682" s="33"/>
    </row>
    <row r="12683" spans="7:9">
      <c r="G12683" s="33"/>
      <c r="H12683" s="33"/>
      <c r="I12683" s="33"/>
    </row>
    <row r="12684" spans="7:9">
      <c r="G12684" s="33"/>
      <c r="H12684" s="33"/>
      <c r="I12684" s="33"/>
    </row>
    <row r="12685" spans="7:9">
      <c r="G12685" s="33"/>
      <c r="H12685" s="33"/>
      <c r="I12685" s="33"/>
    </row>
    <row r="12686" spans="7:9">
      <c r="G12686" s="33"/>
      <c r="H12686" s="33"/>
      <c r="I12686" s="33"/>
    </row>
    <row r="12687" spans="7:9">
      <c r="G12687" s="33"/>
      <c r="H12687" s="33"/>
      <c r="I12687" s="33"/>
    </row>
    <row r="12688" spans="7:9">
      <c r="G12688" s="33"/>
      <c r="H12688" s="33"/>
      <c r="I12688" s="33"/>
    </row>
    <row r="12689" spans="7:9">
      <c r="G12689" s="33"/>
      <c r="H12689" s="33"/>
      <c r="I12689" s="33"/>
    </row>
    <row r="12690" spans="7:9">
      <c r="G12690" s="33"/>
      <c r="H12690" s="33"/>
      <c r="I12690" s="33"/>
    </row>
    <row r="12691" spans="7:9">
      <c r="G12691" s="33"/>
      <c r="H12691" s="33"/>
      <c r="I12691" s="33"/>
    </row>
    <row r="12692" spans="7:9">
      <c r="G12692" s="33"/>
      <c r="H12692" s="33"/>
      <c r="I12692" s="33"/>
    </row>
    <row r="12693" spans="7:9">
      <c r="G12693" s="33"/>
      <c r="H12693" s="33"/>
      <c r="I12693" s="33"/>
    </row>
    <row r="12694" spans="7:9">
      <c r="G12694" s="33"/>
      <c r="H12694" s="33"/>
      <c r="I12694" s="33"/>
    </row>
    <row r="12695" spans="7:9">
      <c r="G12695" s="33"/>
      <c r="H12695" s="33"/>
      <c r="I12695" s="33"/>
    </row>
    <row r="12696" spans="7:9">
      <c r="G12696" s="33"/>
      <c r="H12696" s="33"/>
      <c r="I12696" s="33"/>
    </row>
    <row r="12697" spans="7:9">
      <c r="G12697" s="33"/>
      <c r="H12697" s="33"/>
      <c r="I12697" s="33"/>
    </row>
    <row r="12698" spans="7:9">
      <c r="G12698" s="33"/>
      <c r="H12698" s="33"/>
      <c r="I12698" s="33"/>
    </row>
    <row r="12699" spans="7:9">
      <c r="G12699" s="33"/>
      <c r="H12699" s="33"/>
      <c r="I12699" s="33"/>
    </row>
    <row r="12700" spans="7:9">
      <c r="G12700" s="33"/>
      <c r="H12700" s="33"/>
      <c r="I12700" s="33"/>
    </row>
    <row r="12701" spans="7:9">
      <c r="G12701" s="33"/>
      <c r="H12701" s="33"/>
      <c r="I12701" s="33"/>
    </row>
    <row r="12702" spans="7:9">
      <c r="G12702" s="33"/>
      <c r="H12702" s="33"/>
      <c r="I12702" s="33"/>
    </row>
    <row r="12703" spans="7:9">
      <c r="G12703" s="33"/>
      <c r="H12703" s="33"/>
      <c r="I12703" s="33"/>
    </row>
    <row r="12704" spans="7:9">
      <c r="G12704" s="33"/>
      <c r="H12704" s="33"/>
      <c r="I12704" s="33"/>
    </row>
    <row r="12705" spans="7:9">
      <c r="G12705" s="33"/>
      <c r="H12705" s="33"/>
      <c r="I12705" s="33"/>
    </row>
    <row r="12706" spans="7:9">
      <c r="G12706" s="33"/>
      <c r="H12706" s="33"/>
      <c r="I12706" s="33"/>
    </row>
    <row r="12707" spans="7:9">
      <c r="G12707" s="33"/>
      <c r="H12707" s="33"/>
      <c r="I12707" s="33"/>
    </row>
    <row r="12708" spans="7:9">
      <c r="G12708" s="33"/>
      <c r="H12708" s="33"/>
      <c r="I12708" s="33"/>
    </row>
    <row r="12709" spans="7:9">
      <c r="G12709" s="33"/>
      <c r="H12709" s="33"/>
      <c r="I12709" s="33"/>
    </row>
    <row r="12710" spans="7:9">
      <c r="G12710" s="33"/>
      <c r="H12710" s="33"/>
      <c r="I12710" s="33"/>
    </row>
    <row r="12711" spans="7:9">
      <c r="G12711" s="33"/>
      <c r="H12711" s="33"/>
      <c r="I12711" s="33"/>
    </row>
    <row r="12712" spans="7:9">
      <c r="G12712" s="33"/>
      <c r="H12712" s="33"/>
      <c r="I12712" s="33"/>
    </row>
    <row r="12713" spans="7:9">
      <c r="G12713" s="33"/>
      <c r="H12713" s="33"/>
      <c r="I12713" s="33"/>
    </row>
    <row r="12714" spans="7:9">
      <c r="G12714" s="33"/>
      <c r="H12714" s="33"/>
      <c r="I12714" s="33"/>
    </row>
    <row r="12715" spans="7:9">
      <c r="G12715" s="33"/>
      <c r="H12715" s="33"/>
      <c r="I12715" s="33"/>
    </row>
    <row r="12716" spans="7:9">
      <c r="G12716" s="33"/>
      <c r="H12716" s="33"/>
      <c r="I12716" s="33"/>
    </row>
    <row r="12717" spans="7:9">
      <c r="G12717" s="33"/>
      <c r="H12717" s="33"/>
      <c r="I12717" s="33"/>
    </row>
    <row r="12718" spans="7:9">
      <c r="G12718" s="33"/>
      <c r="H12718" s="33"/>
      <c r="I12718" s="33"/>
    </row>
    <row r="12719" spans="7:9">
      <c r="G12719" s="33"/>
      <c r="H12719" s="33"/>
      <c r="I12719" s="33"/>
    </row>
    <row r="12720" spans="7:9">
      <c r="G12720" s="33"/>
      <c r="H12720" s="33"/>
      <c r="I12720" s="33"/>
    </row>
    <row r="12721" spans="7:9">
      <c r="G12721" s="33"/>
      <c r="H12721" s="33"/>
      <c r="I12721" s="33"/>
    </row>
    <row r="12722" spans="7:9">
      <c r="G12722" s="33"/>
      <c r="H12722" s="33"/>
      <c r="I12722" s="33"/>
    </row>
    <row r="12723" spans="7:9">
      <c r="G12723" s="33"/>
      <c r="H12723" s="33"/>
      <c r="I12723" s="33"/>
    </row>
    <row r="12724" spans="7:9">
      <c r="G12724" s="33"/>
      <c r="H12724" s="33"/>
      <c r="I12724" s="33"/>
    </row>
    <row r="12725" spans="7:9">
      <c r="G12725" s="33"/>
      <c r="H12725" s="33"/>
      <c r="I12725" s="33"/>
    </row>
    <row r="12726" spans="7:9">
      <c r="G12726" s="33"/>
      <c r="H12726" s="33"/>
      <c r="I12726" s="33"/>
    </row>
    <row r="12727" spans="7:9">
      <c r="G12727" s="33"/>
      <c r="H12727" s="33"/>
      <c r="I12727" s="33"/>
    </row>
    <row r="12728" spans="7:9">
      <c r="G12728" s="33"/>
      <c r="H12728" s="33"/>
      <c r="I12728" s="33"/>
    </row>
    <row r="12729" spans="7:9">
      <c r="G12729" s="33"/>
      <c r="H12729" s="33"/>
      <c r="I12729" s="33"/>
    </row>
    <row r="12730" spans="7:9">
      <c r="G12730" s="33"/>
      <c r="H12730" s="33"/>
      <c r="I12730" s="33"/>
    </row>
    <row r="12731" spans="7:9">
      <c r="G12731" s="33"/>
      <c r="H12731" s="33"/>
      <c r="I12731" s="33"/>
    </row>
    <row r="12732" spans="7:9">
      <c r="G12732" s="33"/>
      <c r="H12732" s="33"/>
      <c r="I12732" s="33"/>
    </row>
    <row r="12733" spans="7:9">
      <c r="G12733" s="33"/>
      <c r="H12733" s="33"/>
      <c r="I12733" s="33"/>
    </row>
    <row r="12734" spans="7:9">
      <c r="G12734" s="33"/>
      <c r="H12734" s="33"/>
      <c r="I12734" s="33"/>
    </row>
    <row r="12735" spans="7:9">
      <c r="G12735" s="33"/>
      <c r="H12735" s="33"/>
      <c r="I12735" s="33"/>
    </row>
    <row r="12736" spans="7:9">
      <c r="G12736" s="33"/>
      <c r="H12736" s="33"/>
      <c r="I12736" s="33"/>
    </row>
    <row r="12737" spans="7:9">
      <c r="G12737" s="33"/>
      <c r="H12737" s="33"/>
      <c r="I12737" s="33"/>
    </row>
    <row r="12738" spans="7:9">
      <c r="G12738" s="33"/>
      <c r="H12738" s="33"/>
      <c r="I12738" s="33"/>
    </row>
    <row r="12739" spans="7:9">
      <c r="G12739" s="33"/>
      <c r="H12739" s="33"/>
      <c r="I12739" s="33"/>
    </row>
    <row r="12740" spans="7:9">
      <c r="G12740" s="33"/>
      <c r="H12740" s="33"/>
      <c r="I12740" s="33"/>
    </row>
    <row r="12741" spans="7:9">
      <c r="G12741" s="33"/>
      <c r="H12741" s="33"/>
      <c r="I12741" s="33"/>
    </row>
    <row r="12742" spans="7:9">
      <c r="G12742" s="33"/>
      <c r="H12742" s="33"/>
      <c r="I12742" s="33"/>
    </row>
    <row r="12743" spans="7:9">
      <c r="G12743" s="33"/>
      <c r="H12743" s="33"/>
      <c r="I12743" s="33"/>
    </row>
    <row r="12744" spans="7:9">
      <c r="G12744" s="33"/>
      <c r="H12744" s="33"/>
      <c r="I12744" s="33"/>
    </row>
    <row r="12745" spans="7:9">
      <c r="G12745" s="33"/>
      <c r="H12745" s="33"/>
      <c r="I12745" s="33"/>
    </row>
    <row r="12746" spans="7:9">
      <c r="G12746" s="33"/>
      <c r="H12746" s="33"/>
      <c r="I12746" s="33"/>
    </row>
    <row r="12747" spans="7:9">
      <c r="G12747" s="33"/>
      <c r="H12747" s="33"/>
      <c r="I12747" s="33"/>
    </row>
    <row r="12748" spans="7:9">
      <c r="G12748" s="33"/>
      <c r="H12748" s="33"/>
      <c r="I12748" s="33"/>
    </row>
    <row r="12749" spans="7:9">
      <c r="G12749" s="33"/>
      <c r="H12749" s="33"/>
      <c r="I12749" s="33"/>
    </row>
    <row r="12750" spans="7:9">
      <c r="G12750" s="33"/>
      <c r="H12750" s="33"/>
      <c r="I12750" s="33"/>
    </row>
    <row r="12751" spans="7:9">
      <c r="G12751" s="33"/>
      <c r="H12751" s="33"/>
      <c r="I12751" s="33"/>
    </row>
    <row r="12752" spans="7:9">
      <c r="G12752" s="33"/>
      <c r="H12752" s="33"/>
      <c r="I12752" s="33"/>
    </row>
    <row r="12753" spans="7:9">
      <c r="G12753" s="33"/>
      <c r="H12753" s="33"/>
      <c r="I12753" s="33"/>
    </row>
    <row r="12754" spans="7:9">
      <c r="G12754" s="33"/>
      <c r="H12754" s="33"/>
      <c r="I12754" s="33"/>
    </row>
    <row r="12755" spans="7:9">
      <c r="G12755" s="33"/>
      <c r="H12755" s="33"/>
      <c r="I12755" s="33"/>
    </row>
    <row r="12756" spans="7:9">
      <c r="G12756" s="33"/>
      <c r="H12756" s="33"/>
      <c r="I12756" s="33"/>
    </row>
    <row r="12757" spans="7:9">
      <c r="G12757" s="33"/>
      <c r="H12757" s="33"/>
      <c r="I12757" s="33"/>
    </row>
    <row r="12758" spans="7:9">
      <c r="G12758" s="33"/>
      <c r="H12758" s="33"/>
      <c r="I12758" s="33"/>
    </row>
    <row r="12759" spans="7:9">
      <c r="G12759" s="33"/>
      <c r="H12759" s="33"/>
      <c r="I12759" s="33"/>
    </row>
    <row r="12760" spans="7:9">
      <c r="G12760" s="33"/>
      <c r="H12760" s="33"/>
      <c r="I12760" s="33"/>
    </row>
    <row r="12761" spans="7:9">
      <c r="G12761" s="33"/>
      <c r="H12761" s="33"/>
      <c r="I12761" s="33"/>
    </row>
    <row r="12762" spans="7:9">
      <c r="G12762" s="33"/>
      <c r="H12762" s="33"/>
      <c r="I12762" s="33"/>
    </row>
    <row r="12763" spans="7:9">
      <c r="G12763" s="33"/>
      <c r="H12763" s="33"/>
      <c r="I12763" s="33"/>
    </row>
    <row r="12764" spans="7:9">
      <c r="G12764" s="33"/>
      <c r="H12764" s="33"/>
      <c r="I12764" s="33"/>
    </row>
    <row r="12765" spans="7:9">
      <c r="G12765" s="33"/>
      <c r="H12765" s="33"/>
      <c r="I12765" s="33"/>
    </row>
    <row r="12766" spans="7:9">
      <c r="G12766" s="33"/>
      <c r="H12766" s="33"/>
      <c r="I12766" s="33"/>
    </row>
    <row r="12767" spans="7:9">
      <c r="G12767" s="33"/>
      <c r="H12767" s="33"/>
      <c r="I12767" s="33"/>
    </row>
    <row r="12768" spans="7:9">
      <c r="G12768" s="33"/>
      <c r="H12768" s="33"/>
      <c r="I12768" s="33"/>
    </row>
    <row r="12769" spans="7:9">
      <c r="G12769" s="33"/>
      <c r="H12769" s="33"/>
      <c r="I12769" s="33"/>
    </row>
    <row r="12770" spans="7:9">
      <c r="G12770" s="33"/>
      <c r="H12770" s="33"/>
      <c r="I12770" s="33"/>
    </row>
    <row r="12771" spans="7:9">
      <c r="G12771" s="33"/>
      <c r="H12771" s="33"/>
      <c r="I12771" s="33"/>
    </row>
    <row r="12772" spans="7:9">
      <c r="G12772" s="33"/>
      <c r="H12772" s="33"/>
      <c r="I12772" s="33"/>
    </row>
    <row r="12773" spans="7:9">
      <c r="G12773" s="33"/>
      <c r="H12773" s="33"/>
      <c r="I12773" s="33"/>
    </row>
    <row r="12774" spans="7:9">
      <c r="G12774" s="33"/>
      <c r="H12774" s="33"/>
      <c r="I12774" s="33"/>
    </row>
    <row r="12775" spans="7:9">
      <c r="G12775" s="33"/>
      <c r="H12775" s="33"/>
      <c r="I12775" s="33"/>
    </row>
    <row r="12776" spans="7:9">
      <c r="G12776" s="33"/>
      <c r="H12776" s="33"/>
      <c r="I12776" s="33"/>
    </row>
    <row r="12777" spans="7:9">
      <c r="G12777" s="33"/>
      <c r="H12777" s="33"/>
      <c r="I12777" s="33"/>
    </row>
    <row r="12778" spans="7:9">
      <c r="G12778" s="33"/>
      <c r="H12778" s="33"/>
      <c r="I12778" s="33"/>
    </row>
    <row r="12779" spans="7:9">
      <c r="G12779" s="33"/>
      <c r="H12779" s="33"/>
      <c r="I12779" s="33"/>
    </row>
    <row r="12780" spans="7:9">
      <c r="G12780" s="33"/>
      <c r="H12780" s="33"/>
      <c r="I12780" s="33"/>
    </row>
    <row r="12781" spans="7:9">
      <c r="G12781" s="33"/>
      <c r="H12781" s="33"/>
      <c r="I12781" s="33"/>
    </row>
    <row r="12782" spans="7:9">
      <c r="G12782" s="33"/>
      <c r="H12782" s="33"/>
      <c r="I12782" s="33"/>
    </row>
    <row r="12783" spans="7:9">
      <c r="G12783" s="33"/>
      <c r="H12783" s="33"/>
      <c r="I12783" s="33"/>
    </row>
    <row r="12784" spans="7:9">
      <c r="G12784" s="33"/>
      <c r="H12784" s="33"/>
      <c r="I12784" s="33"/>
    </row>
    <row r="12785" spans="7:9">
      <c r="G12785" s="33"/>
      <c r="H12785" s="33"/>
      <c r="I12785" s="33"/>
    </row>
    <row r="12786" spans="7:9">
      <c r="G12786" s="33"/>
      <c r="H12786" s="33"/>
      <c r="I12786" s="33"/>
    </row>
    <row r="12787" spans="7:9">
      <c r="G12787" s="33"/>
      <c r="H12787" s="33"/>
      <c r="I12787" s="33"/>
    </row>
    <row r="12788" spans="7:9">
      <c r="G12788" s="33"/>
      <c r="H12788" s="33"/>
      <c r="I12788" s="33"/>
    </row>
    <row r="12789" spans="7:9">
      <c r="G12789" s="33"/>
      <c r="H12789" s="33"/>
      <c r="I12789" s="33"/>
    </row>
    <row r="12790" spans="7:9">
      <c r="G12790" s="33"/>
      <c r="H12790" s="33"/>
      <c r="I12790" s="33"/>
    </row>
    <row r="12791" spans="7:9">
      <c r="G12791" s="33"/>
      <c r="H12791" s="33"/>
      <c r="I12791" s="33"/>
    </row>
    <row r="12792" spans="7:9">
      <c r="G12792" s="33"/>
      <c r="H12792" s="33"/>
      <c r="I12792" s="33"/>
    </row>
    <row r="12793" spans="7:9">
      <c r="G12793" s="33"/>
      <c r="H12793" s="33"/>
      <c r="I12793" s="33"/>
    </row>
    <row r="12794" spans="7:9">
      <c r="G12794" s="33"/>
      <c r="H12794" s="33"/>
      <c r="I12794" s="33"/>
    </row>
    <row r="12795" spans="7:9">
      <c r="G12795" s="33"/>
      <c r="H12795" s="33"/>
      <c r="I12795" s="33"/>
    </row>
    <row r="12796" spans="7:9">
      <c r="G12796" s="33"/>
      <c r="H12796" s="33"/>
      <c r="I12796" s="33"/>
    </row>
    <row r="12797" spans="7:9">
      <c r="G12797" s="33"/>
      <c r="H12797" s="33"/>
      <c r="I12797" s="33"/>
    </row>
    <row r="12798" spans="7:9">
      <c r="G12798" s="33"/>
      <c r="H12798" s="33"/>
      <c r="I12798" s="33"/>
    </row>
    <row r="12799" spans="7:9">
      <c r="G12799" s="33"/>
      <c r="H12799" s="33"/>
      <c r="I12799" s="33"/>
    </row>
    <row r="12800" spans="7:9">
      <c r="G12800" s="33"/>
      <c r="H12800" s="33"/>
      <c r="I12800" s="33"/>
    </row>
    <row r="12801" spans="7:9">
      <c r="G12801" s="33"/>
      <c r="H12801" s="33"/>
      <c r="I12801" s="33"/>
    </row>
    <row r="12802" spans="7:9">
      <c r="G12802" s="33"/>
      <c r="H12802" s="33"/>
      <c r="I12802" s="33"/>
    </row>
    <row r="12803" spans="7:9">
      <c r="G12803" s="33"/>
      <c r="H12803" s="33"/>
      <c r="I12803" s="33"/>
    </row>
    <row r="12804" spans="7:9">
      <c r="G12804" s="33"/>
      <c r="H12804" s="33"/>
      <c r="I12804" s="33"/>
    </row>
    <row r="12805" spans="7:9">
      <c r="G12805" s="33"/>
      <c r="H12805" s="33"/>
      <c r="I12805" s="33"/>
    </row>
    <row r="12806" spans="7:9">
      <c r="G12806" s="33"/>
      <c r="H12806" s="33"/>
      <c r="I12806" s="33"/>
    </row>
    <row r="12807" spans="7:9">
      <c r="G12807" s="33"/>
      <c r="H12807" s="33"/>
      <c r="I12807" s="33"/>
    </row>
    <row r="12808" spans="7:9">
      <c r="G12808" s="33"/>
      <c r="H12808" s="33"/>
      <c r="I12808" s="33"/>
    </row>
    <row r="12809" spans="7:9">
      <c r="G12809" s="33"/>
      <c r="H12809" s="33"/>
      <c r="I12809" s="33"/>
    </row>
    <row r="12810" spans="7:9">
      <c r="G12810" s="33"/>
      <c r="H12810" s="33"/>
      <c r="I12810" s="33"/>
    </row>
    <row r="12811" spans="7:9">
      <c r="G12811" s="33"/>
      <c r="H12811" s="33"/>
      <c r="I12811" s="33"/>
    </row>
    <row r="12812" spans="7:9">
      <c r="G12812" s="33"/>
      <c r="H12812" s="33"/>
      <c r="I12812" s="33"/>
    </row>
    <row r="12813" spans="7:9">
      <c r="G12813" s="33"/>
      <c r="H12813" s="33"/>
      <c r="I12813" s="33"/>
    </row>
    <row r="12814" spans="7:9">
      <c r="G12814" s="33"/>
      <c r="H12814" s="33"/>
      <c r="I12814" s="33"/>
    </row>
    <row r="12815" spans="7:9">
      <c r="G12815" s="33"/>
      <c r="H12815" s="33"/>
      <c r="I12815" s="33"/>
    </row>
    <row r="12816" spans="7:9">
      <c r="G12816" s="33"/>
      <c r="H12816" s="33"/>
      <c r="I12816" s="33"/>
    </row>
    <row r="12817" spans="7:9">
      <c r="G12817" s="33"/>
      <c r="H12817" s="33"/>
      <c r="I12817" s="33"/>
    </row>
    <row r="12818" spans="7:9">
      <c r="G12818" s="33"/>
      <c r="H12818" s="33"/>
      <c r="I12818" s="33"/>
    </row>
    <row r="12819" spans="7:9">
      <c r="G12819" s="33"/>
      <c r="H12819" s="33"/>
      <c r="I12819" s="33"/>
    </row>
    <row r="12820" spans="7:9">
      <c r="G12820" s="33"/>
      <c r="H12820" s="33"/>
      <c r="I12820" s="33"/>
    </row>
    <row r="12821" spans="7:9">
      <c r="G12821" s="33"/>
      <c r="H12821" s="33"/>
      <c r="I12821" s="33"/>
    </row>
    <row r="12822" spans="7:9">
      <c r="G12822" s="33"/>
      <c r="H12822" s="33"/>
      <c r="I12822" s="33"/>
    </row>
    <row r="12823" spans="7:9">
      <c r="G12823" s="33"/>
      <c r="H12823" s="33"/>
      <c r="I12823" s="33"/>
    </row>
    <row r="12824" spans="7:9">
      <c r="G12824" s="33"/>
      <c r="H12824" s="33"/>
      <c r="I12824" s="33"/>
    </row>
    <row r="12825" spans="7:9">
      <c r="G12825" s="33"/>
      <c r="H12825" s="33"/>
      <c r="I12825" s="33"/>
    </row>
    <row r="12826" spans="7:9">
      <c r="G12826" s="33"/>
      <c r="H12826" s="33"/>
      <c r="I12826" s="33"/>
    </row>
    <row r="12827" spans="7:9">
      <c r="G12827" s="33"/>
      <c r="H12827" s="33"/>
      <c r="I12827" s="33"/>
    </row>
    <row r="12828" spans="7:9">
      <c r="G12828" s="33"/>
      <c r="H12828" s="33"/>
      <c r="I12828" s="33"/>
    </row>
    <row r="12829" spans="7:9">
      <c r="G12829" s="33"/>
      <c r="H12829" s="33"/>
      <c r="I12829" s="33"/>
    </row>
    <row r="12830" spans="7:9">
      <c r="G12830" s="33"/>
      <c r="H12830" s="33"/>
      <c r="I12830" s="33"/>
    </row>
    <row r="12831" spans="7:9">
      <c r="G12831" s="33"/>
      <c r="H12831" s="33"/>
      <c r="I12831" s="33"/>
    </row>
    <row r="12832" spans="7:9">
      <c r="G12832" s="33"/>
      <c r="H12832" s="33"/>
      <c r="I12832" s="33"/>
    </row>
    <row r="12833" spans="7:9">
      <c r="G12833" s="33"/>
      <c r="H12833" s="33"/>
      <c r="I12833" s="33"/>
    </row>
    <row r="12834" spans="7:9">
      <c r="G12834" s="33"/>
      <c r="H12834" s="33"/>
      <c r="I12834" s="33"/>
    </row>
    <row r="12835" spans="7:9">
      <c r="G12835" s="33"/>
      <c r="H12835" s="33"/>
      <c r="I12835" s="33"/>
    </row>
    <row r="12836" spans="7:9">
      <c r="G12836" s="33"/>
      <c r="H12836" s="33"/>
      <c r="I12836" s="33"/>
    </row>
    <row r="12837" spans="7:9">
      <c r="G12837" s="33"/>
      <c r="H12837" s="33"/>
      <c r="I12837" s="33"/>
    </row>
    <row r="12838" spans="7:9">
      <c r="G12838" s="33"/>
      <c r="H12838" s="33"/>
      <c r="I12838" s="33"/>
    </row>
    <row r="12839" spans="7:9">
      <c r="G12839" s="33"/>
      <c r="H12839" s="33"/>
      <c r="I12839" s="33"/>
    </row>
    <row r="12840" spans="7:9">
      <c r="G12840" s="33"/>
      <c r="H12840" s="33"/>
      <c r="I12840" s="33"/>
    </row>
    <row r="12841" spans="7:9">
      <c r="G12841" s="33"/>
      <c r="H12841" s="33"/>
      <c r="I12841" s="33"/>
    </row>
    <row r="12842" spans="7:9">
      <c r="G12842" s="33"/>
      <c r="H12842" s="33"/>
      <c r="I12842" s="33"/>
    </row>
    <row r="12843" spans="7:9">
      <c r="G12843" s="33"/>
      <c r="H12843" s="33"/>
      <c r="I12843" s="33"/>
    </row>
    <row r="12844" spans="7:9">
      <c r="G12844" s="33"/>
      <c r="H12844" s="33"/>
      <c r="I12844" s="33"/>
    </row>
    <row r="12845" spans="7:9">
      <c r="G12845" s="33"/>
      <c r="H12845" s="33"/>
      <c r="I12845" s="33"/>
    </row>
    <row r="12846" spans="7:9">
      <c r="G12846" s="33"/>
      <c r="H12846" s="33"/>
      <c r="I12846" s="33"/>
    </row>
    <row r="12847" spans="7:9">
      <c r="G12847" s="33"/>
      <c r="H12847" s="33"/>
      <c r="I12847" s="33"/>
    </row>
    <row r="12848" spans="7:9">
      <c r="G12848" s="33"/>
      <c r="H12848" s="33"/>
      <c r="I12848" s="33"/>
    </row>
    <row r="12849" spans="7:9">
      <c r="G12849" s="33"/>
      <c r="H12849" s="33"/>
      <c r="I12849" s="33"/>
    </row>
    <row r="12850" spans="7:9">
      <c r="G12850" s="33"/>
      <c r="H12850" s="33"/>
      <c r="I12850" s="33"/>
    </row>
    <row r="12851" spans="7:9">
      <c r="G12851" s="33"/>
      <c r="H12851" s="33"/>
      <c r="I12851" s="33"/>
    </row>
    <row r="12852" spans="7:9">
      <c r="G12852" s="33"/>
      <c r="H12852" s="33"/>
      <c r="I12852" s="33"/>
    </row>
    <row r="12853" spans="7:9">
      <c r="G12853" s="33"/>
      <c r="H12853" s="33"/>
      <c r="I12853" s="33"/>
    </row>
    <row r="12854" spans="7:9">
      <c r="G12854" s="33"/>
      <c r="H12854" s="33"/>
      <c r="I12854" s="33"/>
    </row>
    <row r="12855" spans="7:9">
      <c r="G12855" s="33"/>
      <c r="H12855" s="33"/>
      <c r="I12855" s="33"/>
    </row>
    <row r="12856" spans="7:9">
      <c r="G12856" s="33"/>
      <c r="H12856" s="33"/>
      <c r="I12856" s="33"/>
    </row>
    <row r="12857" spans="7:9">
      <c r="G12857" s="33"/>
      <c r="H12857" s="33"/>
      <c r="I12857" s="33"/>
    </row>
    <row r="12858" spans="7:9">
      <c r="G12858" s="33"/>
      <c r="H12858" s="33"/>
      <c r="I12858" s="33"/>
    </row>
    <row r="12859" spans="7:9">
      <c r="G12859" s="33"/>
      <c r="H12859" s="33"/>
      <c r="I12859" s="33"/>
    </row>
    <row r="12860" spans="7:9">
      <c r="G12860" s="33"/>
      <c r="H12860" s="33"/>
      <c r="I12860" s="33"/>
    </row>
    <row r="12861" spans="7:9">
      <c r="G12861" s="33"/>
      <c r="H12861" s="33"/>
      <c r="I12861" s="33"/>
    </row>
    <row r="12862" spans="7:9">
      <c r="G12862" s="33"/>
      <c r="H12862" s="33"/>
      <c r="I12862" s="33"/>
    </row>
    <row r="12863" spans="7:9">
      <c r="G12863" s="33"/>
      <c r="H12863" s="33"/>
      <c r="I12863" s="33"/>
    </row>
    <row r="12864" spans="7:9">
      <c r="G12864" s="33"/>
      <c r="H12864" s="33"/>
      <c r="I12864" s="33"/>
    </row>
    <row r="12865" spans="7:9">
      <c r="G12865" s="33"/>
      <c r="H12865" s="33"/>
      <c r="I12865" s="33"/>
    </row>
    <row r="12866" spans="7:9">
      <c r="G12866" s="33"/>
      <c r="H12866" s="33"/>
      <c r="I12866" s="33"/>
    </row>
    <row r="12867" spans="7:9">
      <c r="G12867" s="33"/>
      <c r="H12867" s="33"/>
      <c r="I12867" s="33"/>
    </row>
    <row r="12868" spans="7:9">
      <c r="G12868" s="33"/>
      <c r="H12868" s="33"/>
      <c r="I12868" s="33"/>
    </row>
    <row r="12869" spans="7:9">
      <c r="G12869" s="33"/>
      <c r="H12869" s="33"/>
      <c r="I12869" s="33"/>
    </row>
    <row r="12870" spans="7:9">
      <c r="G12870" s="33"/>
      <c r="H12870" s="33"/>
      <c r="I12870" s="33"/>
    </row>
    <row r="12871" spans="7:9">
      <c r="G12871" s="33"/>
      <c r="H12871" s="33"/>
      <c r="I12871" s="33"/>
    </row>
    <row r="12872" spans="7:9">
      <c r="G12872" s="33"/>
      <c r="H12872" s="33"/>
      <c r="I12872" s="33"/>
    </row>
    <row r="12873" spans="7:9">
      <c r="G12873" s="33"/>
      <c r="H12873" s="33"/>
      <c r="I12873" s="33"/>
    </row>
    <row r="12874" spans="7:9">
      <c r="G12874" s="33"/>
      <c r="H12874" s="33"/>
      <c r="I12874" s="33"/>
    </row>
    <row r="12875" spans="7:9">
      <c r="G12875" s="33"/>
      <c r="H12875" s="33"/>
      <c r="I12875" s="33"/>
    </row>
    <row r="12876" spans="7:9">
      <c r="G12876" s="33"/>
      <c r="H12876" s="33"/>
      <c r="I12876" s="33"/>
    </row>
    <row r="12877" spans="7:9">
      <c r="G12877" s="33"/>
      <c r="H12877" s="33"/>
      <c r="I12877" s="33"/>
    </row>
    <row r="12878" spans="7:9">
      <c r="G12878" s="33"/>
      <c r="H12878" s="33"/>
      <c r="I12878" s="33"/>
    </row>
    <row r="12879" spans="7:9">
      <c r="G12879" s="33"/>
      <c r="H12879" s="33"/>
      <c r="I12879" s="33"/>
    </row>
    <row r="12880" spans="7:9">
      <c r="G12880" s="33"/>
      <c r="H12880" s="33"/>
      <c r="I12880" s="33"/>
    </row>
    <row r="12881" spans="7:9">
      <c r="G12881" s="33"/>
      <c r="H12881" s="33"/>
      <c r="I12881" s="33"/>
    </row>
    <row r="12882" spans="7:9">
      <c r="G12882" s="33"/>
      <c r="H12882" s="33"/>
      <c r="I12882" s="33"/>
    </row>
    <row r="12883" spans="7:9">
      <c r="G12883" s="33"/>
      <c r="H12883" s="33"/>
      <c r="I12883" s="33"/>
    </row>
    <row r="12884" spans="7:9">
      <c r="G12884" s="33"/>
      <c r="H12884" s="33"/>
      <c r="I12884" s="33"/>
    </row>
    <row r="12885" spans="7:9">
      <c r="G12885" s="33"/>
      <c r="H12885" s="33"/>
      <c r="I12885" s="33"/>
    </row>
    <row r="12886" spans="7:9">
      <c r="G12886" s="33"/>
      <c r="H12886" s="33"/>
      <c r="I12886" s="33"/>
    </row>
    <row r="12887" spans="7:9">
      <c r="G12887" s="33"/>
      <c r="H12887" s="33"/>
      <c r="I12887" s="33"/>
    </row>
    <row r="12888" spans="7:9">
      <c r="G12888" s="33"/>
      <c r="H12888" s="33"/>
      <c r="I12888" s="33"/>
    </row>
    <row r="12889" spans="7:9">
      <c r="G12889" s="33"/>
      <c r="H12889" s="33"/>
      <c r="I12889" s="33"/>
    </row>
    <row r="12890" spans="7:9">
      <c r="G12890" s="33"/>
      <c r="H12890" s="33"/>
      <c r="I12890" s="33"/>
    </row>
    <row r="12891" spans="7:9">
      <c r="G12891" s="33"/>
      <c r="H12891" s="33"/>
      <c r="I12891" s="33"/>
    </row>
    <row r="12892" spans="7:9">
      <c r="G12892" s="33"/>
      <c r="H12892" s="33"/>
      <c r="I12892" s="33"/>
    </row>
    <row r="12893" spans="7:9">
      <c r="G12893" s="33"/>
      <c r="H12893" s="33"/>
      <c r="I12893" s="33"/>
    </row>
    <row r="12894" spans="7:9">
      <c r="G12894" s="33"/>
      <c r="H12894" s="33"/>
      <c r="I12894" s="33"/>
    </row>
    <row r="12895" spans="7:9">
      <c r="G12895" s="33"/>
      <c r="H12895" s="33"/>
      <c r="I12895" s="33"/>
    </row>
    <row r="12896" spans="7:9">
      <c r="G12896" s="33"/>
      <c r="H12896" s="33"/>
      <c r="I12896" s="33"/>
    </row>
    <row r="12897" spans="7:9">
      <c r="G12897" s="33"/>
      <c r="H12897" s="33"/>
      <c r="I12897" s="33"/>
    </row>
    <row r="12898" spans="7:9">
      <c r="G12898" s="33"/>
      <c r="H12898" s="33"/>
      <c r="I12898" s="33"/>
    </row>
    <row r="12899" spans="7:9">
      <c r="G12899" s="33"/>
      <c r="H12899" s="33"/>
      <c r="I12899" s="33"/>
    </row>
    <row r="12900" spans="7:9">
      <c r="G12900" s="33"/>
      <c r="H12900" s="33"/>
      <c r="I12900" s="33"/>
    </row>
    <row r="12901" spans="7:9">
      <c r="G12901" s="33"/>
      <c r="H12901" s="33"/>
      <c r="I12901" s="33"/>
    </row>
    <row r="12902" spans="7:9">
      <c r="G12902" s="33"/>
      <c r="H12902" s="33"/>
      <c r="I12902" s="33"/>
    </row>
    <row r="12903" spans="7:9">
      <c r="G12903" s="33"/>
      <c r="H12903" s="33"/>
      <c r="I12903" s="33"/>
    </row>
    <row r="12904" spans="7:9">
      <c r="G12904" s="33"/>
      <c r="H12904" s="33"/>
      <c r="I12904" s="33"/>
    </row>
    <row r="12905" spans="7:9">
      <c r="G12905" s="33"/>
      <c r="H12905" s="33"/>
      <c r="I12905" s="33"/>
    </row>
    <row r="12906" spans="7:9">
      <c r="G12906" s="33"/>
      <c r="H12906" s="33"/>
      <c r="I12906" s="33"/>
    </row>
    <row r="12907" spans="7:9">
      <c r="G12907" s="33"/>
      <c r="H12907" s="33"/>
      <c r="I12907" s="33"/>
    </row>
    <row r="12908" spans="7:9">
      <c r="G12908" s="33"/>
      <c r="H12908" s="33"/>
      <c r="I12908" s="33"/>
    </row>
    <row r="12909" spans="7:9">
      <c r="G12909" s="33"/>
      <c r="H12909" s="33"/>
      <c r="I12909" s="33"/>
    </row>
    <row r="12910" spans="7:9">
      <c r="G12910" s="33"/>
      <c r="H12910" s="33"/>
      <c r="I12910" s="33"/>
    </row>
    <row r="12911" spans="7:9">
      <c r="G12911" s="33"/>
      <c r="H12911" s="33"/>
      <c r="I12911" s="33"/>
    </row>
    <row r="12912" spans="7:9">
      <c r="G12912" s="33"/>
      <c r="H12912" s="33"/>
      <c r="I12912" s="33"/>
    </row>
    <row r="12913" spans="7:9">
      <c r="G12913" s="33"/>
      <c r="H12913" s="33"/>
      <c r="I12913" s="33"/>
    </row>
    <row r="12914" spans="7:9">
      <c r="G12914" s="33"/>
      <c r="H12914" s="33"/>
      <c r="I12914" s="33"/>
    </row>
    <row r="12915" spans="7:9">
      <c r="G12915" s="33"/>
      <c r="H12915" s="33"/>
      <c r="I12915" s="33"/>
    </row>
    <row r="12916" spans="7:9">
      <c r="G12916" s="33"/>
      <c r="H12916" s="33"/>
      <c r="I12916" s="33"/>
    </row>
    <row r="12917" spans="7:9">
      <c r="G12917" s="33"/>
      <c r="H12917" s="33"/>
      <c r="I12917" s="33"/>
    </row>
    <row r="12918" spans="7:9">
      <c r="G12918" s="33"/>
      <c r="H12918" s="33"/>
      <c r="I12918" s="33"/>
    </row>
    <row r="12919" spans="7:9">
      <c r="G12919" s="33"/>
      <c r="H12919" s="33"/>
      <c r="I12919" s="33"/>
    </row>
    <row r="12920" spans="7:9">
      <c r="G12920" s="33"/>
      <c r="H12920" s="33"/>
      <c r="I12920" s="33"/>
    </row>
    <row r="12921" spans="7:9">
      <c r="G12921" s="33"/>
      <c r="H12921" s="33"/>
      <c r="I12921" s="33"/>
    </row>
    <row r="12922" spans="7:9">
      <c r="G12922" s="33"/>
      <c r="H12922" s="33"/>
      <c r="I12922" s="33"/>
    </row>
    <row r="12923" spans="7:9">
      <c r="G12923" s="33"/>
      <c r="H12923" s="33"/>
      <c r="I12923" s="33"/>
    </row>
    <row r="12924" spans="7:9">
      <c r="G12924" s="33"/>
      <c r="H12924" s="33"/>
      <c r="I12924" s="33"/>
    </row>
    <row r="12925" spans="7:9">
      <c r="G12925" s="33"/>
      <c r="H12925" s="33"/>
      <c r="I12925" s="33"/>
    </row>
    <row r="12926" spans="7:9">
      <c r="G12926" s="33"/>
      <c r="H12926" s="33"/>
      <c r="I12926" s="33"/>
    </row>
    <row r="12927" spans="7:9">
      <c r="G12927" s="33"/>
      <c r="H12927" s="33"/>
      <c r="I12927" s="33"/>
    </row>
    <row r="12928" spans="7:9">
      <c r="G12928" s="33"/>
      <c r="H12928" s="33"/>
      <c r="I12928" s="33"/>
    </row>
    <row r="12929" spans="7:9">
      <c r="G12929" s="33"/>
      <c r="H12929" s="33"/>
      <c r="I12929" s="33"/>
    </row>
    <row r="12930" spans="7:9">
      <c r="G12930" s="33"/>
      <c r="H12930" s="33"/>
      <c r="I12930" s="33"/>
    </row>
    <row r="12931" spans="7:9">
      <c r="G12931" s="33"/>
      <c r="H12931" s="33"/>
      <c r="I12931" s="33"/>
    </row>
    <row r="12932" spans="7:9">
      <c r="G12932" s="33"/>
      <c r="H12932" s="33"/>
      <c r="I12932" s="33"/>
    </row>
    <row r="12933" spans="7:9">
      <c r="G12933" s="33"/>
      <c r="H12933" s="33"/>
      <c r="I12933" s="33"/>
    </row>
    <row r="12934" spans="7:9">
      <c r="G12934" s="33"/>
      <c r="H12934" s="33"/>
      <c r="I12934" s="33"/>
    </row>
    <row r="12935" spans="7:9">
      <c r="G12935" s="33"/>
      <c r="H12935" s="33"/>
      <c r="I12935" s="33"/>
    </row>
    <row r="12936" spans="7:9">
      <c r="G12936" s="33"/>
      <c r="H12936" s="33"/>
      <c r="I12936" s="33"/>
    </row>
    <row r="12937" spans="7:9">
      <c r="G12937" s="33"/>
      <c r="H12937" s="33"/>
      <c r="I12937" s="33"/>
    </row>
    <row r="12938" spans="7:9">
      <c r="G12938" s="33"/>
      <c r="H12938" s="33"/>
      <c r="I12938" s="33"/>
    </row>
    <row r="12939" spans="7:9">
      <c r="G12939" s="33"/>
      <c r="H12939" s="33"/>
      <c r="I12939" s="33"/>
    </row>
    <row r="12940" spans="7:9">
      <c r="G12940" s="33"/>
      <c r="H12940" s="33"/>
      <c r="I12940" s="33"/>
    </row>
    <row r="12941" spans="7:9">
      <c r="G12941" s="33"/>
      <c r="H12941" s="33"/>
      <c r="I12941" s="33"/>
    </row>
    <row r="12942" spans="7:9">
      <c r="G12942" s="33"/>
      <c r="H12942" s="33"/>
      <c r="I12942" s="33"/>
    </row>
    <row r="12943" spans="7:9">
      <c r="G12943" s="33"/>
      <c r="H12943" s="33"/>
      <c r="I12943" s="33"/>
    </row>
    <row r="12944" spans="7:9">
      <c r="G12944" s="33"/>
      <c r="H12944" s="33"/>
      <c r="I12944" s="33"/>
    </row>
    <row r="12945" spans="7:9">
      <c r="G12945" s="33"/>
      <c r="H12945" s="33"/>
      <c r="I12945" s="33"/>
    </row>
    <row r="12946" spans="7:9">
      <c r="G12946" s="33"/>
      <c r="H12946" s="33"/>
      <c r="I12946" s="33"/>
    </row>
    <row r="12947" spans="7:9">
      <c r="G12947" s="33"/>
      <c r="H12947" s="33"/>
      <c r="I12947" s="33"/>
    </row>
    <row r="12948" spans="7:9">
      <c r="G12948" s="33"/>
      <c r="H12948" s="33"/>
      <c r="I12948" s="33"/>
    </row>
    <row r="12949" spans="7:9">
      <c r="G12949" s="33"/>
      <c r="H12949" s="33"/>
      <c r="I12949" s="33"/>
    </row>
    <row r="12950" spans="7:9">
      <c r="G12950" s="33"/>
      <c r="H12950" s="33"/>
      <c r="I12950" s="33"/>
    </row>
    <row r="12951" spans="7:9">
      <c r="G12951" s="33"/>
      <c r="H12951" s="33"/>
      <c r="I12951" s="33"/>
    </row>
    <row r="12952" spans="7:9">
      <c r="G12952" s="33"/>
      <c r="H12952" s="33"/>
      <c r="I12952" s="33"/>
    </row>
    <row r="12953" spans="7:9">
      <c r="G12953" s="33"/>
      <c r="H12953" s="33"/>
      <c r="I12953" s="33"/>
    </row>
    <row r="12954" spans="7:9">
      <c r="G12954" s="33"/>
      <c r="H12954" s="33"/>
      <c r="I12954" s="33"/>
    </row>
    <row r="12955" spans="7:9">
      <c r="G12955" s="33"/>
      <c r="H12955" s="33"/>
      <c r="I12955" s="33"/>
    </row>
    <row r="12956" spans="7:9">
      <c r="G12956" s="33"/>
      <c r="H12956" s="33"/>
      <c r="I12956" s="33"/>
    </row>
    <row r="12957" spans="7:9">
      <c r="G12957" s="33"/>
      <c r="H12957" s="33"/>
      <c r="I12957" s="33"/>
    </row>
    <row r="12958" spans="7:9">
      <c r="G12958" s="33"/>
      <c r="H12958" s="33"/>
      <c r="I12958" s="33"/>
    </row>
    <row r="12959" spans="7:9">
      <c r="G12959" s="33"/>
      <c r="H12959" s="33"/>
      <c r="I12959" s="33"/>
    </row>
    <row r="12960" spans="7:9">
      <c r="G12960" s="33"/>
      <c r="H12960" s="33"/>
      <c r="I12960" s="33"/>
    </row>
    <row r="12961" spans="7:9">
      <c r="G12961" s="33"/>
      <c r="H12961" s="33"/>
      <c r="I12961" s="33"/>
    </row>
    <row r="12962" spans="7:9">
      <c r="G12962" s="33"/>
      <c r="H12962" s="33"/>
      <c r="I12962" s="33"/>
    </row>
    <row r="12963" spans="7:9">
      <c r="G12963" s="33"/>
      <c r="H12963" s="33"/>
      <c r="I12963" s="33"/>
    </row>
    <row r="12964" spans="7:9">
      <c r="G12964" s="33"/>
      <c r="H12964" s="33"/>
      <c r="I12964" s="33"/>
    </row>
    <row r="12965" spans="7:9">
      <c r="G12965" s="33"/>
      <c r="H12965" s="33"/>
      <c r="I12965" s="33"/>
    </row>
    <row r="12966" spans="7:9">
      <c r="G12966" s="33"/>
      <c r="H12966" s="33"/>
      <c r="I12966" s="33"/>
    </row>
    <row r="12967" spans="7:9">
      <c r="G12967" s="33"/>
      <c r="H12967" s="33"/>
      <c r="I12967" s="33"/>
    </row>
    <row r="12968" spans="7:9">
      <c r="G12968" s="33"/>
      <c r="H12968" s="33"/>
      <c r="I12968" s="33"/>
    </row>
    <row r="12969" spans="7:9">
      <c r="G12969" s="33"/>
      <c r="H12969" s="33"/>
      <c r="I12969" s="33"/>
    </row>
    <row r="12970" spans="7:9">
      <c r="G12970" s="33"/>
      <c r="H12970" s="33"/>
      <c r="I12970" s="33"/>
    </row>
    <row r="12971" spans="7:9">
      <c r="G12971" s="33"/>
      <c r="H12971" s="33"/>
      <c r="I12971" s="33"/>
    </row>
    <row r="12972" spans="7:9">
      <c r="G12972" s="33"/>
      <c r="H12972" s="33"/>
      <c r="I12972" s="33"/>
    </row>
    <row r="12973" spans="7:9">
      <c r="G12973" s="33"/>
      <c r="H12973" s="33"/>
      <c r="I12973" s="33"/>
    </row>
    <row r="12974" spans="7:9">
      <c r="G12974" s="33"/>
      <c r="H12974" s="33"/>
      <c r="I12974" s="33"/>
    </row>
    <row r="12975" spans="7:9">
      <c r="G12975" s="33"/>
      <c r="H12975" s="33"/>
      <c r="I12975" s="33"/>
    </row>
    <row r="12976" spans="7:9">
      <c r="G12976" s="33"/>
      <c r="H12976" s="33"/>
      <c r="I12976" s="33"/>
    </row>
    <row r="12977" spans="7:9">
      <c r="G12977" s="33"/>
      <c r="H12977" s="33"/>
      <c r="I12977" s="33"/>
    </row>
    <row r="12978" spans="7:9">
      <c r="G12978" s="33"/>
      <c r="H12978" s="33"/>
      <c r="I12978" s="33"/>
    </row>
    <row r="12979" spans="7:9">
      <c r="G12979" s="33"/>
      <c r="H12979" s="33"/>
      <c r="I12979" s="33"/>
    </row>
    <row r="12980" spans="7:9">
      <c r="G12980" s="33"/>
      <c r="H12980" s="33"/>
      <c r="I12980" s="33"/>
    </row>
    <row r="12981" spans="7:9">
      <c r="G12981" s="33"/>
      <c r="H12981" s="33"/>
      <c r="I12981" s="33"/>
    </row>
    <row r="12982" spans="7:9">
      <c r="G12982" s="33"/>
      <c r="H12982" s="33"/>
      <c r="I12982" s="33"/>
    </row>
    <row r="12983" spans="7:9">
      <c r="G12983" s="33"/>
      <c r="H12983" s="33"/>
      <c r="I12983" s="33"/>
    </row>
    <row r="12984" spans="7:9">
      <c r="G12984" s="33"/>
      <c r="H12984" s="33"/>
      <c r="I12984" s="33"/>
    </row>
    <row r="12985" spans="7:9">
      <c r="G12985" s="33"/>
      <c r="H12985" s="33"/>
      <c r="I12985" s="33"/>
    </row>
    <row r="12986" spans="7:9">
      <c r="G12986" s="33"/>
      <c r="H12986" s="33"/>
      <c r="I12986" s="33"/>
    </row>
    <row r="12987" spans="7:9">
      <c r="G12987" s="33"/>
      <c r="H12987" s="33"/>
      <c r="I12987" s="33"/>
    </row>
    <row r="12988" spans="7:9">
      <c r="G12988" s="33"/>
      <c r="H12988" s="33"/>
      <c r="I12988" s="33"/>
    </row>
    <row r="12989" spans="7:9">
      <c r="G12989" s="33"/>
      <c r="H12989" s="33"/>
      <c r="I12989" s="33"/>
    </row>
    <row r="12990" spans="7:9">
      <c r="G12990" s="33"/>
      <c r="H12990" s="33"/>
      <c r="I12990" s="33"/>
    </row>
    <row r="12991" spans="7:9">
      <c r="G12991" s="33"/>
      <c r="H12991" s="33"/>
      <c r="I12991" s="33"/>
    </row>
    <row r="12992" spans="7:9">
      <c r="G12992" s="33"/>
      <c r="H12992" s="33"/>
      <c r="I12992" s="33"/>
    </row>
    <row r="12993" spans="7:9">
      <c r="G12993" s="33"/>
      <c r="H12993" s="33"/>
      <c r="I12993" s="33"/>
    </row>
    <row r="12994" spans="7:9">
      <c r="G12994" s="33"/>
      <c r="H12994" s="33"/>
      <c r="I12994" s="33"/>
    </row>
    <row r="12995" spans="7:9">
      <c r="G12995" s="33"/>
      <c r="H12995" s="33"/>
      <c r="I12995" s="33"/>
    </row>
    <row r="12996" spans="7:9">
      <c r="G12996" s="33"/>
      <c r="H12996" s="33"/>
      <c r="I12996" s="33"/>
    </row>
    <row r="12997" spans="7:9">
      <c r="G12997" s="33"/>
      <c r="H12997" s="33"/>
      <c r="I12997" s="33"/>
    </row>
    <row r="12998" spans="7:9">
      <c r="G12998" s="33"/>
      <c r="H12998" s="33"/>
      <c r="I12998" s="33"/>
    </row>
    <row r="12999" spans="7:9">
      <c r="G12999" s="33"/>
      <c r="H12999" s="33"/>
      <c r="I12999" s="33"/>
    </row>
    <row r="13000" spans="7:9">
      <c r="G13000" s="33"/>
      <c r="H13000" s="33"/>
      <c r="I13000" s="33"/>
    </row>
    <row r="13001" spans="7:9">
      <c r="G13001" s="33"/>
      <c r="H13001" s="33"/>
      <c r="I13001" s="33"/>
    </row>
    <row r="13002" spans="7:9">
      <c r="G13002" s="33"/>
      <c r="H13002" s="33"/>
      <c r="I13002" s="33"/>
    </row>
    <row r="13003" spans="7:9">
      <c r="G13003" s="33"/>
      <c r="H13003" s="33"/>
      <c r="I13003" s="33"/>
    </row>
    <row r="13004" spans="7:9">
      <c r="G13004" s="33"/>
      <c r="H13004" s="33"/>
      <c r="I13004" s="33"/>
    </row>
    <row r="13005" spans="7:9">
      <c r="G13005" s="33"/>
      <c r="H13005" s="33"/>
      <c r="I13005" s="33"/>
    </row>
    <row r="13006" spans="7:9">
      <c r="G13006" s="33"/>
      <c r="H13006" s="33"/>
      <c r="I13006" s="33"/>
    </row>
    <row r="13007" spans="7:9">
      <c r="G13007" s="33"/>
      <c r="H13007" s="33"/>
      <c r="I13007" s="33"/>
    </row>
    <row r="13008" spans="7:9">
      <c r="G13008" s="33"/>
      <c r="H13008" s="33"/>
      <c r="I13008" s="33"/>
    </row>
    <row r="13009" spans="7:9">
      <c r="G13009" s="33"/>
      <c r="H13009" s="33"/>
      <c r="I13009" s="33"/>
    </row>
    <row r="13010" spans="7:9">
      <c r="G13010" s="33"/>
      <c r="H13010" s="33"/>
      <c r="I13010" s="33"/>
    </row>
    <row r="13011" spans="7:9">
      <c r="G13011" s="33"/>
      <c r="H13011" s="33"/>
      <c r="I13011" s="33"/>
    </row>
    <row r="13012" spans="7:9">
      <c r="G13012" s="33"/>
      <c r="H13012" s="33"/>
      <c r="I13012" s="33"/>
    </row>
    <row r="13013" spans="7:9">
      <c r="G13013" s="33"/>
      <c r="H13013" s="33"/>
      <c r="I13013" s="33"/>
    </row>
    <row r="13014" spans="7:9">
      <c r="G13014" s="33"/>
      <c r="H13014" s="33"/>
      <c r="I13014" s="33"/>
    </row>
    <row r="13015" spans="7:9">
      <c r="G13015" s="33"/>
      <c r="H13015" s="33"/>
      <c r="I13015" s="33"/>
    </row>
    <row r="13016" spans="7:9">
      <c r="G13016" s="33"/>
      <c r="H13016" s="33"/>
      <c r="I13016" s="33"/>
    </row>
    <row r="13017" spans="7:9">
      <c r="G13017" s="33"/>
      <c r="H13017" s="33"/>
      <c r="I13017" s="33"/>
    </row>
    <row r="13018" spans="7:9">
      <c r="G13018" s="33"/>
      <c r="H13018" s="33"/>
      <c r="I13018" s="33"/>
    </row>
    <row r="13019" spans="7:9">
      <c r="G13019" s="33"/>
      <c r="H13019" s="33"/>
      <c r="I13019" s="33"/>
    </row>
    <row r="13020" spans="7:9">
      <c r="G13020" s="33"/>
      <c r="H13020" s="33"/>
      <c r="I13020" s="33"/>
    </row>
    <row r="13021" spans="7:9">
      <c r="G13021" s="33"/>
      <c r="H13021" s="33"/>
      <c r="I13021" s="33"/>
    </row>
    <row r="13022" spans="7:9">
      <c r="G13022" s="33"/>
      <c r="H13022" s="33"/>
      <c r="I13022" s="33"/>
    </row>
    <row r="13023" spans="7:9">
      <c r="G13023" s="33"/>
      <c r="H13023" s="33"/>
      <c r="I13023" s="33"/>
    </row>
    <row r="13024" spans="7:9">
      <c r="G13024" s="33"/>
      <c r="H13024" s="33"/>
      <c r="I13024" s="33"/>
    </row>
    <row r="13025" spans="7:9">
      <c r="G13025" s="33"/>
      <c r="H13025" s="33"/>
      <c r="I13025" s="33"/>
    </row>
    <row r="13026" spans="7:9">
      <c r="G13026" s="33"/>
      <c r="H13026" s="33"/>
      <c r="I13026" s="33"/>
    </row>
    <row r="13027" spans="7:9">
      <c r="G13027" s="33"/>
      <c r="H13027" s="33"/>
      <c r="I13027" s="33"/>
    </row>
    <row r="13028" spans="7:9">
      <c r="G13028" s="33"/>
      <c r="H13028" s="33"/>
      <c r="I13028" s="33"/>
    </row>
    <row r="13029" spans="7:9">
      <c r="G13029" s="33"/>
      <c r="H13029" s="33"/>
      <c r="I13029" s="33"/>
    </row>
    <row r="13030" spans="7:9">
      <c r="G13030" s="33"/>
      <c r="H13030" s="33"/>
      <c r="I13030" s="33"/>
    </row>
    <row r="13031" spans="7:9">
      <c r="G13031" s="33"/>
      <c r="H13031" s="33"/>
      <c r="I13031" s="33"/>
    </row>
    <row r="13032" spans="7:9">
      <c r="G13032" s="33"/>
      <c r="H13032" s="33"/>
      <c r="I13032" s="33"/>
    </row>
    <row r="13033" spans="7:9">
      <c r="G13033" s="33"/>
      <c r="H13033" s="33"/>
      <c r="I13033" s="33"/>
    </row>
    <row r="13034" spans="7:9">
      <c r="G13034" s="33"/>
      <c r="H13034" s="33"/>
      <c r="I13034" s="33"/>
    </row>
    <row r="13035" spans="7:9">
      <c r="G13035" s="33"/>
      <c r="H13035" s="33"/>
      <c r="I13035" s="33"/>
    </row>
    <row r="13036" spans="7:9">
      <c r="G13036" s="33"/>
      <c r="H13036" s="33"/>
      <c r="I13036" s="33"/>
    </row>
    <row r="13037" spans="7:9">
      <c r="G13037" s="33"/>
      <c r="H13037" s="33"/>
      <c r="I13037" s="33"/>
    </row>
    <row r="13038" spans="7:9">
      <c r="G13038" s="33"/>
      <c r="H13038" s="33"/>
      <c r="I13038" s="33"/>
    </row>
    <row r="13039" spans="7:9">
      <c r="G13039" s="33"/>
      <c r="H13039" s="33"/>
      <c r="I13039" s="33"/>
    </row>
    <row r="13040" spans="7:9">
      <c r="G13040" s="33"/>
      <c r="H13040" s="33"/>
      <c r="I13040" s="33"/>
    </row>
    <row r="13041" spans="7:9">
      <c r="G13041" s="33"/>
      <c r="H13041" s="33"/>
      <c r="I13041" s="33"/>
    </row>
    <row r="13042" spans="7:9">
      <c r="G13042" s="33"/>
      <c r="H13042" s="33"/>
      <c r="I13042" s="33"/>
    </row>
    <row r="13043" spans="7:9">
      <c r="G13043" s="33"/>
      <c r="H13043" s="33"/>
      <c r="I13043" s="33"/>
    </row>
    <row r="13044" spans="7:9">
      <c r="G13044" s="33"/>
      <c r="H13044" s="33"/>
      <c r="I13044" s="33"/>
    </row>
    <row r="13045" spans="7:9">
      <c r="G13045" s="33"/>
      <c r="H13045" s="33"/>
      <c r="I13045" s="33"/>
    </row>
    <row r="13046" spans="7:9">
      <c r="G13046" s="33"/>
      <c r="H13046" s="33"/>
      <c r="I13046" s="33"/>
    </row>
    <row r="13047" spans="7:9">
      <c r="G13047" s="33"/>
      <c r="H13047" s="33"/>
      <c r="I13047" s="33"/>
    </row>
    <row r="13048" spans="7:9">
      <c r="G13048" s="33"/>
      <c r="H13048" s="33"/>
      <c r="I13048" s="33"/>
    </row>
    <row r="13049" spans="7:9">
      <c r="G13049" s="33"/>
      <c r="H13049" s="33"/>
      <c r="I13049" s="33"/>
    </row>
    <row r="13050" spans="7:9">
      <c r="G13050" s="33"/>
      <c r="H13050" s="33"/>
      <c r="I13050" s="33"/>
    </row>
    <row r="13051" spans="7:9">
      <c r="G13051" s="33"/>
      <c r="H13051" s="33"/>
      <c r="I13051" s="33"/>
    </row>
    <row r="13052" spans="7:9">
      <c r="G13052" s="33"/>
      <c r="H13052" s="33"/>
      <c r="I13052" s="33"/>
    </row>
    <row r="13053" spans="7:9">
      <c r="G13053" s="33"/>
      <c r="H13053" s="33"/>
      <c r="I13053" s="33"/>
    </row>
    <row r="13054" spans="7:9">
      <c r="G13054" s="33"/>
      <c r="H13054" s="33"/>
      <c r="I13054" s="33"/>
    </row>
    <row r="13055" spans="7:9">
      <c r="G13055" s="33"/>
      <c r="H13055" s="33"/>
      <c r="I13055" s="33"/>
    </row>
    <row r="13056" spans="7:9">
      <c r="G13056" s="33"/>
      <c r="H13056" s="33"/>
      <c r="I13056" s="33"/>
    </row>
    <row r="13057" spans="7:9">
      <c r="G13057" s="33"/>
      <c r="H13057" s="33"/>
      <c r="I13057" s="33"/>
    </row>
    <row r="13058" spans="7:9">
      <c r="G13058" s="33"/>
      <c r="H13058" s="33"/>
      <c r="I13058" s="33"/>
    </row>
    <row r="13059" spans="7:9">
      <c r="G13059" s="33"/>
      <c r="H13059" s="33"/>
      <c r="I13059" s="33"/>
    </row>
    <row r="13060" spans="7:9">
      <c r="G13060" s="33"/>
      <c r="H13060" s="33"/>
      <c r="I13060" s="33"/>
    </row>
    <row r="13061" spans="7:9">
      <c r="G13061" s="33"/>
      <c r="H13061" s="33"/>
      <c r="I13061" s="33"/>
    </row>
    <row r="13062" spans="7:9">
      <c r="G13062" s="33"/>
      <c r="H13062" s="33"/>
      <c r="I13062" s="33"/>
    </row>
    <row r="13063" spans="7:9">
      <c r="G13063" s="33"/>
      <c r="H13063" s="33"/>
      <c r="I13063" s="33"/>
    </row>
    <row r="13064" spans="7:9">
      <c r="G13064" s="33"/>
      <c r="H13064" s="33"/>
      <c r="I13064" s="33"/>
    </row>
    <row r="13065" spans="7:9">
      <c r="G13065" s="33"/>
      <c r="H13065" s="33"/>
      <c r="I13065" s="33"/>
    </row>
    <row r="13066" spans="7:9">
      <c r="G13066" s="33"/>
      <c r="H13066" s="33"/>
      <c r="I13066" s="33"/>
    </row>
    <row r="13067" spans="7:9">
      <c r="G13067" s="33"/>
      <c r="H13067" s="33"/>
      <c r="I13067" s="33"/>
    </row>
    <row r="13068" spans="7:9">
      <c r="G13068" s="33"/>
      <c r="H13068" s="33"/>
      <c r="I13068" s="33"/>
    </row>
    <row r="13069" spans="7:9">
      <c r="G13069" s="33"/>
      <c r="H13069" s="33"/>
      <c r="I13069" s="33"/>
    </row>
    <row r="13070" spans="7:9">
      <c r="G13070" s="33"/>
      <c r="H13070" s="33"/>
      <c r="I13070" s="33"/>
    </row>
    <row r="13071" spans="7:9">
      <c r="G13071" s="33"/>
      <c r="H13071" s="33"/>
      <c r="I13071" s="33"/>
    </row>
    <row r="13072" spans="7:9">
      <c r="G13072" s="33"/>
      <c r="H13072" s="33"/>
      <c r="I13072" s="33"/>
    </row>
    <row r="13073" spans="7:9">
      <c r="G13073" s="33"/>
      <c r="H13073" s="33"/>
      <c r="I13073" s="33"/>
    </row>
    <row r="13074" spans="7:9">
      <c r="G13074" s="33"/>
      <c r="H13074" s="33"/>
      <c r="I13074" s="33"/>
    </row>
    <row r="13075" spans="7:9">
      <c r="G13075" s="33"/>
      <c r="H13075" s="33"/>
      <c r="I13075" s="33"/>
    </row>
    <row r="13076" spans="7:9">
      <c r="G13076" s="33"/>
      <c r="H13076" s="33"/>
      <c r="I13076" s="33"/>
    </row>
    <row r="13077" spans="7:9">
      <c r="G13077" s="33"/>
      <c r="H13077" s="33"/>
      <c r="I13077" s="33"/>
    </row>
    <row r="13078" spans="7:9">
      <c r="G13078" s="33"/>
      <c r="H13078" s="33"/>
      <c r="I13078" s="33"/>
    </row>
    <row r="13079" spans="7:9">
      <c r="G13079" s="33"/>
      <c r="H13079" s="33"/>
      <c r="I13079" s="33"/>
    </row>
    <row r="13080" spans="7:9">
      <c r="G13080" s="33"/>
      <c r="H13080" s="33"/>
      <c r="I13080" s="33"/>
    </row>
    <row r="13081" spans="7:9">
      <c r="G13081" s="33"/>
      <c r="H13081" s="33"/>
      <c r="I13081" s="33"/>
    </row>
    <row r="13082" spans="7:9">
      <c r="G13082" s="33"/>
      <c r="H13082" s="33"/>
      <c r="I13082" s="33"/>
    </row>
    <row r="13083" spans="7:9">
      <c r="G13083" s="33"/>
      <c r="H13083" s="33"/>
      <c r="I13083" s="33"/>
    </row>
    <row r="13084" spans="7:9">
      <c r="G13084" s="33"/>
      <c r="H13084" s="33"/>
      <c r="I13084" s="33"/>
    </row>
    <row r="13085" spans="7:9">
      <c r="G13085" s="33"/>
      <c r="H13085" s="33"/>
      <c r="I13085" s="33"/>
    </row>
    <row r="13086" spans="7:9">
      <c r="G13086" s="33"/>
      <c r="H13086" s="33"/>
      <c r="I13086" s="33"/>
    </row>
    <row r="13087" spans="7:9">
      <c r="G13087" s="33"/>
      <c r="H13087" s="33"/>
      <c r="I13087" s="33"/>
    </row>
    <row r="13088" spans="7:9">
      <c r="G13088" s="33"/>
      <c r="H13088" s="33"/>
      <c r="I13088" s="33"/>
    </row>
    <row r="13089" spans="7:9">
      <c r="G13089" s="33"/>
      <c r="H13089" s="33"/>
      <c r="I13089" s="33"/>
    </row>
    <row r="13090" spans="7:9">
      <c r="G13090" s="33"/>
      <c r="H13090" s="33"/>
      <c r="I13090" s="33"/>
    </row>
    <row r="13091" spans="7:9">
      <c r="G13091" s="33"/>
      <c r="H13091" s="33"/>
      <c r="I13091" s="33"/>
    </row>
    <row r="13092" spans="7:9">
      <c r="G13092" s="33"/>
      <c r="H13092" s="33"/>
      <c r="I13092" s="33"/>
    </row>
    <row r="13093" spans="7:9">
      <c r="G13093" s="33"/>
      <c r="H13093" s="33"/>
      <c r="I13093" s="33"/>
    </row>
    <row r="13094" spans="7:9">
      <c r="G13094" s="33"/>
      <c r="H13094" s="33"/>
      <c r="I13094" s="33"/>
    </row>
    <row r="13095" spans="7:9">
      <c r="G13095" s="33"/>
      <c r="H13095" s="33"/>
      <c r="I13095" s="33"/>
    </row>
    <row r="13096" spans="7:9">
      <c r="G13096" s="33"/>
      <c r="H13096" s="33"/>
      <c r="I13096" s="33"/>
    </row>
    <row r="13097" spans="7:9">
      <c r="G13097" s="33"/>
      <c r="H13097" s="33"/>
      <c r="I13097" s="33"/>
    </row>
    <row r="13098" spans="7:9">
      <c r="G13098" s="33"/>
      <c r="H13098" s="33"/>
      <c r="I13098" s="33"/>
    </row>
    <row r="13099" spans="7:9">
      <c r="G13099" s="33"/>
      <c r="H13099" s="33"/>
      <c r="I13099" s="33"/>
    </row>
    <row r="13100" spans="7:9">
      <c r="G13100" s="33"/>
      <c r="H13100" s="33"/>
      <c r="I13100" s="33"/>
    </row>
    <row r="13101" spans="7:9">
      <c r="G13101" s="33"/>
      <c r="H13101" s="33"/>
      <c r="I13101" s="33"/>
    </row>
    <row r="13102" spans="7:9">
      <c r="G13102" s="33"/>
      <c r="H13102" s="33"/>
      <c r="I13102" s="33"/>
    </row>
    <row r="13103" spans="7:9">
      <c r="G13103" s="33"/>
      <c r="H13103" s="33"/>
      <c r="I13103" s="33"/>
    </row>
    <row r="13104" spans="7:9">
      <c r="G13104" s="33"/>
      <c r="H13104" s="33"/>
      <c r="I13104" s="33"/>
    </row>
    <row r="13105" spans="7:9">
      <c r="G13105" s="33"/>
      <c r="H13105" s="33"/>
      <c r="I13105" s="33"/>
    </row>
    <row r="13106" spans="7:9">
      <c r="G13106" s="33"/>
      <c r="H13106" s="33"/>
      <c r="I13106" s="33"/>
    </row>
    <row r="13107" spans="7:9">
      <c r="G13107" s="33"/>
      <c r="H13107" s="33"/>
      <c r="I13107" s="33"/>
    </row>
    <row r="13108" spans="7:9">
      <c r="G13108" s="33"/>
      <c r="H13108" s="33"/>
      <c r="I13108" s="33"/>
    </row>
    <row r="13109" spans="7:9">
      <c r="G13109" s="33"/>
      <c r="H13109" s="33"/>
      <c r="I13109" s="33"/>
    </row>
    <row r="13110" spans="7:9">
      <c r="G13110" s="33"/>
      <c r="H13110" s="33"/>
      <c r="I13110" s="33"/>
    </row>
    <row r="13111" spans="7:9">
      <c r="G13111" s="33"/>
      <c r="H13111" s="33"/>
      <c r="I13111" s="33"/>
    </row>
    <row r="13112" spans="7:9">
      <c r="G13112" s="33"/>
      <c r="H13112" s="33"/>
      <c r="I13112" s="33"/>
    </row>
    <row r="13113" spans="7:9">
      <c r="G13113" s="33"/>
      <c r="H13113" s="33"/>
      <c r="I13113" s="33"/>
    </row>
    <row r="13114" spans="7:9">
      <c r="G13114" s="33"/>
      <c r="H13114" s="33"/>
      <c r="I13114" s="33"/>
    </row>
    <row r="13115" spans="7:9">
      <c r="G13115" s="33"/>
      <c r="H13115" s="33"/>
      <c r="I13115" s="33"/>
    </row>
    <row r="13116" spans="7:9">
      <c r="G13116" s="33"/>
      <c r="H13116" s="33"/>
      <c r="I13116" s="33"/>
    </row>
    <row r="13117" spans="7:9">
      <c r="G13117" s="33"/>
      <c r="H13117" s="33"/>
      <c r="I13117" s="33"/>
    </row>
    <row r="13118" spans="7:9">
      <c r="G13118" s="33"/>
      <c r="H13118" s="33"/>
      <c r="I13118" s="33"/>
    </row>
    <row r="13119" spans="7:9">
      <c r="G13119" s="33"/>
      <c r="H13119" s="33"/>
      <c r="I13119" s="33"/>
    </row>
    <row r="13120" spans="7:9">
      <c r="G13120" s="33"/>
      <c r="H13120" s="33"/>
      <c r="I13120" s="33"/>
    </row>
    <row r="13121" spans="7:9">
      <c r="G13121" s="33"/>
      <c r="H13121" s="33"/>
      <c r="I13121" s="33"/>
    </row>
    <row r="13122" spans="7:9">
      <c r="G13122" s="33"/>
      <c r="H13122" s="33"/>
      <c r="I13122" s="33"/>
    </row>
    <row r="13123" spans="7:9">
      <c r="G13123" s="33"/>
      <c r="H13123" s="33"/>
      <c r="I13123" s="33"/>
    </row>
    <row r="13124" spans="7:9">
      <c r="G13124" s="33"/>
      <c r="H13124" s="33"/>
      <c r="I13124" s="33"/>
    </row>
    <row r="13125" spans="7:9">
      <c r="G13125" s="33"/>
      <c r="H13125" s="33"/>
      <c r="I13125" s="33"/>
    </row>
    <row r="13126" spans="7:9">
      <c r="G13126" s="33"/>
      <c r="H13126" s="33"/>
      <c r="I13126" s="33"/>
    </row>
    <row r="13127" spans="7:9">
      <c r="G13127" s="33"/>
      <c r="H13127" s="33"/>
      <c r="I13127" s="33"/>
    </row>
    <row r="13128" spans="7:9">
      <c r="G13128" s="33"/>
      <c r="H13128" s="33"/>
      <c r="I13128" s="33"/>
    </row>
    <row r="13129" spans="7:9">
      <c r="G13129" s="33"/>
      <c r="H13129" s="33"/>
      <c r="I13129" s="33"/>
    </row>
    <row r="13130" spans="7:9">
      <c r="G13130" s="33"/>
      <c r="H13130" s="33"/>
      <c r="I13130" s="33"/>
    </row>
    <row r="13131" spans="7:9">
      <c r="G13131" s="33"/>
      <c r="H13131" s="33"/>
      <c r="I13131" s="33"/>
    </row>
    <row r="13132" spans="7:9">
      <c r="G13132" s="33"/>
      <c r="H13132" s="33"/>
      <c r="I13132" s="33"/>
    </row>
    <row r="13133" spans="7:9">
      <c r="G13133" s="33"/>
      <c r="H13133" s="33"/>
      <c r="I13133" s="33"/>
    </row>
    <row r="13134" spans="7:9">
      <c r="G13134" s="33"/>
      <c r="H13134" s="33"/>
      <c r="I13134" s="33"/>
    </row>
    <row r="13135" spans="7:9">
      <c r="G13135" s="33"/>
      <c r="H13135" s="33"/>
      <c r="I13135" s="33"/>
    </row>
    <row r="13136" spans="7:9">
      <c r="G13136" s="33"/>
      <c r="H13136" s="33"/>
      <c r="I13136" s="33"/>
    </row>
    <row r="13137" spans="7:9">
      <c r="G13137" s="33"/>
      <c r="H13137" s="33"/>
      <c r="I13137" s="33"/>
    </row>
    <row r="13138" spans="7:9">
      <c r="G13138" s="33"/>
      <c r="H13138" s="33"/>
      <c r="I13138" s="33"/>
    </row>
    <row r="13139" spans="7:9">
      <c r="G13139" s="33"/>
      <c r="H13139" s="33"/>
      <c r="I13139" s="33"/>
    </row>
    <row r="13140" spans="7:9">
      <c r="G13140" s="33"/>
      <c r="H13140" s="33"/>
      <c r="I13140" s="33"/>
    </row>
    <row r="13141" spans="7:9">
      <c r="G13141" s="33"/>
      <c r="H13141" s="33"/>
      <c r="I13141" s="33"/>
    </row>
    <row r="13142" spans="7:9">
      <c r="G13142" s="33"/>
      <c r="H13142" s="33"/>
      <c r="I13142" s="33"/>
    </row>
    <row r="13143" spans="7:9">
      <c r="G13143" s="33"/>
      <c r="H13143" s="33"/>
      <c r="I13143" s="33"/>
    </row>
    <row r="13144" spans="7:9">
      <c r="G13144" s="33"/>
      <c r="H13144" s="33"/>
      <c r="I13144" s="33"/>
    </row>
    <row r="13145" spans="7:9">
      <c r="G13145" s="33"/>
      <c r="H13145" s="33"/>
      <c r="I13145" s="33"/>
    </row>
    <row r="13146" spans="7:9">
      <c r="G13146" s="33"/>
      <c r="H13146" s="33"/>
      <c r="I13146" s="33"/>
    </row>
    <row r="13147" spans="7:9">
      <c r="G13147" s="33"/>
      <c r="H13147" s="33"/>
      <c r="I13147" s="33"/>
    </row>
    <row r="13148" spans="7:9">
      <c r="G13148" s="33"/>
      <c r="H13148" s="33"/>
      <c r="I13148" s="33"/>
    </row>
    <row r="13149" spans="7:9">
      <c r="G13149" s="33"/>
      <c r="H13149" s="33"/>
      <c r="I13149" s="33"/>
    </row>
    <row r="13150" spans="7:9">
      <c r="G13150" s="33"/>
      <c r="H13150" s="33"/>
      <c r="I13150" s="33"/>
    </row>
    <row r="13151" spans="7:9">
      <c r="G13151" s="33"/>
      <c r="H13151" s="33"/>
      <c r="I13151" s="33"/>
    </row>
    <row r="13152" spans="7:9">
      <c r="G13152" s="33"/>
      <c r="H13152" s="33"/>
      <c r="I13152" s="33"/>
    </row>
    <row r="13153" spans="7:9">
      <c r="G13153" s="33"/>
      <c r="H13153" s="33"/>
      <c r="I13153" s="33"/>
    </row>
    <row r="13154" spans="7:9">
      <c r="G13154" s="33"/>
      <c r="H13154" s="33"/>
      <c r="I13154" s="33"/>
    </row>
    <row r="13155" spans="7:9">
      <c r="G13155" s="33"/>
      <c r="H13155" s="33"/>
      <c r="I13155" s="33"/>
    </row>
    <row r="13156" spans="7:9">
      <c r="G13156" s="33"/>
      <c r="H13156" s="33"/>
      <c r="I13156" s="33"/>
    </row>
    <row r="13157" spans="7:9">
      <c r="G13157" s="33"/>
      <c r="H13157" s="33"/>
      <c r="I13157" s="33"/>
    </row>
    <row r="13158" spans="7:9">
      <c r="G13158" s="33"/>
      <c r="H13158" s="33"/>
      <c r="I13158" s="33"/>
    </row>
    <row r="13159" spans="7:9">
      <c r="G13159" s="33"/>
      <c r="H13159" s="33"/>
      <c r="I13159" s="33"/>
    </row>
    <row r="13160" spans="7:9">
      <c r="G13160" s="33"/>
      <c r="H13160" s="33"/>
      <c r="I13160" s="33"/>
    </row>
    <row r="13161" spans="7:9">
      <c r="G13161" s="33"/>
      <c r="H13161" s="33"/>
      <c r="I13161" s="33"/>
    </row>
    <row r="13162" spans="7:9">
      <c r="G13162" s="33"/>
      <c r="H13162" s="33"/>
      <c r="I13162" s="33"/>
    </row>
    <row r="13163" spans="7:9">
      <c r="G13163" s="33"/>
      <c r="H13163" s="33"/>
      <c r="I13163" s="33"/>
    </row>
    <row r="13164" spans="7:9">
      <c r="G13164" s="33"/>
      <c r="H13164" s="33"/>
      <c r="I13164" s="33"/>
    </row>
    <row r="13165" spans="7:9">
      <c r="G13165" s="33"/>
      <c r="H13165" s="33"/>
      <c r="I13165" s="33"/>
    </row>
    <row r="13166" spans="7:9">
      <c r="G13166" s="33"/>
      <c r="H13166" s="33"/>
      <c r="I13166" s="33"/>
    </row>
    <row r="13167" spans="7:9">
      <c r="G13167" s="33"/>
      <c r="H13167" s="33"/>
      <c r="I13167" s="33"/>
    </row>
    <row r="13168" spans="7:9">
      <c r="G13168" s="33"/>
      <c r="H13168" s="33"/>
      <c r="I13168" s="33"/>
    </row>
    <row r="13169" spans="7:9">
      <c r="G13169" s="33"/>
      <c r="H13169" s="33"/>
      <c r="I13169" s="33"/>
    </row>
    <row r="13170" spans="7:9">
      <c r="G13170" s="33"/>
      <c r="H13170" s="33"/>
      <c r="I13170" s="33"/>
    </row>
    <row r="13171" spans="7:9">
      <c r="G13171" s="33"/>
      <c r="H13171" s="33"/>
      <c r="I13171" s="33"/>
    </row>
    <row r="13172" spans="7:9">
      <c r="G13172" s="33"/>
      <c r="H13172" s="33"/>
      <c r="I13172" s="33"/>
    </row>
    <row r="13173" spans="7:9">
      <c r="G13173" s="33"/>
      <c r="H13173" s="33"/>
      <c r="I13173" s="33"/>
    </row>
    <row r="13174" spans="7:9">
      <c r="G13174" s="33"/>
      <c r="H13174" s="33"/>
      <c r="I13174" s="33"/>
    </row>
    <row r="13175" spans="7:9">
      <c r="G13175" s="33"/>
      <c r="H13175" s="33"/>
      <c r="I13175" s="33"/>
    </row>
    <row r="13176" spans="7:9">
      <c r="G13176" s="33"/>
      <c r="H13176" s="33"/>
      <c r="I13176" s="33"/>
    </row>
    <row r="13177" spans="7:9">
      <c r="G13177" s="33"/>
      <c r="H13177" s="33"/>
      <c r="I13177" s="33"/>
    </row>
    <row r="13178" spans="7:9">
      <c r="G13178" s="33"/>
      <c r="H13178" s="33"/>
      <c r="I13178" s="33"/>
    </row>
    <row r="13179" spans="7:9">
      <c r="G13179" s="33"/>
      <c r="H13179" s="33"/>
      <c r="I13179" s="33"/>
    </row>
    <row r="13180" spans="7:9">
      <c r="G13180" s="33"/>
      <c r="H13180" s="33"/>
      <c r="I13180" s="33"/>
    </row>
    <row r="13181" spans="7:9">
      <c r="G13181" s="33"/>
      <c r="H13181" s="33"/>
      <c r="I13181" s="33"/>
    </row>
    <row r="13182" spans="7:9">
      <c r="G13182" s="33"/>
      <c r="H13182" s="33"/>
      <c r="I13182" s="33"/>
    </row>
    <row r="13183" spans="7:9">
      <c r="G13183" s="33"/>
      <c r="H13183" s="33"/>
      <c r="I13183" s="33"/>
    </row>
    <row r="13184" spans="7:9">
      <c r="G13184" s="33"/>
      <c r="H13184" s="33"/>
      <c r="I13184" s="33"/>
    </row>
    <row r="13185" spans="7:9">
      <c r="G13185" s="33"/>
      <c r="H13185" s="33"/>
      <c r="I13185" s="33"/>
    </row>
    <row r="13186" spans="7:9">
      <c r="G13186" s="33"/>
      <c r="H13186" s="33"/>
      <c r="I13186" s="33"/>
    </row>
    <row r="13187" spans="7:9">
      <c r="G13187" s="33"/>
      <c r="H13187" s="33"/>
      <c r="I13187" s="33"/>
    </row>
    <row r="13188" spans="7:9">
      <c r="G13188" s="33"/>
      <c r="H13188" s="33"/>
      <c r="I13188" s="33"/>
    </row>
    <row r="13189" spans="7:9">
      <c r="G13189" s="33"/>
      <c r="H13189" s="33"/>
      <c r="I13189" s="33"/>
    </row>
    <row r="13190" spans="7:9">
      <c r="G13190" s="33"/>
      <c r="H13190" s="33"/>
      <c r="I13190" s="33"/>
    </row>
    <row r="13191" spans="7:9">
      <c r="G13191" s="33"/>
      <c r="H13191" s="33"/>
      <c r="I13191" s="33"/>
    </row>
    <row r="13192" spans="7:9">
      <c r="G13192" s="33"/>
      <c r="H13192" s="33"/>
      <c r="I13192" s="33"/>
    </row>
    <row r="13193" spans="7:9">
      <c r="G13193" s="33"/>
      <c r="H13193" s="33"/>
      <c r="I13193" s="33"/>
    </row>
    <row r="13194" spans="7:9">
      <c r="G13194" s="33"/>
      <c r="H13194" s="33"/>
      <c r="I13194" s="33"/>
    </row>
    <row r="13195" spans="7:9">
      <c r="G13195" s="33"/>
      <c r="H13195" s="33"/>
      <c r="I13195" s="33"/>
    </row>
    <row r="13196" spans="7:9">
      <c r="G13196" s="33"/>
      <c r="H13196" s="33"/>
      <c r="I13196" s="33"/>
    </row>
    <row r="13197" spans="7:9">
      <c r="G13197" s="33"/>
      <c r="H13197" s="33"/>
      <c r="I13197" s="33"/>
    </row>
    <row r="13198" spans="7:9">
      <c r="G13198" s="33"/>
      <c r="H13198" s="33"/>
      <c r="I13198" s="33"/>
    </row>
    <row r="13199" spans="7:9">
      <c r="G13199" s="33"/>
      <c r="H13199" s="33"/>
      <c r="I13199" s="33"/>
    </row>
    <row r="13200" spans="7:9">
      <c r="G13200" s="33"/>
      <c r="H13200" s="33"/>
      <c r="I13200" s="33"/>
    </row>
    <row r="13201" spans="7:9">
      <c r="G13201" s="33"/>
      <c r="H13201" s="33"/>
      <c r="I13201" s="33"/>
    </row>
    <row r="13202" spans="7:9">
      <c r="G13202" s="33"/>
      <c r="H13202" s="33"/>
      <c r="I13202" s="33"/>
    </row>
    <row r="13203" spans="7:9">
      <c r="G13203" s="33"/>
      <c r="H13203" s="33"/>
      <c r="I13203" s="33"/>
    </row>
    <row r="13204" spans="7:9">
      <c r="G13204" s="33"/>
      <c r="H13204" s="33"/>
      <c r="I13204" s="33"/>
    </row>
    <row r="13205" spans="7:9">
      <c r="G13205" s="33"/>
      <c r="H13205" s="33"/>
      <c r="I13205" s="33"/>
    </row>
    <row r="13206" spans="7:9">
      <c r="G13206" s="33"/>
      <c r="H13206" s="33"/>
      <c r="I13206" s="33"/>
    </row>
    <row r="13207" spans="7:9">
      <c r="G13207" s="33"/>
      <c r="H13207" s="33"/>
      <c r="I13207" s="33"/>
    </row>
    <row r="13208" spans="7:9">
      <c r="G13208" s="33"/>
      <c r="H13208" s="33"/>
      <c r="I13208" s="33"/>
    </row>
    <row r="13209" spans="7:9">
      <c r="G13209" s="33"/>
      <c r="H13209" s="33"/>
      <c r="I13209" s="33"/>
    </row>
    <row r="13210" spans="7:9">
      <c r="G13210" s="33"/>
      <c r="H13210" s="33"/>
      <c r="I13210" s="33"/>
    </row>
    <row r="13211" spans="7:9">
      <c r="G13211" s="33"/>
      <c r="H13211" s="33"/>
      <c r="I13211" s="33"/>
    </row>
    <row r="13212" spans="7:9">
      <c r="G13212" s="33"/>
      <c r="H13212" s="33"/>
      <c r="I13212" s="33"/>
    </row>
    <row r="13213" spans="7:9">
      <c r="G13213" s="33"/>
      <c r="H13213" s="33"/>
      <c r="I13213" s="33"/>
    </row>
    <row r="13214" spans="7:9">
      <c r="G13214" s="33"/>
      <c r="H13214" s="33"/>
      <c r="I13214" s="33"/>
    </row>
    <row r="13215" spans="7:9">
      <c r="G13215" s="33"/>
      <c r="H13215" s="33"/>
      <c r="I13215" s="33"/>
    </row>
    <row r="13216" spans="7:9">
      <c r="G13216" s="33"/>
      <c r="H13216" s="33"/>
      <c r="I13216" s="33"/>
    </row>
    <row r="13217" spans="7:9">
      <c r="G13217" s="33"/>
      <c r="H13217" s="33"/>
      <c r="I13217" s="33"/>
    </row>
    <row r="13218" spans="7:9">
      <c r="G13218" s="33"/>
      <c r="H13218" s="33"/>
      <c r="I13218" s="33"/>
    </row>
    <row r="13219" spans="7:9">
      <c r="G13219" s="33"/>
      <c r="H13219" s="33"/>
      <c r="I13219" s="33"/>
    </row>
    <row r="13220" spans="7:9">
      <c r="G13220" s="33"/>
      <c r="H13220" s="33"/>
      <c r="I13220" s="33"/>
    </row>
    <row r="13221" spans="7:9">
      <c r="G13221" s="33"/>
      <c r="H13221" s="33"/>
      <c r="I13221" s="33"/>
    </row>
    <row r="13222" spans="7:9">
      <c r="G13222" s="33"/>
      <c r="H13222" s="33"/>
      <c r="I13222" s="33"/>
    </row>
    <row r="13223" spans="7:9">
      <c r="G13223" s="33"/>
      <c r="H13223" s="33"/>
      <c r="I13223" s="33"/>
    </row>
    <row r="13224" spans="7:9">
      <c r="G13224" s="33"/>
      <c r="H13224" s="33"/>
      <c r="I13224" s="33"/>
    </row>
    <row r="13225" spans="7:9">
      <c r="G13225" s="33"/>
      <c r="H13225" s="33"/>
      <c r="I13225" s="33"/>
    </row>
    <row r="13226" spans="7:9">
      <c r="G13226" s="33"/>
      <c r="H13226" s="33"/>
      <c r="I13226" s="33"/>
    </row>
    <row r="13227" spans="7:9">
      <c r="G13227" s="33"/>
      <c r="H13227" s="33"/>
      <c r="I13227" s="33"/>
    </row>
    <row r="13228" spans="7:9">
      <c r="G13228" s="33"/>
      <c r="H13228" s="33"/>
      <c r="I13228" s="33"/>
    </row>
    <row r="13229" spans="7:9">
      <c r="G13229" s="33"/>
      <c r="H13229" s="33"/>
      <c r="I13229" s="33"/>
    </row>
    <row r="13230" spans="7:9">
      <c r="G13230" s="33"/>
      <c r="H13230" s="33"/>
      <c r="I13230" s="33"/>
    </row>
    <row r="13231" spans="7:9">
      <c r="G13231" s="33"/>
      <c r="H13231" s="33"/>
      <c r="I13231" s="33"/>
    </row>
    <row r="13232" spans="7:9">
      <c r="G13232" s="33"/>
      <c r="H13232" s="33"/>
      <c r="I13232" s="33"/>
    </row>
    <row r="13233" spans="7:9">
      <c r="G13233" s="33"/>
      <c r="H13233" s="33"/>
      <c r="I13233" s="33"/>
    </row>
    <row r="13234" spans="7:9">
      <c r="G13234" s="33"/>
      <c r="H13234" s="33"/>
      <c r="I13234" s="33"/>
    </row>
    <row r="13235" spans="7:9">
      <c r="G13235" s="33"/>
      <c r="H13235" s="33"/>
      <c r="I13235" s="33"/>
    </row>
    <row r="13236" spans="7:9">
      <c r="G13236" s="33"/>
      <c r="H13236" s="33"/>
      <c r="I13236" s="33"/>
    </row>
    <row r="13237" spans="7:9">
      <c r="G13237" s="33"/>
      <c r="H13237" s="33"/>
      <c r="I13237" s="33"/>
    </row>
    <row r="13238" spans="7:9">
      <c r="G13238" s="33"/>
      <c r="H13238" s="33"/>
      <c r="I13238" s="33"/>
    </row>
    <row r="13239" spans="7:9">
      <c r="G13239" s="33"/>
      <c r="H13239" s="33"/>
      <c r="I13239" s="33"/>
    </row>
    <row r="13240" spans="7:9">
      <c r="G13240" s="33"/>
      <c r="H13240" s="33"/>
      <c r="I13240" s="33"/>
    </row>
    <row r="13241" spans="7:9">
      <c r="G13241" s="33"/>
      <c r="H13241" s="33"/>
      <c r="I13241" s="33"/>
    </row>
    <row r="13242" spans="7:9">
      <c r="G13242" s="33"/>
      <c r="H13242" s="33"/>
      <c r="I13242" s="33"/>
    </row>
    <row r="13243" spans="7:9">
      <c r="G13243" s="33"/>
      <c r="H13243" s="33"/>
      <c r="I13243" s="33"/>
    </row>
    <row r="13244" spans="7:9">
      <c r="G13244" s="33"/>
      <c r="H13244" s="33"/>
      <c r="I13244" s="33"/>
    </row>
    <row r="13245" spans="7:9">
      <c r="G13245" s="33"/>
      <c r="H13245" s="33"/>
      <c r="I13245" s="33"/>
    </row>
    <row r="13246" spans="7:9">
      <c r="G13246" s="33"/>
      <c r="H13246" s="33"/>
      <c r="I13246" s="33"/>
    </row>
    <row r="13247" spans="7:9">
      <c r="G13247" s="33"/>
      <c r="H13247" s="33"/>
      <c r="I13247" s="33"/>
    </row>
    <row r="13248" spans="7:9">
      <c r="G13248" s="33"/>
      <c r="H13248" s="33"/>
      <c r="I13248" s="33"/>
    </row>
    <row r="13249" spans="7:9">
      <c r="G13249" s="33"/>
      <c r="H13249" s="33"/>
      <c r="I13249" s="33"/>
    </row>
    <row r="13250" spans="7:9">
      <c r="G13250" s="33"/>
      <c r="H13250" s="33"/>
      <c r="I13250" s="33"/>
    </row>
    <row r="13251" spans="7:9">
      <c r="G13251" s="33"/>
      <c r="H13251" s="33"/>
      <c r="I13251" s="33"/>
    </row>
    <row r="13252" spans="7:9">
      <c r="G13252" s="33"/>
      <c r="H13252" s="33"/>
      <c r="I13252" s="33"/>
    </row>
    <row r="13253" spans="7:9">
      <c r="G13253" s="33"/>
      <c r="H13253" s="33"/>
      <c r="I13253" s="33"/>
    </row>
    <row r="13254" spans="7:9">
      <c r="G13254" s="33"/>
      <c r="H13254" s="33"/>
      <c r="I13254" s="33"/>
    </row>
    <row r="13255" spans="7:9">
      <c r="G13255" s="33"/>
      <c r="H13255" s="33"/>
      <c r="I13255" s="33"/>
    </row>
    <row r="13256" spans="7:9">
      <c r="G13256" s="33"/>
      <c r="H13256" s="33"/>
      <c r="I13256" s="33"/>
    </row>
    <row r="13257" spans="7:9">
      <c r="G13257" s="33"/>
      <c r="H13257" s="33"/>
      <c r="I13257" s="33"/>
    </row>
    <row r="13258" spans="7:9">
      <c r="G13258" s="33"/>
      <c r="H13258" s="33"/>
      <c r="I13258" s="33"/>
    </row>
    <row r="13259" spans="7:9">
      <c r="G13259" s="33"/>
      <c r="H13259" s="33"/>
      <c r="I13259" s="33"/>
    </row>
    <row r="13260" spans="7:9">
      <c r="G13260" s="33"/>
      <c r="H13260" s="33"/>
      <c r="I13260" s="33"/>
    </row>
    <row r="13261" spans="7:9">
      <c r="G13261" s="33"/>
      <c r="H13261" s="33"/>
      <c r="I13261" s="33"/>
    </row>
    <row r="13262" spans="7:9">
      <c r="G13262" s="33"/>
      <c r="H13262" s="33"/>
      <c r="I13262" s="33"/>
    </row>
    <row r="13263" spans="7:9">
      <c r="G13263" s="33"/>
      <c r="H13263" s="33"/>
      <c r="I13263" s="33"/>
    </row>
    <row r="13264" spans="7:9">
      <c r="G13264" s="33"/>
      <c r="H13264" s="33"/>
      <c r="I13264" s="33"/>
    </row>
    <row r="13265" spans="7:9">
      <c r="G13265" s="33"/>
      <c r="H13265" s="33"/>
      <c r="I13265" s="33"/>
    </row>
    <row r="13266" spans="7:9">
      <c r="G13266" s="33"/>
      <c r="H13266" s="33"/>
      <c r="I13266" s="33"/>
    </row>
    <row r="13267" spans="7:9">
      <c r="G13267" s="33"/>
      <c r="H13267" s="33"/>
      <c r="I13267" s="33"/>
    </row>
    <row r="13268" spans="7:9">
      <c r="G13268" s="33"/>
      <c r="H13268" s="33"/>
      <c r="I13268" s="33"/>
    </row>
    <row r="13269" spans="7:9">
      <c r="G13269" s="33"/>
      <c r="H13269" s="33"/>
      <c r="I13269" s="33"/>
    </row>
    <row r="13270" spans="7:9">
      <c r="G13270" s="33"/>
      <c r="H13270" s="33"/>
      <c r="I13270" s="33"/>
    </row>
    <row r="13271" spans="7:9">
      <c r="G13271" s="33"/>
      <c r="H13271" s="33"/>
      <c r="I13271" s="33"/>
    </row>
    <row r="13272" spans="7:9">
      <c r="G13272" s="33"/>
      <c r="H13272" s="33"/>
      <c r="I13272" s="33"/>
    </row>
    <row r="13273" spans="7:9">
      <c r="G13273" s="33"/>
      <c r="H13273" s="33"/>
      <c r="I13273" s="33"/>
    </row>
    <row r="13274" spans="7:9">
      <c r="G13274" s="33"/>
      <c r="H13274" s="33"/>
      <c r="I13274" s="33"/>
    </row>
    <row r="13275" spans="7:9">
      <c r="G13275" s="33"/>
      <c r="H13275" s="33"/>
      <c r="I13275" s="33"/>
    </row>
    <row r="13276" spans="7:9">
      <c r="G13276" s="33"/>
      <c r="H13276" s="33"/>
      <c r="I13276" s="33"/>
    </row>
    <row r="13277" spans="7:9">
      <c r="G13277" s="33"/>
      <c r="H13277" s="33"/>
      <c r="I13277" s="33"/>
    </row>
    <row r="13278" spans="7:9">
      <c r="G13278" s="33"/>
      <c r="H13278" s="33"/>
      <c r="I13278" s="33"/>
    </row>
    <row r="13279" spans="7:9">
      <c r="G13279" s="33"/>
      <c r="H13279" s="33"/>
      <c r="I13279" s="33"/>
    </row>
    <row r="13280" spans="7:9">
      <c r="G13280" s="33"/>
      <c r="H13280" s="33"/>
      <c r="I13280" s="33"/>
    </row>
    <row r="13281" spans="7:9">
      <c r="G13281" s="33"/>
      <c r="H13281" s="33"/>
      <c r="I13281" s="33"/>
    </row>
    <row r="13282" spans="7:9">
      <c r="G13282" s="33"/>
      <c r="H13282" s="33"/>
      <c r="I13282" s="33"/>
    </row>
    <row r="13283" spans="7:9">
      <c r="G13283" s="33"/>
      <c r="H13283" s="33"/>
      <c r="I13283" s="33"/>
    </row>
    <row r="13284" spans="7:9">
      <c r="G13284" s="33"/>
      <c r="H13284" s="33"/>
      <c r="I13284" s="33"/>
    </row>
    <row r="13285" spans="7:9">
      <c r="G13285" s="33"/>
      <c r="H13285" s="33"/>
      <c r="I13285" s="33"/>
    </row>
    <row r="13286" spans="7:9">
      <c r="G13286" s="33"/>
      <c r="H13286" s="33"/>
      <c r="I13286" s="33"/>
    </row>
    <row r="13287" spans="7:9">
      <c r="G13287" s="33"/>
      <c r="H13287" s="33"/>
      <c r="I13287" s="33"/>
    </row>
    <row r="13288" spans="7:9">
      <c r="G13288" s="33"/>
      <c r="H13288" s="33"/>
      <c r="I13288" s="33"/>
    </row>
    <row r="13289" spans="7:9">
      <c r="G13289" s="33"/>
      <c r="H13289" s="33"/>
      <c r="I13289" s="33"/>
    </row>
    <row r="13290" spans="7:9">
      <c r="G13290" s="33"/>
      <c r="H13290" s="33"/>
      <c r="I13290" s="33"/>
    </row>
    <row r="13291" spans="7:9">
      <c r="G13291" s="33"/>
      <c r="H13291" s="33"/>
      <c r="I13291" s="33"/>
    </row>
    <row r="13292" spans="7:9">
      <c r="G13292" s="33"/>
      <c r="H13292" s="33"/>
      <c r="I13292" s="33"/>
    </row>
    <row r="13293" spans="7:9">
      <c r="G13293" s="33"/>
      <c r="H13293" s="33"/>
      <c r="I13293" s="33"/>
    </row>
    <row r="13294" spans="7:9">
      <c r="G13294" s="33"/>
      <c r="H13294" s="33"/>
      <c r="I13294" s="33"/>
    </row>
    <row r="13295" spans="7:9">
      <c r="G13295" s="33"/>
      <c r="H13295" s="33"/>
      <c r="I13295" s="33"/>
    </row>
    <row r="13296" spans="7:9">
      <c r="G13296" s="33"/>
      <c r="H13296" s="33"/>
      <c r="I13296" s="33"/>
    </row>
    <row r="13297" spans="7:9">
      <c r="G13297" s="33"/>
      <c r="H13297" s="33"/>
      <c r="I13297" s="33"/>
    </row>
    <row r="13298" spans="7:9">
      <c r="G13298" s="33"/>
      <c r="H13298" s="33"/>
      <c r="I13298" s="33"/>
    </row>
    <row r="13299" spans="7:9">
      <c r="G13299" s="33"/>
      <c r="H13299" s="33"/>
      <c r="I13299" s="33"/>
    </row>
    <row r="13300" spans="7:9">
      <c r="G13300" s="33"/>
      <c r="H13300" s="33"/>
      <c r="I13300" s="33"/>
    </row>
    <row r="13301" spans="7:9">
      <c r="G13301" s="33"/>
      <c r="H13301" s="33"/>
      <c r="I13301" s="33"/>
    </row>
    <row r="13302" spans="7:9">
      <c r="G13302" s="33"/>
      <c r="H13302" s="33"/>
      <c r="I13302" s="33"/>
    </row>
    <row r="13303" spans="7:9">
      <c r="G13303" s="33"/>
      <c r="H13303" s="33"/>
      <c r="I13303" s="33"/>
    </row>
    <row r="13304" spans="7:9">
      <c r="G13304" s="33"/>
      <c r="H13304" s="33"/>
      <c r="I13304" s="33"/>
    </row>
    <row r="13305" spans="7:9">
      <c r="G13305" s="33"/>
      <c r="H13305" s="33"/>
      <c r="I13305" s="33"/>
    </row>
    <row r="13306" spans="7:9">
      <c r="G13306" s="33"/>
      <c r="H13306" s="33"/>
      <c r="I13306" s="33"/>
    </row>
    <row r="13307" spans="7:9">
      <c r="G13307" s="33"/>
      <c r="H13307" s="33"/>
      <c r="I13307" s="33"/>
    </row>
    <row r="13308" spans="7:9">
      <c r="G13308" s="33"/>
      <c r="H13308" s="33"/>
      <c r="I13308" s="33"/>
    </row>
    <row r="13309" spans="7:9">
      <c r="G13309" s="33"/>
      <c r="H13309" s="33"/>
      <c r="I13309" s="33"/>
    </row>
    <row r="13310" spans="7:9">
      <c r="G13310" s="33"/>
      <c r="H13310" s="33"/>
      <c r="I13310" s="33"/>
    </row>
    <row r="13311" spans="7:9">
      <c r="G13311" s="33"/>
      <c r="H13311" s="33"/>
      <c r="I13311" s="33"/>
    </row>
    <row r="13312" spans="7:9">
      <c r="G13312" s="33"/>
      <c r="H13312" s="33"/>
      <c r="I13312" s="33"/>
    </row>
    <row r="13313" spans="7:9">
      <c r="G13313" s="33"/>
      <c r="H13313" s="33"/>
      <c r="I13313" s="33"/>
    </row>
    <row r="13314" spans="7:9">
      <c r="G13314" s="33"/>
      <c r="H13314" s="33"/>
      <c r="I13314" s="33"/>
    </row>
    <row r="13315" spans="7:9">
      <c r="G13315" s="33"/>
      <c r="H13315" s="33"/>
      <c r="I13315" s="33"/>
    </row>
    <row r="13316" spans="7:9">
      <c r="G13316" s="33"/>
      <c r="H13316" s="33"/>
      <c r="I13316" s="33"/>
    </row>
    <row r="13317" spans="7:9">
      <c r="G13317" s="33"/>
      <c r="H13317" s="33"/>
      <c r="I13317" s="33"/>
    </row>
    <row r="13318" spans="7:9">
      <c r="G13318" s="33"/>
      <c r="H13318" s="33"/>
      <c r="I13318" s="33"/>
    </row>
    <row r="13319" spans="7:9">
      <c r="G13319" s="33"/>
      <c r="H13319" s="33"/>
      <c r="I13319" s="33"/>
    </row>
    <row r="13320" spans="7:9">
      <c r="G13320" s="33"/>
      <c r="H13320" s="33"/>
      <c r="I13320" s="33"/>
    </row>
    <row r="13321" spans="7:9">
      <c r="G13321" s="33"/>
      <c r="H13321" s="33"/>
      <c r="I13321" s="33"/>
    </row>
    <row r="13322" spans="7:9">
      <c r="G13322" s="33"/>
      <c r="H13322" s="33"/>
      <c r="I13322" s="33"/>
    </row>
    <row r="13323" spans="7:9">
      <c r="G13323" s="33"/>
      <c r="H13323" s="33"/>
      <c r="I13323" s="33"/>
    </row>
    <row r="13324" spans="7:9">
      <c r="G13324" s="33"/>
      <c r="H13324" s="33"/>
      <c r="I13324" s="33"/>
    </row>
    <row r="13325" spans="7:9">
      <c r="G13325" s="33"/>
      <c r="H13325" s="33"/>
      <c r="I13325" s="33"/>
    </row>
    <row r="13326" spans="7:9">
      <c r="G13326" s="33"/>
      <c r="H13326" s="33"/>
      <c r="I13326" s="33"/>
    </row>
    <row r="13327" spans="7:9">
      <c r="G13327" s="33"/>
      <c r="H13327" s="33"/>
      <c r="I13327" s="33"/>
    </row>
    <row r="13328" spans="7:9">
      <c r="G13328" s="33"/>
      <c r="H13328" s="33"/>
      <c r="I13328" s="33"/>
    </row>
    <row r="13329" spans="7:9">
      <c r="G13329" s="33"/>
      <c r="H13329" s="33"/>
      <c r="I13329" s="33"/>
    </row>
    <row r="13330" spans="7:9">
      <c r="G13330" s="33"/>
      <c r="H13330" s="33"/>
      <c r="I13330" s="33"/>
    </row>
    <row r="13331" spans="7:9">
      <c r="G13331" s="33"/>
      <c r="H13331" s="33"/>
      <c r="I13331" s="33"/>
    </row>
    <row r="13332" spans="7:9">
      <c r="G13332" s="33"/>
      <c r="H13332" s="33"/>
      <c r="I13332" s="33"/>
    </row>
    <row r="13333" spans="7:9">
      <c r="G13333" s="33"/>
      <c r="H13333" s="33"/>
      <c r="I13333" s="33"/>
    </row>
    <row r="13334" spans="7:9">
      <c r="G13334" s="33"/>
      <c r="H13334" s="33"/>
      <c r="I13334" s="33"/>
    </row>
    <row r="13335" spans="7:9">
      <c r="G13335" s="33"/>
      <c r="H13335" s="33"/>
      <c r="I13335" s="33"/>
    </row>
    <row r="13336" spans="7:9">
      <c r="G13336" s="33"/>
      <c r="H13336" s="33"/>
      <c r="I13336" s="33"/>
    </row>
    <row r="13337" spans="7:9">
      <c r="G13337" s="33"/>
      <c r="H13337" s="33"/>
      <c r="I13337" s="33"/>
    </row>
    <row r="13338" spans="7:9">
      <c r="G13338" s="33"/>
      <c r="H13338" s="33"/>
      <c r="I13338" s="33"/>
    </row>
    <row r="13339" spans="7:9">
      <c r="G13339" s="33"/>
      <c r="H13339" s="33"/>
      <c r="I13339" s="33"/>
    </row>
    <row r="13340" spans="7:9">
      <c r="G13340" s="33"/>
      <c r="H13340" s="33"/>
      <c r="I13340" s="33"/>
    </row>
    <row r="13341" spans="7:9">
      <c r="G13341" s="33"/>
      <c r="H13341" s="33"/>
      <c r="I13341" s="33"/>
    </row>
    <row r="13342" spans="7:9">
      <c r="G13342" s="33"/>
      <c r="H13342" s="33"/>
      <c r="I13342" s="33"/>
    </row>
    <row r="13343" spans="7:9">
      <c r="G13343" s="33"/>
      <c r="H13343" s="33"/>
      <c r="I13343" s="33"/>
    </row>
    <row r="13344" spans="7:9">
      <c r="G13344" s="33"/>
      <c r="H13344" s="33"/>
      <c r="I13344" s="33"/>
    </row>
    <row r="13345" spans="7:9">
      <c r="G13345" s="33"/>
      <c r="H13345" s="33"/>
      <c r="I13345" s="33"/>
    </row>
    <row r="13346" spans="7:9">
      <c r="G13346" s="33"/>
      <c r="H13346" s="33"/>
      <c r="I13346" s="33"/>
    </row>
    <row r="13347" spans="7:9">
      <c r="G13347" s="33"/>
      <c r="H13347" s="33"/>
      <c r="I13347" s="33"/>
    </row>
    <row r="13348" spans="7:9">
      <c r="G13348" s="33"/>
      <c r="H13348" s="33"/>
      <c r="I13348" s="33"/>
    </row>
    <row r="13349" spans="7:9">
      <c r="G13349" s="33"/>
      <c r="H13349" s="33"/>
      <c r="I13349" s="33"/>
    </row>
    <row r="13350" spans="7:9">
      <c r="G13350" s="33"/>
      <c r="H13350" s="33"/>
      <c r="I13350" s="33"/>
    </row>
    <row r="13351" spans="7:9">
      <c r="G13351" s="33"/>
      <c r="H13351" s="33"/>
      <c r="I13351" s="33"/>
    </row>
    <row r="13352" spans="7:9">
      <c r="G13352" s="33"/>
      <c r="H13352" s="33"/>
      <c r="I13352" s="33"/>
    </row>
    <row r="13353" spans="7:9">
      <c r="G13353" s="33"/>
      <c r="H13353" s="33"/>
      <c r="I13353" s="33"/>
    </row>
    <row r="13354" spans="7:9">
      <c r="G13354" s="33"/>
      <c r="H13354" s="33"/>
      <c r="I13354" s="33"/>
    </row>
    <row r="13355" spans="7:9">
      <c r="G13355" s="33"/>
      <c r="H13355" s="33"/>
      <c r="I13355" s="33"/>
    </row>
    <row r="13356" spans="7:9">
      <c r="G13356" s="33"/>
      <c r="H13356" s="33"/>
      <c r="I13356" s="33"/>
    </row>
    <row r="13357" spans="7:9">
      <c r="G13357" s="33"/>
      <c r="H13357" s="33"/>
      <c r="I13357" s="33"/>
    </row>
    <row r="13358" spans="7:9">
      <c r="G13358" s="33"/>
      <c r="H13358" s="33"/>
      <c r="I13358" s="33"/>
    </row>
    <row r="13359" spans="7:9">
      <c r="G13359" s="33"/>
      <c r="H13359" s="33"/>
      <c r="I13359" s="33"/>
    </row>
    <row r="13360" spans="7:9">
      <c r="G13360" s="33"/>
      <c r="H13360" s="33"/>
      <c r="I13360" s="33"/>
    </row>
    <row r="13361" spans="7:9">
      <c r="G13361" s="33"/>
      <c r="H13361" s="33"/>
      <c r="I13361" s="33"/>
    </row>
    <row r="13362" spans="7:9">
      <c r="G13362" s="33"/>
      <c r="H13362" s="33"/>
      <c r="I13362" s="33"/>
    </row>
    <row r="13363" spans="7:9">
      <c r="G13363" s="33"/>
      <c r="H13363" s="33"/>
      <c r="I13363" s="33"/>
    </row>
    <row r="13364" spans="7:9">
      <c r="G13364" s="33"/>
      <c r="H13364" s="33"/>
      <c r="I13364" s="33"/>
    </row>
    <row r="13365" spans="7:9">
      <c r="G13365" s="33"/>
      <c r="H13365" s="33"/>
      <c r="I13365" s="33"/>
    </row>
    <row r="13366" spans="7:9">
      <c r="G13366" s="33"/>
      <c r="H13366" s="33"/>
      <c r="I13366" s="33"/>
    </row>
    <row r="13367" spans="7:9">
      <c r="G13367" s="33"/>
      <c r="H13367" s="33"/>
      <c r="I13367" s="33"/>
    </row>
    <row r="13368" spans="7:9">
      <c r="G13368" s="33"/>
      <c r="H13368" s="33"/>
      <c r="I13368" s="33"/>
    </row>
    <row r="13369" spans="7:9">
      <c r="G13369" s="33"/>
      <c r="H13369" s="33"/>
      <c r="I13369" s="33"/>
    </row>
    <row r="13370" spans="7:9">
      <c r="G13370" s="33"/>
      <c r="H13370" s="33"/>
      <c r="I13370" s="33"/>
    </row>
    <row r="13371" spans="7:9">
      <c r="G13371" s="33"/>
      <c r="H13371" s="33"/>
      <c r="I13371" s="33"/>
    </row>
    <row r="13372" spans="7:9">
      <c r="G13372" s="33"/>
      <c r="H13372" s="33"/>
      <c r="I13372" s="33"/>
    </row>
    <row r="13373" spans="7:9">
      <c r="G13373" s="33"/>
      <c r="H13373" s="33"/>
      <c r="I13373" s="33"/>
    </row>
    <row r="13374" spans="7:9">
      <c r="G13374" s="33"/>
      <c r="H13374" s="33"/>
      <c r="I13374" s="33"/>
    </row>
    <row r="13375" spans="7:9">
      <c r="G13375" s="33"/>
      <c r="H13375" s="33"/>
      <c r="I13375" s="33"/>
    </row>
    <row r="13376" spans="7:9">
      <c r="G13376" s="33"/>
      <c r="H13376" s="33"/>
      <c r="I13376" s="33"/>
    </row>
    <row r="13377" spans="7:9">
      <c r="G13377" s="33"/>
      <c r="H13377" s="33"/>
      <c r="I13377" s="33"/>
    </row>
    <row r="13378" spans="7:9">
      <c r="G13378" s="33"/>
      <c r="H13378" s="33"/>
      <c r="I13378" s="33"/>
    </row>
    <row r="13379" spans="7:9">
      <c r="G13379" s="33"/>
      <c r="H13379" s="33"/>
      <c r="I13379" s="33"/>
    </row>
    <row r="13380" spans="7:9">
      <c r="G13380" s="33"/>
      <c r="H13380" s="33"/>
      <c r="I13380" s="33"/>
    </row>
    <row r="13381" spans="7:9">
      <c r="G13381" s="33"/>
      <c r="H13381" s="33"/>
      <c r="I13381" s="33"/>
    </row>
    <row r="13382" spans="7:9">
      <c r="G13382" s="33"/>
      <c r="H13382" s="33"/>
      <c r="I13382" s="33"/>
    </row>
    <row r="13383" spans="7:9">
      <c r="G13383" s="33"/>
      <c r="H13383" s="33"/>
      <c r="I13383" s="33"/>
    </row>
    <row r="13384" spans="7:9">
      <c r="G13384" s="33"/>
      <c r="H13384" s="33"/>
      <c r="I13384" s="33"/>
    </row>
    <row r="13385" spans="7:9">
      <c r="G13385" s="33"/>
      <c r="H13385" s="33"/>
      <c r="I13385" s="33"/>
    </row>
    <row r="13386" spans="7:9">
      <c r="G13386" s="33"/>
      <c r="H13386" s="33"/>
      <c r="I13386" s="33"/>
    </row>
    <row r="13387" spans="7:9">
      <c r="G13387" s="33"/>
      <c r="H13387" s="33"/>
      <c r="I13387" s="33"/>
    </row>
    <row r="13388" spans="7:9">
      <c r="G13388" s="33"/>
      <c r="H13388" s="33"/>
      <c r="I13388" s="33"/>
    </row>
    <row r="13389" spans="7:9">
      <c r="G13389" s="33"/>
      <c r="H13389" s="33"/>
      <c r="I13389" s="33"/>
    </row>
    <row r="13390" spans="7:9">
      <c r="G13390" s="33"/>
      <c r="H13390" s="33"/>
      <c r="I13390" s="33"/>
    </row>
    <row r="13391" spans="7:9">
      <c r="G13391" s="33"/>
      <c r="H13391" s="33"/>
      <c r="I13391" s="33"/>
    </row>
    <row r="13392" spans="7:9">
      <c r="G13392" s="33"/>
      <c r="H13392" s="33"/>
      <c r="I13392" s="33"/>
    </row>
    <row r="13393" spans="7:9">
      <c r="G13393" s="33"/>
      <c r="H13393" s="33"/>
      <c r="I13393" s="33"/>
    </row>
    <row r="13394" spans="7:9">
      <c r="G13394" s="33"/>
      <c r="H13394" s="33"/>
      <c r="I13394" s="33"/>
    </row>
    <row r="13395" spans="7:9">
      <c r="G13395" s="33"/>
      <c r="H13395" s="33"/>
      <c r="I13395" s="33"/>
    </row>
    <row r="13396" spans="7:9">
      <c r="G13396" s="33"/>
      <c r="H13396" s="33"/>
      <c r="I13396" s="33"/>
    </row>
    <row r="13397" spans="7:9">
      <c r="G13397" s="33"/>
      <c r="H13397" s="33"/>
      <c r="I13397" s="33"/>
    </row>
    <row r="13398" spans="7:9">
      <c r="G13398" s="33"/>
      <c r="H13398" s="33"/>
      <c r="I13398" s="33"/>
    </row>
    <row r="13399" spans="7:9">
      <c r="G13399" s="33"/>
      <c r="H13399" s="33"/>
      <c r="I13399" s="33"/>
    </row>
    <row r="13400" spans="7:9">
      <c r="G13400" s="33"/>
      <c r="H13400" s="33"/>
      <c r="I13400" s="33"/>
    </row>
    <row r="13401" spans="7:9">
      <c r="G13401" s="33"/>
      <c r="H13401" s="33"/>
      <c r="I13401" s="33"/>
    </row>
    <row r="13402" spans="7:9">
      <c r="G13402" s="33"/>
      <c r="H13402" s="33"/>
      <c r="I13402" s="33"/>
    </row>
    <row r="13403" spans="7:9">
      <c r="G13403" s="33"/>
      <c r="H13403" s="33"/>
      <c r="I13403" s="33"/>
    </row>
    <row r="13404" spans="7:9">
      <c r="G13404" s="33"/>
      <c r="H13404" s="33"/>
      <c r="I13404" s="33"/>
    </row>
    <row r="13405" spans="7:9">
      <c r="G13405" s="33"/>
      <c r="H13405" s="33"/>
      <c r="I13405" s="33"/>
    </row>
    <row r="13406" spans="7:9">
      <c r="G13406" s="33"/>
      <c r="H13406" s="33"/>
      <c r="I13406" s="33"/>
    </row>
    <row r="13407" spans="7:9">
      <c r="G13407" s="33"/>
      <c r="H13407" s="33"/>
      <c r="I13407" s="33"/>
    </row>
    <row r="13408" spans="7:9">
      <c r="G13408" s="33"/>
      <c r="H13408" s="33"/>
      <c r="I13408" s="33"/>
    </row>
    <row r="13409" spans="7:9">
      <c r="G13409" s="33"/>
      <c r="H13409" s="33"/>
      <c r="I13409" s="33"/>
    </row>
    <row r="13410" spans="7:9">
      <c r="G13410" s="33"/>
      <c r="H13410" s="33"/>
      <c r="I13410" s="33"/>
    </row>
    <row r="13411" spans="7:9">
      <c r="G13411" s="33"/>
      <c r="H13411" s="33"/>
      <c r="I13411" s="33"/>
    </row>
    <row r="13412" spans="7:9">
      <c r="G13412" s="33"/>
      <c r="H13412" s="33"/>
      <c r="I13412" s="33"/>
    </row>
    <row r="13413" spans="7:9">
      <c r="G13413" s="33"/>
      <c r="H13413" s="33"/>
      <c r="I13413" s="33"/>
    </row>
    <row r="13414" spans="7:9">
      <c r="G13414" s="33"/>
      <c r="H13414" s="33"/>
      <c r="I13414" s="33"/>
    </row>
    <row r="13415" spans="7:9">
      <c r="G13415" s="33"/>
      <c r="H13415" s="33"/>
      <c r="I13415" s="33"/>
    </row>
    <row r="13416" spans="7:9">
      <c r="G13416" s="33"/>
      <c r="H13416" s="33"/>
      <c r="I13416" s="33"/>
    </row>
    <row r="13417" spans="7:9">
      <c r="G13417" s="33"/>
      <c r="H13417" s="33"/>
      <c r="I13417" s="33"/>
    </row>
    <row r="13418" spans="7:9">
      <c r="G13418" s="33"/>
      <c r="H13418" s="33"/>
      <c r="I13418" s="33"/>
    </row>
    <row r="13419" spans="7:9">
      <c r="G13419" s="33"/>
      <c r="H13419" s="33"/>
      <c r="I13419" s="33"/>
    </row>
    <row r="13420" spans="7:9">
      <c r="G13420" s="33"/>
      <c r="H13420" s="33"/>
      <c r="I13420" s="33"/>
    </row>
    <row r="13421" spans="7:9">
      <c r="G13421" s="33"/>
      <c r="H13421" s="33"/>
      <c r="I13421" s="33"/>
    </row>
    <row r="13422" spans="7:9">
      <c r="G13422" s="33"/>
      <c r="H13422" s="33"/>
      <c r="I13422" s="33"/>
    </row>
    <row r="13423" spans="7:9">
      <c r="G13423" s="33"/>
      <c r="H13423" s="33"/>
      <c r="I13423" s="33"/>
    </row>
    <row r="13424" spans="7:9">
      <c r="G13424" s="33"/>
      <c r="H13424" s="33"/>
      <c r="I13424" s="33"/>
    </row>
    <row r="13425" spans="7:9">
      <c r="G13425" s="33"/>
      <c r="H13425" s="33"/>
      <c r="I13425" s="33"/>
    </row>
    <row r="13426" spans="7:9">
      <c r="G13426" s="33"/>
      <c r="H13426" s="33"/>
      <c r="I13426" s="33"/>
    </row>
    <row r="13427" spans="7:9">
      <c r="G13427" s="33"/>
      <c r="H13427" s="33"/>
      <c r="I13427" s="33"/>
    </row>
    <row r="13428" spans="7:9">
      <c r="G13428" s="33"/>
      <c r="H13428" s="33"/>
      <c r="I13428" s="33"/>
    </row>
    <row r="13429" spans="7:9">
      <c r="G13429" s="33"/>
      <c r="H13429" s="33"/>
      <c r="I13429" s="33"/>
    </row>
    <row r="13430" spans="7:9">
      <c r="G13430" s="33"/>
      <c r="H13430" s="33"/>
      <c r="I13430" s="33"/>
    </row>
    <row r="13431" spans="7:9">
      <c r="G13431" s="33"/>
      <c r="H13431" s="33"/>
      <c r="I13431" s="33"/>
    </row>
    <row r="13432" spans="7:9">
      <c r="G13432" s="33"/>
      <c r="H13432" s="33"/>
      <c r="I13432" s="33"/>
    </row>
    <row r="13433" spans="7:9">
      <c r="G13433" s="33"/>
      <c r="H13433" s="33"/>
      <c r="I13433" s="33"/>
    </row>
    <row r="13434" spans="7:9">
      <c r="G13434" s="33"/>
      <c r="H13434" s="33"/>
      <c r="I13434" s="33"/>
    </row>
    <row r="13435" spans="7:9">
      <c r="G13435" s="33"/>
      <c r="H13435" s="33"/>
      <c r="I13435" s="33"/>
    </row>
    <row r="13436" spans="7:9">
      <c r="G13436" s="33"/>
      <c r="H13436" s="33"/>
      <c r="I13436" s="33"/>
    </row>
    <row r="13437" spans="7:9">
      <c r="G13437" s="33"/>
      <c r="H13437" s="33"/>
      <c r="I13437" s="33"/>
    </row>
    <row r="13438" spans="7:9">
      <c r="G13438" s="33"/>
      <c r="H13438" s="33"/>
      <c r="I13438" s="33"/>
    </row>
    <row r="13439" spans="7:9">
      <c r="G13439" s="33"/>
      <c r="H13439" s="33"/>
      <c r="I13439" s="33"/>
    </row>
    <row r="13440" spans="7:9">
      <c r="G13440" s="33"/>
      <c r="H13440" s="33"/>
      <c r="I13440" s="33"/>
    </row>
    <row r="13441" spans="7:9">
      <c r="G13441" s="33"/>
      <c r="H13441" s="33"/>
      <c r="I13441" s="33"/>
    </row>
    <row r="13442" spans="7:9">
      <c r="G13442" s="33"/>
      <c r="H13442" s="33"/>
      <c r="I13442" s="33"/>
    </row>
    <row r="13443" spans="7:9">
      <c r="G13443" s="33"/>
      <c r="H13443" s="33"/>
      <c r="I13443" s="33"/>
    </row>
    <row r="13444" spans="7:9">
      <c r="G13444" s="33"/>
      <c r="H13444" s="33"/>
      <c r="I13444" s="33"/>
    </row>
    <row r="13445" spans="7:9">
      <c r="G13445" s="33"/>
      <c r="H13445" s="33"/>
      <c r="I13445" s="33"/>
    </row>
    <row r="13446" spans="7:9">
      <c r="G13446" s="33"/>
      <c r="H13446" s="33"/>
      <c r="I13446" s="33"/>
    </row>
    <row r="13447" spans="7:9">
      <c r="G13447" s="33"/>
      <c r="H13447" s="33"/>
      <c r="I13447" s="33"/>
    </row>
    <row r="13448" spans="7:9">
      <c r="G13448" s="33"/>
      <c r="H13448" s="33"/>
      <c r="I13448" s="33"/>
    </row>
    <row r="13449" spans="7:9">
      <c r="G13449" s="33"/>
      <c r="H13449" s="33"/>
      <c r="I13449" s="33"/>
    </row>
    <row r="13450" spans="7:9">
      <c r="G13450" s="33"/>
      <c r="H13450" s="33"/>
      <c r="I13450" s="33"/>
    </row>
    <row r="13451" spans="7:9">
      <c r="G13451" s="33"/>
      <c r="H13451" s="33"/>
      <c r="I13451" s="33"/>
    </row>
    <row r="13452" spans="7:9">
      <c r="G13452" s="33"/>
      <c r="H13452" s="33"/>
      <c r="I13452" s="33"/>
    </row>
    <row r="13453" spans="7:9">
      <c r="G13453" s="33"/>
      <c r="H13453" s="33"/>
      <c r="I13453" s="33"/>
    </row>
    <row r="13454" spans="7:9">
      <c r="G13454" s="33"/>
      <c r="H13454" s="33"/>
      <c r="I13454" s="33"/>
    </row>
    <row r="13455" spans="7:9">
      <c r="G13455" s="33"/>
      <c r="H13455" s="33"/>
      <c r="I13455" s="33"/>
    </row>
  </sheetData>
  <sheetProtection password="91CD" sheet="1" objects="1" scenarios="1"/>
  <dataConsolidate/>
  <conditionalFormatting sqref="J1:M1">
    <cfRule type="cellIs" dxfId="9" priority="4" stopIfTrue="1" operator="equal">
      <formula>0</formula>
    </cfRule>
  </conditionalFormatting>
  <conditionalFormatting sqref="J1:M1">
    <cfRule type="cellIs" dxfId="8" priority="3" stopIfTrue="1" operator="equal">
      <formula>0</formula>
    </cfRule>
  </conditionalFormatting>
  <conditionalFormatting sqref="H1:H1048576">
    <cfRule type="cellIs" dxfId="7" priority="1" operator="equal">
      <formula>MAX($H:$H)</formula>
    </cfRule>
    <cfRule type="cellIs" dxfId="6" priority="2" operator="equal">
      <formula>MIN($H:$H)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F20"/>
  <sheetViews>
    <sheetView workbookViewId="0">
      <selection activeCell="B3" sqref="B3"/>
    </sheetView>
  </sheetViews>
  <sheetFormatPr defaultRowHeight="14.25"/>
  <cols>
    <col min="1" max="1" width="22.125" style="1" customWidth="1"/>
    <col min="2" max="2" width="13.5" style="1" bestFit="1" customWidth="1"/>
    <col min="3" max="3" width="24.125" style="1" customWidth="1"/>
    <col min="4" max="4" width="6.25" style="1" hidden="1" customWidth="1"/>
    <col min="5" max="5" width="0" style="1" hidden="1" customWidth="1"/>
    <col min="6" max="16384" width="9" style="1"/>
  </cols>
  <sheetData>
    <row r="1" spans="1:6" ht="36.75" customHeight="1">
      <c r="A1" s="144" t="s">
        <v>169</v>
      </c>
      <c r="B1" s="144" t="s">
        <v>170</v>
      </c>
      <c r="C1" s="144" t="s">
        <v>171</v>
      </c>
      <c r="D1" s="145"/>
      <c r="E1" s="146" t="s">
        <v>167</v>
      </c>
      <c r="F1" s="146"/>
    </row>
    <row r="2" spans="1:6" ht="20.100000000000001" customHeight="1">
      <c r="A2" s="217" t="s">
        <v>210</v>
      </c>
      <c r="B2" s="218" t="s">
        <v>166</v>
      </c>
      <c r="C2" s="330" t="str">
        <f>IF(19-COUNTBLANK(A2:A20)=COUNTIF(D2:D20,"=1"),"Сделку можно открывать","Нельзя входить в рынок")</f>
        <v>Сделку можно открывать</v>
      </c>
      <c r="D2" s="145">
        <f>IF(AND(A2&lt;&gt;"",B2="+"),1)</f>
        <v>1</v>
      </c>
      <c r="E2" s="146" t="s">
        <v>168</v>
      </c>
    </row>
    <row r="3" spans="1:6" ht="20.100000000000001" customHeight="1">
      <c r="A3" s="217" t="s">
        <v>211</v>
      </c>
      <c r="B3" s="218" t="s">
        <v>166</v>
      </c>
      <c r="C3" s="330"/>
      <c r="D3" s="145">
        <f t="shared" ref="D3:D20" si="0">IF(AND(A3&lt;&gt;"",B3="+"),1)</f>
        <v>1</v>
      </c>
      <c r="E3" s="146"/>
    </row>
    <row r="4" spans="1:6" ht="20.100000000000001" customHeight="1">
      <c r="A4" s="217"/>
      <c r="B4" s="218"/>
      <c r="C4" s="330"/>
      <c r="D4" s="145" t="b">
        <f t="shared" si="0"/>
        <v>0</v>
      </c>
      <c r="E4" s="146"/>
    </row>
    <row r="5" spans="1:6" ht="20.100000000000001" customHeight="1">
      <c r="A5" s="217"/>
      <c r="B5" s="218"/>
      <c r="C5" s="330"/>
      <c r="D5" s="145" t="b">
        <f t="shared" si="0"/>
        <v>0</v>
      </c>
      <c r="E5" s="146"/>
    </row>
    <row r="6" spans="1:6" ht="20.100000000000001" customHeight="1">
      <c r="A6" s="217"/>
      <c r="B6" s="218"/>
      <c r="C6" s="330"/>
      <c r="D6" s="145" t="b">
        <f t="shared" si="0"/>
        <v>0</v>
      </c>
      <c r="E6" s="146"/>
    </row>
    <row r="7" spans="1:6" ht="20.100000000000001" customHeight="1">
      <c r="A7" s="217"/>
      <c r="B7" s="218"/>
      <c r="C7" s="330"/>
      <c r="D7" s="145" t="b">
        <f t="shared" si="0"/>
        <v>0</v>
      </c>
      <c r="E7" s="146"/>
    </row>
    <row r="8" spans="1:6" ht="20.100000000000001" customHeight="1">
      <c r="A8" s="217"/>
      <c r="B8" s="218"/>
      <c r="C8" s="330"/>
      <c r="D8" s="145" t="b">
        <f t="shared" si="0"/>
        <v>0</v>
      </c>
      <c r="E8" s="146"/>
    </row>
    <row r="9" spans="1:6" ht="20.100000000000001" customHeight="1">
      <c r="A9" s="217"/>
      <c r="B9" s="218"/>
      <c r="C9" s="330"/>
      <c r="D9" s="145" t="b">
        <f t="shared" si="0"/>
        <v>0</v>
      </c>
      <c r="E9" s="146"/>
    </row>
    <row r="10" spans="1:6" ht="20.100000000000001" customHeight="1">
      <c r="A10" s="217"/>
      <c r="B10" s="218"/>
      <c r="C10" s="330"/>
      <c r="D10" s="145" t="b">
        <f t="shared" si="0"/>
        <v>0</v>
      </c>
      <c r="E10" s="146"/>
    </row>
    <row r="11" spans="1:6" ht="20.100000000000001" customHeight="1">
      <c r="A11" s="217"/>
      <c r="B11" s="218"/>
      <c r="C11" s="330"/>
      <c r="D11" s="145" t="b">
        <f t="shared" si="0"/>
        <v>0</v>
      </c>
      <c r="E11" s="146"/>
    </row>
    <row r="12" spans="1:6" ht="20.100000000000001" customHeight="1">
      <c r="A12" s="217"/>
      <c r="B12" s="218"/>
      <c r="C12" s="330"/>
      <c r="D12" s="145" t="b">
        <f t="shared" si="0"/>
        <v>0</v>
      </c>
      <c r="E12" s="146"/>
    </row>
    <row r="13" spans="1:6" ht="20.100000000000001" customHeight="1">
      <c r="A13" s="217"/>
      <c r="B13" s="218"/>
      <c r="C13" s="330"/>
      <c r="D13" s="145" t="b">
        <f t="shared" si="0"/>
        <v>0</v>
      </c>
      <c r="E13" s="146"/>
    </row>
    <row r="14" spans="1:6" ht="20.100000000000001" customHeight="1">
      <c r="A14" s="217"/>
      <c r="B14" s="218"/>
      <c r="C14" s="330"/>
      <c r="D14" s="145" t="b">
        <f t="shared" si="0"/>
        <v>0</v>
      </c>
      <c r="E14" s="146"/>
    </row>
    <row r="15" spans="1:6" ht="20.100000000000001" customHeight="1">
      <c r="A15" s="217"/>
      <c r="B15" s="218"/>
      <c r="C15" s="330"/>
      <c r="D15" s="145" t="b">
        <f t="shared" si="0"/>
        <v>0</v>
      </c>
      <c r="E15" s="146"/>
    </row>
    <row r="16" spans="1:6" ht="20.100000000000001" customHeight="1">
      <c r="A16" s="217"/>
      <c r="B16" s="218"/>
      <c r="C16" s="330"/>
      <c r="D16" s="145" t="b">
        <f t="shared" si="0"/>
        <v>0</v>
      </c>
      <c r="E16" s="146"/>
    </row>
    <row r="17" spans="1:5" ht="20.100000000000001" customHeight="1">
      <c r="A17" s="217"/>
      <c r="B17" s="218"/>
      <c r="C17" s="330"/>
      <c r="D17" s="145" t="b">
        <f t="shared" si="0"/>
        <v>0</v>
      </c>
      <c r="E17" s="146"/>
    </row>
    <row r="18" spans="1:5" ht="20.100000000000001" customHeight="1">
      <c r="A18" s="217"/>
      <c r="B18" s="218"/>
      <c r="C18" s="330"/>
      <c r="D18" s="145" t="b">
        <f t="shared" si="0"/>
        <v>0</v>
      </c>
      <c r="E18" s="146"/>
    </row>
    <row r="19" spans="1:5" ht="20.100000000000001" customHeight="1">
      <c r="A19" s="217"/>
      <c r="B19" s="218"/>
      <c r="C19" s="330"/>
      <c r="D19" s="145" t="b">
        <f t="shared" si="0"/>
        <v>0</v>
      </c>
      <c r="E19" s="146"/>
    </row>
    <row r="20" spans="1:5" ht="20.100000000000001" customHeight="1">
      <c r="A20" s="217"/>
      <c r="B20" s="218"/>
      <c r="C20" s="330"/>
      <c r="D20" s="147" t="b">
        <f t="shared" si="0"/>
        <v>0</v>
      </c>
      <c r="E20" s="146"/>
    </row>
  </sheetData>
  <sheetProtection password="91CD" sheet="1" objects="1" scenarios="1"/>
  <mergeCells count="1">
    <mergeCell ref="C2:C20"/>
  </mergeCells>
  <conditionalFormatting sqref="C2:C20">
    <cfRule type="containsText" dxfId="5" priority="1" operator="containsText" text="Нельзя входить в рынок">
      <formula>NOT(ISERROR(SEARCH("Нельзя входить в рынок",C2)))</formula>
    </cfRule>
    <cfRule type="containsText" dxfId="4" priority="2" operator="containsText" text="Сделку можно открывать">
      <formula>NOT(ISERROR(SEARCH("Сделку можно открывать",C2)))</formula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P30"/>
  <sheetViews>
    <sheetView zoomScale="80" zoomScaleNormal="80" workbookViewId="0">
      <selection activeCell="D23" sqref="D23"/>
    </sheetView>
  </sheetViews>
  <sheetFormatPr defaultRowHeight="20.100000000000001" customHeight="1"/>
  <cols>
    <col min="1" max="1" width="53" bestFit="1" customWidth="1"/>
    <col min="2" max="2" width="13.625" bestFit="1" customWidth="1"/>
    <col min="4" max="4" width="29" style="246" customWidth="1"/>
    <col min="5" max="13" width="9" style="246"/>
    <col min="14" max="14" width="9" style="246" customWidth="1"/>
    <col min="15" max="15" width="9" style="246"/>
    <col min="16" max="16" width="19.875" style="246" customWidth="1"/>
  </cols>
  <sheetData>
    <row r="1" spans="1:16" ht="24.95" customHeight="1">
      <c r="A1" s="336" t="s">
        <v>144</v>
      </c>
      <c r="B1" s="336"/>
    </row>
    <row r="2" spans="1:16" ht="24.95" customHeight="1" thickBot="1">
      <c r="A2" s="118" t="s">
        <v>133</v>
      </c>
      <c r="B2" s="221">
        <v>800</v>
      </c>
      <c r="D2" s="334" t="s">
        <v>153</v>
      </c>
      <c r="E2" s="334"/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</row>
    <row r="3" spans="1:16" ht="24.95" customHeight="1" thickTop="1">
      <c r="A3" s="118" t="s">
        <v>134</v>
      </c>
      <c r="B3" s="222">
        <v>1</v>
      </c>
      <c r="D3" s="333" t="s">
        <v>157</v>
      </c>
      <c r="E3" s="333"/>
      <c r="F3" s="333"/>
      <c r="G3" s="333"/>
      <c r="H3" s="333"/>
      <c r="I3" s="333"/>
      <c r="J3" s="333"/>
      <c r="K3" s="333"/>
      <c r="L3" s="333"/>
      <c r="M3" s="333"/>
      <c r="N3" s="333"/>
      <c r="O3" s="333"/>
      <c r="P3" s="333"/>
    </row>
    <row r="4" spans="1:16" ht="24.95" customHeight="1">
      <c r="A4" s="118" t="s">
        <v>135</v>
      </c>
      <c r="B4" s="219">
        <f>B2*B3/100</f>
        <v>8</v>
      </c>
      <c r="D4" s="333" t="s">
        <v>162</v>
      </c>
      <c r="E4" s="333"/>
      <c r="F4" s="333"/>
      <c r="G4" s="333"/>
      <c r="H4" s="333"/>
      <c r="I4" s="333"/>
      <c r="J4" s="333"/>
      <c r="K4" s="333"/>
      <c r="L4" s="333"/>
      <c r="M4" s="333"/>
      <c r="N4" s="333"/>
      <c r="O4" s="333"/>
      <c r="P4" s="333"/>
    </row>
    <row r="5" spans="1:16" ht="24.95" customHeight="1">
      <c r="A5" s="118" t="s">
        <v>156</v>
      </c>
      <c r="B5" s="221">
        <v>91</v>
      </c>
      <c r="D5" s="333" t="s">
        <v>154</v>
      </c>
      <c r="E5" s="333"/>
      <c r="F5" s="333"/>
      <c r="G5" s="333"/>
      <c r="H5" s="333"/>
      <c r="I5" s="333"/>
      <c r="J5" s="333"/>
      <c r="K5" s="333"/>
      <c r="L5" s="333"/>
      <c r="M5" s="333"/>
      <c r="N5" s="333"/>
      <c r="O5" s="333"/>
      <c r="P5" s="333"/>
    </row>
    <row r="6" spans="1:16" ht="24.95" customHeight="1">
      <c r="A6" s="118" t="s">
        <v>136</v>
      </c>
      <c r="B6" s="221">
        <v>0.5</v>
      </c>
      <c r="D6" s="337" t="s">
        <v>163</v>
      </c>
      <c r="E6" s="337"/>
      <c r="F6" s="337"/>
      <c r="G6" s="337"/>
      <c r="H6" s="337"/>
      <c r="I6" s="337"/>
      <c r="J6" s="337"/>
      <c r="K6" s="337"/>
      <c r="L6" s="337"/>
      <c r="M6" s="337"/>
      <c r="N6" s="337"/>
      <c r="O6" s="337"/>
      <c r="P6" s="337"/>
    </row>
    <row r="7" spans="1:16" ht="24.95" customHeight="1">
      <c r="A7" s="118" t="s">
        <v>52</v>
      </c>
      <c r="B7" s="219">
        <f>(B4/B5)*(1/B6)</f>
        <v>0.17582417582417584</v>
      </c>
      <c r="D7" s="337"/>
      <c r="E7" s="337"/>
      <c r="F7" s="337"/>
      <c r="G7" s="337"/>
      <c r="H7" s="337"/>
      <c r="I7" s="337"/>
      <c r="J7" s="337"/>
      <c r="K7" s="337"/>
      <c r="L7" s="337"/>
      <c r="M7" s="337"/>
      <c r="N7" s="337"/>
      <c r="O7" s="337"/>
      <c r="P7" s="337"/>
    </row>
    <row r="8" spans="1:16" ht="24.95" customHeight="1">
      <c r="A8" s="119"/>
      <c r="B8" s="120"/>
      <c r="D8" s="337"/>
      <c r="E8" s="337"/>
      <c r="F8" s="337"/>
      <c r="G8" s="337"/>
      <c r="H8" s="337"/>
      <c r="I8" s="337"/>
      <c r="J8" s="337"/>
      <c r="K8" s="337"/>
      <c r="L8" s="337"/>
      <c r="M8" s="337"/>
      <c r="N8" s="337"/>
      <c r="O8" s="337"/>
      <c r="P8" s="337"/>
    </row>
    <row r="9" spans="1:16" ht="24.95" customHeight="1">
      <c r="A9" s="336" t="s">
        <v>145</v>
      </c>
      <c r="B9" s="336"/>
      <c r="D9" s="335"/>
      <c r="E9" s="335"/>
      <c r="F9" s="335"/>
      <c r="G9" s="335"/>
      <c r="H9" s="335"/>
      <c r="I9" s="335"/>
      <c r="J9" s="335"/>
      <c r="K9" s="335"/>
      <c r="L9" s="335"/>
      <c r="M9" s="335"/>
      <c r="N9" s="335"/>
      <c r="O9" s="335"/>
      <c r="P9" s="335"/>
    </row>
    <row r="10" spans="1:16" ht="24.95" customHeight="1" thickBot="1">
      <c r="A10" s="118" t="s">
        <v>137</v>
      </c>
      <c r="B10" s="221">
        <v>98500</v>
      </c>
      <c r="D10" s="334" t="s">
        <v>155</v>
      </c>
      <c r="E10" s="334"/>
      <c r="F10" s="334"/>
      <c r="G10" s="334"/>
      <c r="H10" s="334"/>
      <c r="I10" s="334"/>
      <c r="J10" s="334"/>
      <c r="K10" s="334"/>
      <c r="L10" s="334"/>
      <c r="M10" s="334"/>
      <c r="N10" s="334"/>
      <c r="O10" s="334"/>
      <c r="P10" s="334"/>
    </row>
    <row r="11" spans="1:16" ht="24.95" customHeight="1" thickTop="1">
      <c r="A11" s="118" t="s">
        <v>134</v>
      </c>
      <c r="B11" s="221">
        <v>2</v>
      </c>
      <c r="D11" s="331" t="s">
        <v>159</v>
      </c>
      <c r="E11" s="331"/>
      <c r="F11" s="331"/>
      <c r="G11" s="331"/>
      <c r="H11" s="331"/>
      <c r="I11" s="331"/>
      <c r="J11" s="331"/>
      <c r="K11" s="331"/>
      <c r="L11" s="331"/>
      <c r="M11" s="331"/>
      <c r="N11" s="331"/>
      <c r="O11" s="331"/>
      <c r="P11" s="331"/>
    </row>
    <row r="12" spans="1:16" ht="24.95" customHeight="1">
      <c r="A12" s="118" t="s">
        <v>138</v>
      </c>
      <c r="B12" s="259">
        <f>B10*B11/100</f>
        <v>1970</v>
      </c>
      <c r="D12" s="332"/>
      <c r="E12" s="332"/>
      <c r="F12" s="332"/>
      <c r="G12" s="332"/>
      <c r="H12" s="332"/>
      <c r="I12" s="332"/>
      <c r="J12" s="332"/>
      <c r="K12" s="332"/>
      <c r="L12" s="332"/>
      <c r="M12" s="332"/>
      <c r="N12" s="332"/>
      <c r="O12" s="332"/>
      <c r="P12" s="332"/>
    </row>
    <row r="13" spans="1:16" ht="24.95" customHeight="1">
      <c r="A13" s="118" t="s">
        <v>139</v>
      </c>
      <c r="B13" s="221">
        <v>2</v>
      </c>
      <c r="D13" s="333" t="s">
        <v>158</v>
      </c>
      <c r="E13" s="333"/>
      <c r="F13" s="333"/>
      <c r="G13" s="333"/>
      <c r="H13" s="333"/>
      <c r="I13" s="333"/>
      <c r="J13" s="333"/>
      <c r="K13" s="333"/>
      <c r="L13" s="333"/>
      <c r="M13" s="333"/>
      <c r="N13" s="333"/>
      <c r="O13" s="333"/>
      <c r="P13" s="333"/>
    </row>
    <row r="14" spans="1:16" ht="24.95" customHeight="1">
      <c r="A14" s="118" t="s">
        <v>140</v>
      </c>
      <c r="B14" s="221">
        <v>100</v>
      </c>
      <c r="D14" s="333" t="s">
        <v>160</v>
      </c>
      <c r="E14" s="333"/>
      <c r="F14" s="333"/>
      <c r="G14" s="333"/>
      <c r="H14" s="333"/>
      <c r="I14" s="333"/>
      <c r="J14" s="333"/>
      <c r="K14" s="333"/>
      <c r="L14" s="333"/>
      <c r="M14" s="333"/>
      <c r="N14" s="333"/>
      <c r="O14" s="333"/>
      <c r="P14" s="333"/>
    </row>
    <row r="15" spans="1:16" ht="24.95" customHeight="1">
      <c r="A15" s="118" t="s">
        <v>52</v>
      </c>
      <c r="B15" s="259">
        <f>(B12/B13)/B14</f>
        <v>9.85</v>
      </c>
      <c r="D15" s="335"/>
      <c r="E15" s="335"/>
      <c r="F15" s="335"/>
      <c r="G15" s="335"/>
      <c r="H15" s="335"/>
      <c r="I15" s="335"/>
      <c r="J15" s="335"/>
      <c r="K15" s="335"/>
      <c r="L15" s="335"/>
      <c r="M15" s="335"/>
      <c r="N15" s="335"/>
      <c r="O15" s="335"/>
      <c r="P15" s="335"/>
    </row>
    <row r="16" spans="1:16" ht="24.95" customHeight="1" thickBot="1">
      <c r="A16" s="121"/>
      <c r="B16" s="121"/>
      <c r="D16" s="334" t="s">
        <v>161</v>
      </c>
      <c r="E16" s="334"/>
      <c r="F16" s="334"/>
      <c r="G16" s="334"/>
      <c r="H16" s="334"/>
      <c r="I16" s="334"/>
      <c r="J16" s="334"/>
      <c r="K16" s="334"/>
      <c r="L16" s="334"/>
      <c r="M16" s="334"/>
      <c r="N16" s="334"/>
      <c r="O16" s="334"/>
      <c r="P16" s="334"/>
    </row>
    <row r="17" spans="1:16" ht="24.95" customHeight="1" thickTop="1">
      <c r="A17" s="336" t="s">
        <v>146</v>
      </c>
      <c r="B17" s="336"/>
      <c r="D17" s="338" t="s">
        <v>187</v>
      </c>
      <c r="E17" s="338"/>
      <c r="F17" s="338"/>
      <c r="G17" s="338"/>
      <c r="H17" s="338"/>
      <c r="I17" s="338"/>
      <c r="J17" s="338"/>
      <c r="K17" s="338"/>
      <c r="L17" s="338"/>
      <c r="M17" s="338"/>
      <c r="N17" s="338"/>
      <c r="O17" s="338"/>
      <c r="P17" s="338"/>
    </row>
    <row r="18" spans="1:16" ht="24.95" customHeight="1">
      <c r="A18" s="122" t="s">
        <v>137</v>
      </c>
      <c r="B18" s="223">
        <v>95000</v>
      </c>
      <c r="D18" s="337"/>
      <c r="E18" s="337"/>
      <c r="F18" s="337"/>
      <c r="G18" s="337"/>
      <c r="H18" s="337"/>
      <c r="I18" s="337"/>
      <c r="J18" s="337"/>
      <c r="K18" s="337"/>
      <c r="L18" s="337"/>
      <c r="M18" s="337"/>
      <c r="N18" s="337"/>
      <c r="O18" s="337"/>
      <c r="P18" s="337"/>
    </row>
    <row r="19" spans="1:16" ht="24.95" customHeight="1">
      <c r="A19" s="122" t="s">
        <v>134</v>
      </c>
      <c r="B19" s="223">
        <v>1</v>
      </c>
      <c r="D19" s="333" t="s">
        <v>164</v>
      </c>
      <c r="E19" s="333"/>
      <c r="F19" s="333"/>
      <c r="G19" s="333"/>
      <c r="H19" s="333"/>
      <c r="I19" s="333"/>
      <c r="J19" s="333"/>
      <c r="K19" s="333"/>
      <c r="L19" s="333"/>
      <c r="M19" s="333"/>
      <c r="N19" s="333"/>
      <c r="O19" s="333"/>
      <c r="P19" s="333"/>
    </row>
    <row r="20" spans="1:16" ht="24.95" customHeight="1">
      <c r="A20" s="122" t="s">
        <v>138</v>
      </c>
      <c r="B20" s="220">
        <f>B18*B19/100</f>
        <v>950</v>
      </c>
      <c r="D20" s="333" t="s">
        <v>165</v>
      </c>
      <c r="E20" s="333"/>
      <c r="F20" s="333"/>
      <c r="G20" s="333"/>
      <c r="H20" s="333"/>
      <c r="I20" s="333"/>
      <c r="J20" s="333"/>
      <c r="K20" s="333"/>
      <c r="L20" s="333"/>
      <c r="M20" s="333"/>
      <c r="N20" s="333"/>
      <c r="O20" s="333"/>
      <c r="P20" s="333"/>
    </row>
    <row r="21" spans="1:16" ht="24.95" customHeight="1">
      <c r="A21" s="122" t="s">
        <v>147</v>
      </c>
      <c r="B21" s="223">
        <v>1</v>
      </c>
      <c r="D21" s="335"/>
      <c r="E21" s="335"/>
      <c r="F21" s="335"/>
      <c r="G21" s="335"/>
      <c r="H21" s="335"/>
      <c r="I21" s="335"/>
      <c r="J21" s="335"/>
      <c r="K21" s="335"/>
      <c r="L21" s="335"/>
      <c r="M21" s="335"/>
      <c r="N21" s="335"/>
      <c r="O21" s="335"/>
      <c r="P21" s="335"/>
    </row>
    <row r="22" spans="1:16" ht="24.95" customHeight="1">
      <c r="A22" s="122" t="s">
        <v>148</v>
      </c>
      <c r="B22" s="223">
        <v>1</v>
      </c>
    </row>
    <row r="23" spans="1:16" ht="24.95" customHeight="1">
      <c r="A23" s="122" t="s">
        <v>149</v>
      </c>
      <c r="B23" s="260">
        <v>2126</v>
      </c>
    </row>
    <row r="24" spans="1:16" ht="24.95" customHeight="1">
      <c r="A24" s="122" t="s">
        <v>0</v>
      </c>
      <c r="B24" s="223">
        <v>14000</v>
      </c>
    </row>
    <row r="25" spans="1:16" ht="24.95" customHeight="1">
      <c r="A25" s="122" t="s">
        <v>150</v>
      </c>
      <c r="B25" s="223">
        <v>13200</v>
      </c>
    </row>
    <row r="26" spans="1:16" ht="24.95" customHeight="1">
      <c r="A26" s="122" t="s">
        <v>151</v>
      </c>
      <c r="B26" s="220">
        <f>IF(B24-B25&lt;0,(B24-B25)*-1,B24-B25)</f>
        <v>800</v>
      </c>
    </row>
    <row r="27" spans="1:16" ht="24.95" customHeight="1">
      <c r="A27" s="122" t="s">
        <v>152</v>
      </c>
      <c r="B27" s="220">
        <f>B26/B21*B22</f>
        <v>800</v>
      </c>
    </row>
    <row r="28" spans="1:16" ht="24.95" customHeight="1">
      <c r="A28" s="122" t="s">
        <v>176</v>
      </c>
      <c r="B28" s="259">
        <f>B20/B27</f>
        <v>1.1875</v>
      </c>
    </row>
    <row r="29" spans="1:16" ht="24.95" customHeight="1">
      <c r="A29" s="122" t="s">
        <v>177</v>
      </c>
      <c r="B29" s="259">
        <f>B18/B23</f>
        <v>44.684854186265284</v>
      </c>
    </row>
    <row r="30" spans="1:16" ht="20.100000000000001" customHeight="1">
      <c r="A30" s="119"/>
      <c r="B30" s="120"/>
    </row>
  </sheetData>
  <mergeCells count="20">
    <mergeCell ref="A1:B1"/>
    <mergeCell ref="A9:B9"/>
    <mergeCell ref="A17:B17"/>
    <mergeCell ref="D2:P2"/>
    <mergeCell ref="D5:P5"/>
    <mergeCell ref="D8:P8"/>
    <mergeCell ref="D6:P7"/>
    <mergeCell ref="D10:P10"/>
    <mergeCell ref="D4:P4"/>
    <mergeCell ref="D3:P3"/>
    <mergeCell ref="D17:P18"/>
    <mergeCell ref="D9:P9"/>
    <mergeCell ref="D15:P15"/>
    <mergeCell ref="D11:P12"/>
    <mergeCell ref="D13:P13"/>
    <mergeCell ref="D14:P14"/>
    <mergeCell ref="D16:P16"/>
    <mergeCell ref="D21:P21"/>
    <mergeCell ref="D20:P20"/>
    <mergeCell ref="D19:P19"/>
  </mergeCells>
  <pageMargins left="0.39370078740157483" right="0.39370078740157483" top="0.39370078740157483" bottom="0.3937007874015748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B2:H128"/>
  <sheetViews>
    <sheetView workbookViewId="0">
      <pane ySplit="8" topLeftCell="A9" activePane="bottomLeft" state="frozen"/>
      <selection pane="bottomLeft" activeCell="L33" sqref="L33"/>
    </sheetView>
  </sheetViews>
  <sheetFormatPr defaultRowHeight="12.75"/>
  <cols>
    <col min="1" max="1" width="1.625" style="180" customWidth="1"/>
    <col min="2" max="2" width="5.375" style="180" customWidth="1"/>
    <col min="3" max="3" width="9" style="180" customWidth="1"/>
    <col min="4" max="4" width="17.875" style="181" customWidth="1"/>
    <col min="5" max="5" width="15.875" style="184" customWidth="1"/>
    <col min="6" max="6" width="10.25" style="194" customWidth="1"/>
    <col min="7" max="7" width="13.625" style="194" customWidth="1"/>
    <col min="8" max="8" width="16.875" style="194" customWidth="1"/>
    <col min="9" max="16384" width="9" style="180"/>
  </cols>
  <sheetData>
    <row r="2" spans="2:8" ht="20.100000000000001" customHeight="1">
      <c r="C2" s="339" t="s">
        <v>77</v>
      </c>
      <c r="D2" s="340"/>
      <c r="E2" s="189">
        <v>10000</v>
      </c>
    </row>
    <row r="3" spans="2:8" ht="20.100000000000001" customHeight="1">
      <c r="C3" s="339" t="s">
        <v>197</v>
      </c>
      <c r="D3" s="340"/>
      <c r="E3" s="189">
        <v>1000000</v>
      </c>
    </row>
    <row r="4" spans="2:8" ht="20.100000000000001" customHeight="1">
      <c r="C4" s="339" t="s">
        <v>195</v>
      </c>
      <c r="D4" s="340"/>
      <c r="E4" s="182">
        <v>0.08</v>
      </c>
    </row>
    <row r="5" spans="2:8" ht="20.100000000000001" customHeight="1">
      <c r="C5" s="339" t="s">
        <v>200</v>
      </c>
      <c r="D5" s="340"/>
      <c r="E5" s="182">
        <v>0.1</v>
      </c>
      <c r="G5"/>
    </row>
    <row r="6" spans="2:8" ht="20.100000000000001" customHeight="1">
      <c r="C6" s="339" t="s">
        <v>199</v>
      </c>
      <c r="D6" s="340"/>
      <c r="E6" s="182">
        <v>0</v>
      </c>
    </row>
    <row r="8" spans="2:8" ht="45" customHeight="1" thickBot="1">
      <c r="B8" s="188" t="s">
        <v>94</v>
      </c>
      <c r="C8" s="188" t="s">
        <v>93</v>
      </c>
      <c r="D8" s="188" t="s">
        <v>193</v>
      </c>
      <c r="E8" s="188" t="s">
        <v>198</v>
      </c>
      <c r="F8" s="195" t="s">
        <v>196</v>
      </c>
      <c r="G8" s="195" t="s">
        <v>199</v>
      </c>
      <c r="H8" s="195" t="s">
        <v>194</v>
      </c>
    </row>
    <row r="9" spans="2:8">
      <c r="B9" s="341">
        <v>1</v>
      </c>
      <c r="C9" s="185">
        <v>1</v>
      </c>
      <c r="D9" s="190">
        <f>E2</f>
        <v>10000</v>
      </c>
      <c r="E9" s="190">
        <f>D9*E$4</f>
        <v>800</v>
      </c>
      <c r="F9" s="190">
        <f t="shared" ref="F9:F72" si="0">IF(E9&gt;0,-(E9+G9)*$E$5,0)</f>
        <v>-80</v>
      </c>
      <c r="G9" s="190">
        <f t="shared" ref="G9:G72" si="1">IF(E9&gt;0,-E9*$E$6,0)</f>
        <v>0</v>
      </c>
      <c r="H9" s="190">
        <f>D9+E9+G9+F9</f>
        <v>10720</v>
      </c>
    </row>
    <row r="10" spans="2:8">
      <c r="B10" s="341"/>
      <c r="C10" s="183">
        <v>2</v>
      </c>
      <c r="D10" s="191">
        <f>H9</f>
        <v>10720</v>
      </c>
      <c r="E10" s="191">
        <f>D10*E$4</f>
        <v>857.6</v>
      </c>
      <c r="F10" s="191">
        <f t="shared" si="0"/>
        <v>-85.76</v>
      </c>
      <c r="G10" s="191">
        <f t="shared" si="1"/>
        <v>0</v>
      </c>
      <c r="H10" s="191">
        <f>D10+E10+G10+F10</f>
        <v>11491.84</v>
      </c>
    </row>
    <row r="11" spans="2:8">
      <c r="B11" s="341"/>
      <c r="C11" s="183">
        <v>3</v>
      </c>
      <c r="D11" s="191">
        <f t="shared" ref="D11:D74" si="2">H10</f>
        <v>11491.84</v>
      </c>
      <c r="E11" s="191">
        <f t="shared" ref="E11:E74" si="3">D11*E$4</f>
        <v>919.34720000000004</v>
      </c>
      <c r="F11" s="191">
        <f t="shared" si="0"/>
        <v>-91.934720000000013</v>
      </c>
      <c r="G11" s="191">
        <f t="shared" si="1"/>
        <v>0</v>
      </c>
      <c r="H11" s="191">
        <f t="shared" ref="H11:H74" si="4">D11+E11+G11+F11</f>
        <v>12319.252480000001</v>
      </c>
    </row>
    <row r="12" spans="2:8">
      <c r="B12" s="341"/>
      <c r="C12" s="183">
        <v>4</v>
      </c>
      <c r="D12" s="191">
        <f t="shared" si="2"/>
        <v>12319.252480000001</v>
      </c>
      <c r="E12" s="191">
        <f t="shared" si="3"/>
        <v>985.54019840000012</v>
      </c>
      <c r="F12" s="191">
        <f t="shared" si="0"/>
        <v>-98.554019840000024</v>
      </c>
      <c r="G12" s="191">
        <f t="shared" si="1"/>
        <v>0</v>
      </c>
      <c r="H12" s="191">
        <f t="shared" si="4"/>
        <v>13206.238658560002</v>
      </c>
    </row>
    <row r="13" spans="2:8">
      <c r="B13" s="341"/>
      <c r="C13" s="183">
        <v>5</v>
      </c>
      <c r="D13" s="191">
        <f t="shared" si="2"/>
        <v>13206.238658560002</v>
      </c>
      <c r="E13" s="191">
        <f t="shared" si="3"/>
        <v>1056.4990926848002</v>
      </c>
      <c r="F13" s="191">
        <f t="shared" si="0"/>
        <v>-105.64990926848003</v>
      </c>
      <c r="G13" s="191">
        <f t="shared" si="1"/>
        <v>0</v>
      </c>
      <c r="H13" s="191">
        <f t="shared" si="4"/>
        <v>14157.087841976321</v>
      </c>
    </row>
    <row r="14" spans="2:8">
      <c r="B14" s="341"/>
      <c r="C14" s="183">
        <v>6</v>
      </c>
      <c r="D14" s="191">
        <f t="shared" si="2"/>
        <v>14157.087841976321</v>
      </c>
      <c r="E14" s="191">
        <f t="shared" si="3"/>
        <v>1132.5670273581056</v>
      </c>
      <c r="F14" s="191">
        <f t="shared" si="0"/>
        <v>-113.25670273581056</v>
      </c>
      <c r="G14" s="191">
        <f t="shared" si="1"/>
        <v>0</v>
      </c>
      <c r="H14" s="191">
        <f t="shared" si="4"/>
        <v>15176.398166598616</v>
      </c>
    </row>
    <row r="15" spans="2:8">
      <c r="B15" s="341"/>
      <c r="C15" s="183">
        <v>7</v>
      </c>
      <c r="D15" s="191">
        <f t="shared" si="2"/>
        <v>15176.398166598616</v>
      </c>
      <c r="E15" s="191">
        <f t="shared" si="3"/>
        <v>1214.1118533278893</v>
      </c>
      <c r="F15" s="191">
        <f t="shared" si="0"/>
        <v>-121.41118533278893</v>
      </c>
      <c r="G15" s="191">
        <f t="shared" si="1"/>
        <v>0</v>
      </c>
      <c r="H15" s="191">
        <f t="shared" si="4"/>
        <v>16269.098834593715</v>
      </c>
    </row>
    <row r="16" spans="2:8">
      <c r="B16" s="341"/>
      <c r="C16" s="183">
        <v>8</v>
      </c>
      <c r="D16" s="191">
        <f t="shared" si="2"/>
        <v>16269.098834593715</v>
      </c>
      <c r="E16" s="191">
        <f t="shared" si="3"/>
        <v>1301.5279067674971</v>
      </c>
      <c r="F16" s="191">
        <f t="shared" si="0"/>
        <v>-130.15279067674973</v>
      </c>
      <c r="G16" s="191">
        <f t="shared" si="1"/>
        <v>0</v>
      </c>
      <c r="H16" s="191">
        <f t="shared" si="4"/>
        <v>17440.47395068446</v>
      </c>
    </row>
    <row r="17" spans="2:8">
      <c r="B17" s="341"/>
      <c r="C17" s="183">
        <v>9</v>
      </c>
      <c r="D17" s="191">
        <f t="shared" si="2"/>
        <v>17440.47395068446</v>
      </c>
      <c r="E17" s="191">
        <f t="shared" si="3"/>
        <v>1395.2379160547569</v>
      </c>
      <c r="F17" s="191">
        <f t="shared" si="0"/>
        <v>-139.52379160547568</v>
      </c>
      <c r="G17" s="191">
        <f t="shared" si="1"/>
        <v>0</v>
      </c>
      <c r="H17" s="191">
        <f t="shared" si="4"/>
        <v>18696.188075133741</v>
      </c>
    </row>
    <row r="18" spans="2:8">
      <c r="B18" s="341"/>
      <c r="C18" s="183">
        <v>10</v>
      </c>
      <c r="D18" s="191">
        <f t="shared" si="2"/>
        <v>18696.188075133741</v>
      </c>
      <c r="E18" s="191">
        <f t="shared" si="3"/>
        <v>1495.6950460106993</v>
      </c>
      <c r="F18" s="191">
        <f t="shared" si="0"/>
        <v>-149.56950460106995</v>
      </c>
      <c r="G18" s="191">
        <f t="shared" si="1"/>
        <v>0</v>
      </c>
      <c r="H18" s="191">
        <f t="shared" si="4"/>
        <v>20042.313616543372</v>
      </c>
    </row>
    <row r="19" spans="2:8">
      <c r="B19" s="341"/>
      <c r="C19" s="183">
        <v>11</v>
      </c>
      <c r="D19" s="191">
        <f t="shared" si="2"/>
        <v>20042.313616543372</v>
      </c>
      <c r="E19" s="191">
        <f t="shared" si="3"/>
        <v>1603.3850893234699</v>
      </c>
      <c r="F19" s="191">
        <f t="shared" si="0"/>
        <v>-160.338508932347</v>
      </c>
      <c r="G19" s="191">
        <f t="shared" si="1"/>
        <v>0</v>
      </c>
      <c r="H19" s="191">
        <f t="shared" si="4"/>
        <v>21485.360196934496</v>
      </c>
    </row>
    <row r="20" spans="2:8" ht="13.5" thickBot="1">
      <c r="B20" s="342"/>
      <c r="C20" s="187">
        <v>12</v>
      </c>
      <c r="D20" s="192">
        <f t="shared" si="2"/>
        <v>21485.360196934496</v>
      </c>
      <c r="E20" s="192">
        <f t="shared" si="3"/>
        <v>1718.8288157547597</v>
      </c>
      <c r="F20" s="192">
        <f t="shared" si="0"/>
        <v>-171.88288157547598</v>
      </c>
      <c r="G20" s="192">
        <f t="shared" si="1"/>
        <v>0</v>
      </c>
      <c r="H20" s="192">
        <f t="shared" si="4"/>
        <v>23032.306131113783</v>
      </c>
    </row>
    <row r="21" spans="2:8">
      <c r="B21" s="343">
        <v>2</v>
      </c>
      <c r="C21" s="186">
        <v>13</v>
      </c>
      <c r="D21" s="190">
        <f t="shared" si="2"/>
        <v>23032.306131113783</v>
      </c>
      <c r="E21" s="193">
        <f t="shared" si="3"/>
        <v>1842.5844904891026</v>
      </c>
      <c r="F21" s="193">
        <f t="shared" si="0"/>
        <v>-184.25844904891028</v>
      </c>
      <c r="G21" s="193">
        <f t="shared" si="1"/>
        <v>0</v>
      </c>
      <c r="H21" s="193">
        <f t="shared" si="4"/>
        <v>24690.632172553975</v>
      </c>
    </row>
    <row r="22" spans="2:8">
      <c r="B22" s="341"/>
      <c r="C22" s="183">
        <v>14</v>
      </c>
      <c r="D22" s="191">
        <f t="shared" si="2"/>
        <v>24690.632172553975</v>
      </c>
      <c r="E22" s="191">
        <f t="shared" si="3"/>
        <v>1975.250573804318</v>
      </c>
      <c r="F22" s="191">
        <f t="shared" si="0"/>
        <v>-197.5250573804318</v>
      </c>
      <c r="G22" s="191">
        <f t="shared" si="1"/>
        <v>0</v>
      </c>
      <c r="H22" s="191">
        <f t="shared" si="4"/>
        <v>26468.35768897786</v>
      </c>
    </row>
    <row r="23" spans="2:8">
      <c r="B23" s="341"/>
      <c r="C23" s="183">
        <v>15</v>
      </c>
      <c r="D23" s="191">
        <f t="shared" si="2"/>
        <v>26468.35768897786</v>
      </c>
      <c r="E23" s="191">
        <f t="shared" si="3"/>
        <v>2117.4686151182286</v>
      </c>
      <c r="F23" s="191">
        <f t="shared" si="0"/>
        <v>-211.74686151182289</v>
      </c>
      <c r="G23" s="191">
        <f t="shared" si="1"/>
        <v>0</v>
      </c>
      <c r="H23" s="191">
        <f t="shared" si="4"/>
        <v>28374.079442584265</v>
      </c>
    </row>
    <row r="24" spans="2:8">
      <c r="B24" s="341"/>
      <c r="C24" s="183">
        <v>16</v>
      </c>
      <c r="D24" s="191">
        <f t="shared" si="2"/>
        <v>28374.079442584265</v>
      </c>
      <c r="E24" s="191">
        <f t="shared" si="3"/>
        <v>2269.9263554067411</v>
      </c>
      <c r="F24" s="191">
        <f t="shared" si="0"/>
        <v>-226.99263554067412</v>
      </c>
      <c r="G24" s="191">
        <f t="shared" si="1"/>
        <v>0</v>
      </c>
      <c r="H24" s="191">
        <f t="shared" si="4"/>
        <v>30417.01316245033</v>
      </c>
    </row>
    <row r="25" spans="2:8">
      <c r="B25" s="341"/>
      <c r="C25" s="183">
        <v>17</v>
      </c>
      <c r="D25" s="191">
        <f t="shared" si="2"/>
        <v>30417.01316245033</v>
      </c>
      <c r="E25" s="191">
        <f t="shared" si="3"/>
        <v>2433.3610529960265</v>
      </c>
      <c r="F25" s="191">
        <f t="shared" si="0"/>
        <v>-243.33610529960265</v>
      </c>
      <c r="G25" s="191">
        <f t="shared" si="1"/>
        <v>0</v>
      </c>
      <c r="H25" s="191">
        <f t="shared" si="4"/>
        <v>32607.03811014675</v>
      </c>
    </row>
    <row r="26" spans="2:8">
      <c r="B26" s="341"/>
      <c r="C26" s="183">
        <v>18</v>
      </c>
      <c r="D26" s="191">
        <f t="shared" si="2"/>
        <v>32607.03811014675</v>
      </c>
      <c r="E26" s="191">
        <f t="shared" si="3"/>
        <v>2608.5630488117399</v>
      </c>
      <c r="F26" s="191">
        <f t="shared" si="0"/>
        <v>-260.85630488117403</v>
      </c>
      <c r="G26" s="191">
        <f t="shared" si="1"/>
        <v>0</v>
      </c>
      <c r="H26" s="191">
        <f t="shared" si="4"/>
        <v>34954.744854077311</v>
      </c>
    </row>
    <row r="27" spans="2:8">
      <c r="B27" s="341"/>
      <c r="C27" s="183">
        <v>19</v>
      </c>
      <c r="D27" s="191">
        <f t="shared" si="2"/>
        <v>34954.744854077311</v>
      </c>
      <c r="E27" s="191">
        <f t="shared" si="3"/>
        <v>2796.3795883261851</v>
      </c>
      <c r="F27" s="191">
        <f t="shared" si="0"/>
        <v>-279.63795883261849</v>
      </c>
      <c r="G27" s="191">
        <f t="shared" si="1"/>
        <v>0</v>
      </c>
      <c r="H27" s="191">
        <f t="shared" si="4"/>
        <v>37471.486483570879</v>
      </c>
    </row>
    <row r="28" spans="2:8">
      <c r="B28" s="341"/>
      <c r="C28" s="183">
        <v>20</v>
      </c>
      <c r="D28" s="191">
        <f t="shared" si="2"/>
        <v>37471.486483570879</v>
      </c>
      <c r="E28" s="191">
        <f t="shared" si="3"/>
        <v>2997.7189186856704</v>
      </c>
      <c r="F28" s="191">
        <f t="shared" si="0"/>
        <v>-299.77189186856702</v>
      </c>
      <c r="G28" s="191">
        <f t="shared" si="1"/>
        <v>0</v>
      </c>
      <c r="H28" s="191">
        <f t="shared" si="4"/>
        <v>40169.433510387986</v>
      </c>
    </row>
    <row r="29" spans="2:8">
      <c r="B29" s="341"/>
      <c r="C29" s="183">
        <v>21</v>
      </c>
      <c r="D29" s="191">
        <f t="shared" si="2"/>
        <v>40169.433510387986</v>
      </c>
      <c r="E29" s="191">
        <f t="shared" si="3"/>
        <v>3213.5546808310391</v>
      </c>
      <c r="F29" s="191">
        <f t="shared" si="0"/>
        <v>-321.35546808310391</v>
      </c>
      <c r="G29" s="191">
        <f t="shared" si="1"/>
        <v>0</v>
      </c>
      <c r="H29" s="191">
        <f t="shared" si="4"/>
        <v>43061.632723135917</v>
      </c>
    </row>
    <row r="30" spans="2:8">
      <c r="B30" s="341"/>
      <c r="C30" s="183">
        <v>22</v>
      </c>
      <c r="D30" s="191">
        <f t="shared" si="2"/>
        <v>43061.632723135917</v>
      </c>
      <c r="E30" s="191">
        <f t="shared" si="3"/>
        <v>3444.9306178508737</v>
      </c>
      <c r="F30" s="191">
        <f t="shared" si="0"/>
        <v>-344.49306178508738</v>
      </c>
      <c r="G30" s="191">
        <f t="shared" si="1"/>
        <v>0</v>
      </c>
      <c r="H30" s="191">
        <f t="shared" si="4"/>
        <v>46162.070279201704</v>
      </c>
    </row>
    <row r="31" spans="2:8">
      <c r="B31" s="341"/>
      <c r="C31" s="183">
        <v>23</v>
      </c>
      <c r="D31" s="191">
        <f t="shared" si="2"/>
        <v>46162.070279201704</v>
      </c>
      <c r="E31" s="191">
        <f t="shared" si="3"/>
        <v>3692.9656223361362</v>
      </c>
      <c r="F31" s="191">
        <f t="shared" si="0"/>
        <v>-369.29656223361366</v>
      </c>
      <c r="G31" s="191">
        <f t="shared" si="1"/>
        <v>0</v>
      </c>
      <c r="H31" s="191">
        <f t="shared" si="4"/>
        <v>49485.739339304229</v>
      </c>
    </row>
    <row r="32" spans="2:8" ht="13.5" thickBot="1">
      <c r="B32" s="342"/>
      <c r="C32" s="187">
        <v>24</v>
      </c>
      <c r="D32" s="192">
        <f t="shared" si="2"/>
        <v>49485.739339304229</v>
      </c>
      <c r="E32" s="192">
        <f t="shared" si="3"/>
        <v>3958.8591471443383</v>
      </c>
      <c r="F32" s="192">
        <f t="shared" si="0"/>
        <v>-395.88591471443385</v>
      </c>
      <c r="G32" s="192">
        <f t="shared" si="1"/>
        <v>0</v>
      </c>
      <c r="H32" s="192">
        <f t="shared" si="4"/>
        <v>53048.712571734133</v>
      </c>
    </row>
    <row r="33" spans="2:8">
      <c r="B33" s="343">
        <v>3</v>
      </c>
      <c r="C33" s="186">
        <v>25</v>
      </c>
      <c r="D33" s="190">
        <f t="shared" si="2"/>
        <v>53048.712571734133</v>
      </c>
      <c r="E33" s="193">
        <f t="shared" si="3"/>
        <v>4243.8970057387305</v>
      </c>
      <c r="F33" s="193">
        <f t="shared" si="0"/>
        <v>-424.38970057387309</v>
      </c>
      <c r="G33" s="193">
        <f t="shared" si="1"/>
        <v>0</v>
      </c>
      <c r="H33" s="193">
        <f t="shared" si="4"/>
        <v>56868.219876898984</v>
      </c>
    </row>
    <row r="34" spans="2:8">
      <c r="B34" s="341"/>
      <c r="C34" s="183">
        <v>26</v>
      </c>
      <c r="D34" s="191">
        <f t="shared" si="2"/>
        <v>56868.219876898984</v>
      </c>
      <c r="E34" s="191">
        <f t="shared" si="3"/>
        <v>4549.4575901519192</v>
      </c>
      <c r="F34" s="191">
        <f t="shared" si="0"/>
        <v>-454.94575901519192</v>
      </c>
      <c r="G34" s="191">
        <f t="shared" si="1"/>
        <v>0</v>
      </c>
      <c r="H34" s="191">
        <f t="shared" si="4"/>
        <v>60962.73170803571</v>
      </c>
    </row>
    <row r="35" spans="2:8">
      <c r="B35" s="341"/>
      <c r="C35" s="183">
        <v>27</v>
      </c>
      <c r="D35" s="191">
        <f t="shared" si="2"/>
        <v>60962.73170803571</v>
      </c>
      <c r="E35" s="191">
        <f t="shared" si="3"/>
        <v>4877.0185366428568</v>
      </c>
      <c r="F35" s="191">
        <f t="shared" si="0"/>
        <v>-487.70185366428569</v>
      </c>
      <c r="G35" s="191">
        <f t="shared" si="1"/>
        <v>0</v>
      </c>
      <c r="H35" s="191">
        <f t="shared" si="4"/>
        <v>65352.048391014279</v>
      </c>
    </row>
    <row r="36" spans="2:8">
      <c r="B36" s="341"/>
      <c r="C36" s="183">
        <v>28</v>
      </c>
      <c r="D36" s="191">
        <f t="shared" si="2"/>
        <v>65352.048391014279</v>
      </c>
      <c r="E36" s="191">
        <f t="shared" si="3"/>
        <v>5228.1638712811427</v>
      </c>
      <c r="F36" s="191">
        <f t="shared" si="0"/>
        <v>-522.81638712811434</v>
      </c>
      <c r="G36" s="191">
        <f t="shared" si="1"/>
        <v>0</v>
      </c>
      <c r="H36" s="191">
        <f t="shared" si="4"/>
        <v>70057.395875167305</v>
      </c>
    </row>
    <row r="37" spans="2:8">
      <c r="B37" s="341"/>
      <c r="C37" s="183">
        <v>29</v>
      </c>
      <c r="D37" s="191">
        <f t="shared" si="2"/>
        <v>70057.395875167305</v>
      </c>
      <c r="E37" s="191">
        <f t="shared" si="3"/>
        <v>5604.5916700133848</v>
      </c>
      <c r="F37" s="191">
        <f t="shared" si="0"/>
        <v>-560.45916700133853</v>
      </c>
      <c r="G37" s="191">
        <f t="shared" si="1"/>
        <v>0</v>
      </c>
      <c r="H37" s="191">
        <f t="shared" si="4"/>
        <v>75101.528378179355</v>
      </c>
    </row>
    <row r="38" spans="2:8">
      <c r="B38" s="341"/>
      <c r="C38" s="183">
        <v>30</v>
      </c>
      <c r="D38" s="191">
        <f t="shared" si="2"/>
        <v>75101.528378179355</v>
      </c>
      <c r="E38" s="191">
        <f t="shared" si="3"/>
        <v>6008.1222702543482</v>
      </c>
      <c r="F38" s="191">
        <f t="shared" si="0"/>
        <v>-600.81222702543482</v>
      </c>
      <c r="G38" s="191">
        <f t="shared" si="1"/>
        <v>0</v>
      </c>
      <c r="H38" s="191">
        <f t="shared" si="4"/>
        <v>80508.838421408262</v>
      </c>
    </row>
    <row r="39" spans="2:8">
      <c r="B39" s="341"/>
      <c r="C39" s="183">
        <v>31</v>
      </c>
      <c r="D39" s="191">
        <f t="shared" si="2"/>
        <v>80508.838421408262</v>
      </c>
      <c r="E39" s="191">
        <f t="shared" si="3"/>
        <v>6440.7070737126614</v>
      </c>
      <c r="F39" s="191">
        <f t="shared" si="0"/>
        <v>-644.07070737126617</v>
      </c>
      <c r="G39" s="191">
        <f t="shared" si="1"/>
        <v>0</v>
      </c>
      <c r="H39" s="191">
        <f t="shared" si="4"/>
        <v>86305.474787749656</v>
      </c>
    </row>
    <row r="40" spans="2:8">
      <c r="B40" s="341"/>
      <c r="C40" s="183">
        <v>32</v>
      </c>
      <c r="D40" s="191">
        <f t="shared" si="2"/>
        <v>86305.474787749656</v>
      </c>
      <c r="E40" s="191">
        <f t="shared" si="3"/>
        <v>6904.4379830199723</v>
      </c>
      <c r="F40" s="191">
        <f t="shared" si="0"/>
        <v>-690.44379830199728</v>
      </c>
      <c r="G40" s="191">
        <f t="shared" si="1"/>
        <v>0</v>
      </c>
      <c r="H40" s="191">
        <f t="shared" si="4"/>
        <v>92519.468972467628</v>
      </c>
    </row>
    <row r="41" spans="2:8">
      <c r="B41" s="341"/>
      <c r="C41" s="183">
        <v>33</v>
      </c>
      <c r="D41" s="191">
        <f t="shared" si="2"/>
        <v>92519.468972467628</v>
      </c>
      <c r="E41" s="191">
        <f t="shared" si="3"/>
        <v>7401.5575177974106</v>
      </c>
      <c r="F41" s="191">
        <f t="shared" si="0"/>
        <v>-740.15575177974108</v>
      </c>
      <c r="G41" s="191">
        <f t="shared" si="1"/>
        <v>0</v>
      </c>
      <c r="H41" s="191">
        <f t="shared" si="4"/>
        <v>99180.87073848529</v>
      </c>
    </row>
    <row r="42" spans="2:8">
      <c r="B42" s="341"/>
      <c r="C42" s="183">
        <v>34</v>
      </c>
      <c r="D42" s="191">
        <f t="shared" si="2"/>
        <v>99180.87073848529</v>
      </c>
      <c r="E42" s="191">
        <f t="shared" si="3"/>
        <v>7934.4696590788235</v>
      </c>
      <c r="F42" s="191">
        <f t="shared" si="0"/>
        <v>-793.44696590788237</v>
      </c>
      <c r="G42" s="191">
        <f t="shared" si="1"/>
        <v>0</v>
      </c>
      <c r="H42" s="191">
        <f t="shared" si="4"/>
        <v>106321.89343165622</v>
      </c>
    </row>
    <row r="43" spans="2:8">
      <c r="B43" s="341"/>
      <c r="C43" s="183">
        <v>35</v>
      </c>
      <c r="D43" s="191">
        <f t="shared" si="2"/>
        <v>106321.89343165622</v>
      </c>
      <c r="E43" s="191">
        <f t="shared" si="3"/>
        <v>8505.7514745324988</v>
      </c>
      <c r="F43" s="191">
        <f t="shared" si="0"/>
        <v>-850.57514745324988</v>
      </c>
      <c r="G43" s="191">
        <f t="shared" si="1"/>
        <v>0</v>
      </c>
      <c r="H43" s="191">
        <f t="shared" si="4"/>
        <v>113977.06975873548</v>
      </c>
    </row>
    <row r="44" spans="2:8" ht="13.5" thickBot="1">
      <c r="B44" s="342"/>
      <c r="C44" s="187">
        <v>36</v>
      </c>
      <c r="D44" s="192">
        <f t="shared" si="2"/>
        <v>113977.06975873548</v>
      </c>
      <c r="E44" s="192">
        <f t="shared" si="3"/>
        <v>9118.1655806988383</v>
      </c>
      <c r="F44" s="192">
        <f t="shared" si="0"/>
        <v>-911.81655806988385</v>
      </c>
      <c r="G44" s="192">
        <f t="shared" si="1"/>
        <v>0</v>
      </c>
      <c r="H44" s="192">
        <f t="shared" si="4"/>
        <v>122183.41878136444</v>
      </c>
    </row>
    <row r="45" spans="2:8">
      <c r="B45" s="343">
        <v>4</v>
      </c>
      <c r="C45" s="186">
        <v>37</v>
      </c>
      <c r="D45" s="190">
        <f t="shared" si="2"/>
        <v>122183.41878136444</v>
      </c>
      <c r="E45" s="193">
        <f t="shared" si="3"/>
        <v>9774.6735025091548</v>
      </c>
      <c r="F45" s="193">
        <f t="shared" si="0"/>
        <v>-977.4673502509155</v>
      </c>
      <c r="G45" s="193">
        <f t="shared" si="1"/>
        <v>0</v>
      </c>
      <c r="H45" s="193">
        <f t="shared" si="4"/>
        <v>130980.62493362268</v>
      </c>
    </row>
    <row r="46" spans="2:8">
      <c r="B46" s="341"/>
      <c r="C46" s="183">
        <v>38</v>
      </c>
      <c r="D46" s="191">
        <f t="shared" si="2"/>
        <v>130980.62493362268</v>
      </c>
      <c r="E46" s="191">
        <f t="shared" si="3"/>
        <v>10478.449994689814</v>
      </c>
      <c r="F46" s="191">
        <f t="shared" si="0"/>
        <v>-1047.8449994689815</v>
      </c>
      <c r="G46" s="191">
        <f t="shared" si="1"/>
        <v>0</v>
      </c>
      <c r="H46" s="191">
        <f t="shared" si="4"/>
        <v>140411.22992884353</v>
      </c>
    </row>
    <row r="47" spans="2:8">
      <c r="B47" s="341"/>
      <c r="C47" s="183">
        <v>39</v>
      </c>
      <c r="D47" s="191">
        <f t="shared" si="2"/>
        <v>140411.22992884353</v>
      </c>
      <c r="E47" s="191">
        <f t="shared" si="3"/>
        <v>11232.898394307484</v>
      </c>
      <c r="F47" s="191">
        <f t="shared" si="0"/>
        <v>-1123.2898394307483</v>
      </c>
      <c r="G47" s="191">
        <f t="shared" si="1"/>
        <v>0</v>
      </c>
      <c r="H47" s="191">
        <f t="shared" si="4"/>
        <v>150520.83848372026</v>
      </c>
    </row>
    <row r="48" spans="2:8">
      <c r="B48" s="341"/>
      <c r="C48" s="183">
        <v>40</v>
      </c>
      <c r="D48" s="191">
        <f t="shared" si="2"/>
        <v>150520.83848372026</v>
      </c>
      <c r="E48" s="191">
        <f t="shared" si="3"/>
        <v>12041.667078697621</v>
      </c>
      <c r="F48" s="191">
        <f t="shared" si="0"/>
        <v>-1204.1667078697621</v>
      </c>
      <c r="G48" s="191">
        <f t="shared" si="1"/>
        <v>0</v>
      </c>
      <c r="H48" s="191">
        <f t="shared" si="4"/>
        <v>161358.33885454811</v>
      </c>
    </row>
    <row r="49" spans="2:8">
      <c r="B49" s="341"/>
      <c r="C49" s="183">
        <v>41</v>
      </c>
      <c r="D49" s="191">
        <f t="shared" si="2"/>
        <v>161358.33885454811</v>
      </c>
      <c r="E49" s="191">
        <f t="shared" si="3"/>
        <v>12908.66710836385</v>
      </c>
      <c r="F49" s="191">
        <f t="shared" si="0"/>
        <v>-1290.8667108363852</v>
      </c>
      <c r="G49" s="191">
        <f t="shared" si="1"/>
        <v>0</v>
      </c>
      <c r="H49" s="191">
        <f t="shared" si="4"/>
        <v>172976.13925207558</v>
      </c>
    </row>
    <row r="50" spans="2:8">
      <c r="B50" s="341"/>
      <c r="C50" s="183">
        <v>42</v>
      </c>
      <c r="D50" s="191">
        <f t="shared" si="2"/>
        <v>172976.13925207558</v>
      </c>
      <c r="E50" s="191">
        <f t="shared" si="3"/>
        <v>13838.091140166047</v>
      </c>
      <c r="F50" s="191">
        <f t="shared" si="0"/>
        <v>-1383.8091140166048</v>
      </c>
      <c r="G50" s="191">
        <f t="shared" si="1"/>
        <v>0</v>
      </c>
      <c r="H50" s="191">
        <f t="shared" si="4"/>
        <v>185430.42127822503</v>
      </c>
    </row>
    <row r="51" spans="2:8">
      <c r="B51" s="341"/>
      <c r="C51" s="183">
        <v>43</v>
      </c>
      <c r="D51" s="191">
        <f t="shared" si="2"/>
        <v>185430.42127822503</v>
      </c>
      <c r="E51" s="191">
        <f t="shared" si="3"/>
        <v>14834.433702258002</v>
      </c>
      <c r="F51" s="191">
        <f t="shared" si="0"/>
        <v>-1483.4433702258002</v>
      </c>
      <c r="G51" s="191">
        <f t="shared" si="1"/>
        <v>0</v>
      </c>
      <c r="H51" s="191">
        <f t="shared" si="4"/>
        <v>198781.41161025723</v>
      </c>
    </row>
    <row r="52" spans="2:8">
      <c r="B52" s="341"/>
      <c r="C52" s="183">
        <v>44</v>
      </c>
      <c r="D52" s="191">
        <f t="shared" si="2"/>
        <v>198781.41161025723</v>
      </c>
      <c r="E52" s="191">
        <f t="shared" si="3"/>
        <v>15902.512928820579</v>
      </c>
      <c r="F52" s="191">
        <f t="shared" si="0"/>
        <v>-1590.2512928820579</v>
      </c>
      <c r="G52" s="191">
        <f t="shared" si="1"/>
        <v>0</v>
      </c>
      <c r="H52" s="191">
        <f t="shared" si="4"/>
        <v>213093.67324619574</v>
      </c>
    </row>
    <row r="53" spans="2:8">
      <c r="B53" s="341"/>
      <c r="C53" s="183">
        <v>45</v>
      </c>
      <c r="D53" s="191">
        <f t="shared" si="2"/>
        <v>213093.67324619574</v>
      </c>
      <c r="E53" s="191">
        <f t="shared" si="3"/>
        <v>17047.49385969566</v>
      </c>
      <c r="F53" s="191">
        <f t="shared" si="0"/>
        <v>-1704.749385969566</v>
      </c>
      <c r="G53" s="191">
        <f t="shared" si="1"/>
        <v>0</v>
      </c>
      <c r="H53" s="191">
        <f t="shared" si="4"/>
        <v>228436.41771992182</v>
      </c>
    </row>
    <row r="54" spans="2:8">
      <c r="B54" s="341"/>
      <c r="C54" s="183">
        <v>46</v>
      </c>
      <c r="D54" s="191">
        <f t="shared" si="2"/>
        <v>228436.41771992182</v>
      </c>
      <c r="E54" s="191">
        <f t="shared" si="3"/>
        <v>18274.913417593747</v>
      </c>
      <c r="F54" s="191">
        <f t="shared" si="0"/>
        <v>-1827.4913417593748</v>
      </c>
      <c r="G54" s="191">
        <f t="shared" si="1"/>
        <v>0</v>
      </c>
      <c r="H54" s="191">
        <f t="shared" si="4"/>
        <v>244883.83979575621</v>
      </c>
    </row>
    <row r="55" spans="2:8">
      <c r="B55" s="341"/>
      <c r="C55" s="183">
        <v>47</v>
      </c>
      <c r="D55" s="191">
        <f t="shared" si="2"/>
        <v>244883.83979575621</v>
      </c>
      <c r="E55" s="191">
        <f t="shared" si="3"/>
        <v>19590.707183660499</v>
      </c>
      <c r="F55" s="191">
        <f t="shared" si="0"/>
        <v>-1959.07071836605</v>
      </c>
      <c r="G55" s="191">
        <f t="shared" si="1"/>
        <v>0</v>
      </c>
      <c r="H55" s="191">
        <f t="shared" si="4"/>
        <v>262515.47626105061</v>
      </c>
    </row>
    <row r="56" spans="2:8" ht="13.5" thickBot="1">
      <c r="B56" s="342"/>
      <c r="C56" s="187">
        <v>48</v>
      </c>
      <c r="D56" s="192">
        <f t="shared" si="2"/>
        <v>262515.47626105061</v>
      </c>
      <c r="E56" s="192">
        <f t="shared" si="3"/>
        <v>21001.238100884049</v>
      </c>
      <c r="F56" s="192">
        <f t="shared" si="0"/>
        <v>-2100.1238100884052</v>
      </c>
      <c r="G56" s="192">
        <f t="shared" si="1"/>
        <v>0</v>
      </c>
      <c r="H56" s="192">
        <f t="shared" si="4"/>
        <v>281416.59055184631</v>
      </c>
    </row>
    <row r="57" spans="2:8">
      <c r="B57" s="343">
        <v>5</v>
      </c>
      <c r="C57" s="186">
        <v>49</v>
      </c>
      <c r="D57" s="190">
        <f t="shared" si="2"/>
        <v>281416.59055184631</v>
      </c>
      <c r="E57" s="193">
        <f t="shared" si="3"/>
        <v>22513.327244147706</v>
      </c>
      <c r="F57" s="193">
        <f t="shared" si="0"/>
        <v>-2251.3327244147708</v>
      </c>
      <c r="G57" s="193">
        <f t="shared" si="1"/>
        <v>0</v>
      </c>
      <c r="H57" s="193">
        <f t="shared" si="4"/>
        <v>301678.58507157926</v>
      </c>
    </row>
    <row r="58" spans="2:8">
      <c r="B58" s="341"/>
      <c r="C58" s="183">
        <v>50</v>
      </c>
      <c r="D58" s="191">
        <f t="shared" si="2"/>
        <v>301678.58507157926</v>
      </c>
      <c r="E58" s="191">
        <f t="shared" si="3"/>
        <v>24134.28680572634</v>
      </c>
      <c r="F58" s="191">
        <f t="shared" si="0"/>
        <v>-2413.4286805726342</v>
      </c>
      <c r="G58" s="191">
        <f t="shared" si="1"/>
        <v>0</v>
      </c>
      <c r="H58" s="191">
        <f t="shared" si="4"/>
        <v>323399.44319673296</v>
      </c>
    </row>
    <row r="59" spans="2:8">
      <c r="B59" s="341"/>
      <c r="C59" s="183">
        <v>51</v>
      </c>
      <c r="D59" s="191">
        <f t="shared" si="2"/>
        <v>323399.44319673296</v>
      </c>
      <c r="E59" s="191">
        <f t="shared" si="3"/>
        <v>25871.955455738636</v>
      </c>
      <c r="F59" s="191">
        <f t="shared" si="0"/>
        <v>-2587.1955455738639</v>
      </c>
      <c r="G59" s="191">
        <f t="shared" si="1"/>
        <v>0</v>
      </c>
      <c r="H59" s="191">
        <f t="shared" si="4"/>
        <v>346684.20310689777</v>
      </c>
    </row>
    <row r="60" spans="2:8">
      <c r="B60" s="341"/>
      <c r="C60" s="183">
        <v>52</v>
      </c>
      <c r="D60" s="191">
        <f t="shared" si="2"/>
        <v>346684.20310689777</v>
      </c>
      <c r="E60" s="191">
        <f t="shared" si="3"/>
        <v>27734.736248551821</v>
      </c>
      <c r="F60" s="191">
        <f t="shared" si="0"/>
        <v>-2773.4736248551822</v>
      </c>
      <c r="G60" s="191">
        <f t="shared" si="1"/>
        <v>0</v>
      </c>
      <c r="H60" s="191">
        <f t="shared" si="4"/>
        <v>371645.46573059441</v>
      </c>
    </row>
    <row r="61" spans="2:8">
      <c r="B61" s="341"/>
      <c r="C61" s="183">
        <v>53</v>
      </c>
      <c r="D61" s="191">
        <f t="shared" si="2"/>
        <v>371645.46573059441</v>
      </c>
      <c r="E61" s="191">
        <f t="shared" si="3"/>
        <v>29731.637258447554</v>
      </c>
      <c r="F61" s="191">
        <f t="shared" si="0"/>
        <v>-2973.1637258447554</v>
      </c>
      <c r="G61" s="191">
        <f t="shared" si="1"/>
        <v>0</v>
      </c>
      <c r="H61" s="191">
        <f t="shared" si="4"/>
        <v>398403.93926319719</v>
      </c>
    </row>
    <row r="62" spans="2:8">
      <c r="B62" s="341"/>
      <c r="C62" s="183">
        <v>54</v>
      </c>
      <c r="D62" s="191">
        <f t="shared" si="2"/>
        <v>398403.93926319719</v>
      </c>
      <c r="E62" s="191">
        <f t="shared" si="3"/>
        <v>31872.315141055777</v>
      </c>
      <c r="F62" s="191">
        <f t="shared" si="0"/>
        <v>-3187.2315141055778</v>
      </c>
      <c r="G62" s="191">
        <f t="shared" si="1"/>
        <v>0</v>
      </c>
      <c r="H62" s="191">
        <f t="shared" si="4"/>
        <v>427089.0228901474</v>
      </c>
    </row>
    <row r="63" spans="2:8">
      <c r="B63" s="341"/>
      <c r="C63" s="183">
        <v>55</v>
      </c>
      <c r="D63" s="191">
        <f t="shared" si="2"/>
        <v>427089.0228901474</v>
      </c>
      <c r="E63" s="191">
        <f t="shared" si="3"/>
        <v>34167.121831211793</v>
      </c>
      <c r="F63" s="191">
        <f t="shared" si="0"/>
        <v>-3416.7121831211794</v>
      </c>
      <c r="G63" s="191">
        <f t="shared" si="1"/>
        <v>0</v>
      </c>
      <c r="H63" s="191">
        <f t="shared" si="4"/>
        <v>457839.432538238</v>
      </c>
    </row>
    <row r="64" spans="2:8">
      <c r="B64" s="341"/>
      <c r="C64" s="183">
        <v>56</v>
      </c>
      <c r="D64" s="191">
        <f t="shared" si="2"/>
        <v>457839.432538238</v>
      </c>
      <c r="E64" s="191">
        <f t="shared" si="3"/>
        <v>36627.15460305904</v>
      </c>
      <c r="F64" s="191">
        <f t="shared" si="0"/>
        <v>-3662.7154603059043</v>
      </c>
      <c r="G64" s="191">
        <f t="shared" si="1"/>
        <v>0</v>
      </c>
      <c r="H64" s="191">
        <f t="shared" si="4"/>
        <v>490803.87168099114</v>
      </c>
    </row>
    <row r="65" spans="2:8">
      <c r="B65" s="341"/>
      <c r="C65" s="183">
        <v>57</v>
      </c>
      <c r="D65" s="191">
        <f t="shared" si="2"/>
        <v>490803.87168099114</v>
      </c>
      <c r="E65" s="191">
        <f t="shared" si="3"/>
        <v>39264.309734479291</v>
      </c>
      <c r="F65" s="191">
        <f t="shared" si="0"/>
        <v>-3926.4309734479293</v>
      </c>
      <c r="G65" s="191">
        <f t="shared" si="1"/>
        <v>0</v>
      </c>
      <c r="H65" s="191">
        <f t="shared" si="4"/>
        <v>526141.75044202246</v>
      </c>
    </row>
    <row r="66" spans="2:8">
      <c r="B66" s="341"/>
      <c r="C66" s="183">
        <v>58</v>
      </c>
      <c r="D66" s="191">
        <f t="shared" si="2"/>
        <v>526141.75044202246</v>
      </c>
      <c r="E66" s="191">
        <f t="shared" si="3"/>
        <v>42091.340035361798</v>
      </c>
      <c r="F66" s="191">
        <f t="shared" si="0"/>
        <v>-4209.13400353618</v>
      </c>
      <c r="G66" s="191">
        <f t="shared" si="1"/>
        <v>0</v>
      </c>
      <c r="H66" s="191">
        <f t="shared" si="4"/>
        <v>564023.95647384808</v>
      </c>
    </row>
    <row r="67" spans="2:8">
      <c r="B67" s="341"/>
      <c r="C67" s="183">
        <v>59</v>
      </c>
      <c r="D67" s="191">
        <f t="shared" si="2"/>
        <v>564023.95647384808</v>
      </c>
      <c r="E67" s="191">
        <f t="shared" si="3"/>
        <v>45121.916517907848</v>
      </c>
      <c r="F67" s="191">
        <f t="shared" si="0"/>
        <v>-4512.1916517907848</v>
      </c>
      <c r="G67" s="191">
        <f t="shared" si="1"/>
        <v>0</v>
      </c>
      <c r="H67" s="191">
        <f t="shared" si="4"/>
        <v>604633.6813399652</v>
      </c>
    </row>
    <row r="68" spans="2:8" ht="13.5" thickBot="1">
      <c r="B68" s="342"/>
      <c r="C68" s="187">
        <v>60</v>
      </c>
      <c r="D68" s="192">
        <f t="shared" si="2"/>
        <v>604633.6813399652</v>
      </c>
      <c r="E68" s="192">
        <f t="shared" si="3"/>
        <v>48370.694507197215</v>
      </c>
      <c r="F68" s="192">
        <f t="shared" si="0"/>
        <v>-4837.0694507197213</v>
      </c>
      <c r="G68" s="192">
        <f t="shared" si="1"/>
        <v>0</v>
      </c>
      <c r="H68" s="192">
        <f t="shared" si="4"/>
        <v>648167.3063964427</v>
      </c>
    </row>
    <row r="69" spans="2:8">
      <c r="B69" s="343">
        <v>6</v>
      </c>
      <c r="C69" s="186">
        <v>61</v>
      </c>
      <c r="D69" s="190">
        <f t="shared" si="2"/>
        <v>648167.3063964427</v>
      </c>
      <c r="E69" s="193">
        <f t="shared" si="3"/>
        <v>51853.38451171542</v>
      </c>
      <c r="F69" s="193">
        <f t="shared" si="0"/>
        <v>-5185.3384511715421</v>
      </c>
      <c r="G69" s="193">
        <f t="shared" si="1"/>
        <v>0</v>
      </c>
      <c r="H69" s="193">
        <f t="shared" si="4"/>
        <v>694835.35245698655</v>
      </c>
    </row>
    <row r="70" spans="2:8">
      <c r="B70" s="341"/>
      <c r="C70" s="183">
        <v>62</v>
      </c>
      <c r="D70" s="191">
        <f t="shared" si="2"/>
        <v>694835.35245698655</v>
      </c>
      <c r="E70" s="191">
        <f t="shared" si="3"/>
        <v>55586.828196558927</v>
      </c>
      <c r="F70" s="191">
        <f t="shared" si="0"/>
        <v>-5558.6828196558927</v>
      </c>
      <c r="G70" s="191">
        <f t="shared" si="1"/>
        <v>0</v>
      </c>
      <c r="H70" s="191">
        <f t="shared" si="4"/>
        <v>744863.49783388968</v>
      </c>
    </row>
    <row r="71" spans="2:8">
      <c r="B71" s="341"/>
      <c r="C71" s="183">
        <v>63</v>
      </c>
      <c r="D71" s="191">
        <f t="shared" si="2"/>
        <v>744863.49783388968</v>
      </c>
      <c r="E71" s="191">
        <f t="shared" si="3"/>
        <v>59589.079826711175</v>
      </c>
      <c r="F71" s="191">
        <f t="shared" si="0"/>
        <v>-5958.9079826711177</v>
      </c>
      <c r="G71" s="191">
        <f t="shared" si="1"/>
        <v>0</v>
      </c>
      <c r="H71" s="191">
        <f t="shared" si="4"/>
        <v>798493.66967792972</v>
      </c>
    </row>
    <row r="72" spans="2:8">
      <c r="B72" s="341"/>
      <c r="C72" s="183">
        <v>64</v>
      </c>
      <c r="D72" s="191">
        <f t="shared" si="2"/>
        <v>798493.66967792972</v>
      </c>
      <c r="E72" s="191">
        <f t="shared" si="3"/>
        <v>63879.493574234381</v>
      </c>
      <c r="F72" s="191">
        <f t="shared" si="0"/>
        <v>-6387.9493574234384</v>
      </c>
      <c r="G72" s="191">
        <f t="shared" si="1"/>
        <v>0</v>
      </c>
      <c r="H72" s="191">
        <f t="shared" si="4"/>
        <v>855985.21389474068</v>
      </c>
    </row>
    <row r="73" spans="2:8">
      <c r="B73" s="341"/>
      <c r="C73" s="183">
        <v>65</v>
      </c>
      <c r="D73" s="191">
        <f t="shared" si="2"/>
        <v>855985.21389474068</v>
      </c>
      <c r="E73" s="191">
        <f t="shared" si="3"/>
        <v>68478.81711157925</v>
      </c>
      <c r="F73" s="191">
        <f t="shared" ref="F73:F128" si="5">IF(E73&gt;0,-(E73+G73)*$E$5,0)</f>
        <v>-6847.8817111579256</v>
      </c>
      <c r="G73" s="191">
        <f t="shared" ref="G73:G128" si="6">IF(E73&gt;0,-E73*$E$6,0)</f>
        <v>0</v>
      </c>
      <c r="H73" s="191">
        <f t="shared" si="4"/>
        <v>917616.14929516194</v>
      </c>
    </row>
    <row r="74" spans="2:8">
      <c r="B74" s="341"/>
      <c r="C74" s="183">
        <v>66</v>
      </c>
      <c r="D74" s="191">
        <f t="shared" si="2"/>
        <v>917616.14929516194</v>
      </c>
      <c r="E74" s="191">
        <f t="shared" si="3"/>
        <v>73409.29194361296</v>
      </c>
      <c r="F74" s="191">
        <f t="shared" si="5"/>
        <v>-7340.9291943612961</v>
      </c>
      <c r="G74" s="191">
        <f t="shared" si="6"/>
        <v>0</v>
      </c>
      <c r="H74" s="191">
        <f t="shared" si="4"/>
        <v>983684.5120444136</v>
      </c>
    </row>
    <row r="75" spans="2:8">
      <c r="B75" s="341"/>
      <c r="C75" s="183">
        <v>67</v>
      </c>
      <c r="D75" s="191">
        <f t="shared" ref="D75:D128" si="7">H74</f>
        <v>983684.5120444136</v>
      </c>
      <c r="E75" s="191">
        <f t="shared" ref="E75:E128" si="8">D75*E$4</f>
        <v>78694.760963553083</v>
      </c>
      <c r="F75" s="191">
        <f t="shared" si="5"/>
        <v>-7869.476096355309</v>
      </c>
      <c r="G75" s="191">
        <f t="shared" si="6"/>
        <v>0</v>
      </c>
      <c r="H75" s="191">
        <f t="shared" ref="H75:H128" si="9">D75+E75+G75+F75</f>
        <v>1054509.7969116112</v>
      </c>
    </row>
    <row r="76" spans="2:8">
      <c r="B76" s="341"/>
      <c r="C76" s="183">
        <v>68</v>
      </c>
      <c r="D76" s="191">
        <f t="shared" si="7"/>
        <v>1054509.7969116112</v>
      </c>
      <c r="E76" s="191">
        <f t="shared" si="8"/>
        <v>84360.783752928895</v>
      </c>
      <c r="F76" s="191">
        <f t="shared" si="5"/>
        <v>-8436.0783752928892</v>
      </c>
      <c r="G76" s="191">
        <f t="shared" si="6"/>
        <v>0</v>
      </c>
      <c r="H76" s="191">
        <f t="shared" si="9"/>
        <v>1130434.5022892472</v>
      </c>
    </row>
    <row r="77" spans="2:8">
      <c r="B77" s="341"/>
      <c r="C77" s="183">
        <v>69</v>
      </c>
      <c r="D77" s="191">
        <f t="shared" si="7"/>
        <v>1130434.5022892472</v>
      </c>
      <c r="E77" s="191">
        <f t="shared" si="8"/>
        <v>90434.760183139777</v>
      </c>
      <c r="F77" s="191">
        <f t="shared" si="5"/>
        <v>-9043.4760183139788</v>
      </c>
      <c r="G77" s="191">
        <f t="shared" si="6"/>
        <v>0</v>
      </c>
      <c r="H77" s="191">
        <f t="shared" si="9"/>
        <v>1211825.7864540729</v>
      </c>
    </row>
    <row r="78" spans="2:8">
      <c r="B78" s="341"/>
      <c r="C78" s="183">
        <v>70</v>
      </c>
      <c r="D78" s="191">
        <f t="shared" si="7"/>
        <v>1211825.7864540729</v>
      </c>
      <c r="E78" s="191">
        <f t="shared" si="8"/>
        <v>96946.062916325842</v>
      </c>
      <c r="F78" s="191">
        <f t="shared" si="5"/>
        <v>-9694.6062916325845</v>
      </c>
      <c r="G78" s="191">
        <f t="shared" si="6"/>
        <v>0</v>
      </c>
      <c r="H78" s="191">
        <f t="shared" si="9"/>
        <v>1299077.2430787662</v>
      </c>
    </row>
    <row r="79" spans="2:8">
      <c r="B79" s="341"/>
      <c r="C79" s="183">
        <v>71</v>
      </c>
      <c r="D79" s="191">
        <f t="shared" si="7"/>
        <v>1299077.2430787662</v>
      </c>
      <c r="E79" s="191">
        <f t="shared" si="8"/>
        <v>103926.17944630129</v>
      </c>
      <c r="F79" s="191">
        <f t="shared" si="5"/>
        <v>-10392.61794463013</v>
      </c>
      <c r="G79" s="191">
        <f t="shared" si="6"/>
        <v>0</v>
      </c>
      <c r="H79" s="191">
        <f t="shared" si="9"/>
        <v>1392610.8045804373</v>
      </c>
    </row>
    <row r="80" spans="2:8" ht="13.5" thickBot="1">
      <c r="B80" s="342"/>
      <c r="C80" s="187">
        <v>72</v>
      </c>
      <c r="D80" s="192">
        <f t="shared" si="7"/>
        <v>1392610.8045804373</v>
      </c>
      <c r="E80" s="192">
        <f t="shared" si="8"/>
        <v>111408.86436643498</v>
      </c>
      <c r="F80" s="192">
        <f t="shared" si="5"/>
        <v>-11140.886436643499</v>
      </c>
      <c r="G80" s="192">
        <f t="shared" si="6"/>
        <v>0</v>
      </c>
      <c r="H80" s="192">
        <f t="shared" si="9"/>
        <v>1492878.7825102287</v>
      </c>
    </row>
    <row r="81" spans="2:8">
      <c r="B81" s="343">
        <v>7</v>
      </c>
      <c r="C81" s="186">
        <v>73</v>
      </c>
      <c r="D81" s="190">
        <f t="shared" si="7"/>
        <v>1492878.7825102287</v>
      </c>
      <c r="E81" s="193">
        <f t="shared" si="8"/>
        <v>119430.30260081829</v>
      </c>
      <c r="F81" s="193">
        <f t="shared" si="5"/>
        <v>-11943.03026008183</v>
      </c>
      <c r="G81" s="193">
        <f t="shared" si="6"/>
        <v>0</v>
      </c>
      <c r="H81" s="193">
        <f t="shared" si="9"/>
        <v>1600366.054850965</v>
      </c>
    </row>
    <row r="82" spans="2:8">
      <c r="B82" s="341"/>
      <c r="C82" s="183">
        <v>74</v>
      </c>
      <c r="D82" s="191">
        <f t="shared" si="7"/>
        <v>1600366.054850965</v>
      </c>
      <c r="E82" s="191">
        <f t="shared" si="8"/>
        <v>128029.28438807721</v>
      </c>
      <c r="F82" s="191">
        <f t="shared" si="5"/>
        <v>-12802.928438807721</v>
      </c>
      <c r="G82" s="191">
        <f t="shared" si="6"/>
        <v>0</v>
      </c>
      <c r="H82" s="191">
        <f t="shared" si="9"/>
        <v>1715592.4108002344</v>
      </c>
    </row>
    <row r="83" spans="2:8">
      <c r="B83" s="341"/>
      <c r="C83" s="183">
        <v>75</v>
      </c>
      <c r="D83" s="191">
        <f t="shared" si="7"/>
        <v>1715592.4108002344</v>
      </c>
      <c r="E83" s="191">
        <f t="shared" si="8"/>
        <v>137247.39286401877</v>
      </c>
      <c r="F83" s="191">
        <f t="shared" si="5"/>
        <v>-13724.739286401877</v>
      </c>
      <c r="G83" s="191">
        <f t="shared" si="6"/>
        <v>0</v>
      </c>
      <c r="H83" s="191">
        <f t="shared" si="9"/>
        <v>1839115.0643778513</v>
      </c>
    </row>
    <row r="84" spans="2:8">
      <c r="B84" s="341"/>
      <c r="C84" s="183">
        <v>76</v>
      </c>
      <c r="D84" s="191">
        <f t="shared" si="7"/>
        <v>1839115.0643778513</v>
      </c>
      <c r="E84" s="191">
        <f t="shared" si="8"/>
        <v>147129.20515022811</v>
      </c>
      <c r="F84" s="191">
        <f t="shared" si="5"/>
        <v>-14712.920515022812</v>
      </c>
      <c r="G84" s="191">
        <f t="shared" si="6"/>
        <v>0</v>
      </c>
      <c r="H84" s="191">
        <f t="shared" si="9"/>
        <v>1971531.3490130566</v>
      </c>
    </row>
    <row r="85" spans="2:8">
      <c r="B85" s="341"/>
      <c r="C85" s="183">
        <v>77</v>
      </c>
      <c r="D85" s="191">
        <f t="shared" si="7"/>
        <v>1971531.3490130566</v>
      </c>
      <c r="E85" s="191">
        <f t="shared" si="8"/>
        <v>157722.50792104454</v>
      </c>
      <c r="F85" s="191">
        <f t="shared" si="5"/>
        <v>-15772.250792104454</v>
      </c>
      <c r="G85" s="191">
        <f t="shared" si="6"/>
        <v>0</v>
      </c>
      <c r="H85" s="191">
        <f t="shared" si="9"/>
        <v>2113481.606141997</v>
      </c>
    </row>
    <row r="86" spans="2:8">
      <c r="B86" s="341"/>
      <c r="C86" s="183">
        <v>78</v>
      </c>
      <c r="D86" s="191">
        <f t="shared" si="7"/>
        <v>2113481.606141997</v>
      </c>
      <c r="E86" s="191">
        <f t="shared" si="8"/>
        <v>169078.52849135976</v>
      </c>
      <c r="F86" s="191">
        <f t="shared" si="5"/>
        <v>-16907.852849135976</v>
      </c>
      <c r="G86" s="191">
        <f t="shared" si="6"/>
        <v>0</v>
      </c>
      <c r="H86" s="191">
        <f t="shared" si="9"/>
        <v>2265652.2817842206</v>
      </c>
    </row>
    <row r="87" spans="2:8">
      <c r="B87" s="341"/>
      <c r="C87" s="183">
        <v>79</v>
      </c>
      <c r="D87" s="191">
        <f t="shared" si="7"/>
        <v>2265652.2817842206</v>
      </c>
      <c r="E87" s="191">
        <f t="shared" si="8"/>
        <v>181252.18254273766</v>
      </c>
      <c r="F87" s="191">
        <f t="shared" si="5"/>
        <v>-18125.218254273768</v>
      </c>
      <c r="G87" s="191">
        <f t="shared" si="6"/>
        <v>0</v>
      </c>
      <c r="H87" s="191">
        <f t="shared" si="9"/>
        <v>2428779.2460726844</v>
      </c>
    </row>
    <row r="88" spans="2:8">
      <c r="B88" s="341"/>
      <c r="C88" s="183">
        <v>80</v>
      </c>
      <c r="D88" s="191">
        <f t="shared" si="7"/>
        <v>2428779.2460726844</v>
      </c>
      <c r="E88" s="191">
        <f t="shared" si="8"/>
        <v>194302.33968581475</v>
      </c>
      <c r="F88" s="191">
        <f t="shared" si="5"/>
        <v>-19430.233968581477</v>
      </c>
      <c r="G88" s="191">
        <f t="shared" si="6"/>
        <v>0</v>
      </c>
      <c r="H88" s="191">
        <f t="shared" si="9"/>
        <v>2603651.3517899178</v>
      </c>
    </row>
    <row r="89" spans="2:8">
      <c r="B89" s="341"/>
      <c r="C89" s="183">
        <v>81</v>
      </c>
      <c r="D89" s="191">
        <f t="shared" si="7"/>
        <v>2603651.3517899178</v>
      </c>
      <c r="E89" s="191">
        <f t="shared" si="8"/>
        <v>208292.10814319341</v>
      </c>
      <c r="F89" s="191">
        <f t="shared" si="5"/>
        <v>-20829.210814319344</v>
      </c>
      <c r="G89" s="191">
        <f t="shared" si="6"/>
        <v>0</v>
      </c>
      <c r="H89" s="191">
        <f t="shared" si="9"/>
        <v>2791114.2491187919</v>
      </c>
    </row>
    <row r="90" spans="2:8">
      <c r="B90" s="341"/>
      <c r="C90" s="183">
        <v>82</v>
      </c>
      <c r="D90" s="191">
        <f t="shared" si="7"/>
        <v>2791114.2491187919</v>
      </c>
      <c r="E90" s="191">
        <f t="shared" si="8"/>
        <v>223289.13992950335</v>
      </c>
      <c r="F90" s="191">
        <f t="shared" si="5"/>
        <v>-22328.913992950336</v>
      </c>
      <c r="G90" s="191">
        <f t="shared" si="6"/>
        <v>0</v>
      </c>
      <c r="H90" s="191">
        <f t="shared" si="9"/>
        <v>2992074.4750553449</v>
      </c>
    </row>
    <row r="91" spans="2:8">
      <c r="B91" s="341"/>
      <c r="C91" s="183">
        <v>83</v>
      </c>
      <c r="D91" s="191">
        <f t="shared" si="7"/>
        <v>2992074.4750553449</v>
      </c>
      <c r="E91" s="191">
        <f t="shared" si="8"/>
        <v>239365.95800442761</v>
      </c>
      <c r="F91" s="191">
        <f t="shared" si="5"/>
        <v>-23936.595800442763</v>
      </c>
      <c r="G91" s="191">
        <f t="shared" si="6"/>
        <v>0</v>
      </c>
      <c r="H91" s="191">
        <f t="shared" si="9"/>
        <v>3207503.8372593299</v>
      </c>
    </row>
    <row r="92" spans="2:8" ht="13.5" thickBot="1">
      <c r="B92" s="342"/>
      <c r="C92" s="187">
        <v>84</v>
      </c>
      <c r="D92" s="192">
        <f t="shared" si="7"/>
        <v>3207503.8372593299</v>
      </c>
      <c r="E92" s="192">
        <f t="shared" si="8"/>
        <v>256600.30698074639</v>
      </c>
      <c r="F92" s="192">
        <f t="shared" si="5"/>
        <v>-25660.030698074639</v>
      </c>
      <c r="G92" s="192">
        <f t="shared" si="6"/>
        <v>0</v>
      </c>
      <c r="H92" s="192">
        <f t="shared" si="9"/>
        <v>3438444.1135420017</v>
      </c>
    </row>
    <row r="93" spans="2:8">
      <c r="B93" s="343">
        <v>8</v>
      </c>
      <c r="C93" s="186">
        <v>85</v>
      </c>
      <c r="D93" s="190">
        <f t="shared" si="7"/>
        <v>3438444.1135420017</v>
      </c>
      <c r="E93" s="193">
        <f t="shared" si="8"/>
        <v>275075.52908336016</v>
      </c>
      <c r="F93" s="193">
        <f t="shared" si="5"/>
        <v>-27507.552908336016</v>
      </c>
      <c r="G93" s="193">
        <f t="shared" si="6"/>
        <v>0</v>
      </c>
      <c r="H93" s="193">
        <f t="shared" si="9"/>
        <v>3686012.0897170259</v>
      </c>
    </row>
    <row r="94" spans="2:8">
      <c r="B94" s="341"/>
      <c r="C94" s="183">
        <v>86</v>
      </c>
      <c r="D94" s="191">
        <f t="shared" si="7"/>
        <v>3686012.0897170259</v>
      </c>
      <c r="E94" s="191">
        <f t="shared" si="8"/>
        <v>294880.96717736206</v>
      </c>
      <c r="F94" s="191">
        <f t="shared" si="5"/>
        <v>-29488.096717736207</v>
      </c>
      <c r="G94" s="191">
        <f t="shared" si="6"/>
        <v>0</v>
      </c>
      <c r="H94" s="191">
        <f t="shared" si="9"/>
        <v>3951404.9601766518</v>
      </c>
    </row>
    <row r="95" spans="2:8">
      <c r="B95" s="341"/>
      <c r="C95" s="183">
        <v>87</v>
      </c>
      <c r="D95" s="191">
        <f t="shared" si="7"/>
        <v>3951404.9601766518</v>
      </c>
      <c r="E95" s="191">
        <f t="shared" si="8"/>
        <v>316112.39681413217</v>
      </c>
      <c r="F95" s="191">
        <f t="shared" si="5"/>
        <v>-31611.239681413219</v>
      </c>
      <c r="G95" s="191">
        <f t="shared" si="6"/>
        <v>0</v>
      </c>
      <c r="H95" s="191">
        <f t="shared" si="9"/>
        <v>4235906.117309371</v>
      </c>
    </row>
    <row r="96" spans="2:8">
      <c r="B96" s="341"/>
      <c r="C96" s="183">
        <v>88</v>
      </c>
      <c r="D96" s="191">
        <f t="shared" si="7"/>
        <v>4235906.117309371</v>
      </c>
      <c r="E96" s="191">
        <f t="shared" si="8"/>
        <v>338872.48938474967</v>
      </c>
      <c r="F96" s="191">
        <f t="shared" si="5"/>
        <v>-33887.248938474972</v>
      </c>
      <c r="G96" s="191">
        <f t="shared" si="6"/>
        <v>0</v>
      </c>
      <c r="H96" s="191">
        <f t="shared" si="9"/>
        <v>4540891.3577556461</v>
      </c>
    </row>
    <row r="97" spans="2:8">
      <c r="B97" s="341"/>
      <c r="C97" s="183">
        <v>89</v>
      </c>
      <c r="D97" s="191">
        <f t="shared" si="7"/>
        <v>4540891.3577556461</v>
      </c>
      <c r="E97" s="191">
        <f t="shared" si="8"/>
        <v>363271.30862045172</v>
      </c>
      <c r="F97" s="191">
        <f t="shared" si="5"/>
        <v>-36327.130862045175</v>
      </c>
      <c r="G97" s="191">
        <f t="shared" si="6"/>
        <v>0</v>
      </c>
      <c r="H97" s="191">
        <f t="shared" si="9"/>
        <v>4867835.535514053</v>
      </c>
    </row>
    <row r="98" spans="2:8">
      <c r="B98" s="341"/>
      <c r="C98" s="183">
        <v>90</v>
      </c>
      <c r="D98" s="191">
        <f t="shared" si="7"/>
        <v>4867835.535514053</v>
      </c>
      <c r="E98" s="191">
        <f t="shared" si="8"/>
        <v>389426.84284112422</v>
      </c>
      <c r="F98" s="191">
        <f t="shared" si="5"/>
        <v>-38942.684284112423</v>
      </c>
      <c r="G98" s="191">
        <f t="shared" si="6"/>
        <v>0</v>
      </c>
      <c r="H98" s="191">
        <f t="shared" si="9"/>
        <v>5218319.6940710647</v>
      </c>
    </row>
    <row r="99" spans="2:8">
      <c r="B99" s="341"/>
      <c r="C99" s="183">
        <v>91</v>
      </c>
      <c r="D99" s="191">
        <f t="shared" si="7"/>
        <v>5218319.6940710647</v>
      </c>
      <c r="E99" s="191">
        <f t="shared" si="8"/>
        <v>417465.57552568521</v>
      </c>
      <c r="F99" s="191">
        <f t="shared" si="5"/>
        <v>-41746.557552568527</v>
      </c>
      <c r="G99" s="191">
        <f t="shared" si="6"/>
        <v>0</v>
      </c>
      <c r="H99" s="191">
        <f t="shared" si="9"/>
        <v>5594038.7120441813</v>
      </c>
    </row>
    <row r="100" spans="2:8">
      <c r="B100" s="341"/>
      <c r="C100" s="183">
        <v>92</v>
      </c>
      <c r="D100" s="191">
        <f t="shared" si="7"/>
        <v>5594038.7120441813</v>
      </c>
      <c r="E100" s="191">
        <f t="shared" si="8"/>
        <v>447523.09696353454</v>
      </c>
      <c r="F100" s="191">
        <f t="shared" si="5"/>
        <v>-44752.309696353455</v>
      </c>
      <c r="G100" s="191">
        <f t="shared" si="6"/>
        <v>0</v>
      </c>
      <c r="H100" s="191">
        <f t="shared" si="9"/>
        <v>5996809.4993113624</v>
      </c>
    </row>
    <row r="101" spans="2:8">
      <c r="B101" s="341"/>
      <c r="C101" s="183">
        <v>93</v>
      </c>
      <c r="D101" s="191">
        <f t="shared" si="7"/>
        <v>5996809.4993113624</v>
      </c>
      <c r="E101" s="191">
        <f t="shared" si="8"/>
        <v>479744.75994490902</v>
      </c>
      <c r="F101" s="191">
        <f t="shared" si="5"/>
        <v>-47974.475994490902</v>
      </c>
      <c r="G101" s="191">
        <f t="shared" si="6"/>
        <v>0</v>
      </c>
      <c r="H101" s="191">
        <f t="shared" si="9"/>
        <v>6428579.7832617806</v>
      </c>
    </row>
    <row r="102" spans="2:8">
      <c r="B102" s="341"/>
      <c r="C102" s="183">
        <v>94</v>
      </c>
      <c r="D102" s="191">
        <f t="shared" si="7"/>
        <v>6428579.7832617806</v>
      </c>
      <c r="E102" s="191">
        <f t="shared" si="8"/>
        <v>514286.38266094244</v>
      </c>
      <c r="F102" s="191">
        <f t="shared" si="5"/>
        <v>-51428.638266094247</v>
      </c>
      <c r="G102" s="191">
        <f t="shared" si="6"/>
        <v>0</v>
      </c>
      <c r="H102" s="191">
        <f t="shared" si="9"/>
        <v>6891437.5276566288</v>
      </c>
    </row>
    <row r="103" spans="2:8">
      <c r="B103" s="341"/>
      <c r="C103" s="183">
        <v>95</v>
      </c>
      <c r="D103" s="191">
        <f t="shared" si="7"/>
        <v>6891437.5276566288</v>
      </c>
      <c r="E103" s="191">
        <f t="shared" si="8"/>
        <v>551315.00221253035</v>
      </c>
      <c r="F103" s="191">
        <f t="shared" si="5"/>
        <v>-55131.500221253038</v>
      </c>
      <c r="G103" s="191">
        <f t="shared" si="6"/>
        <v>0</v>
      </c>
      <c r="H103" s="191">
        <f t="shared" si="9"/>
        <v>7387621.0296479054</v>
      </c>
    </row>
    <row r="104" spans="2:8" ht="13.5" thickBot="1">
      <c r="B104" s="342"/>
      <c r="C104" s="187">
        <v>96</v>
      </c>
      <c r="D104" s="192">
        <f t="shared" si="7"/>
        <v>7387621.0296479054</v>
      </c>
      <c r="E104" s="192">
        <f t="shared" si="8"/>
        <v>591009.68237183243</v>
      </c>
      <c r="F104" s="192">
        <f t="shared" si="5"/>
        <v>-59100.968237183246</v>
      </c>
      <c r="G104" s="192">
        <f t="shared" si="6"/>
        <v>0</v>
      </c>
      <c r="H104" s="192">
        <f t="shared" si="9"/>
        <v>7919529.7437825548</v>
      </c>
    </row>
    <row r="105" spans="2:8">
      <c r="B105" s="343">
        <v>9</v>
      </c>
      <c r="C105" s="186">
        <v>97</v>
      </c>
      <c r="D105" s="190">
        <f t="shared" si="7"/>
        <v>7919529.7437825548</v>
      </c>
      <c r="E105" s="193">
        <f t="shared" si="8"/>
        <v>633562.37950260437</v>
      </c>
      <c r="F105" s="193">
        <f t="shared" si="5"/>
        <v>-63356.237950260438</v>
      </c>
      <c r="G105" s="193">
        <f t="shared" si="6"/>
        <v>0</v>
      </c>
      <c r="H105" s="193">
        <f t="shared" si="9"/>
        <v>8489735.8853348996</v>
      </c>
    </row>
    <row r="106" spans="2:8">
      <c r="B106" s="341"/>
      <c r="C106" s="183">
        <v>98</v>
      </c>
      <c r="D106" s="191">
        <f t="shared" si="7"/>
        <v>8489735.8853348996</v>
      </c>
      <c r="E106" s="191">
        <f t="shared" si="8"/>
        <v>679178.87082679197</v>
      </c>
      <c r="F106" s="191">
        <f t="shared" si="5"/>
        <v>-67917.887082679197</v>
      </c>
      <c r="G106" s="191">
        <f t="shared" si="6"/>
        <v>0</v>
      </c>
      <c r="H106" s="191">
        <f t="shared" si="9"/>
        <v>9100996.8690790124</v>
      </c>
    </row>
    <row r="107" spans="2:8">
      <c r="B107" s="341"/>
      <c r="C107" s="183">
        <v>99</v>
      </c>
      <c r="D107" s="191">
        <f t="shared" si="7"/>
        <v>9100996.8690790124</v>
      </c>
      <c r="E107" s="191">
        <f t="shared" si="8"/>
        <v>728079.74952632096</v>
      </c>
      <c r="F107" s="191">
        <f t="shared" si="5"/>
        <v>-72807.974952632096</v>
      </c>
      <c r="G107" s="191">
        <f t="shared" si="6"/>
        <v>0</v>
      </c>
      <c r="H107" s="191">
        <f t="shared" si="9"/>
        <v>9756268.6436527018</v>
      </c>
    </row>
    <row r="108" spans="2:8">
      <c r="B108" s="341"/>
      <c r="C108" s="183">
        <v>100</v>
      </c>
      <c r="D108" s="191">
        <f t="shared" si="7"/>
        <v>9756268.6436527018</v>
      </c>
      <c r="E108" s="191">
        <f t="shared" si="8"/>
        <v>780501.49149221613</v>
      </c>
      <c r="F108" s="191">
        <f t="shared" si="5"/>
        <v>-78050.149149221616</v>
      </c>
      <c r="G108" s="191">
        <f t="shared" si="6"/>
        <v>0</v>
      </c>
      <c r="H108" s="191">
        <f t="shared" si="9"/>
        <v>10458719.985995695</v>
      </c>
    </row>
    <row r="109" spans="2:8">
      <c r="B109" s="341"/>
      <c r="C109" s="183">
        <v>101</v>
      </c>
      <c r="D109" s="191">
        <f t="shared" si="7"/>
        <v>10458719.985995695</v>
      </c>
      <c r="E109" s="191">
        <f t="shared" si="8"/>
        <v>836697.59887965559</v>
      </c>
      <c r="F109" s="191">
        <f t="shared" si="5"/>
        <v>-83669.759887965571</v>
      </c>
      <c r="G109" s="191">
        <f t="shared" si="6"/>
        <v>0</v>
      </c>
      <c r="H109" s="191">
        <f t="shared" si="9"/>
        <v>11211747.824987385</v>
      </c>
    </row>
    <row r="110" spans="2:8">
      <c r="B110" s="341"/>
      <c r="C110" s="183">
        <v>102</v>
      </c>
      <c r="D110" s="191">
        <f t="shared" si="7"/>
        <v>11211747.824987385</v>
      </c>
      <c r="E110" s="191">
        <f t="shared" si="8"/>
        <v>896939.8259989908</v>
      </c>
      <c r="F110" s="191">
        <f t="shared" si="5"/>
        <v>-89693.982599899085</v>
      </c>
      <c r="G110" s="191">
        <f t="shared" si="6"/>
        <v>0</v>
      </c>
      <c r="H110" s="191">
        <f t="shared" si="9"/>
        <v>12018993.668386478</v>
      </c>
    </row>
    <row r="111" spans="2:8">
      <c r="B111" s="341"/>
      <c r="C111" s="183">
        <v>103</v>
      </c>
      <c r="D111" s="191">
        <f t="shared" si="7"/>
        <v>12018993.668386478</v>
      </c>
      <c r="E111" s="191">
        <f t="shared" si="8"/>
        <v>961519.49347091827</v>
      </c>
      <c r="F111" s="191">
        <f t="shared" si="5"/>
        <v>-96151.949347091839</v>
      </c>
      <c r="G111" s="191">
        <f t="shared" si="6"/>
        <v>0</v>
      </c>
      <c r="H111" s="191">
        <f t="shared" si="9"/>
        <v>12884361.212510305</v>
      </c>
    </row>
    <row r="112" spans="2:8">
      <c r="B112" s="341"/>
      <c r="C112" s="183">
        <v>104</v>
      </c>
      <c r="D112" s="191">
        <f t="shared" si="7"/>
        <v>12884361.212510305</v>
      </c>
      <c r="E112" s="191">
        <f t="shared" si="8"/>
        <v>1030748.8970008243</v>
      </c>
      <c r="F112" s="191">
        <f t="shared" si="5"/>
        <v>-103074.88970008244</v>
      </c>
      <c r="G112" s="191">
        <f t="shared" si="6"/>
        <v>0</v>
      </c>
      <c r="H112" s="191">
        <f t="shared" si="9"/>
        <v>13812035.219811046</v>
      </c>
    </row>
    <row r="113" spans="2:8">
      <c r="B113" s="341"/>
      <c r="C113" s="183">
        <v>105</v>
      </c>
      <c r="D113" s="191">
        <f t="shared" si="7"/>
        <v>13812035.219811046</v>
      </c>
      <c r="E113" s="191">
        <f t="shared" si="8"/>
        <v>1104962.8175848837</v>
      </c>
      <c r="F113" s="191">
        <f t="shared" si="5"/>
        <v>-110496.28175848837</v>
      </c>
      <c r="G113" s="191">
        <f t="shared" si="6"/>
        <v>0</v>
      </c>
      <c r="H113" s="191">
        <f t="shared" si="9"/>
        <v>14806501.755637441</v>
      </c>
    </row>
    <row r="114" spans="2:8">
      <c r="B114" s="341"/>
      <c r="C114" s="183">
        <v>106</v>
      </c>
      <c r="D114" s="191">
        <f t="shared" si="7"/>
        <v>14806501.755637441</v>
      </c>
      <c r="E114" s="191">
        <f t="shared" si="8"/>
        <v>1184520.1404509952</v>
      </c>
      <c r="F114" s="191">
        <f t="shared" si="5"/>
        <v>-118452.01404509952</v>
      </c>
      <c r="G114" s="191">
        <f t="shared" si="6"/>
        <v>0</v>
      </c>
      <c r="H114" s="191">
        <f t="shared" si="9"/>
        <v>15872569.882043337</v>
      </c>
    </row>
    <row r="115" spans="2:8">
      <c r="B115" s="341"/>
      <c r="C115" s="183">
        <v>107</v>
      </c>
      <c r="D115" s="191">
        <f t="shared" si="7"/>
        <v>15872569.882043337</v>
      </c>
      <c r="E115" s="191">
        <f t="shared" si="8"/>
        <v>1269805.590563467</v>
      </c>
      <c r="F115" s="191">
        <f t="shared" si="5"/>
        <v>-126980.55905634671</v>
      </c>
      <c r="G115" s="191">
        <f t="shared" si="6"/>
        <v>0</v>
      </c>
      <c r="H115" s="191">
        <f t="shared" si="9"/>
        <v>17015394.913550459</v>
      </c>
    </row>
    <row r="116" spans="2:8" ht="13.5" thickBot="1">
      <c r="B116" s="342"/>
      <c r="C116" s="187">
        <v>108</v>
      </c>
      <c r="D116" s="192">
        <f t="shared" si="7"/>
        <v>17015394.913550459</v>
      </c>
      <c r="E116" s="192">
        <f t="shared" si="8"/>
        <v>1361231.5930840368</v>
      </c>
      <c r="F116" s="192">
        <f t="shared" si="5"/>
        <v>-136123.1593084037</v>
      </c>
      <c r="G116" s="192">
        <f t="shared" si="6"/>
        <v>0</v>
      </c>
      <c r="H116" s="192">
        <f t="shared" si="9"/>
        <v>18240503.347326092</v>
      </c>
    </row>
    <row r="117" spans="2:8">
      <c r="B117" s="343">
        <v>10</v>
      </c>
      <c r="C117" s="186">
        <v>109</v>
      </c>
      <c r="D117" s="190">
        <f t="shared" si="7"/>
        <v>18240503.347326092</v>
      </c>
      <c r="E117" s="193">
        <f t="shared" si="8"/>
        <v>1459240.2677860875</v>
      </c>
      <c r="F117" s="193">
        <f t="shared" si="5"/>
        <v>-145924.02677860876</v>
      </c>
      <c r="G117" s="193">
        <f t="shared" si="6"/>
        <v>0</v>
      </c>
      <c r="H117" s="193">
        <f t="shared" si="9"/>
        <v>19553819.588333569</v>
      </c>
    </row>
    <row r="118" spans="2:8">
      <c r="B118" s="341"/>
      <c r="C118" s="183">
        <v>110</v>
      </c>
      <c r="D118" s="191">
        <f t="shared" si="7"/>
        <v>19553819.588333569</v>
      </c>
      <c r="E118" s="191">
        <f t="shared" si="8"/>
        <v>1564305.5670666855</v>
      </c>
      <c r="F118" s="191">
        <f t="shared" si="5"/>
        <v>-156430.55670666855</v>
      </c>
      <c r="G118" s="191">
        <f t="shared" si="6"/>
        <v>0</v>
      </c>
      <c r="H118" s="191">
        <f t="shared" si="9"/>
        <v>20961694.598693587</v>
      </c>
    </row>
    <row r="119" spans="2:8">
      <c r="B119" s="341"/>
      <c r="C119" s="183">
        <v>111</v>
      </c>
      <c r="D119" s="191">
        <f t="shared" si="7"/>
        <v>20961694.598693587</v>
      </c>
      <c r="E119" s="191">
        <f t="shared" si="8"/>
        <v>1676935.567895487</v>
      </c>
      <c r="F119" s="191">
        <f t="shared" si="5"/>
        <v>-167693.55678954872</v>
      </c>
      <c r="G119" s="191">
        <f t="shared" si="6"/>
        <v>0</v>
      </c>
      <c r="H119" s="191">
        <f t="shared" si="9"/>
        <v>22470936.609799527</v>
      </c>
    </row>
    <row r="120" spans="2:8">
      <c r="B120" s="341"/>
      <c r="C120" s="183">
        <v>112</v>
      </c>
      <c r="D120" s="191">
        <f t="shared" si="7"/>
        <v>22470936.609799527</v>
      </c>
      <c r="E120" s="191">
        <f t="shared" si="8"/>
        <v>1797674.9287839623</v>
      </c>
      <c r="F120" s="191">
        <f t="shared" si="5"/>
        <v>-179767.49287839624</v>
      </c>
      <c r="G120" s="191">
        <f t="shared" si="6"/>
        <v>0</v>
      </c>
      <c r="H120" s="191">
        <f t="shared" si="9"/>
        <v>24088844.045705091</v>
      </c>
    </row>
    <row r="121" spans="2:8">
      <c r="B121" s="341"/>
      <c r="C121" s="183">
        <v>113</v>
      </c>
      <c r="D121" s="191">
        <f t="shared" si="7"/>
        <v>24088844.045705091</v>
      </c>
      <c r="E121" s="191">
        <f t="shared" si="8"/>
        <v>1927107.5236564074</v>
      </c>
      <c r="F121" s="191">
        <f t="shared" si="5"/>
        <v>-192710.75236564074</v>
      </c>
      <c r="G121" s="191">
        <f t="shared" si="6"/>
        <v>0</v>
      </c>
      <c r="H121" s="191">
        <f t="shared" si="9"/>
        <v>25823240.816995859</v>
      </c>
    </row>
    <row r="122" spans="2:8">
      <c r="B122" s="341"/>
      <c r="C122" s="183">
        <v>114</v>
      </c>
      <c r="D122" s="191">
        <f t="shared" si="7"/>
        <v>25823240.816995859</v>
      </c>
      <c r="E122" s="191">
        <f t="shared" si="8"/>
        <v>2065859.2653596688</v>
      </c>
      <c r="F122" s="191">
        <f t="shared" si="5"/>
        <v>-206585.92653596689</v>
      </c>
      <c r="G122" s="191">
        <f t="shared" si="6"/>
        <v>0</v>
      </c>
      <c r="H122" s="191">
        <f t="shared" si="9"/>
        <v>27682514.155819561</v>
      </c>
    </row>
    <row r="123" spans="2:8">
      <c r="B123" s="341"/>
      <c r="C123" s="183">
        <v>115</v>
      </c>
      <c r="D123" s="191">
        <f t="shared" si="7"/>
        <v>27682514.155819561</v>
      </c>
      <c r="E123" s="191">
        <f t="shared" si="8"/>
        <v>2214601.1324655651</v>
      </c>
      <c r="F123" s="191">
        <f t="shared" si="5"/>
        <v>-221460.11324655652</v>
      </c>
      <c r="G123" s="191">
        <f t="shared" si="6"/>
        <v>0</v>
      </c>
      <c r="H123" s="191">
        <f t="shared" si="9"/>
        <v>29675655.175038569</v>
      </c>
    </row>
    <row r="124" spans="2:8">
      <c r="B124" s="341"/>
      <c r="C124" s="183">
        <v>116</v>
      </c>
      <c r="D124" s="191">
        <f t="shared" si="7"/>
        <v>29675655.175038569</v>
      </c>
      <c r="E124" s="191">
        <f t="shared" si="8"/>
        <v>2374052.4140030853</v>
      </c>
      <c r="F124" s="191">
        <f t="shared" si="5"/>
        <v>-237405.24140030856</v>
      </c>
      <c r="G124" s="191">
        <f t="shared" si="6"/>
        <v>0</v>
      </c>
      <c r="H124" s="191">
        <f t="shared" si="9"/>
        <v>31812302.347641345</v>
      </c>
    </row>
    <row r="125" spans="2:8">
      <c r="B125" s="341"/>
      <c r="C125" s="183">
        <v>117</v>
      </c>
      <c r="D125" s="191">
        <f t="shared" si="7"/>
        <v>31812302.347641345</v>
      </c>
      <c r="E125" s="191">
        <f t="shared" si="8"/>
        <v>2544984.1878113076</v>
      </c>
      <c r="F125" s="191">
        <f t="shared" si="5"/>
        <v>-254498.41878113078</v>
      </c>
      <c r="G125" s="191">
        <f t="shared" si="6"/>
        <v>0</v>
      </c>
      <c r="H125" s="191">
        <f t="shared" si="9"/>
        <v>34102788.116671517</v>
      </c>
    </row>
    <row r="126" spans="2:8">
      <c r="B126" s="341"/>
      <c r="C126" s="183">
        <v>118</v>
      </c>
      <c r="D126" s="191">
        <f t="shared" si="7"/>
        <v>34102788.116671517</v>
      </c>
      <c r="E126" s="191">
        <f t="shared" si="8"/>
        <v>2728223.0493337214</v>
      </c>
      <c r="F126" s="191">
        <f t="shared" si="5"/>
        <v>-272822.30493337213</v>
      </c>
      <c r="G126" s="191">
        <f t="shared" si="6"/>
        <v>0</v>
      </c>
      <c r="H126" s="191">
        <f t="shared" si="9"/>
        <v>36558188.86107187</v>
      </c>
    </row>
    <row r="127" spans="2:8">
      <c r="B127" s="341"/>
      <c r="C127" s="183">
        <v>119</v>
      </c>
      <c r="D127" s="191">
        <f t="shared" si="7"/>
        <v>36558188.86107187</v>
      </c>
      <c r="E127" s="191">
        <f t="shared" si="8"/>
        <v>2924655.1088857497</v>
      </c>
      <c r="F127" s="191">
        <f t="shared" si="5"/>
        <v>-292465.51088857499</v>
      </c>
      <c r="G127" s="191">
        <f t="shared" si="6"/>
        <v>0</v>
      </c>
      <c r="H127" s="191">
        <f t="shared" si="9"/>
        <v>39190378.459069043</v>
      </c>
    </row>
    <row r="128" spans="2:8" ht="13.5" thickBot="1">
      <c r="B128" s="342"/>
      <c r="C128" s="187">
        <v>120</v>
      </c>
      <c r="D128" s="192">
        <f t="shared" si="7"/>
        <v>39190378.459069043</v>
      </c>
      <c r="E128" s="192">
        <f t="shared" si="8"/>
        <v>3135230.2767255236</v>
      </c>
      <c r="F128" s="192">
        <f t="shared" si="5"/>
        <v>-313523.02767255239</v>
      </c>
      <c r="G128" s="192">
        <f t="shared" si="6"/>
        <v>0</v>
      </c>
      <c r="H128" s="192">
        <f t="shared" si="9"/>
        <v>42012085.708122015</v>
      </c>
    </row>
  </sheetData>
  <mergeCells count="15">
    <mergeCell ref="B9:B20"/>
    <mergeCell ref="B93:B104"/>
    <mergeCell ref="B105:B116"/>
    <mergeCell ref="B117:B128"/>
    <mergeCell ref="B21:B32"/>
    <mergeCell ref="B33:B44"/>
    <mergeCell ref="B45:B56"/>
    <mergeCell ref="B57:B68"/>
    <mergeCell ref="B69:B80"/>
    <mergeCell ref="B81:B92"/>
    <mergeCell ref="C6:D6"/>
    <mergeCell ref="C5:D5"/>
    <mergeCell ref="C4:D4"/>
    <mergeCell ref="C3:D3"/>
    <mergeCell ref="C2:D2"/>
  </mergeCells>
  <conditionalFormatting sqref="H1:H1048576">
    <cfRule type="cellIs" dxfId="3" priority="1" operator="between">
      <formula>$E$3</formula>
      <formula>$E$3+($E$3*$E$4)</formula>
    </cfRule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P2739"/>
  <sheetViews>
    <sheetView workbookViewId="0">
      <pane ySplit="1" topLeftCell="A32" activePane="bottomLeft" state="frozen"/>
      <selection pane="bottomLeft" activeCell="B24" sqref="B24:P24"/>
    </sheetView>
  </sheetViews>
  <sheetFormatPr defaultRowHeight="18" customHeight="1" outlineLevelRow="1"/>
  <cols>
    <col min="1" max="1" width="11.125" style="141" customWidth="1"/>
    <col min="2" max="2" width="17.75" style="178" bestFit="1" customWidth="1"/>
    <col min="3" max="15" width="9" style="179"/>
    <col min="16" max="16" width="15.875" style="179" customWidth="1"/>
    <col min="17" max="16384" width="9" style="1"/>
  </cols>
  <sheetData>
    <row r="1" spans="1:16" s="138" customFormat="1" ht="30" customHeight="1">
      <c r="A1" s="139" t="s">
        <v>173</v>
      </c>
      <c r="B1" s="348" t="s">
        <v>174</v>
      </c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8"/>
      <c r="N1" s="348"/>
      <c r="O1" s="348"/>
      <c r="P1" s="348"/>
    </row>
    <row r="2" spans="1:16" ht="18" customHeight="1">
      <c r="A2" s="345">
        <v>2015</v>
      </c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  <c r="N2" s="346"/>
      <c r="O2" s="346"/>
      <c r="P2" s="347"/>
    </row>
    <row r="3" spans="1:16" ht="18" customHeight="1">
      <c r="A3" s="349" t="s">
        <v>102</v>
      </c>
      <c r="B3" s="349"/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349"/>
      <c r="O3" s="349"/>
      <c r="P3" s="349"/>
    </row>
    <row r="4" spans="1:16" ht="18" customHeight="1" outlineLevel="1">
      <c r="A4" s="140">
        <v>42186</v>
      </c>
      <c r="B4" s="344"/>
      <c r="C4" s="344"/>
      <c r="D4" s="344"/>
      <c r="E4" s="344"/>
      <c r="F4" s="344"/>
      <c r="G4" s="344"/>
      <c r="H4" s="344"/>
      <c r="I4" s="344"/>
      <c r="J4" s="344"/>
      <c r="K4" s="344"/>
      <c r="L4" s="344"/>
      <c r="M4" s="344"/>
      <c r="N4" s="344"/>
      <c r="O4" s="344"/>
      <c r="P4" s="344"/>
    </row>
    <row r="5" spans="1:16" ht="18" customHeight="1" outlineLevel="1">
      <c r="A5" s="140">
        <v>42187</v>
      </c>
      <c r="B5" s="344"/>
      <c r="C5" s="344"/>
      <c r="D5" s="344"/>
      <c r="E5" s="344"/>
      <c r="F5" s="344"/>
      <c r="G5" s="344"/>
      <c r="H5" s="344"/>
      <c r="I5" s="344"/>
      <c r="J5" s="344"/>
      <c r="K5" s="344"/>
      <c r="L5" s="344"/>
      <c r="M5" s="344"/>
      <c r="N5" s="344"/>
      <c r="O5" s="344"/>
      <c r="P5" s="344"/>
    </row>
    <row r="6" spans="1:16" ht="18" customHeight="1" outlineLevel="1">
      <c r="A6" s="140">
        <v>42188</v>
      </c>
      <c r="B6" s="344"/>
      <c r="C6" s="344"/>
      <c r="D6" s="344"/>
      <c r="E6" s="344"/>
      <c r="F6" s="344"/>
      <c r="G6" s="344"/>
      <c r="H6" s="344"/>
      <c r="I6" s="344"/>
      <c r="J6" s="344"/>
      <c r="K6" s="344"/>
      <c r="L6" s="344"/>
      <c r="M6" s="344"/>
      <c r="N6" s="344"/>
      <c r="O6" s="344"/>
      <c r="P6" s="344"/>
    </row>
    <row r="7" spans="1:16" ht="18" customHeight="1" outlineLevel="1">
      <c r="A7" s="140">
        <v>42189</v>
      </c>
      <c r="B7" s="344"/>
      <c r="C7" s="344"/>
      <c r="D7" s="344"/>
      <c r="E7" s="344"/>
      <c r="F7" s="344"/>
      <c r="G7" s="344"/>
      <c r="H7" s="344"/>
      <c r="I7" s="344"/>
      <c r="J7" s="344"/>
      <c r="K7" s="344"/>
      <c r="L7" s="344"/>
      <c r="M7" s="344"/>
      <c r="N7" s="344"/>
      <c r="O7" s="344"/>
      <c r="P7" s="344"/>
    </row>
    <row r="8" spans="1:16" ht="18" customHeight="1" outlineLevel="1">
      <c r="A8" s="140">
        <v>42190</v>
      </c>
      <c r="B8" s="344"/>
      <c r="C8" s="344"/>
      <c r="D8" s="344"/>
      <c r="E8" s="344"/>
      <c r="F8" s="344"/>
      <c r="G8" s="344"/>
      <c r="H8" s="344"/>
      <c r="I8" s="344"/>
      <c r="J8" s="344"/>
      <c r="K8" s="344"/>
      <c r="L8" s="344"/>
      <c r="M8" s="344"/>
      <c r="N8" s="344"/>
      <c r="O8" s="344"/>
      <c r="P8" s="344"/>
    </row>
    <row r="9" spans="1:16" ht="18" customHeight="1" outlineLevel="1">
      <c r="A9" s="140">
        <v>42191</v>
      </c>
      <c r="B9" s="344"/>
      <c r="C9" s="344"/>
      <c r="D9" s="344"/>
      <c r="E9" s="344"/>
      <c r="F9" s="344"/>
      <c r="G9" s="344"/>
      <c r="H9" s="344"/>
      <c r="I9" s="344"/>
      <c r="J9" s="344"/>
      <c r="K9" s="344"/>
      <c r="L9" s="344"/>
      <c r="M9" s="344"/>
      <c r="N9" s="344"/>
      <c r="O9" s="344"/>
      <c r="P9" s="344"/>
    </row>
    <row r="10" spans="1:16" ht="18" customHeight="1" outlineLevel="1">
      <c r="A10" s="140">
        <v>42192</v>
      </c>
      <c r="B10" s="344"/>
      <c r="C10" s="344"/>
      <c r="D10" s="344"/>
      <c r="E10" s="344"/>
      <c r="F10" s="344"/>
      <c r="G10" s="344"/>
      <c r="H10" s="344"/>
      <c r="I10" s="344"/>
      <c r="J10" s="344"/>
      <c r="K10" s="344"/>
      <c r="L10" s="344"/>
      <c r="M10" s="344"/>
      <c r="N10" s="344"/>
      <c r="O10" s="344"/>
      <c r="P10" s="344"/>
    </row>
    <row r="11" spans="1:16" ht="18" customHeight="1" outlineLevel="1">
      <c r="A11" s="140">
        <v>42193</v>
      </c>
      <c r="B11" s="344"/>
      <c r="C11" s="344"/>
      <c r="D11" s="344"/>
      <c r="E11" s="344"/>
      <c r="F11" s="344"/>
      <c r="G11" s="344"/>
      <c r="H11" s="344"/>
      <c r="I11" s="344"/>
      <c r="J11" s="344"/>
      <c r="K11" s="344"/>
      <c r="L11" s="344"/>
      <c r="M11" s="344"/>
      <c r="N11" s="344"/>
      <c r="O11" s="344"/>
      <c r="P11" s="344"/>
    </row>
    <row r="12" spans="1:16" ht="18" customHeight="1" outlineLevel="1">
      <c r="A12" s="140">
        <v>42194</v>
      </c>
      <c r="B12" s="344"/>
      <c r="C12" s="344"/>
      <c r="D12" s="344"/>
      <c r="E12" s="344"/>
      <c r="F12" s="344"/>
      <c r="G12" s="344"/>
      <c r="H12" s="344"/>
      <c r="I12" s="344"/>
      <c r="J12" s="344"/>
      <c r="K12" s="344"/>
      <c r="L12" s="344"/>
      <c r="M12" s="344"/>
      <c r="N12" s="344"/>
      <c r="O12" s="344"/>
      <c r="P12" s="344"/>
    </row>
    <row r="13" spans="1:16" ht="18" customHeight="1" outlineLevel="1">
      <c r="A13" s="140">
        <v>42195</v>
      </c>
      <c r="B13" s="344"/>
      <c r="C13" s="344"/>
      <c r="D13" s="344"/>
      <c r="E13" s="344"/>
      <c r="F13" s="344"/>
      <c r="G13" s="344"/>
      <c r="H13" s="344"/>
      <c r="I13" s="344"/>
      <c r="J13" s="344"/>
      <c r="K13" s="344"/>
      <c r="L13" s="344"/>
      <c r="M13" s="344"/>
      <c r="N13" s="344"/>
      <c r="O13" s="344"/>
      <c r="P13" s="344"/>
    </row>
    <row r="14" spans="1:16" ht="18" customHeight="1" outlineLevel="1">
      <c r="A14" s="140">
        <v>42196</v>
      </c>
      <c r="B14" s="344"/>
      <c r="C14" s="344"/>
      <c r="D14" s="344"/>
      <c r="E14" s="344"/>
      <c r="F14" s="344"/>
      <c r="G14" s="344"/>
      <c r="H14" s="344"/>
      <c r="I14" s="344"/>
      <c r="J14" s="344"/>
      <c r="K14" s="344"/>
      <c r="L14" s="344"/>
      <c r="M14" s="344"/>
      <c r="N14" s="344"/>
      <c r="O14" s="344"/>
      <c r="P14" s="344"/>
    </row>
    <row r="15" spans="1:16" ht="18" customHeight="1" outlineLevel="1">
      <c r="A15" s="140">
        <v>42197</v>
      </c>
      <c r="B15" s="344"/>
      <c r="C15" s="344"/>
      <c r="D15" s="344"/>
      <c r="E15" s="344"/>
      <c r="F15" s="344"/>
      <c r="G15" s="344"/>
      <c r="H15" s="344"/>
      <c r="I15" s="344"/>
      <c r="J15" s="344"/>
      <c r="K15" s="344"/>
      <c r="L15" s="344"/>
      <c r="M15" s="344"/>
      <c r="N15" s="344"/>
      <c r="O15" s="344"/>
      <c r="P15" s="344"/>
    </row>
    <row r="16" spans="1:16" ht="18" customHeight="1" outlineLevel="1">
      <c r="A16" s="140">
        <v>42198</v>
      </c>
      <c r="B16" s="344"/>
      <c r="C16" s="344"/>
      <c r="D16" s="344"/>
      <c r="E16" s="344"/>
      <c r="F16" s="344"/>
      <c r="G16" s="344"/>
      <c r="H16" s="344"/>
      <c r="I16" s="344"/>
      <c r="J16" s="344"/>
      <c r="K16" s="344"/>
      <c r="L16" s="344"/>
      <c r="M16" s="344"/>
      <c r="N16" s="344"/>
      <c r="O16" s="344"/>
      <c r="P16" s="344"/>
    </row>
    <row r="17" spans="1:16" ht="18" customHeight="1" outlineLevel="1">
      <c r="A17" s="140">
        <v>42199</v>
      </c>
      <c r="B17" s="344"/>
      <c r="C17" s="344"/>
      <c r="D17" s="344"/>
      <c r="E17" s="344"/>
      <c r="F17" s="344"/>
      <c r="G17" s="344"/>
      <c r="H17" s="344"/>
      <c r="I17" s="344"/>
      <c r="J17" s="344"/>
      <c r="K17" s="344"/>
      <c r="L17" s="344"/>
      <c r="M17" s="344"/>
      <c r="N17" s="344"/>
      <c r="O17" s="344"/>
      <c r="P17" s="344"/>
    </row>
    <row r="18" spans="1:16" ht="18" customHeight="1" outlineLevel="1">
      <c r="A18" s="140">
        <v>42200</v>
      </c>
      <c r="B18" s="344"/>
      <c r="C18" s="344"/>
      <c r="D18" s="344"/>
      <c r="E18" s="344"/>
      <c r="F18" s="344"/>
      <c r="G18" s="344"/>
      <c r="H18" s="344"/>
      <c r="I18" s="344"/>
      <c r="J18" s="344"/>
      <c r="K18" s="344"/>
      <c r="L18" s="344"/>
      <c r="M18" s="344"/>
      <c r="N18" s="344"/>
      <c r="O18" s="344"/>
      <c r="P18" s="344"/>
    </row>
    <row r="19" spans="1:16" ht="18" customHeight="1" outlineLevel="1">
      <c r="A19" s="140">
        <v>42201</v>
      </c>
      <c r="B19" s="344"/>
      <c r="C19" s="344"/>
      <c r="D19" s="344"/>
      <c r="E19" s="344"/>
      <c r="F19" s="344"/>
      <c r="G19" s="344"/>
      <c r="H19" s="344"/>
      <c r="I19" s="344"/>
      <c r="J19" s="344"/>
      <c r="K19" s="344"/>
      <c r="L19" s="344"/>
      <c r="M19" s="344"/>
      <c r="N19" s="344"/>
      <c r="O19" s="344"/>
      <c r="P19" s="344"/>
    </row>
    <row r="20" spans="1:16" ht="18" customHeight="1" outlineLevel="1">
      <c r="A20" s="140">
        <v>42202</v>
      </c>
      <c r="B20" s="344"/>
      <c r="C20" s="344"/>
      <c r="D20" s="344"/>
      <c r="E20" s="344"/>
      <c r="F20" s="344"/>
      <c r="G20" s="344"/>
      <c r="H20" s="344"/>
      <c r="I20" s="344"/>
      <c r="J20" s="344"/>
      <c r="K20" s="344"/>
      <c r="L20" s="344"/>
      <c r="M20" s="344"/>
      <c r="N20" s="344"/>
      <c r="O20" s="344"/>
      <c r="P20" s="344"/>
    </row>
    <row r="21" spans="1:16" ht="18" customHeight="1" outlineLevel="1">
      <c r="A21" s="140">
        <v>42203</v>
      </c>
      <c r="B21" s="344"/>
      <c r="C21" s="344"/>
      <c r="D21" s="344"/>
      <c r="E21" s="344"/>
      <c r="F21" s="344"/>
      <c r="G21" s="344"/>
      <c r="H21" s="344"/>
      <c r="I21" s="344"/>
      <c r="J21" s="344"/>
      <c r="K21" s="344"/>
      <c r="L21" s="344"/>
      <c r="M21" s="344"/>
      <c r="N21" s="344"/>
      <c r="O21" s="344"/>
      <c r="P21" s="344"/>
    </row>
    <row r="22" spans="1:16" ht="18" customHeight="1" outlineLevel="1">
      <c r="A22" s="140">
        <v>42204</v>
      </c>
      <c r="B22" s="344"/>
      <c r="C22" s="344"/>
      <c r="D22" s="344"/>
      <c r="E22" s="344"/>
      <c r="F22" s="344"/>
      <c r="G22" s="344"/>
      <c r="H22" s="344"/>
      <c r="I22" s="344"/>
      <c r="J22" s="344"/>
      <c r="K22" s="344"/>
      <c r="L22" s="344"/>
      <c r="M22" s="344"/>
      <c r="N22" s="344"/>
      <c r="O22" s="344"/>
      <c r="P22" s="344"/>
    </row>
    <row r="23" spans="1:16" ht="18" customHeight="1" outlineLevel="1">
      <c r="A23" s="140">
        <v>42205</v>
      </c>
      <c r="B23" s="344"/>
      <c r="C23" s="344"/>
      <c r="D23" s="344"/>
      <c r="E23" s="344"/>
      <c r="F23" s="344"/>
      <c r="G23" s="344"/>
      <c r="H23" s="344"/>
      <c r="I23" s="344"/>
      <c r="J23" s="344"/>
      <c r="K23" s="344"/>
      <c r="L23" s="344"/>
      <c r="M23" s="344"/>
      <c r="N23" s="344"/>
      <c r="O23" s="344"/>
      <c r="P23" s="344"/>
    </row>
    <row r="24" spans="1:16" ht="33" customHeight="1" outlineLevel="1">
      <c r="A24" s="140">
        <v>42206</v>
      </c>
      <c r="B24" s="344" t="s">
        <v>191</v>
      </c>
      <c r="C24" s="344"/>
      <c r="D24" s="344"/>
      <c r="E24" s="344"/>
      <c r="F24" s="344"/>
      <c r="G24" s="344"/>
      <c r="H24" s="344"/>
      <c r="I24" s="344"/>
      <c r="J24" s="344"/>
      <c r="K24" s="344"/>
      <c r="L24" s="344"/>
      <c r="M24" s="344"/>
      <c r="N24" s="344"/>
      <c r="O24" s="344"/>
      <c r="P24" s="344"/>
    </row>
    <row r="25" spans="1:16" ht="18" customHeight="1" outlineLevel="1">
      <c r="A25" s="140">
        <v>42207</v>
      </c>
      <c r="B25" s="344"/>
      <c r="C25" s="344"/>
      <c r="D25" s="344"/>
      <c r="E25" s="344"/>
      <c r="F25" s="344"/>
      <c r="G25" s="344"/>
      <c r="H25" s="344"/>
      <c r="I25" s="344"/>
      <c r="J25" s="344"/>
      <c r="K25" s="344"/>
      <c r="L25" s="344"/>
      <c r="M25" s="344"/>
      <c r="N25" s="344"/>
      <c r="O25" s="344"/>
      <c r="P25" s="344"/>
    </row>
    <row r="26" spans="1:16" ht="18" customHeight="1" outlineLevel="1">
      <c r="A26" s="140">
        <v>42208</v>
      </c>
      <c r="B26" s="344"/>
      <c r="C26" s="344"/>
      <c r="D26" s="344"/>
      <c r="E26" s="344"/>
      <c r="F26" s="344"/>
      <c r="G26" s="344"/>
      <c r="H26" s="344"/>
      <c r="I26" s="344"/>
      <c r="J26" s="344"/>
      <c r="K26" s="344"/>
      <c r="L26" s="344"/>
      <c r="M26" s="344"/>
      <c r="N26" s="344"/>
      <c r="O26" s="344"/>
      <c r="P26" s="344"/>
    </row>
    <row r="27" spans="1:16" ht="18" customHeight="1" outlineLevel="1">
      <c r="A27" s="140">
        <v>42209</v>
      </c>
      <c r="B27" s="344"/>
      <c r="C27" s="344"/>
      <c r="D27" s="344"/>
      <c r="E27" s="344"/>
      <c r="F27" s="344"/>
      <c r="G27" s="344"/>
      <c r="H27" s="344"/>
      <c r="I27" s="344"/>
      <c r="J27" s="344"/>
      <c r="K27" s="344"/>
      <c r="L27" s="344"/>
      <c r="M27" s="344"/>
      <c r="N27" s="344"/>
      <c r="O27" s="344"/>
      <c r="P27" s="344"/>
    </row>
    <row r="28" spans="1:16" ht="18" customHeight="1" outlineLevel="1">
      <c r="A28" s="140">
        <v>42210</v>
      </c>
      <c r="B28" s="344"/>
      <c r="C28" s="344"/>
      <c r="D28" s="344"/>
      <c r="E28" s="344"/>
      <c r="F28" s="344"/>
      <c r="G28" s="344"/>
      <c r="H28" s="344"/>
      <c r="I28" s="344"/>
      <c r="J28" s="344"/>
      <c r="K28" s="344"/>
      <c r="L28" s="344"/>
      <c r="M28" s="344"/>
      <c r="N28" s="344"/>
      <c r="O28" s="344"/>
      <c r="P28" s="344"/>
    </row>
    <row r="29" spans="1:16" ht="18" customHeight="1" outlineLevel="1">
      <c r="A29" s="140">
        <v>42211</v>
      </c>
      <c r="B29" s="344"/>
      <c r="C29" s="344"/>
      <c r="D29" s="344"/>
      <c r="E29" s="344"/>
      <c r="F29" s="344"/>
      <c r="G29" s="344"/>
      <c r="H29" s="344"/>
      <c r="I29" s="344"/>
      <c r="J29" s="344"/>
      <c r="K29" s="344"/>
      <c r="L29" s="344"/>
      <c r="M29" s="344"/>
      <c r="N29" s="344"/>
      <c r="O29" s="344"/>
      <c r="P29" s="344"/>
    </row>
    <row r="30" spans="1:16" ht="18" customHeight="1" outlineLevel="1">
      <c r="A30" s="140">
        <v>42212</v>
      </c>
      <c r="B30" s="344"/>
      <c r="C30" s="344"/>
      <c r="D30" s="344"/>
      <c r="E30" s="344"/>
      <c r="F30" s="344"/>
      <c r="G30" s="344"/>
      <c r="H30" s="344"/>
      <c r="I30" s="344"/>
      <c r="J30" s="344"/>
      <c r="K30" s="344"/>
      <c r="L30" s="344"/>
      <c r="M30" s="344"/>
      <c r="N30" s="344"/>
      <c r="O30" s="344"/>
      <c r="P30" s="344"/>
    </row>
    <row r="31" spans="1:16" ht="18" customHeight="1" outlineLevel="1">
      <c r="A31" s="140">
        <v>42213</v>
      </c>
      <c r="B31" s="344"/>
      <c r="C31" s="344"/>
      <c r="D31" s="344"/>
      <c r="E31" s="344"/>
      <c r="F31" s="344"/>
      <c r="G31" s="344"/>
      <c r="H31" s="344"/>
      <c r="I31" s="344"/>
      <c r="J31" s="344"/>
      <c r="K31" s="344"/>
      <c r="L31" s="344"/>
      <c r="M31" s="344"/>
      <c r="N31" s="344"/>
      <c r="O31" s="344"/>
      <c r="P31" s="344"/>
    </row>
    <row r="32" spans="1:16" ht="18" customHeight="1" outlineLevel="1">
      <c r="A32" s="140">
        <v>42214</v>
      </c>
      <c r="B32" s="344"/>
      <c r="C32" s="344"/>
      <c r="D32" s="344"/>
      <c r="E32" s="344"/>
      <c r="F32" s="344"/>
      <c r="G32" s="344"/>
      <c r="H32" s="344"/>
      <c r="I32" s="344"/>
      <c r="J32" s="344"/>
      <c r="K32" s="344"/>
      <c r="L32" s="344"/>
      <c r="M32" s="344"/>
      <c r="N32" s="344"/>
      <c r="O32" s="344"/>
      <c r="P32" s="344"/>
    </row>
    <row r="33" spans="1:16" ht="18" customHeight="1" outlineLevel="1">
      <c r="A33" s="140">
        <v>42215</v>
      </c>
      <c r="B33" s="344"/>
      <c r="C33" s="344"/>
      <c r="D33" s="344"/>
      <c r="E33" s="344"/>
      <c r="F33" s="344"/>
      <c r="G33" s="344"/>
      <c r="H33" s="344"/>
      <c r="I33" s="344"/>
      <c r="J33" s="344"/>
      <c r="K33" s="344"/>
      <c r="L33" s="344"/>
      <c r="M33" s="344"/>
      <c r="N33" s="344"/>
      <c r="O33" s="344"/>
      <c r="P33" s="344"/>
    </row>
    <row r="34" spans="1:16" ht="18" customHeight="1" outlineLevel="1">
      <c r="A34" s="140">
        <v>42216</v>
      </c>
      <c r="B34" s="344"/>
      <c r="C34" s="344"/>
      <c r="D34" s="344"/>
      <c r="E34" s="344"/>
      <c r="F34" s="344"/>
      <c r="G34" s="344"/>
      <c r="H34" s="344"/>
      <c r="I34" s="344"/>
      <c r="J34" s="344"/>
      <c r="K34" s="344"/>
      <c r="L34" s="344"/>
      <c r="M34" s="344"/>
      <c r="N34" s="344"/>
      <c r="O34" s="344"/>
      <c r="P34" s="344"/>
    </row>
    <row r="35" spans="1:16" ht="18" customHeight="1">
      <c r="A35" s="349" t="s">
        <v>103</v>
      </c>
      <c r="B35" s="349"/>
      <c r="C35" s="349"/>
      <c r="D35" s="349"/>
      <c r="E35" s="349"/>
      <c r="F35" s="349"/>
      <c r="G35" s="349"/>
      <c r="H35" s="349"/>
      <c r="I35" s="349"/>
      <c r="J35" s="349"/>
      <c r="K35" s="349"/>
      <c r="L35" s="349"/>
      <c r="M35" s="349"/>
      <c r="N35" s="349"/>
      <c r="O35" s="349"/>
      <c r="P35" s="349"/>
    </row>
    <row r="36" spans="1:16" ht="18" hidden="1" customHeight="1" outlineLevel="1">
      <c r="A36" s="140">
        <v>42217</v>
      </c>
      <c r="B36" s="344"/>
      <c r="C36" s="344"/>
      <c r="D36" s="344"/>
      <c r="E36" s="344"/>
      <c r="F36" s="344"/>
      <c r="G36" s="344"/>
      <c r="H36" s="344"/>
      <c r="I36" s="344"/>
      <c r="J36" s="344"/>
      <c r="K36" s="344"/>
      <c r="L36" s="344"/>
      <c r="M36" s="344"/>
      <c r="N36" s="344"/>
      <c r="O36" s="344"/>
      <c r="P36" s="344"/>
    </row>
    <row r="37" spans="1:16" ht="18" hidden="1" customHeight="1" outlineLevel="1">
      <c r="A37" s="140">
        <v>42218</v>
      </c>
      <c r="B37" s="344"/>
      <c r="C37" s="344"/>
      <c r="D37" s="344"/>
      <c r="E37" s="344"/>
      <c r="F37" s="344"/>
      <c r="G37" s="344"/>
      <c r="H37" s="344"/>
      <c r="I37" s="344"/>
      <c r="J37" s="344"/>
      <c r="K37" s="344"/>
      <c r="L37" s="344"/>
      <c r="M37" s="344"/>
      <c r="N37" s="344"/>
      <c r="O37" s="344"/>
      <c r="P37" s="344"/>
    </row>
    <row r="38" spans="1:16" ht="18" hidden="1" customHeight="1" outlineLevel="1">
      <c r="A38" s="140">
        <v>42219</v>
      </c>
      <c r="B38" s="344"/>
      <c r="C38" s="344"/>
      <c r="D38" s="344"/>
      <c r="E38" s="344"/>
      <c r="F38" s="344"/>
      <c r="G38" s="344"/>
      <c r="H38" s="344"/>
      <c r="I38" s="344"/>
      <c r="J38" s="344"/>
      <c r="K38" s="344"/>
      <c r="L38" s="344"/>
      <c r="M38" s="344"/>
      <c r="N38" s="344"/>
      <c r="O38" s="344"/>
      <c r="P38" s="344"/>
    </row>
    <row r="39" spans="1:16" ht="18" hidden="1" customHeight="1" outlineLevel="1">
      <c r="A39" s="140">
        <v>42220</v>
      </c>
      <c r="B39" s="344"/>
      <c r="C39" s="344"/>
      <c r="D39" s="344"/>
      <c r="E39" s="344"/>
      <c r="F39" s="344"/>
      <c r="G39" s="344"/>
      <c r="H39" s="344"/>
      <c r="I39" s="344"/>
      <c r="J39" s="344"/>
      <c r="K39" s="344"/>
      <c r="L39" s="344"/>
      <c r="M39" s="344"/>
      <c r="N39" s="344"/>
      <c r="O39" s="344"/>
      <c r="P39" s="344"/>
    </row>
    <row r="40" spans="1:16" ht="18" hidden="1" customHeight="1" outlineLevel="1">
      <c r="A40" s="140">
        <v>42221</v>
      </c>
      <c r="B40" s="344"/>
      <c r="C40" s="344"/>
      <c r="D40" s="344"/>
      <c r="E40" s="344"/>
      <c r="F40" s="344"/>
      <c r="G40" s="344"/>
      <c r="H40" s="344"/>
      <c r="I40" s="344"/>
      <c r="J40" s="344"/>
      <c r="K40" s="344"/>
      <c r="L40" s="344"/>
      <c r="M40" s="344"/>
      <c r="N40" s="344"/>
      <c r="O40" s="344"/>
      <c r="P40" s="344"/>
    </row>
    <row r="41" spans="1:16" ht="18" hidden="1" customHeight="1" outlineLevel="1">
      <c r="A41" s="140">
        <v>42222</v>
      </c>
      <c r="B41" s="344"/>
      <c r="C41" s="344"/>
      <c r="D41" s="344"/>
      <c r="E41" s="344"/>
      <c r="F41" s="344"/>
      <c r="G41" s="344"/>
      <c r="H41" s="344"/>
      <c r="I41" s="344"/>
      <c r="J41" s="344"/>
      <c r="K41" s="344"/>
      <c r="L41" s="344"/>
      <c r="M41" s="344"/>
      <c r="N41" s="344"/>
      <c r="O41" s="344"/>
      <c r="P41" s="344"/>
    </row>
    <row r="42" spans="1:16" ht="18" hidden="1" customHeight="1" outlineLevel="1">
      <c r="A42" s="140">
        <v>42223</v>
      </c>
      <c r="B42" s="344"/>
      <c r="C42" s="344"/>
      <c r="D42" s="344"/>
      <c r="E42" s="344"/>
      <c r="F42" s="344"/>
      <c r="G42" s="344"/>
      <c r="H42" s="344"/>
      <c r="I42" s="344"/>
      <c r="J42" s="344"/>
      <c r="K42" s="344"/>
      <c r="L42" s="344"/>
      <c r="M42" s="344"/>
      <c r="N42" s="344"/>
      <c r="O42" s="344"/>
      <c r="P42" s="344"/>
    </row>
    <row r="43" spans="1:16" ht="18" hidden="1" customHeight="1" outlineLevel="1">
      <c r="A43" s="140">
        <v>42224</v>
      </c>
      <c r="B43" s="344"/>
      <c r="C43" s="344"/>
      <c r="D43" s="344"/>
      <c r="E43" s="344"/>
      <c r="F43" s="344"/>
      <c r="G43" s="344"/>
      <c r="H43" s="344"/>
      <c r="I43" s="344"/>
      <c r="J43" s="344"/>
      <c r="K43" s="344"/>
      <c r="L43" s="344"/>
      <c r="M43" s="344"/>
      <c r="N43" s="344"/>
      <c r="O43" s="344"/>
      <c r="P43" s="344"/>
    </row>
    <row r="44" spans="1:16" ht="18" hidden="1" customHeight="1" outlineLevel="1">
      <c r="A44" s="140">
        <v>42225</v>
      </c>
      <c r="B44" s="344"/>
      <c r="C44" s="344"/>
      <c r="D44" s="344"/>
      <c r="E44" s="344"/>
      <c r="F44" s="344"/>
      <c r="G44" s="344"/>
      <c r="H44" s="344"/>
      <c r="I44" s="344"/>
      <c r="J44" s="344"/>
      <c r="K44" s="344"/>
      <c r="L44" s="344"/>
      <c r="M44" s="344"/>
      <c r="N44" s="344"/>
      <c r="O44" s="344"/>
      <c r="P44" s="344"/>
    </row>
    <row r="45" spans="1:16" ht="18" hidden="1" customHeight="1" outlineLevel="1">
      <c r="A45" s="140">
        <v>42226</v>
      </c>
      <c r="B45" s="344"/>
      <c r="C45" s="344"/>
      <c r="D45" s="344"/>
      <c r="E45" s="344"/>
      <c r="F45" s="344"/>
      <c r="G45" s="344"/>
      <c r="H45" s="344"/>
      <c r="I45" s="344"/>
      <c r="J45" s="344"/>
      <c r="K45" s="344"/>
      <c r="L45" s="344"/>
      <c r="M45" s="344"/>
      <c r="N45" s="344"/>
      <c r="O45" s="344"/>
      <c r="P45" s="344"/>
    </row>
    <row r="46" spans="1:16" ht="18" hidden="1" customHeight="1" outlineLevel="1">
      <c r="A46" s="140">
        <v>42227</v>
      </c>
      <c r="B46" s="344"/>
      <c r="C46" s="344"/>
      <c r="D46" s="344"/>
      <c r="E46" s="344"/>
      <c r="F46" s="344"/>
      <c r="G46" s="344"/>
      <c r="H46" s="344"/>
      <c r="I46" s="344"/>
      <c r="J46" s="344"/>
      <c r="K46" s="344"/>
      <c r="L46" s="344"/>
      <c r="M46" s="344"/>
      <c r="N46" s="344"/>
      <c r="O46" s="344"/>
      <c r="P46" s="344"/>
    </row>
    <row r="47" spans="1:16" ht="18" hidden="1" customHeight="1" outlineLevel="1">
      <c r="A47" s="140">
        <v>42228</v>
      </c>
      <c r="B47" s="344"/>
      <c r="C47" s="344"/>
      <c r="D47" s="344"/>
      <c r="E47" s="344"/>
      <c r="F47" s="344"/>
      <c r="G47" s="344"/>
      <c r="H47" s="344"/>
      <c r="I47" s="344"/>
      <c r="J47" s="344"/>
      <c r="K47" s="344"/>
      <c r="L47" s="344"/>
      <c r="M47" s="344"/>
      <c r="N47" s="344"/>
      <c r="O47" s="344"/>
      <c r="P47" s="344"/>
    </row>
    <row r="48" spans="1:16" ht="18" hidden="1" customHeight="1" outlineLevel="1">
      <c r="A48" s="140">
        <v>42229</v>
      </c>
      <c r="B48" s="344"/>
      <c r="C48" s="344"/>
      <c r="D48" s="344"/>
      <c r="E48" s="344"/>
      <c r="F48" s="344"/>
      <c r="G48" s="344"/>
      <c r="H48" s="344"/>
      <c r="I48" s="344"/>
      <c r="J48" s="344"/>
      <c r="K48" s="344"/>
      <c r="L48" s="344"/>
      <c r="M48" s="344"/>
      <c r="N48" s="344"/>
      <c r="O48" s="344"/>
      <c r="P48" s="344"/>
    </row>
    <row r="49" spans="1:16" ht="18" hidden="1" customHeight="1" outlineLevel="1">
      <c r="A49" s="140">
        <v>42230</v>
      </c>
      <c r="B49" s="344"/>
      <c r="C49" s="344"/>
      <c r="D49" s="344"/>
      <c r="E49" s="344"/>
      <c r="F49" s="344"/>
      <c r="G49" s="344"/>
      <c r="H49" s="344"/>
      <c r="I49" s="344"/>
      <c r="J49" s="344"/>
      <c r="K49" s="344"/>
      <c r="L49" s="344"/>
      <c r="M49" s="344"/>
      <c r="N49" s="344"/>
      <c r="O49" s="344"/>
      <c r="P49" s="344"/>
    </row>
    <row r="50" spans="1:16" ht="18" hidden="1" customHeight="1" outlineLevel="1">
      <c r="A50" s="140">
        <v>42231</v>
      </c>
      <c r="B50" s="344"/>
      <c r="C50" s="344"/>
      <c r="D50" s="344"/>
      <c r="E50" s="344"/>
      <c r="F50" s="344"/>
      <c r="G50" s="344"/>
      <c r="H50" s="344"/>
      <c r="I50" s="344"/>
      <c r="J50" s="344"/>
      <c r="K50" s="344"/>
      <c r="L50" s="344"/>
      <c r="M50" s="344"/>
      <c r="N50" s="344"/>
      <c r="O50" s="344"/>
      <c r="P50" s="344"/>
    </row>
    <row r="51" spans="1:16" ht="18" hidden="1" customHeight="1" outlineLevel="1">
      <c r="A51" s="140">
        <v>42232</v>
      </c>
      <c r="B51" s="344"/>
      <c r="C51" s="344"/>
      <c r="D51" s="344"/>
      <c r="E51" s="344"/>
      <c r="F51" s="344"/>
      <c r="G51" s="344"/>
      <c r="H51" s="344"/>
      <c r="I51" s="344"/>
      <c r="J51" s="344"/>
      <c r="K51" s="344"/>
      <c r="L51" s="344"/>
      <c r="M51" s="344"/>
      <c r="N51" s="344"/>
      <c r="O51" s="344"/>
      <c r="P51" s="344"/>
    </row>
    <row r="52" spans="1:16" ht="18" hidden="1" customHeight="1" outlineLevel="1">
      <c r="A52" s="140">
        <v>42233</v>
      </c>
      <c r="B52" s="344"/>
      <c r="C52" s="344"/>
      <c r="D52" s="344"/>
      <c r="E52" s="344"/>
      <c r="F52" s="344"/>
      <c r="G52" s="344"/>
      <c r="H52" s="344"/>
      <c r="I52" s="344"/>
      <c r="J52" s="344"/>
      <c r="K52" s="344"/>
      <c r="L52" s="344"/>
      <c r="M52" s="344"/>
      <c r="N52" s="344"/>
      <c r="O52" s="344"/>
      <c r="P52" s="344"/>
    </row>
    <row r="53" spans="1:16" ht="18" hidden="1" customHeight="1" outlineLevel="1">
      <c r="A53" s="140">
        <v>42234</v>
      </c>
      <c r="B53" s="344"/>
      <c r="C53" s="344"/>
      <c r="D53" s="344"/>
      <c r="E53" s="344"/>
      <c r="F53" s="344"/>
      <c r="G53" s="344"/>
      <c r="H53" s="344"/>
      <c r="I53" s="344"/>
      <c r="J53" s="344"/>
      <c r="K53" s="344"/>
      <c r="L53" s="344"/>
      <c r="M53" s="344"/>
      <c r="N53" s="344"/>
      <c r="O53" s="344"/>
      <c r="P53" s="344"/>
    </row>
    <row r="54" spans="1:16" ht="18" hidden="1" customHeight="1" outlineLevel="1">
      <c r="A54" s="140">
        <v>42235</v>
      </c>
      <c r="B54" s="344"/>
      <c r="C54" s="344"/>
      <c r="D54" s="344"/>
      <c r="E54" s="344"/>
      <c r="F54" s="344"/>
      <c r="G54" s="344"/>
      <c r="H54" s="344"/>
      <c r="I54" s="344"/>
      <c r="J54" s="344"/>
      <c r="K54" s="344"/>
      <c r="L54" s="344"/>
      <c r="M54" s="344"/>
      <c r="N54" s="344"/>
      <c r="O54" s="344"/>
      <c r="P54" s="344"/>
    </row>
    <row r="55" spans="1:16" ht="18" hidden="1" customHeight="1" outlineLevel="1">
      <c r="A55" s="140">
        <v>42236</v>
      </c>
      <c r="B55" s="344"/>
      <c r="C55" s="344"/>
      <c r="D55" s="344"/>
      <c r="E55" s="344"/>
      <c r="F55" s="344"/>
      <c r="G55" s="344"/>
      <c r="H55" s="344"/>
      <c r="I55" s="344"/>
      <c r="J55" s="344"/>
      <c r="K55" s="344"/>
      <c r="L55" s="344"/>
      <c r="M55" s="344"/>
      <c r="N55" s="344"/>
      <c r="O55" s="344"/>
      <c r="P55" s="344"/>
    </row>
    <row r="56" spans="1:16" ht="18" hidden="1" customHeight="1" outlineLevel="1">
      <c r="A56" s="140">
        <v>42237</v>
      </c>
      <c r="B56" s="344"/>
      <c r="C56" s="344"/>
      <c r="D56" s="344"/>
      <c r="E56" s="344"/>
      <c r="F56" s="344"/>
      <c r="G56" s="344"/>
      <c r="H56" s="344"/>
      <c r="I56" s="344"/>
      <c r="J56" s="344"/>
      <c r="K56" s="344"/>
      <c r="L56" s="344"/>
      <c r="M56" s="344"/>
      <c r="N56" s="344"/>
      <c r="O56" s="344"/>
      <c r="P56" s="344"/>
    </row>
    <row r="57" spans="1:16" ht="18" hidden="1" customHeight="1" outlineLevel="1">
      <c r="A57" s="140">
        <v>42238</v>
      </c>
      <c r="B57" s="344"/>
      <c r="C57" s="344"/>
      <c r="D57" s="344"/>
      <c r="E57" s="344"/>
      <c r="F57" s="344"/>
      <c r="G57" s="344"/>
      <c r="H57" s="344"/>
      <c r="I57" s="344"/>
      <c r="J57" s="344"/>
      <c r="K57" s="344"/>
      <c r="L57" s="344"/>
      <c r="M57" s="344"/>
      <c r="N57" s="344"/>
      <c r="O57" s="344"/>
      <c r="P57" s="344"/>
    </row>
    <row r="58" spans="1:16" ht="18" hidden="1" customHeight="1" outlineLevel="1">
      <c r="A58" s="140">
        <v>42239</v>
      </c>
      <c r="B58" s="344"/>
      <c r="C58" s="344"/>
      <c r="D58" s="344"/>
      <c r="E58" s="344"/>
      <c r="F58" s="344"/>
      <c r="G58" s="344"/>
      <c r="H58" s="344"/>
      <c r="I58" s="344"/>
      <c r="J58" s="344"/>
      <c r="K58" s="344"/>
      <c r="L58" s="344"/>
      <c r="M58" s="344"/>
      <c r="N58" s="344"/>
      <c r="O58" s="344"/>
      <c r="P58" s="344"/>
    </row>
    <row r="59" spans="1:16" ht="18" hidden="1" customHeight="1" outlineLevel="1">
      <c r="A59" s="140">
        <v>42240</v>
      </c>
      <c r="B59" s="344"/>
      <c r="C59" s="344"/>
      <c r="D59" s="344"/>
      <c r="E59" s="344"/>
      <c r="F59" s="344"/>
      <c r="G59" s="344"/>
      <c r="H59" s="344"/>
      <c r="I59" s="344"/>
      <c r="J59" s="344"/>
      <c r="K59" s="344"/>
      <c r="L59" s="344"/>
      <c r="M59" s="344"/>
      <c r="N59" s="344"/>
      <c r="O59" s="344"/>
      <c r="P59" s="344"/>
    </row>
    <row r="60" spans="1:16" ht="18" hidden="1" customHeight="1" outlineLevel="1">
      <c r="A60" s="140">
        <v>42241</v>
      </c>
      <c r="B60" s="344"/>
      <c r="C60" s="344"/>
      <c r="D60" s="344"/>
      <c r="E60" s="344"/>
      <c r="F60" s="344"/>
      <c r="G60" s="344"/>
      <c r="H60" s="344"/>
      <c r="I60" s="344"/>
      <c r="J60" s="344"/>
      <c r="K60" s="344"/>
      <c r="L60" s="344"/>
      <c r="M60" s="344"/>
      <c r="N60" s="344"/>
      <c r="O60" s="344"/>
      <c r="P60" s="344"/>
    </row>
    <row r="61" spans="1:16" ht="18" hidden="1" customHeight="1" outlineLevel="1">
      <c r="A61" s="140">
        <v>42242</v>
      </c>
      <c r="B61" s="344"/>
      <c r="C61" s="344"/>
      <c r="D61" s="344"/>
      <c r="E61" s="344"/>
      <c r="F61" s="344"/>
      <c r="G61" s="344"/>
      <c r="H61" s="344"/>
      <c r="I61" s="344"/>
      <c r="J61" s="344"/>
      <c r="K61" s="344"/>
      <c r="L61" s="344"/>
      <c r="M61" s="344"/>
      <c r="N61" s="344"/>
      <c r="O61" s="344"/>
      <c r="P61" s="344"/>
    </row>
    <row r="62" spans="1:16" ht="18" hidden="1" customHeight="1" outlineLevel="1">
      <c r="A62" s="140">
        <v>42243</v>
      </c>
      <c r="B62" s="344"/>
      <c r="C62" s="344"/>
      <c r="D62" s="344"/>
      <c r="E62" s="344"/>
      <c r="F62" s="344"/>
      <c r="G62" s="344"/>
      <c r="H62" s="344"/>
      <c r="I62" s="344"/>
      <c r="J62" s="344"/>
      <c r="K62" s="344"/>
      <c r="L62" s="344"/>
      <c r="M62" s="344"/>
      <c r="N62" s="344"/>
      <c r="O62" s="344"/>
      <c r="P62" s="344"/>
    </row>
    <row r="63" spans="1:16" ht="18" hidden="1" customHeight="1" outlineLevel="1">
      <c r="A63" s="140">
        <v>42244</v>
      </c>
      <c r="B63" s="344"/>
      <c r="C63" s="344"/>
      <c r="D63" s="344"/>
      <c r="E63" s="344"/>
      <c r="F63" s="344"/>
      <c r="G63" s="344"/>
      <c r="H63" s="344"/>
      <c r="I63" s="344"/>
      <c r="J63" s="344"/>
      <c r="K63" s="344"/>
      <c r="L63" s="344"/>
      <c r="M63" s="344"/>
      <c r="N63" s="344"/>
      <c r="O63" s="344"/>
      <c r="P63" s="344"/>
    </row>
    <row r="64" spans="1:16" ht="18" hidden="1" customHeight="1" outlineLevel="1">
      <c r="A64" s="140">
        <v>42245</v>
      </c>
      <c r="B64" s="344"/>
      <c r="C64" s="344"/>
      <c r="D64" s="344"/>
      <c r="E64" s="344"/>
      <c r="F64" s="344"/>
      <c r="G64" s="344"/>
      <c r="H64" s="344"/>
      <c r="I64" s="344"/>
      <c r="J64" s="344"/>
      <c r="K64" s="344"/>
      <c r="L64" s="344"/>
      <c r="M64" s="344"/>
      <c r="N64" s="344"/>
      <c r="O64" s="344"/>
      <c r="P64" s="344"/>
    </row>
    <row r="65" spans="1:16" ht="18" hidden="1" customHeight="1" outlineLevel="1">
      <c r="A65" s="140">
        <v>42246</v>
      </c>
      <c r="B65" s="344"/>
      <c r="C65" s="344"/>
      <c r="D65" s="344"/>
      <c r="E65" s="344"/>
      <c r="F65" s="344"/>
      <c r="G65" s="344"/>
      <c r="H65" s="344"/>
      <c r="I65" s="344"/>
      <c r="J65" s="344"/>
      <c r="K65" s="344"/>
      <c r="L65" s="344"/>
      <c r="M65" s="344"/>
      <c r="N65" s="344"/>
      <c r="O65" s="344"/>
      <c r="P65" s="344"/>
    </row>
    <row r="66" spans="1:16" ht="18" hidden="1" customHeight="1" outlineLevel="1">
      <c r="A66" s="140">
        <v>42247</v>
      </c>
      <c r="B66" s="344"/>
      <c r="C66" s="344"/>
      <c r="D66" s="344"/>
      <c r="E66" s="344"/>
      <c r="F66" s="344"/>
      <c r="G66" s="344"/>
      <c r="H66" s="344"/>
      <c r="I66" s="344"/>
      <c r="J66" s="344"/>
      <c r="K66" s="344"/>
      <c r="L66" s="344"/>
      <c r="M66" s="344"/>
      <c r="N66" s="344"/>
      <c r="O66" s="344"/>
      <c r="P66" s="344"/>
    </row>
    <row r="67" spans="1:16" ht="18" customHeight="1" collapsed="1">
      <c r="A67" s="349" t="s">
        <v>104</v>
      </c>
      <c r="B67" s="349"/>
      <c r="C67" s="349"/>
      <c r="D67" s="349"/>
      <c r="E67" s="349"/>
      <c r="F67" s="349"/>
      <c r="G67" s="349"/>
      <c r="H67" s="349"/>
      <c r="I67" s="349"/>
      <c r="J67" s="349"/>
      <c r="K67" s="349"/>
      <c r="L67" s="349"/>
      <c r="M67" s="349"/>
      <c r="N67" s="349"/>
      <c r="O67" s="349"/>
      <c r="P67" s="349"/>
    </row>
    <row r="68" spans="1:16" ht="18" hidden="1" customHeight="1" outlineLevel="1">
      <c r="A68" s="140">
        <v>42248</v>
      </c>
      <c r="B68" s="344"/>
      <c r="C68" s="344"/>
      <c r="D68" s="344"/>
      <c r="E68" s="344"/>
      <c r="F68" s="344"/>
      <c r="G68" s="344"/>
      <c r="H68" s="344"/>
      <c r="I68" s="344"/>
      <c r="J68" s="344"/>
      <c r="K68" s="344"/>
      <c r="L68" s="344"/>
      <c r="M68" s="344"/>
      <c r="N68" s="344"/>
      <c r="O68" s="344"/>
      <c r="P68" s="344"/>
    </row>
    <row r="69" spans="1:16" ht="18" hidden="1" customHeight="1" outlineLevel="1">
      <c r="A69" s="140">
        <v>42249</v>
      </c>
      <c r="B69" s="344"/>
      <c r="C69" s="344"/>
      <c r="D69" s="344"/>
      <c r="E69" s="344"/>
      <c r="F69" s="344"/>
      <c r="G69" s="344"/>
      <c r="H69" s="344"/>
      <c r="I69" s="344"/>
      <c r="J69" s="344"/>
      <c r="K69" s="344"/>
      <c r="L69" s="344"/>
      <c r="M69" s="344"/>
      <c r="N69" s="344"/>
      <c r="O69" s="344"/>
      <c r="P69" s="344"/>
    </row>
    <row r="70" spans="1:16" ht="18" hidden="1" customHeight="1" outlineLevel="1">
      <c r="A70" s="140">
        <v>42250</v>
      </c>
      <c r="B70" s="344"/>
      <c r="C70" s="344"/>
      <c r="D70" s="344"/>
      <c r="E70" s="344"/>
      <c r="F70" s="344"/>
      <c r="G70" s="344"/>
      <c r="H70" s="344"/>
      <c r="I70" s="344"/>
      <c r="J70" s="344"/>
      <c r="K70" s="344"/>
      <c r="L70" s="344"/>
      <c r="M70" s="344"/>
      <c r="N70" s="344"/>
      <c r="O70" s="344"/>
      <c r="P70" s="344"/>
    </row>
    <row r="71" spans="1:16" ht="18" hidden="1" customHeight="1" outlineLevel="1">
      <c r="A71" s="140">
        <v>42251</v>
      </c>
      <c r="B71" s="344"/>
      <c r="C71" s="344"/>
      <c r="D71" s="344"/>
      <c r="E71" s="344"/>
      <c r="F71" s="344"/>
      <c r="G71" s="344"/>
      <c r="H71" s="344"/>
      <c r="I71" s="344"/>
      <c r="J71" s="344"/>
      <c r="K71" s="344"/>
      <c r="L71" s="344"/>
      <c r="M71" s="344"/>
      <c r="N71" s="344"/>
      <c r="O71" s="344"/>
      <c r="P71" s="344"/>
    </row>
    <row r="72" spans="1:16" ht="18" hidden="1" customHeight="1" outlineLevel="1">
      <c r="A72" s="140">
        <v>42252</v>
      </c>
      <c r="B72" s="344"/>
      <c r="C72" s="344"/>
      <c r="D72" s="344"/>
      <c r="E72" s="344"/>
      <c r="F72" s="344"/>
      <c r="G72" s="344"/>
      <c r="H72" s="344"/>
      <c r="I72" s="344"/>
      <c r="J72" s="344"/>
      <c r="K72" s="344"/>
      <c r="L72" s="344"/>
      <c r="M72" s="344"/>
      <c r="N72" s="344"/>
      <c r="O72" s="344"/>
      <c r="P72" s="344"/>
    </row>
    <row r="73" spans="1:16" ht="18" hidden="1" customHeight="1" outlineLevel="1">
      <c r="A73" s="140">
        <v>42253</v>
      </c>
      <c r="B73" s="344"/>
      <c r="C73" s="344"/>
      <c r="D73" s="344"/>
      <c r="E73" s="344"/>
      <c r="F73" s="344"/>
      <c r="G73" s="344"/>
      <c r="H73" s="344"/>
      <c r="I73" s="344"/>
      <c r="J73" s="344"/>
      <c r="K73" s="344"/>
      <c r="L73" s="344"/>
      <c r="M73" s="344"/>
      <c r="N73" s="344"/>
      <c r="O73" s="344"/>
      <c r="P73" s="344"/>
    </row>
    <row r="74" spans="1:16" ht="18" hidden="1" customHeight="1" outlineLevel="1">
      <c r="A74" s="140">
        <v>42254</v>
      </c>
      <c r="B74" s="344"/>
      <c r="C74" s="344"/>
      <c r="D74" s="344"/>
      <c r="E74" s="344"/>
      <c r="F74" s="344"/>
      <c r="G74" s="344"/>
      <c r="H74" s="344"/>
      <c r="I74" s="344"/>
      <c r="J74" s="344"/>
      <c r="K74" s="344"/>
      <c r="L74" s="344"/>
      <c r="M74" s="344"/>
      <c r="N74" s="344"/>
      <c r="O74" s="344"/>
      <c r="P74" s="344"/>
    </row>
    <row r="75" spans="1:16" ht="18" hidden="1" customHeight="1" outlineLevel="1">
      <c r="A75" s="140">
        <v>42255</v>
      </c>
      <c r="B75" s="344"/>
      <c r="C75" s="344"/>
      <c r="D75" s="344"/>
      <c r="E75" s="344"/>
      <c r="F75" s="344"/>
      <c r="G75" s="344"/>
      <c r="H75" s="344"/>
      <c r="I75" s="344"/>
      <c r="J75" s="344"/>
      <c r="K75" s="344"/>
      <c r="L75" s="344"/>
      <c r="M75" s="344"/>
      <c r="N75" s="344"/>
      <c r="O75" s="344"/>
      <c r="P75" s="344"/>
    </row>
    <row r="76" spans="1:16" ht="18" hidden="1" customHeight="1" outlineLevel="1">
      <c r="A76" s="140">
        <v>42256</v>
      </c>
      <c r="B76" s="344"/>
      <c r="C76" s="344"/>
      <c r="D76" s="344"/>
      <c r="E76" s="344"/>
      <c r="F76" s="344"/>
      <c r="G76" s="344"/>
      <c r="H76" s="344"/>
      <c r="I76" s="344"/>
      <c r="J76" s="344"/>
      <c r="K76" s="344"/>
      <c r="L76" s="344"/>
      <c r="M76" s="344"/>
      <c r="N76" s="344"/>
      <c r="O76" s="344"/>
      <c r="P76" s="344"/>
    </row>
    <row r="77" spans="1:16" ht="18" hidden="1" customHeight="1" outlineLevel="1">
      <c r="A77" s="140">
        <v>42257</v>
      </c>
      <c r="B77" s="344"/>
      <c r="C77" s="344"/>
      <c r="D77" s="344"/>
      <c r="E77" s="344"/>
      <c r="F77" s="344"/>
      <c r="G77" s="344"/>
      <c r="H77" s="344"/>
      <c r="I77" s="344"/>
      <c r="J77" s="344"/>
      <c r="K77" s="344"/>
      <c r="L77" s="344"/>
      <c r="M77" s="344"/>
      <c r="N77" s="344"/>
      <c r="O77" s="344"/>
      <c r="P77" s="344"/>
    </row>
    <row r="78" spans="1:16" ht="18" hidden="1" customHeight="1" outlineLevel="1">
      <c r="A78" s="140">
        <v>42258</v>
      </c>
      <c r="B78" s="344"/>
      <c r="C78" s="344"/>
      <c r="D78" s="344"/>
      <c r="E78" s="344"/>
      <c r="F78" s="344"/>
      <c r="G78" s="344"/>
      <c r="H78" s="344"/>
      <c r="I78" s="344"/>
      <c r="J78" s="344"/>
      <c r="K78" s="344"/>
      <c r="L78" s="344"/>
      <c r="M78" s="344"/>
      <c r="N78" s="344"/>
      <c r="O78" s="344"/>
      <c r="P78" s="344"/>
    </row>
    <row r="79" spans="1:16" ht="18" hidden="1" customHeight="1" outlineLevel="1">
      <c r="A79" s="140">
        <v>42259</v>
      </c>
      <c r="B79" s="344"/>
      <c r="C79" s="344"/>
      <c r="D79" s="344"/>
      <c r="E79" s="344"/>
      <c r="F79" s="344"/>
      <c r="G79" s="344"/>
      <c r="H79" s="344"/>
      <c r="I79" s="344"/>
      <c r="J79" s="344"/>
      <c r="K79" s="344"/>
      <c r="L79" s="344"/>
      <c r="M79" s="344"/>
      <c r="N79" s="344"/>
      <c r="O79" s="344"/>
      <c r="P79" s="344"/>
    </row>
    <row r="80" spans="1:16" ht="18" hidden="1" customHeight="1" outlineLevel="1">
      <c r="A80" s="140">
        <v>42260</v>
      </c>
      <c r="B80" s="344"/>
      <c r="C80" s="344"/>
      <c r="D80" s="344"/>
      <c r="E80" s="344"/>
      <c r="F80" s="344"/>
      <c r="G80" s="344"/>
      <c r="H80" s="344"/>
      <c r="I80" s="344"/>
      <c r="J80" s="344"/>
      <c r="K80" s="344"/>
      <c r="L80" s="344"/>
      <c r="M80" s="344"/>
      <c r="N80" s="344"/>
      <c r="O80" s="344"/>
      <c r="P80" s="344"/>
    </row>
    <row r="81" spans="1:16" ht="18" hidden="1" customHeight="1" outlineLevel="1">
      <c r="A81" s="140">
        <v>42261</v>
      </c>
      <c r="B81" s="344"/>
      <c r="C81" s="344"/>
      <c r="D81" s="344"/>
      <c r="E81" s="344"/>
      <c r="F81" s="344"/>
      <c r="G81" s="344"/>
      <c r="H81" s="344"/>
      <c r="I81" s="344"/>
      <c r="J81" s="344"/>
      <c r="K81" s="344"/>
      <c r="L81" s="344"/>
      <c r="M81" s="344"/>
      <c r="N81" s="344"/>
      <c r="O81" s="344"/>
      <c r="P81" s="344"/>
    </row>
    <row r="82" spans="1:16" ht="18" hidden="1" customHeight="1" outlineLevel="1">
      <c r="A82" s="140">
        <v>42262</v>
      </c>
      <c r="B82" s="344"/>
      <c r="C82" s="344"/>
      <c r="D82" s="344"/>
      <c r="E82" s="344"/>
      <c r="F82" s="344"/>
      <c r="G82" s="344"/>
      <c r="H82" s="344"/>
      <c r="I82" s="344"/>
      <c r="J82" s="344"/>
      <c r="K82" s="344"/>
      <c r="L82" s="344"/>
      <c r="M82" s="344"/>
      <c r="N82" s="344"/>
      <c r="O82" s="344"/>
      <c r="P82" s="344"/>
    </row>
    <row r="83" spans="1:16" ht="18" hidden="1" customHeight="1" outlineLevel="1">
      <c r="A83" s="140">
        <v>42263</v>
      </c>
      <c r="B83" s="344"/>
      <c r="C83" s="344"/>
      <c r="D83" s="344"/>
      <c r="E83" s="344"/>
      <c r="F83" s="344"/>
      <c r="G83" s="344"/>
      <c r="H83" s="344"/>
      <c r="I83" s="344"/>
      <c r="J83" s="344"/>
      <c r="K83" s="344"/>
      <c r="L83" s="344"/>
      <c r="M83" s="344"/>
      <c r="N83" s="344"/>
      <c r="O83" s="344"/>
      <c r="P83" s="344"/>
    </row>
    <row r="84" spans="1:16" ht="18" hidden="1" customHeight="1" outlineLevel="1">
      <c r="A84" s="140">
        <v>42264</v>
      </c>
      <c r="B84" s="344"/>
      <c r="C84" s="344"/>
      <c r="D84" s="344"/>
      <c r="E84" s="344"/>
      <c r="F84" s="344"/>
      <c r="G84" s="344"/>
      <c r="H84" s="344"/>
      <c r="I84" s="344"/>
      <c r="J84" s="344"/>
      <c r="K84" s="344"/>
      <c r="L84" s="344"/>
      <c r="M84" s="344"/>
      <c r="N84" s="344"/>
      <c r="O84" s="344"/>
      <c r="P84" s="344"/>
    </row>
    <row r="85" spans="1:16" ht="18" hidden="1" customHeight="1" outlineLevel="1">
      <c r="A85" s="140">
        <v>42265</v>
      </c>
      <c r="B85" s="344"/>
      <c r="C85" s="344"/>
      <c r="D85" s="344"/>
      <c r="E85" s="344"/>
      <c r="F85" s="344"/>
      <c r="G85" s="344"/>
      <c r="H85" s="344"/>
      <c r="I85" s="344"/>
      <c r="J85" s="344"/>
      <c r="K85" s="344"/>
      <c r="L85" s="344"/>
      <c r="M85" s="344"/>
      <c r="N85" s="344"/>
      <c r="O85" s="344"/>
      <c r="P85" s="344"/>
    </row>
    <row r="86" spans="1:16" ht="18" hidden="1" customHeight="1" outlineLevel="1">
      <c r="A86" s="140">
        <v>42266</v>
      </c>
      <c r="B86" s="344"/>
      <c r="C86" s="344"/>
      <c r="D86" s="344"/>
      <c r="E86" s="344"/>
      <c r="F86" s="344"/>
      <c r="G86" s="344"/>
      <c r="H86" s="344"/>
      <c r="I86" s="344"/>
      <c r="J86" s="344"/>
      <c r="K86" s="344"/>
      <c r="L86" s="344"/>
      <c r="M86" s="344"/>
      <c r="N86" s="344"/>
      <c r="O86" s="344"/>
      <c r="P86" s="344"/>
    </row>
    <row r="87" spans="1:16" ht="18" hidden="1" customHeight="1" outlineLevel="1">
      <c r="A87" s="140">
        <v>42267</v>
      </c>
      <c r="B87" s="344"/>
      <c r="C87" s="344"/>
      <c r="D87" s="344"/>
      <c r="E87" s="344"/>
      <c r="F87" s="344"/>
      <c r="G87" s="344"/>
      <c r="H87" s="344"/>
      <c r="I87" s="344"/>
      <c r="J87" s="344"/>
      <c r="K87" s="344"/>
      <c r="L87" s="344"/>
      <c r="M87" s="344"/>
      <c r="N87" s="344"/>
      <c r="O87" s="344"/>
      <c r="P87" s="344"/>
    </row>
    <row r="88" spans="1:16" ht="18" hidden="1" customHeight="1" outlineLevel="1">
      <c r="A88" s="140">
        <v>42268</v>
      </c>
      <c r="B88" s="344"/>
      <c r="C88" s="344"/>
      <c r="D88" s="344"/>
      <c r="E88" s="344"/>
      <c r="F88" s="344"/>
      <c r="G88" s="344"/>
      <c r="H88" s="344"/>
      <c r="I88" s="344"/>
      <c r="J88" s="344"/>
      <c r="K88" s="344"/>
      <c r="L88" s="344"/>
      <c r="M88" s="344"/>
      <c r="N88" s="344"/>
      <c r="O88" s="344"/>
      <c r="P88" s="344"/>
    </row>
    <row r="89" spans="1:16" ht="18" hidden="1" customHeight="1" outlineLevel="1">
      <c r="A89" s="140">
        <v>42269</v>
      </c>
      <c r="B89" s="344"/>
      <c r="C89" s="344"/>
      <c r="D89" s="344"/>
      <c r="E89" s="344"/>
      <c r="F89" s="344"/>
      <c r="G89" s="344"/>
      <c r="H89" s="344"/>
      <c r="I89" s="344"/>
      <c r="J89" s="344"/>
      <c r="K89" s="344"/>
      <c r="L89" s="344"/>
      <c r="M89" s="344"/>
      <c r="N89" s="344"/>
      <c r="O89" s="344"/>
      <c r="P89" s="344"/>
    </row>
    <row r="90" spans="1:16" ht="18" hidden="1" customHeight="1" outlineLevel="1">
      <c r="A90" s="140">
        <v>42270</v>
      </c>
      <c r="B90" s="344"/>
      <c r="C90" s="344"/>
      <c r="D90" s="344"/>
      <c r="E90" s="344"/>
      <c r="F90" s="344"/>
      <c r="G90" s="344"/>
      <c r="H90" s="344"/>
      <c r="I90" s="344"/>
      <c r="J90" s="344"/>
      <c r="K90" s="344"/>
      <c r="L90" s="344"/>
      <c r="M90" s="344"/>
      <c r="N90" s="344"/>
      <c r="O90" s="344"/>
      <c r="P90" s="344"/>
    </row>
    <row r="91" spans="1:16" ht="18" hidden="1" customHeight="1" outlineLevel="1">
      <c r="A91" s="140">
        <v>42271</v>
      </c>
      <c r="B91" s="344"/>
      <c r="C91" s="344"/>
      <c r="D91" s="344"/>
      <c r="E91" s="344"/>
      <c r="F91" s="344"/>
      <c r="G91" s="344"/>
      <c r="H91" s="344"/>
      <c r="I91" s="344"/>
      <c r="J91" s="344"/>
      <c r="K91" s="344"/>
      <c r="L91" s="344"/>
      <c r="M91" s="344"/>
      <c r="N91" s="344"/>
      <c r="O91" s="344"/>
      <c r="P91" s="344"/>
    </row>
    <row r="92" spans="1:16" ht="18" hidden="1" customHeight="1" outlineLevel="1">
      <c r="A92" s="140">
        <v>42272</v>
      </c>
      <c r="B92" s="344"/>
      <c r="C92" s="344"/>
      <c r="D92" s="344"/>
      <c r="E92" s="344"/>
      <c r="F92" s="344"/>
      <c r="G92" s="344"/>
      <c r="H92" s="344"/>
      <c r="I92" s="344"/>
      <c r="J92" s="344"/>
      <c r="K92" s="344"/>
      <c r="L92" s="344"/>
      <c r="M92" s="344"/>
      <c r="N92" s="344"/>
      <c r="O92" s="344"/>
      <c r="P92" s="344"/>
    </row>
    <row r="93" spans="1:16" ht="18" hidden="1" customHeight="1" outlineLevel="1">
      <c r="A93" s="140">
        <v>42273</v>
      </c>
      <c r="B93" s="344"/>
      <c r="C93" s="344"/>
      <c r="D93" s="344"/>
      <c r="E93" s="344"/>
      <c r="F93" s="344"/>
      <c r="G93" s="344"/>
      <c r="H93" s="344"/>
      <c r="I93" s="344"/>
      <c r="J93" s="344"/>
      <c r="K93" s="344"/>
      <c r="L93" s="344"/>
      <c r="M93" s="344"/>
      <c r="N93" s="344"/>
      <c r="O93" s="344"/>
      <c r="P93" s="344"/>
    </row>
    <row r="94" spans="1:16" ht="18" hidden="1" customHeight="1" outlineLevel="1">
      <c r="A94" s="140">
        <v>42274</v>
      </c>
      <c r="B94" s="344"/>
      <c r="C94" s="344"/>
      <c r="D94" s="344"/>
      <c r="E94" s="344"/>
      <c r="F94" s="344"/>
      <c r="G94" s="344"/>
      <c r="H94" s="344"/>
      <c r="I94" s="344"/>
      <c r="J94" s="344"/>
      <c r="K94" s="344"/>
      <c r="L94" s="344"/>
      <c r="M94" s="344"/>
      <c r="N94" s="344"/>
      <c r="O94" s="344"/>
      <c r="P94" s="344"/>
    </row>
    <row r="95" spans="1:16" ht="18" hidden="1" customHeight="1" outlineLevel="1">
      <c r="A95" s="140">
        <v>42275</v>
      </c>
      <c r="B95" s="344"/>
      <c r="C95" s="344"/>
      <c r="D95" s="344"/>
      <c r="E95" s="344"/>
      <c r="F95" s="344"/>
      <c r="G95" s="344"/>
      <c r="H95" s="344"/>
      <c r="I95" s="344"/>
      <c r="J95" s="344"/>
      <c r="K95" s="344"/>
      <c r="L95" s="344"/>
      <c r="M95" s="344"/>
      <c r="N95" s="344"/>
      <c r="O95" s="344"/>
      <c r="P95" s="344"/>
    </row>
    <row r="96" spans="1:16" ht="18" hidden="1" customHeight="1" outlineLevel="1">
      <c r="A96" s="140">
        <v>42276</v>
      </c>
      <c r="B96" s="344"/>
      <c r="C96" s="344"/>
      <c r="D96" s="344"/>
      <c r="E96" s="344"/>
      <c r="F96" s="344"/>
      <c r="G96" s="344"/>
      <c r="H96" s="344"/>
      <c r="I96" s="344"/>
      <c r="J96" s="344"/>
      <c r="K96" s="344"/>
      <c r="L96" s="344"/>
      <c r="M96" s="344"/>
      <c r="N96" s="344"/>
      <c r="O96" s="344"/>
      <c r="P96" s="344"/>
    </row>
    <row r="97" spans="1:16" ht="18" hidden="1" customHeight="1" outlineLevel="1">
      <c r="A97" s="140">
        <v>42277</v>
      </c>
      <c r="B97" s="344"/>
      <c r="C97" s="344"/>
      <c r="D97" s="344"/>
      <c r="E97" s="344"/>
      <c r="F97" s="344"/>
      <c r="G97" s="344"/>
      <c r="H97" s="344"/>
      <c r="I97" s="344"/>
      <c r="J97" s="344"/>
      <c r="K97" s="344"/>
      <c r="L97" s="344"/>
      <c r="M97" s="344"/>
      <c r="N97" s="344"/>
      <c r="O97" s="344"/>
      <c r="P97" s="344"/>
    </row>
    <row r="98" spans="1:16" ht="18" customHeight="1" collapsed="1">
      <c r="A98" s="350" t="s">
        <v>105</v>
      </c>
      <c r="B98" s="350"/>
      <c r="C98" s="350"/>
      <c r="D98" s="350"/>
      <c r="E98" s="350"/>
      <c r="F98" s="350"/>
      <c r="G98" s="350"/>
      <c r="H98" s="350"/>
      <c r="I98" s="350"/>
      <c r="J98" s="350"/>
      <c r="K98" s="350"/>
      <c r="L98" s="350"/>
      <c r="M98" s="350"/>
      <c r="N98" s="350"/>
      <c r="O98" s="350"/>
      <c r="P98" s="350"/>
    </row>
    <row r="99" spans="1:16" ht="18" hidden="1" customHeight="1" outlineLevel="1">
      <c r="A99" s="140">
        <v>42278</v>
      </c>
      <c r="B99" s="344"/>
      <c r="C99" s="344"/>
      <c r="D99" s="344"/>
      <c r="E99" s="344"/>
      <c r="F99" s="344"/>
      <c r="G99" s="344"/>
      <c r="H99" s="344"/>
      <c r="I99" s="344"/>
      <c r="J99" s="344"/>
      <c r="K99" s="344"/>
      <c r="L99" s="344"/>
      <c r="M99" s="344"/>
      <c r="N99" s="344"/>
      <c r="O99" s="344"/>
      <c r="P99" s="344"/>
    </row>
    <row r="100" spans="1:16" ht="18" hidden="1" customHeight="1" outlineLevel="1">
      <c r="A100" s="140">
        <v>42279</v>
      </c>
      <c r="B100" s="344"/>
      <c r="C100" s="344"/>
      <c r="D100" s="344"/>
      <c r="E100" s="344"/>
      <c r="F100" s="344"/>
      <c r="G100" s="344"/>
      <c r="H100" s="344"/>
      <c r="I100" s="344"/>
      <c r="J100" s="344"/>
      <c r="K100" s="344"/>
      <c r="L100" s="344"/>
      <c r="M100" s="344"/>
      <c r="N100" s="344"/>
      <c r="O100" s="344"/>
      <c r="P100" s="344"/>
    </row>
    <row r="101" spans="1:16" ht="18" hidden="1" customHeight="1" outlineLevel="1">
      <c r="A101" s="140">
        <v>42280</v>
      </c>
      <c r="B101" s="344"/>
      <c r="C101" s="344"/>
      <c r="D101" s="344"/>
      <c r="E101" s="344"/>
      <c r="F101" s="344"/>
      <c r="G101" s="344"/>
      <c r="H101" s="344"/>
      <c r="I101" s="344"/>
      <c r="J101" s="344"/>
      <c r="K101" s="344"/>
      <c r="L101" s="344"/>
      <c r="M101" s="344"/>
      <c r="N101" s="344"/>
      <c r="O101" s="344"/>
      <c r="P101" s="344"/>
    </row>
    <row r="102" spans="1:16" ht="18" hidden="1" customHeight="1" outlineLevel="1">
      <c r="A102" s="140">
        <v>42281</v>
      </c>
      <c r="B102" s="344"/>
      <c r="C102" s="344"/>
      <c r="D102" s="344"/>
      <c r="E102" s="344"/>
      <c r="F102" s="344"/>
      <c r="G102" s="344"/>
      <c r="H102" s="344"/>
      <c r="I102" s="344"/>
      <c r="J102" s="344"/>
      <c r="K102" s="344"/>
      <c r="L102" s="344"/>
      <c r="M102" s="344"/>
      <c r="N102" s="344"/>
      <c r="O102" s="344"/>
      <c r="P102" s="344"/>
    </row>
    <row r="103" spans="1:16" ht="18" hidden="1" customHeight="1" outlineLevel="1">
      <c r="A103" s="140">
        <v>42282</v>
      </c>
      <c r="B103" s="344"/>
      <c r="C103" s="344"/>
      <c r="D103" s="344"/>
      <c r="E103" s="344"/>
      <c r="F103" s="344"/>
      <c r="G103" s="344"/>
      <c r="H103" s="344"/>
      <c r="I103" s="344"/>
      <c r="J103" s="344"/>
      <c r="K103" s="344"/>
      <c r="L103" s="344"/>
      <c r="M103" s="344"/>
      <c r="N103" s="344"/>
      <c r="O103" s="344"/>
      <c r="P103" s="344"/>
    </row>
    <row r="104" spans="1:16" ht="18" hidden="1" customHeight="1" outlineLevel="1">
      <c r="A104" s="140">
        <v>42283</v>
      </c>
      <c r="B104" s="344"/>
      <c r="C104" s="344"/>
      <c r="D104" s="344"/>
      <c r="E104" s="344"/>
      <c r="F104" s="344"/>
      <c r="G104" s="344"/>
      <c r="H104" s="344"/>
      <c r="I104" s="344"/>
      <c r="J104" s="344"/>
      <c r="K104" s="344"/>
      <c r="L104" s="344"/>
      <c r="M104" s="344"/>
      <c r="N104" s="344"/>
      <c r="O104" s="344"/>
      <c r="P104" s="344"/>
    </row>
    <row r="105" spans="1:16" ht="18" hidden="1" customHeight="1" outlineLevel="1">
      <c r="A105" s="140">
        <v>42284</v>
      </c>
      <c r="B105" s="344"/>
      <c r="C105" s="344"/>
      <c r="D105" s="344"/>
      <c r="E105" s="344"/>
      <c r="F105" s="344"/>
      <c r="G105" s="344"/>
      <c r="H105" s="344"/>
      <c r="I105" s="344"/>
      <c r="J105" s="344"/>
      <c r="K105" s="344"/>
      <c r="L105" s="344"/>
      <c r="M105" s="344"/>
      <c r="N105" s="344"/>
      <c r="O105" s="344"/>
      <c r="P105" s="344"/>
    </row>
    <row r="106" spans="1:16" ht="18" hidden="1" customHeight="1" outlineLevel="1">
      <c r="A106" s="140">
        <v>42285</v>
      </c>
      <c r="B106" s="344"/>
      <c r="C106" s="344"/>
      <c r="D106" s="344"/>
      <c r="E106" s="344"/>
      <c r="F106" s="344"/>
      <c r="G106" s="344"/>
      <c r="H106" s="344"/>
      <c r="I106" s="344"/>
      <c r="J106" s="344"/>
      <c r="K106" s="344"/>
      <c r="L106" s="344"/>
      <c r="M106" s="344"/>
      <c r="N106" s="344"/>
      <c r="O106" s="344"/>
      <c r="P106" s="344"/>
    </row>
    <row r="107" spans="1:16" ht="18" hidden="1" customHeight="1" outlineLevel="1">
      <c r="A107" s="140">
        <v>42286</v>
      </c>
      <c r="B107" s="344"/>
      <c r="C107" s="344"/>
      <c r="D107" s="344"/>
      <c r="E107" s="344"/>
      <c r="F107" s="344"/>
      <c r="G107" s="344"/>
      <c r="H107" s="344"/>
      <c r="I107" s="344"/>
      <c r="J107" s="344"/>
      <c r="K107" s="344"/>
      <c r="L107" s="344"/>
      <c r="M107" s="344"/>
      <c r="N107" s="344"/>
      <c r="O107" s="344"/>
      <c r="P107" s="344"/>
    </row>
    <row r="108" spans="1:16" ht="18" hidden="1" customHeight="1" outlineLevel="1">
      <c r="A108" s="140">
        <v>42287</v>
      </c>
      <c r="B108" s="344"/>
      <c r="C108" s="344"/>
      <c r="D108" s="344"/>
      <c r="E108" s="344"/>
      <c r="F108" s="344"/>
      <c r="G108" s="344"/>
      <c r="H108" s="344"/>
      <c r="I108" s="344"/>
      <c r="J108" s="344"/>
      <c r="K108" s="344"/>
      <c r="L108" s="344"/>
      <c r="M108" s="344"/>
      <c r="N108" s="344"/>
      <c r="O108" s="344"/>
      <c r="P108" s="344"/>
    </row>
    <row r="109" spans="1:16" ht="18" hidden="1" customHeight="1" outlineLevel="1">
      <c r="A109" s="140">
        <v>42288</v>
      </c>
      <c r="B109" s="344"/>
      <c r="C109" s="344"/>
      <c r="D109" s="344"/>
      <c r="E109" s="344"/>
      <c r="F109" s="344"/>
      <c r="G109" s="344"/>
      <c r="H109" s="344"/>
      <c r="I109" s="344"/>
      <c r="J109" s="344"/>
      <c r="K109" s="344"/>
      <c r="L109" s="344"/>
      <c r="M109" s="344"/>
      <c r="N109" s="344"/>
      <c r="O109" s="344"/>
      <c r="P109" s="344"/>
    </row>
    <row r="110" spans="1:16" ht="18" hidden="1" customHeight="1" outlineLevel="1">
      <c r="A110" s="140">
        <v>42289</v>
      </c>
      <c r="B110" s="344"/>
      <c r="C110" s="344"/>
      <c r="D110" s="344"/>
      <c r="E110" s="344"/>
      <c r="F110" s="344"/>
      <c r="G110" s="344"/>
      <c r="H110" s="344"/>
      <c r="I110" s="344"/>
      <c r="J110" s="344"/>
      <c r="K110" s="344"/>
      <c r="L110" s="344"/>
      <c r="M110" s="344"/>
      <c r="N110" s="344"/>
      <c r="O110" s="344"/>
      <c r="P110" s="344"/>
    </row>
    <row r="111" spans="1:16" ht="18" hidden="1" customHeight="1" outlineLevel="1">
      <c r="A111" s="140">
        <v>42290</v>
      </c>
      <c r="B111" s="344"/>
      <c r="C111" s="344"/>
      <c r="D111" s="344"/>
      <c r="E111" s="344"/>
      <c r="F111" s="344"/>
      <c r="G111" s="344"/>
      <c r="H111" s="344"/>
      <c r="I111" s="344"/>
      <c r="J111" s="344"/>
      <c r="K111" s="344"/>
      <c r="L111" s="344"/>
      <c r="M111" s="344"/>
      <c r="N111" s="344"/>
      <c r="O111" s="344"/>
      <c r="P111" s="344"/>
    </row>
    <row r="112" spans="1:16" ht="18" hidden="1" customHeight="1" outlineLevel="1">
      <c r="A112" s="140">
        <v>42291</v>
      </c>
      <c r="B112" s="344"/>
      <c r="C112" s="344"/>
      <c r="D112" s="344"/>
      <c r="E112" s="344"/>
      <c r="F112" s="344"/>
      <c r="G112" s="344"/>
      <c r="H112" s="344"/>
      <c r="I112" s="344"/>
      <c r="J112" s="344"/>
      <c r="K112" s="344"/>
      <c r="L112" s="344"/>
      <c r="M112" s="344"/>
      <c r="N112" s="344"/>
      <c r="O112" s="344"/>
      <c r="P112" s="344"/>
    </row>
    <row r="113" spans="1:16" ht="18" hidden="1" customHeight="1" outlineLevel="1">
      <c r="A113" s="140">
        <v>42292</v>
      </c>
      <c r="B113" s="344"/>
      <c r="C113" s="344"/>
      <c r="D113" s="344"/>
      <c r="E113" s="344"/>
      <c r="F113" s="344"/>
      <c r="G113" s="344"/>
      <c r="H113" s="344"/>
      <c r="I113" s="344"/>
      <c r="J113" s="344"/>
      <c r="K113" s="344"/>
      <c r="L113" s="344"/>
      <c r="M113" s="344"/>
      <c r="N113" s="344"/>
      <c r="O113" s="344"/>
      <c r="P113" s="344"/>
    </row>
    <row r="114" spans="1:16" ht="18" hidden="1" customHeight="1" outlineLevel="1">
      <c r="A114" s="140">
        <v>42293</v>
      </c>
      <c r="B114" s="344"/>
      <c r="C114" s="344"/>
      <c r="D114" s="344"/>
      <c r="E114" s="344"/>
      <c r="F114" s="344"/>
      <c r="G114" s="344"/>
      <c r="H114" s="344"/>
      <c r="I114" s="344"/>
      <c r="J114" s="344"/>
      <c r="K114" s="344"/>
      <c r="L114" s="344"/>
      <c r="M114" s="344"/>
      <c r="N114" s="344"/>
      <c r="O114" s="344"/>
      <c r="P114" s="344"/>
    </row>
    <row r="115" spans="1:16" ht="18" hidden="1" customHeight="1" outlineLevel="1">
      <c r="A115" s="140">
        <v>42294</v>
      </c>
      <c r="B115" s="344"/>
      <c r="C115" s="344"/>
      <c r="D115" s="344"/>
      <c r="E115" s="344"/>
      <c r="F115" s="344"/>
      <c r="G115" s="344"/>
      <c r="H115" s="344"/>
      <c r="I115" s="344"/>
      <c r="J115" s="344"/>
      <c r="K115" s="344"/>
      <c r="L115" s="344"/>
      <c r="M115" s="344"/>
      <c r="N115" s="344"/>
      <c r="O115" s="344"/>
      <c r="P115" s="344"/>
    </row>
    <row r="116" spans="1:16" ht="18" hidden="1" customHeight="1" outlineLevel="1">
      <c r="A116" s="140">
        <v>42295</v>
      </c>
      <c r="B116" s="344"/>
      <c r="C116" s="344"/>
      <c r="D116" s="344"/>
      <c r="E116" s="344"/>
      <c r="F116" s="344"/>
      <c r="G116" s="344"/>
      <c r="H116" s="344"/>
      <c r="I116" s="344"/>
      <c r="J116" s="344"/>
      <c r="K116" s="344"/>
      <c r="L116" s="344"/>
      <c r="M116" s="344"/>
      <c r="N116" s="344"/>
      <c r="O116" s="344"/>
      <c r="P116" s="344"/>
    </row>
    <row r="117" spans="1:16" ht="18" hidden="1" customHeight="1" outlineLevel="1">
      <c r="A117" s="140">
        <v>42296</v>
      </c>
      <c r="B117" s="344"/>
      <c r="C117" s="344"/>
      <c r="D117" s="344"/>
      <c r="E117" s="344"/>
      <c r="F117" s="344"/>
      <c r="G117" s="344"/>
      <c r="H117" s="344"/>
      <c r="I117" s="344"/>
      <c r="J117" s="344"/>
      <c r="K117" s="344"/>
      <c r="L117" s="344"/>
      <c r="M117" s="344"/>
      <c r="N117" s="344"/>
      <c r="O117" s="344"/>
      <c r="P117" s="344"/>
    </row>
    <row r="118" spans="1:16" ht="18" hidden="1" customHeight="1" outlineLevel="1">
      <c r="A118" s="140">
        <v>42297</v>
      </c>
      <c r="B118" s="344"/>
      <c r="C118" s="344"/>
      <c r="D118" s="344"/>
      <c r="E118" s="344"/>
      <c r="F118" s="344"/>
      <c r="G118" s="344"/>
      <c r="H118" s="344"/>
      <c r="I118" s="344"/>
      <c r="J118" s="344"/>
      <c r="K118" s="344"/>
      <c r="L118" s="344"/>
      <c r="M118" s="344"/>
      <c r="N118" s="344"/>
      <c r="O118" s="344"/>
      <c r="P118" s="344"/>
    </row>
    <row r="119" spans="1:16" ht="18" hidden="1" customHeight="1" outlineLevel="1">
      <c r="A119" s="140">
        <v>42298</v>
      </c>
      <c r="B119" s="344"/>
      <c r="C119" s="344"/>
      <c r="D119" s="344"/>
      <c r="E119" s="344"/>
      <c r="F119" s="344"/>
      <c r="G119" s="344"/>
      <c r="H119" s="344"/>
      <c r="I119" s="344"/>
      <c r="J119" s="344"/>
      <c r="K119" s="344"/>
      <c r="L119" s="344"/>
      <c r="M119" s="344"/>
      <c r="N119" s="344"/>
      <c r="O119" s="344"/>
      <c r="P119" s="344"/>
    </row>
    <row r="120" spans="1:16" ht="18" hidden="1" customHeight="1" outlineLevel="1">
      <c r="A120" s="140">
        <v>42299</v>
      </c>
      <c r="B120" s="344"/>
      <c r="C120" s="344"/>
      <c r="D120" s="344"/>
      <c r="E120" s="344"/>
      <c r="F120" s="344"/>
      <c r="G120" s="344"/>
      <c r="H120" s="344"/>
      <c r="I120" s="344"/>
      <c r="J120" s="344"/>
      <c r="K120" s="344"/>
      <c r="L120" s="344"/>
      <c r="M120" s="344"/>
      <c r="N120" s="344"/>
      <c r="O120" s="344"/>
      <c r="P120" s="344"/>
    </row>
    <row r="121" spans="1:16" ht="18" hidden="1" customHeight="1" outlineLevel="1">
      <c r="A121" s="140">
        <v>42300</v>
      </c>
      <c r="B121" s="344"/>
      <c r="C121" s="344"/>
      <c r="D121" s="344"/>
      <c r="E121" s="344"/>
      <c r="F121" s="344"/>
      <c r="G121" s="344"/>
      <c r="H121" s="344"/>
      <c r="I121" s="344"/>
      <c r="J121" s="344"/>
      <c r="K121" s="344"/>
      <c r="L121" s="344"/>
      <c r="M121" s="344"/>
      <c r="N121" s="344"/>
      <c r="O121" s="344"/>
      <c r="P121" s="344"/>
    </row>
    <row r="122" spans="1:16" ht="18" hidden="1" customHeight="1" outlineLevel="1">
      <c r="A122" s="140">
        <v>42301</v>
      </c>
      <c r="B122" s="344"/>
      <c r="C122" s="344"/>
      <c r="D122" s="344"/>
      <c r="E122" s="344"/>
      <c r="F122" s="344"/>
      <c r="G122" s="344"/>
      <c r="H122" s="344"/>
      <c r="I122" s="344"/>
      <c r="J122" s="344"/>
      <c r="K122" s="344"/>
      <c r="L122" s="344"/>
      <c r="M122" s="344"/>
      <c r="N122" s="344"/>
      <c r="O122" s="344"/>
      <c r="P122" s="344"/>
    </row>
    <row r="123" spans="1:16" ht="18" hidden="1" customHeight="1" outlineLevel="1">
      <c r="A123" s="140">
        <v>42302</v>
      </c>
      <c r="B123" s="344"/>
      <c r="C123" s="344"/>
      <c r="D123" s="344"/>
      <c r="E123" s="344"/>
      <c r="F123" s="344"/>
      <c r="G123" s="344"/>
      <c r="H123" s="344"/>
      <c r="I123" s="344"/>
      <c r="J123" s="344"/>
      <c r="K123" s="344"/>
      <c r="L123" s="344"/>
      <c r="M123" s="344"/>
      <c r="N123" s="344"/>
      <c r="O123" s="344"/>
      <c r="P123" s="344"/>
    </row>
    <row r="124" spans="1:16" ht="18" hidden="1" customHeight="1" outlineLevel="1">
      <c r="A124" s="140">
        <v>42303</v>
      </c>
      <c r="B124" s="344"/>
      <c r="C124" s="344"/>
      <c r="D124" s="344"/>
      <c r="E124" s="344"/>
      <c r="F124" s="344"/>
      <c r="G124" s="344"/>
      <c r="H124" s="344"/>
      <c r="I124" s="344"/>
      <c r="J124" s="344"/>
      <c r="K124" s="344"/>
      <c r="L124" s="344"/>
      <c r="M124" s="344"/>
      <c r="N124" s="344"/>
      <c r="O124" s="344"/>
      <c r="P124" s="344"/>
    </row>
    <row r="125" spans="1:16" ht="18" hidden="1" customHeight="1" outlineLevel="1">
      <c r="A125" s="140">
        <v>42304</v>
      </c>
      <c r="B125" s="344"/>
      <c r="C125" s="344"/>
      <c r="D125" s="344"/>
      <c r="E125" s="344"/>
      <c r="F125" s="344"/>
      <c r="G125" s="344"/>
      <c r="H125" s="344"/>
      <c r="I125" s="344"/>
      <c r="J125" s="344"/>
      <c r="K125" s="344"/>
      <c r="L125" s="344"/>
      <c r="M125" s="344"/>
      <c r="N125" s="344"/>
      <c r="O125" s="344"/>
      <c r="P125" s="344"/>
    </row>
    <row r="126" spans="1:16" ht="18" hidden="1" customHeight="1" outlineLevel="1">
      <c r="A126" s="140">
        <v>42305</v>
      </c>
      <c r="B126" s="344"/>
      <c r="C126" s="344"/>
      <c r="D126" s="344"/>
      <c r="E126" s="344"/>
      <c r="F126" s="344"/>
      <c r="G126" s="344"/>
      <c r="H126" s="344"/>
      <c r="I126" s="344"/>
      <c r="J126" s="344"/>
      <c r="K126" s="344"/>
      <c r="L126" s="344"/>
      <c r="M126" s="344"/>
      <c r="N126" s="344"/>
      <c r="O126" s="344"/>
      <c r="P126" s="344"/>
    </row>
    <row r="127" spans="1:16" ht="18" hidden="1" customHeight="1" outlineLevel="1">
      <c r="A127" s="140">
        <v>42306</v>
      </c>
      <c r="B127" s="344"/>
      <c r="C127" s="344"/>
      <c r="D127" s="344"/>
      <c r="E127" s="344"/>
      <c r="F127" s="344"/>
      <c r="G127" s="344"/>
      <c r="H127" s="344"/>
      <c r="I127" s="344"/>
      <c r="J127" s="344"/>
      <c r="K127" s="344"/>
      <c r="L127" s="344"/>
      <c r="M127" s="344"/>
      <c r="N127" s="344"/>
      <c r="O127" s="344"/>
      <c r="P127" s="344"/>
    </row>
    <row r="128" spans="1:16" ht="18" hidden="1" customHeight="1" outlineLevel="1">
      <c r="A128" s="140">
        <v>42307</v>
      </c>
      <c r="B128" s="344"/>
      <c r="C128" s="344"/>
      <c r="D128" s="344"/>
      <c r="E128" s="344"/>
      <c r="F128" s="344"/>
      <c r="G128" s="344"/>
      <c r="H128" s="344"/>
      <c r="I128" s="344"/>
      <c r="J128" s="344"/>
      <c r="K128" s="344"/>
      <c r="L128" s="344"/>
      <c r="M128" s="344"/>
      <c r="N128" s="344"/>
      <c r="O128" s="344"/>
      <c r="P128" s="344"/>
    </row>
    <row r="129" spans="1:16" ht="18" hidden="1" customHeight="1" outlineLevel="1">
      <c r="A129" s="140">
        <v>42308</v>
      </c>
      <c r="B129" s="344"/>
      <c r="C129" s="344"/>
      <c r="D129" s="344"/>
      <c r="E129" s="344"/>
      <c r="F129" s="344"/>
      <c r="G129" s="344"/>
      <c r="H129" s="344"/>
      <c r="I129" s="344"/>
      <c r="J129" s="344"/>
      <c r="K129" s="344"/>
      <c r="L129" s="344"/>
      <c r="M129" s="344"/>
      <c r="N129" s="344"/>
      <c r="O129" s="344"/>
      <c r="P129" s="344"/>
    </row>
    <row r="130" spans="1:16" ht="18" customHeight="1" collapsed="1">
      <c r="A130" s="350" t="s">
        <v>106</v>
      </c>
      <c r="B130" s="350"/>
      <c r="C130" s="350"/>
      <c r="D130" s="350"/>
      <c r="E130" s="350"/>
      <c r="F130" s="350"/>
      <c r="G130" s="350"/>
      <c r="H130" s="350"/>
      <c r="I130" s="350"/>
      <c r="J130" s="350"/>
      <c r="K130" s="350"/>
      <c r="L130" s="350"/>
      <c r="M130" s="350"/>
      <c r="N130" s="350"/>
      <c r="O130" s="350"/>
      <c r="P130" s="350"/>
    </row>
    <row r="131" spans="1:16" ht="18" hidden="1" customHeight="1" outlineLevel="1">
      <c r="A131" s="140">
        <v>42309</v>
      </c>
      <c r="B131" s="344"/>
      <c r="C131" s="344"/>
      <c r="D131" s="344"/>
      <c r="E131" s="344"/>
      <c r="F131" s="344"/>
      <c r="G131" s="344"/>
      <c r="H131" s="344"/>
      <c r="I131" s="344"/>
      <c r="J131" s="344"/>
      <c r="K131" s="344"/>
      <c r="L131" s="344"/>
      <c r="M131" s="344"/>
      <c r="N131" s="344"/>
      <c r="O131" s="344"/>
      <c r="P131" s="344"/>
    </row>
    <row r="132" spans="1:16" ht="18" hidden="1" customHeight="1" outlineLevel="1">
      <c r="A132" s="140">
        <v>42310</v>
      </c>
      <c r="B132" s="344"/>
      <c r="C132" s="344"/>
      <c r="D132" s="344"/>
      <c r="E132" s="344"/>
      <c r="F132" s="344"/>
      <c r="G132" s="344"/>
      <c r="H132" s="344"/>
      <c r="I132" s="344"/>
      <c r="J132" s="344"/>
      <c r="K132" s="344"/>
      <c r="L132" s="344"/>
      <c r="M132" s="344"/>
      <c r="N132" s="344"/>
      <c r="O132" s="344"/>
      <c r="P132" s="344"/>
    </row>
    <row r="133" spans="1:16" ht="18" hidden="1" customHeight="1" outlineLevel="1">
      <c r="A133" s="140">
        <v>42311</v>
      </c>
      <c r="B133" s="344"/>
      <c r="C133" s="344"/>
      <c r="D133" s="344"/>
      <c r="E133" s="344"/>
      <c r="F133" s="344"/>
      <c r="G133" s="344"/>
      <c r="H133" s="344"/>
      <c r="I133" s="344"/>
      <c r="J133" s="344"/>
      <c r="K133" s="344"/>
      <c r="L133" s="344"/>
      <c r="M133" s="344"/>
      <c r="N133" s="344"/>
      <c r="O133" s="344"/>
      <c r="P133" s="344"/>
    </row>
    <row r="134" spans="1:16" ht="18" hidden="1" customHeight="1" outlineLevel="1">
      <c r="A134" s="140">
        <v>42312</v>
      </c>
      <c r="B134" s="344"/>
      <c r="C134" s="344"/>
      <c r="D134" s="344"/>
      <c r="E134" s="344"/>
      <c r="F134" s="344"/>
      <c r="G134" s="344"/>
      <c r="H134" s="344"/>
      <c r="I134" s="344"/>
      <c r="J134" s="344"/>
      <c r="K134" s="344"/>
      <c r="L134" s="344"/>
      <c r="M134" s="344"/>
      <c r="N134" s="344"/>
      <c r="O134" s="344"/>
      <c r="P134" s="344"/>
    </row>
    <row r="135" spans="1:16" ht="18" hidden="1" customHeight="1" outlineLevel="1">
      <c r="A135" s="140">
        <v>42313</v>
      </c>
      <c r="B135" s="344"/>
      <c r="C135" s="344"/>
      <c r="D135" s="344"/>
      <c r="E135" s="344"/>
      <c r="F135" s="344"/>
      <c r="G135" s="344"/>
      <c r="H135" s="344"/>
      <c r="I135" s="344"/>
      <c r="J135" s="344"/>
      <c r="K135" s="344"/>
      <c r="L135" s="344"/>
      <c r="M135" s="344"/>
      <c r="N135" s="344"/>
      <c r="O135" s="344"/>
      <c r="P135" s="344"/>
    </row>
    <row r="136" spans="1:16" ht="18" hidden="1" customHeight="1" outlineLevel="1">
      <c r="A136" s="140">
        <v>42314</v>
      </c>
      <c r="B136" s="344"/>
      <c r="C136" s="344"/>
      <c r="D136" s="344"/>
      <c r="E136" s="344"/>
      <c r="F136" s="344"/>
      <c r="G136" s="344"/>
      <c r="H136" s="344"/>
      <c r="I136" s="344"/>
      <c r="J136" s="344"/>
      <c r="K136" s="344"/>
      <c r="L136" s="344"/>
      <c r="M136" s="344"/>
      <c r="N136" s="344"/>
      <c r="O136" s="344"/>
      <c r="P136" s="344"/>
    </row>
    <row r="137" spans="1:16" ht="18" hidden="1" customHeight="1" outlineLevel="1">
      <c r="A137" s="140">
        <v>42315</v>
      </c>
      <c r="B137" s="344"/>
      <c r="C137" s="344"/>
      <c r="D137" s="344"/>
      <c r="E137" s="344"/>
      <c r="F137" s="344"/>
      <c r="G137" s="344"/>
      <c r="H137" s="344"/>
      <c r="I137" s="344"/>
      <c r="J137" s="344"/>
      <c r="K137" s="344"/>
      <c r="L137" s="344"/>
      <c r="M137" s="344"/>
      <c r="N137" s="344"/>
      <c r="O137" s="344"/>
      <c r="P137" s="344"/>
    </row>
    <row r="138" spans="1:16" ht="18" hidden="1" customHeight="1" outlineLevel="1">
      <c r="A138" s="140">
        <v>42316</v>
      </c>
      <c r="B138" s="344"/>
      <c r="C138" s="344"/>
      <c r="D138" s="344"/>
      <c r="E138" s="344"/>
      <c r="F138" s="344"/>
      <c r="G138" s="344"/>
      <c r="H138" s="344"/>
      <c r="I138" s="344"/>
      <c r="J138" s="344"/>
      <c r="K138" s="344"/>
      <c r="L138" s="344"/>
      <c r="M138" s="344"/>
      <c r="N138" s="344"/>
      <c r="O138" s="344"/>
      <c r="P138" s="344"/>
    </row>
    <row r="139" spans="1:16" ht="18" hidden="1" customHeight="1" outlineLevel="1">
      <c r="A139" s="140">
        <v>42317</v>
      </c>
      <c r="B139" s="344"/>
      <c r="C139" s="344"/>
      <c r="D139" s="344"/>
      <c r="E139" s="344"/>
      <c r="F139" s="344"/>
      <c r="G139" s="344"/>
      <c r="H139" s="344"/>
      <c r="I139" s="344"/>
      <c r="J139" s="344"/>
      <c r="K139" s="344"/>
      <c r="L139" s="344"/>
      <c r="M139" s="344"/>
      <c r="N139" s="344"/>
      <c r="O139" s="344"/>
      <c r="P139" s="344"/>
    </row>
    <row r="140" spans="1:16" ht="18" hidden="1" customHeight="1" outlineLevel="1">
      <c r="A140" s="140">
        <v>42318</v>
      </c>
      <c r="B140" s="344"/>
      <c r="C140" s="344"/>
      <c r="D140" s="344"/>
      <c r="E140" s="344"/>
      <c r="F140" s="344"/>
      <c r="G140" s="344"/>
      <c r="H140" s="344"/>
      <c r="I140" s="344"/>
      <c r="J140" s="344"/>
      <c r="K140" s="344"/>
      <c r="L140" s="344"/>
      <c r="M140" s="344"/>
      <c r="N140" s="344"/>
      <c r="O140" s="344"/>
      <c r="P140" s="344"/>
    </row>
    <row r="141" spans="1:16" ht="18" hidden="1" customHeight="1" outlineLevel="1">
      <c r="A141" s="140">
        <v>42319</v>
      </c>
      <c r="B141" s="344"/>
      <c r="C141" s="344"/>
      <c r="D141" s="344"/>
      <c r="E141" s="344"/>
      <c r="F141" s="344"/>
      <c r="G141" s="344"/>
      <c r="H141" s="344"/>
      <c r="I141" s="344"/>
      <c r="J141" s="344"/>
      <c r="K141" s="344"/>
      <c r="L141" s="344"/>
      <c r="M141" s="344"/>
      <c r="N141" s="344"/>
      <c r="O141" s="344"/>
      <c r="P141" s="344"/>
    </row>
    <row r="142" spans="1:16" ht="18" hidden="1" customHeight="1" outlineLevel="1">
      <c r="A142" s="140">
        <v>42320</v>
      </c>
      <c r="B142" s="344"/>
      <c r="C142" s="344"/>
      <c r="D142" s="344"/>
      <c r="E142" s="344"/>
      <c r="F142" s="344"/>
      <c r="G142" s="344"/>
      <c r="H142" s="344"/>
      <c r="I142" s="344"/>
      <c r="J142" s="344"/>
      <c r="K142" s="344"/>
      <c r="L142" s="344"/>
      <c r="M142" s="344"/>
      <c r="N142" s="344"/>
      <c r="O142" s="344"/>
      <c r="P142" s="344"/>
    </row>
    <row r="143" spans="1:16" ht="18" hidden="1" customHeight="1" outlineLevel="1">
      <c r="A143" s="140">
        <v>42321</v>
      </c>
      <c r="B143" s="344"/>
      <c r="C143" s="344"/>
      <c r="D143" s="344"/>
      <c r="E143" s="344"/>
      <c r="F143" s="344"/>
      <c r="G143" s="344"/>
      <c r="H143" s="344"/>
      <c r="I143" s="344"/>
      <c r="J143" s="344"/>
      <c r="K143" s="344"/>
      <c r="L143" s="344"/>
      <c r="M143" s="344"/>
      <c r="N143" s="344"/>
      <c r="O143" s="344"/>
      <c r="P143" s="344"/>
    </row>
    <row r="144" spans="1:16" ht="18" hidden="1" customHeight="1" outlineLevel="1">
      <c r="A144" s="140">
        <v>42322</v>
      </c>
      <c r="B144" s="344"/>
      <c r="C144" s="344"/>
      <c r="D144" s="344"/>
      <c r="E144" s="344"/>
      <c r="F144" s="344"/>
      <c r="G144" s="344"/>
      <c r="H144" s="344"/>
      <c r="I144" s="344"/>
      <c r="J144" s="344"/>
      <c r="K144" s="344"/>
      <c r="L144" s="344"/>
      <c r="M144" s="344"/>
      <c r="N144" s="344"/>
      <c r="O144" s="344"/>
      <c r="P144" s="344"/>
    </row>
    <row r="145" spans="1:16" ht="18" hidden="1" customHeight="1" outlineLevel="1">
      <c r="A145" s="140">
        <v>42323</v>
      </c>
      <c r="B145" s="344"/>
      <c r="C145" s="344"/>
      <c r="D145" s="344"/>
      <c r="E145" s="344"/>
      <c r="F145" s="344"/>
      <c r="G145" s="344"/>
      <c r="H145" s="344"/>
      <c r="I145" s="344"/>
      <c r="J145" s="344"/>
      <c r="K145" s="344"/>
      <c r="L145" s="344"/>
      <c r="M145" s="344"/>
      <c r="N145" s="344"/>
      <c r="O145" s="344"/>
      <c r="P145" s="344"/>
    </row>
    <row r="146" spans="1:16" ht="18" hidden="1" customHeight="1" outlineLevel="1">
      <c r="A146" s="140">
        <v>42324</v>
      </c>
      <c r="B146" s="344"/>
      <c r="C146" s="344"/>
      <c r="D146" s="344"/>
      <c r="E146" s="344"/>
      <c r="F146" s="344"/>
      <c r="G146" s="344"/>
      <c r="H146" s="344"/>
      <c r="I146" s="344"/>
      <c r="J146" s="344"/>
      <c r="K146" s="344"/>
      <c r="L146" s="344"/>
      <c r="M146" s="344"/>
      <c r="N146" s="344"/>
      <c r="O146" s="344"/>
      <c r="P146" s="344"/>
    </row>
    <row r="147" spans="1:16" ht="18" hidden="1" customHeight="1" outlineLevel="1">
      <c r="A147" s="140">
        <v>42325</v>
      </c>
      <c r="B147" s="344"/>
      <c r="C147" s="344"/>
      <c r="D147" s="344"/>
      <c r="E147" s="344"/>
      <c r="F147" s="344"/>
      <c r="G147" s="344"/>
      <c r="H147" s="344"/>
      <c r="I147" s="344"/>
      <c r="J147" s="344"/>
      <c r="K147" s="344"/>
      <c r="L147" s="344"/>
      <c r="M147" s="344"/>
      <c r="N147" s="344"/>
      <c r="O147" s="344"/>
      <c r="P147" s="344"/>
    </row>
    <row r="148" spans="1:16" ht="18" hidden="1" customHeight="1" outlineLevel="1">
      <c r="A148" s="140">
        <v>42326</v>
      </c>
      <c r="B148" s="344"/>
      <c r="C148" s="344"/>
      <c r="D148" s="344"/>
      <c r="E148" s="344"/>
      <c r="F148" s="344"/>
      <c r="G148" s="344"/>
      <c r="H148" s="344"/>
      <c r="I148" s="344"/>
      <c r="J148" s="344"/>
      <c r="K148" s="344"/>
      <c r="L148" s="344"/>
      <c r="M148" s="344"/>
      <c r="N148" s="344"/>
      <c r="O148" s="344"/>
      <c r="P148" s="344"/>
    </row>
    <row r="149" spans="1:16" ht="18" hidden="1" customHeight="1" outlineLevel="1">
      <c r="A149" s="140">
        <v>42327</v>
      </c>
      <c r="B149" s="344"/>
      <c r="C149" s="344"/>
      <c r="D149" s="344"/>
      <c r="E149" s="344"/>
      <c r="F149" s="344"/>
      <c r="G149" s="344"/>
      <c r="H149" s="344"/>
      <c r="I149" s="344"/>
      <c r="J149" s="344"/>
      <c r="K149" s="344"/>
      <c r="L149" s="344"/>
      <c r="M149" s="344"/>
      <c r="N149" s="344"/>
      <c r="O149" s="344"/>
      <c r="P149" s="344"/>
    </row>
    <row r="150" spans="1:16" ht="18" hidden="1" customHeight="1" outlineLevel="1">
      <c r="A150" s="140">
        <v>42328</v>
      </c>
      <c r="B150" s="344"/>
      <c r="C150" s="344"/>
      <c r="D150" s="344"/>
      <c r="E150" s="344"/>
      <c r="F150" s="344"/>
      <c r="G150" s="344"/>
      <c r="H150" s="344"/>
      <c r="I150" s="344"/>
      <c r="J150" s="344"/>
      <c r="K150" s="344"/>
      <c r="L150" s="344"/>
      <c r="M150" s="344"/>
      <c r="N150" s="344"/>
      <c r="O150" s="344"/>
      <c r="P150" s="344"/>
    </row>
    <row r="151" spans="1:16" ht="18" hidden="1" customHeight="1" outlineLevel="1">
      <c r="A151" s="140">
        <v>42329</v>
      </c>
      <c r="B151" s="344"/>
      <c r="C151" s="344"/>
      <c r="D151" s="344"/>
      <c r="E151" s="344"/>
      <c r="F151" s="344"/>
      <c r="G151" s="344"/>
      <c r="H151" s="344"/>
      <c r="I151" s="344"/>
      <c r="J151" s="344"/>
      <c r="K151" s="344"/>
      <c r="L151" s="344"/>
      <c r="M151" s="344"/>
      <c r="N151" s="344"/>
      <c r="O151" s="344"/>
      <c r="P151" s="344"/>
    </row>
    <row r="152" spans="1:16" ht="18" hidden="1" customHeight="1" outlineLevel="1">
      <c r="A152" s="140">
        <v>42330</v>
      </c>
      <c r="B152" s="344"/>
      <c r="C152" s="344"/>
      <c r="D152" s="344"/>
      <c r="E152" s="344"/>
      <c r="F152" s="344"/>
      <c r="G152" s="344"/>
      <c r="H152" s="344"/>
      <c r="I152" s="344"/>
      <c r="J152" s="344"/>
      <c r="K152" s="344"/>
      <c r="L152" s="344"/>
      <c r="M152" s="344"/>
      <c r="N152" s="344"/>
      <c r="O152" s="344"/>
      <c r="P152" s="344"/>
    </row>
    <row r="153" spans="1:16" ht="18" hidden="1" customHeight="1" outlineLevel="1">
      <c r="A153" s="140">
        <v>42331</v>
      </c>
      <c r="B153" s="344"/>
      <c r="C153" s="344"/>
      <c r="D153" s="344"/>
      <c r="E153" s="344"/>
      <c r="F153" s="344"/>
      <c r="G153" s="344"/>
      <c r="H153" s="344"/>
      <c r="I153" s="344"/>
      <c r="J153" s="344"/>
      <c r="K153" s="344"/>
      <c r="L153" s="344"/>
      <c r="M153" s="344"/>
      <c r="N153" s="344"/>
      <c r="O153" s="344"/>
      <c r="P153" s="344"/>
    </row>
    <row r="154" spans="1:16" ht="18" hidden="1" customHeight="1" outlineLevel="1">
      <c r="A154" s="140">
        <v>42332</v>
      </c>
      <c r="B154" s="344"/>
      <c r="C154" s="344"/>
      <c r="D154" s="344"/>
      <c r="E154" s="344"/>
      <c r="F154" s="344"/>
      <c r="G154" s="344"/>
      <c r="H154" s="344"/>
      <c r="I154" s="344"/>
      <c r="J154" s="344"/>
      <c r="K154" s="344"/>
      <c r="L154" s="344"/>
      <c r="M154" s="344"/>
      <c r="N154" s="344"/>
      <c r="O154" s="344"/>
      <c r="P154" s="344"/>
    </row>
    <row r="155" spans="1:16" ht="18" hidden="1" customHeight="1" outlineLevel="1">
      <c r="A155" s="140">
        <v>42333</v>
      </c>
      <c r="B155" s="344"/>
      <c r="C155" s="344"/>
      <c r="D155" s="344"/>
      <c r="E155" s="344"/>
      <c r="F155" s="344"/>
      <c r="G155" s="344"/>
      <c r="H155" s="344"/>
      <c r="I155" s="344"/>
      <c r="J155" s="344"/>
      <c r="K155" s="344"/>
      <c r="L155" s="344"/>
      <c r="M155" s="344"/>
      <c r="N155" s="344"/>
      <c r="O155" s="344"/>
      <c r="P155" s="344"/>
    </row>
    <row r="156" spans="1:16" ht="18" hidden="1" customHeight="1" outlineLevel="1">
      <c r="A156" s="140">
        <v>42334</v>
      </c>
      <c r="B156" s="344"/>
      <c r="C156" s="344"/>
      <c r="D156" s="344"/>
      <c r="E156" s="344"/>
      <c r="F156" s="344"/>
      <c r="G156" s="344"/>
      <c r="H156" s="344"/>
      <c r="I156" s="344"/>
      <c r="J156" s="344"/>
      <c r="K156" s="344"/>
      <c r="L156" s="344"/>
      <c r="M156" s="344"/>
      <c r="N156" s="344"/>
      <c r="O156" s="344"/>
      <c r="P156" s="344"/>
    </row>
    <row r="157" spans="1:16" ht="18" hidden="1" customHeight="1" outlineLevel="1">
      <c r="A157" s="140">
        <v>42335</v>
      </c>
      <c r="B157" s="344"/>
      <c r="C157" s="344"/>
      <c r="D157" s="344"/>
      <c r="E157" s="344"/>
      <c r="F157" s="344"/>
      <c r="G157" s="344"/>
      <c r="H157" s="344"/>
      <c r="I157" s="344"/>
      <c r="J157" s="344"/>
      <c r="K157" s="344"/>
      <c r="L157" s="344"/>
      <c r="M157" s="344"/>
      <c r="N157" s="344"/>
      <c r="O157" s="344"/>
      <c r="P157" s="344"/>
    </row>
    <row r="158" spans="1:16" ht="18" hidden="1" customHeight="1" outlineLevel="1">
      <c r="A158" s="140">
        <v>42336</v>
      </c>
      <c r="B158" s="344"/>
      <c r="C158" s="344"/>
      <c r="D158" s="344"/>
      <c r="E158" s="344"/>
      <c r="F158" s="344"/>
      <c r="G158" s="344"/>
      <c r="H158" s="344"/>
      <c r="I158" s="344"/>
      <c r="J158" s="344"/>
      <c r="K158" s="344"/>
      <c r="L158" s="344"/>
      <c r="M158" s="344"/>
      <c r="N158" s="344"/>
      <c r="O158" s="344"/>
      <c r="P158" s="344"/>
    </row>
    <row r="159" spans="1:16" ht="18" hidden="1" customHeight="1" outlineLevel="1">
      <c r="A159" s="140">
        <v>42337</v>
      </c>
      <c r="B159" s="344"/>
      <c r="C159" s="344"/>
      <c r="D159" s="344"/>
      <c r="E159" s="344"/>
      <c r="F159" s="344"/>
      <c r="G159" s="344"/>
      <c r="H159" s="344"/>
      <c r="I159" s="344"/>
      <c r="J159" s="344"/>
      <c r="K159" s="344"/>
      <c r="L159" s="344"/>
      <c r="M159" s="344"/>
      <c r="N159" s="344"/>
      <c r="O159" s="344"/>
      <c r="P159" s="344"/>
    </row>
    <row r="160" spans="1:16" ht="18" hidden="1" customHeight="1" outlineLevel="1">
      <c r="A160" s="140">
        <v>42338</v>
      </c>
      <c r="B160" s="344"/>
      <c r="C160" s="344"/>
      <c r="D160" s="344"/>
      <c r="E160" s="344"/>
      <c r="F160" s="344"/>
      <c r="G160" s="344"/>
      <c r="H160" s="344"/>
      <c r="I160" s="344"/>
      <c r="J160" s="344"/>
      <c r="K160" s="344"/>
      <c r="L160" s="344"/>
      <c r="M160" s="344"/>
      <c r="N160" s="344"/>
      <c r="O160" s="344"/>
      <c r="P160" s="344"/>
    </row>
    <row r="161" spans="1:16" ht="18" customHeight="1" collapsed="1">
      <c r="A161" s="351" t="s">
        <v>107</v>
      </c>
      <c r="B161" s="352"/>
      <c r="C161" s="352"/>
      <c r="D161" s="352"/>
      <c r="E161" s="352"/>
      <c r="F161" s="352"/>
      <c r="G161" s="352"/>
      <c r="H161" s="352"/>
      <c r="I161" s="352"/>
      <c r="J161" s="352"/>
      <c r="K161" s="352"/>
      <c r="L161" s="352"/>
      <c r="M161" s="352"/>
      <c r="N161" s="352"/>
      <c r="O161" s="352"/>
      <c r="P161" s="353"/>
    </row>
    <row r="162" spans="1:16" ht="18" hidden="1" customHeight="1" outlineLevel="1">
      <c r="A162" s="140">
        <v>42339</v>
      </c>
      <c r="B162" s="344"/>
      <c r="C162" s="344"/>
      <c r="D162" s="344"/>
      <c r="E162" s="344"/>
      <c r="F162" s="344"/>
      <c r="G162" s="344"/>
      <c r="H162" s="344"/>
      <c r="I162" s="344"/>
      <c r="J162" s="344"/>
      <c r="K162" s="344"/>
      <c r="L162" s="344"/>
      <c r="M162" s="344"/>
      <c r="N162" s="344"/>
      <c r="O162" s="344"/>
      <c r="P162" s="344"/>
    </row>
    <row r="163" spans="1:16" ht="18" hidden="1" customHeight="1" outlineLevel="1">
      <c r="A163" s="140">
        <v>42340</v>
      </c>
      <c r="B163" s="344"/>
      <c r="C163" s="344"/>
      <c r="D163" s="344"/>
      <c r="E163" s="344"/>
      <c r="F163" s="344"/>
      <c r="G163" s="344"/>
      <c r="H163" s="344"/>
      <c r="I163" s="344"/>
      <c r="J163" s="344"/>
      <c r="K163" s="344"/>
      <c r="L163" s="344"/>
      <c r="M163" s="344"/>
      <c r="N163" s="344"/>
      <c r="O163" s="344"/>
      <c r="P163" s="344"/>
    </row>
    <row r="164" spans="1:16" ht="18" hidden="1" customHeight="1" outlineLevel="1">
      <c r="A164" s="140">
        <v>42341</v>
      </c>
      <c r="B164" s="344"/>
      <c r="C164" s="344"/>
      <c r="D164" s="344"/>
      <c r="E164" s="344"/>
      <c r="F164" s="344"/>
      <c r="G164" s="344"/>
      <c r="H164" s="344"/>
      <c r="I164" s="344"/>
      <c r="J164" s="344"/>
      <c r="K164" s="344"/>
      <c r="L164" s="344"/>
      <c r="M164" s="344"/>
      <c r="N164" s="344"/>
      <c r="O164" s="344"/>
      <c r="P164" s="344"/>
    </row>
    <row r="165" spans="1:16" ht="18" hidden="1" customHeight="1" outlineLevel="1">
      <c r="A165" s="140">
        <v>42342</v>
      </c>
      <c r="B165" s="344"/>
      <c r="C165" s="344"/>
      <c r="D165" s="344"/>
      <c r="E165" s="344"/>
      <c r="F165" s="344"/>
      <c r="G165" s="344"/>
      <c r="H165" s="344"/>
      <c r="I165" s="344"/>
      <c r="J165" s="344"/>
      <c r="K165" s="344"/>
      <c r="L165" s="344"/>
      <c r="M165" s="344"/>
      <c r="N165" s="344"/>
      <c r="O165" s="344"/>
      <c r="P165" s="344"/>
    </row>
    <row r="166" spans="1:16" ht="18" hidden="1" customHeight="1" outlineLevel="1">
      <c r="A166" s="140">
        <v>42343</v>
      </c>
      <c r="B166" s="344"/>
      <c r="C166" s="344"/>
      <c r="D166" s="344"/>
      <c r="E166" s="344"/>
      <c r="F166" s="344"/>
      <c r="G166" s="344"/>
      <c r="H166" s="344"/>
      <c r="I166" s="344"/>
      <c r="J166" s="344"/>
      <c r="K166" s="344"/>
      <c r="L166" s="344"/>
      <c r="M166" s="344"/>
      <c r="N166" s="344"/>
      <c r="O166" s="344"/>
      <c r="P166" s="344"/>
    </row>
    <row r="167" spans="1:16" ht="18" hidden="1" customHeight="1" outlineLevel="1">
      <c r="A167" s="140">
        <v>42344</v>
      </c>
      <c r="B167" s="344"/>
      <c r="C167" s="344"/>
      <c r="D167" s="344"/>
      <c r="E167" s="344"/>
      <c r="F167" s="344"/>
      <c r="G167" s="344"/>
      <c r="H167" s="344"/>
      <c r="I167" s="344"/>
      <c r="J167" s="344"/>
      <c r="K167" s="344"/>
      <c r="L167" s="344"/>
      <c r="M167" s="344"/>
      <c r="N167" s="344"/>
      <c r="O167" s="344"/>
      <c r="P167" s="344"/>
    </row>
    <row r="168" spans="1:16" ht="18" hidden="1" customHeight="1" outlineLevel="1">
      <c r="A168" s="140">
        <v>42345</v>
      </c>
      <c r="B168" s="344"/>
      <c r="C168" s="344"/>
      <c r="D168" s="344"/>
      <c r="E168" s="344"/>
      <c r="F168" s="344"/>
      <c r="G168" s="344"/>
      <c r="H168" s="344"/>
      <c r="I168" s="344"/>
      <c r="J168" s="344"/>
      <c r="K168" s="344"/>
      <c r="L168" s="344"/>
      <c r="M168" s="344"/>
      <c r="N168" s="344"/>
      <c r="O168" s="344"/>
      <c r="P168" s="344"/>
    </row>
    <row r="169" spans="1:16" ht="18" hidden="1" customHeight="1" outlineLevel="1">
      <c r="A169" s="140">
        <v>42346</v>
      </c>
      <c r="B169" s="344"/>
      <c r="C169" s="344"/>
      <c r="D169" s="344"/>
      <c r="E169" s="344"/>
      <c r="F169" s="344"/>
      <c r="G169" s="344"/>
      <c r="H169" s="344"/>
      <c r="I169" s="344"/>
      <c r="J169" s="344"/>
      <c r="K169" s="344"/>
      <c r="L169" s="344"/>
      <c r="M169" s="344"/>
      <c r="N169" s="344"/>
      <c r="O169" s="344"/>
      <c r="P169" s="344"/>
    </row>
    <row r="170" spans="1:16" ht="18" hidden="1" customHeight="1" outlineLevel="1">
      <c r="A170" s="140">
        <v>42347</v>
      </c>
      <c r="B170" s="344"/>
      <c r="C170" s="344"/>
      <c r="D170" s="344"/>
      <c r="E170" s="344"/>
      <c r="F170" s="344"/>
      <c r="G170" s="344"/>
      <c r="H170" s="344"/>
      <c r="I170" s="344"/>
      <c r="J170" s="344"/>
      <c r="K170" s="344"/>
      <c r="L170" s="344"/>
      <c r="M170" s="344"/>
      <c r="N170" s="344"/>
      <c r="O170" s="344"/>
      <c r="P170" s="344"/>
    </row>
    <row r="171" spans="1:16" ht="18" hidden="1" customHeight="1" outlineLevel="1">
      <c r="A171" s="140">
        <v>42348</v>
      </c>
      <c r="B171" s="344"/>
      <c r="C171" s="344"/>
      <c r="D171" s="344"/>
      <c r="E171" s="344"/>
      <c r="F171" s="344"/>
      <c r="G171" s="344"/>
      <c r="H171" s="344"/>
      <c r="I171" s="344"/>
      <c r="J171" s="344"/>
      <c r="K171" s="344"/>
      <c r="L171" s="344"/>
      <c r="M171" s="344"/>
      <c r="N171" s="344"/>
      <c r="O171" s="344"/>
      <c r="P171" s="344"/>
    </row>
    <row r="172" spans="1:16" ht="18" hidden="1" customHeight="1" outlineLevel="1">
      <c r="A172" s="140">
        <v>42349</v>
      </c>
      <c r="B172" s="344"/>
      <c r="C172" s="344"/>
      <c r="D172" s="344"/>
      <c r="E172" s="344"/>
      <c r="F172" s="344"/>
      <c r="G172" s="344"/>
      <c r="H172" s="344"/>
      <c r="I172" s="344"/>
      <c r="J172" s="344"/>
      <c r="K172" s="344"/>
      <c r="L172" s="344"/>
      <c r="M172" s="344"/>
      <c r="N172" s="344"/>
      <c r="O172" s="344"/>
      <c r="P172" s="344"/>
    </row>
    <row r="173" spans="1:16" ht="18" hidden="1" customHeight="1" outlineLevel="1">
      <c r="A173" s="140">
        <v>42350</v>
      </c>
      <c r="B173" s="344"/>
      <c r="C173" s="344"/>
      <c r="D173" s="344"/>
      <c r="E173" s="344"/>
      <c r="F173" s="344"/>
      <c r="G173" s="344"/>
      <c r="H173" s="344"/>
      <c r="I173" s="344"/>
      <c r="J173" s="344"/>
      <c r="K173" s="344"/>
      <c r="L173" s="344"/>
      <c r="M173" s="344"/>
      <c r="N173" s="344"/>
      <c r="O173" s="344"/>
      <c r="P173" s="344"/>
    </row>
    <row r="174" spans="1:16" ht="18" hidden="1" customHeight="1" outlineLevel="1">
      <c r="A174" s="140">
        <v>42351</v>
      </c>
      <c r="B174" s="344"/>
      <c r="C174" s="344"/>
      <c r="D174" s="344"/>
      <c r="E174" s="344"/>
      <c r="F174" s="344"/>
      <c r="G174" s="344"/>
      <c r="H174" s="344"/>
      <c r="I174" s="344"/>
      <c r="J174" s="344"/>
      <c r="K174" s="344"/>
      <c r="L174" s="344"/>
      <c r="M174" s="344"/>
      <c r="N174" s="344"/>
      <c r="O174" s="344"/>
      <c r="P174" s="344"/>
    </row>
    <row r="175" spans="1:16" ht="18" hidden="1" customHeight="1" outlineLevel="1">
      <c r="A175" s="140">
        <v>42352</v>
      </c>
      <c r="B175" s="344"/>
      <c r="C175" s="344"/>
      <c r="D175" s="344"/>
      <c r="E175" s="344"/>
      <c r="F175" s="344"/>
      <c r="G175" s="344"/>
      <c r="H175" s="344"/>
      <c r="I175" s="344"/>
      <c r="J175" s="344"/>
      <c r="K175" s="344"/>
      <c r="L175" s="344"/>
      <c r="M175" s="344"/>
      <c r="N175" s="344"/>
      <c r="O175" s="344"/>
      <c r="P175" s="344"/>
    </row>
    <row r="176" spans="1:16" ht="18" hidden="1" customHeight="1" outlineLevel="1">
      <c r="A176" s="140">
        <v>42353</v>
      </c>
      <c r="B176" s="344"/>
      <c r="C176" s="344"/>
      <c r="D176" s="344"/>
      <c r="E176" s="344"/>
      <c r="F176" s="344"/>
      <c r="G176" s="344"/>
      <c r="H176" s="344"/>
      <c r="I176" s="344"/>
      <c r="J176" s="344"/>
      <c r="K176" s="344"/>
      <c r="L176" s="344"/>
      <c r="M176" s="344"/>
      <c r="N176" s="344"/>
      <c r="O176" s="344"/>
      <c r="P176" s="344"/>
    </row>
    <row r="177" spans="1:16" ht="18" hidden="1" customHeight="1" outlineLevel="1">
      <c r="A177" s="140">
        <v>42354</v>
      </c>
      <c r="B177" s="344"/>
      <c r="C177" s="344"/>
      <c r="D177" s="344"/>
      <c r="E177" s="344"/>
      <c r="F177" s="344"/>
      <c r="G177" s="344"/>
      <c r="H177" s="344"/>
      <c r="I177" s="344"/>
      <c r="J177" s="344"/>
      <c r="K177" s="344"/>
      <c r="L177" s="344"/>
      <c r="M177" s="344"/>
      <c r="N177" s="344"/>
      <c r="O177" s="344"/>
      <c r="P177" s="344"/>
    </row>
    <row r="178" spans="1:16" ht="18" hidden="1" customHeight="1" outlineLevel="1">
      <c r="A178" s="140">
        <v>42355</v>
      </c>
      <c r="B178" s="344"/>
      <c r="C178" s="344"/>
      <c r="D178" s="344"/>
      <c r="E178" s="344"/>
      <c r="F178" s="344"/>
      <c r="G178" s="344"/>
      <c r="H178" s="344"/>
      <c r="I178" s="344"/>
      <c r="J178" s="344"/>
      <c r="K178" s="344"/>
      <c r="L178" s="344"/>
      <c r="M178" s="344"/>
      <c r="N178" s="344"/>
      <c r="O178" s="344"/>
      <c r="P178" s="344"/>
    </row>
    <row r="179" spans="1:16" ht="18" hidden="1" customHeight="1" outlineLevel="1">
      <c r="A179" s="140">
        <v>42356</v>
      </c>
      <c r="B179" s="344"/>
      <c r="C179" s="344"/>
      <c r="D179" s="344"/>
      <c r="E179" s="344"/>
      <c r="F179" s="344"/>
      <c r="G179" s="344"/>
      <c r="H179" s="344"/>
      <c r="I179" s="344"/>
      <c r="J179" s="344"/>
      <c r="K179" s="344"/>
      <c r="L179" s="344"/>
      <c r="M179" s="344"/>
      <c r="N179" s="344"/>
      <c r="O179" s="344"/>
      <c r="P179" s="344"/>
    </row>
    <row r="180" spans="1:16" ht="18" hidden="1" customHeight="1" outlineLevel="1">
      <c r="A180" s="140">
        <v>42357</v>
      </c>
      <c r="B180" s="344"/>
      <c r="C180" s="344"/>
      <c r="D180" s="344"/>
      <c r="E180" s="344"/>
      <c r="F180" s="344"/>
      <c r="G180" s="344"/>
      <c r="H180" s="344"/>
      <c r="I180" s="344"/>
      <c r="J180" s="344"/>
      <c r="K180" s="344"/>
      <c r="L180" s="344"/>
      <c r="M180" s="344"/>
      <c r="N180" s="344"/>
      <c r="O180" s="344"/>
      <c r="P180" s="344"/>
    </row>
    <row r="181" spans="1:16" ht="18" hidden="1" customHeight="1" outlineLevel="1">
      <c r="A181" s="140">
        <v>42358</v>
      </c>
      <c r="B181" s="344"/>
      <c r="C181" s="344"/>
      <c r="D181" s="344"/>
      <c r="E181" s="344"/>
      <c r="F181" s="344"/>
      <c r="G181" s="344"/>
      <c r="H181" s="344"/>
      <c r="I181" s="344"/>
      <c r="J181" s="344"/>
      <c r="K181" s="344"/>
      <c r="L181" s="344"/>
      <c r="M181" s="344"/>
      <c r="N181" s="344"/>
      <c r="O181" s="344"/>
      <c r="P181" s="344"/>
    </row>
    <row r="182" spans="1:16" ht="18" hidden="1" customHeight="1" outlineLevel="1">
      <c r="A182" s="140">
        <v>42359</v>
      </c>
      <c r="B182" s="344"/>
      <c r="C182" s="344"/>
      <c r="D182" s="344"/>
      <c r="E182" s="344"/>
      <c r="F182" s="344"/>
      <c r="G182" s="344"/>
      <c r="H182" s="344"/>
      <c r="I182" s="344"/>
      <c r="J182" s="344"/>
      <c r="K182" s="344"/>
      <c r="L182" s="344"/>
      <c r="M182" s="344"/>
      <c r="N182" s="344"/>
      <c r="O182" s="344"/>
      <c r="P182" s="344"/>
    </row>
    <row r="183" spans="1:16" ht="18" hidden="1" customHeight="1" outlineLevel="1">
      <c r="A183" s="140">
        <v>42360</v>
      </c>
      <c r="B183" s="344"/>
      <c r="C183" s="344"/>
      <c r="D183" s="344"/>
      <c r="E183" s="344"/>
      <c r="F183" s="344"/>
      <c r="G183" s="344"/>
      <c r="H183" s="344"/>
      <c r="I183" s="344"/>
      <c r="J183" s="344"/>
      <c r="K183" s="344"/>
      <c r="L183" s="344"/>
      <c r="M183" s="344"/>
      <c r="N183" s="344"/>
      <c r="O183" s="344"/>
      <c r="P183" s="344"/>
    </row>
    <row r="184" spans="1:16" ht="18" hidden="1" customHeight="1" outlineLevel="1">
      <c r="A184" s="140">
        <v>42361</v>
      </c>
      <c r="B184" s="344"/>
      <c r="C184" s="344"/>
      <c r="D184" s="344"/>
      <c r="E184" s="344"/>
      <c r="F184" s="344"/>
      <c r="G184" s="344"/>
      <c r="H184" s="344"/>
      <c r="I184" s="344"/>
      <c r="J184" s="344"/>
      <c r="K184" s="344"/>
      <c r="L184" s="344"/>
      <c r="M184" s="344"/>
      <c r="N184" s="344"/>
      <c r="O184" s="344"/>
      <c r="P184" s="344"/>
    </row>
    <row r="185" spans="1:16" ht="18" hidden="1" customHeight="1" outlineLevel="1">
      <c r="A185" s="140">
        <v>42362</v>
      </c>
      <c r="B185" s="344"/>
      <c r="C185" s="344"/>
      <c r="D185" s="344"/>
      <c r="E185" s="344"/>
      <c r="F185" s="344"/>
      <c r="G185" s="344"/>
      <c r="H185" s="344"/>
      <c r="I185" s="344"/>
      <c r="J185" s="344"/>
      <c r="K185" s="344"/>
      <c r="L185" s="344"/>
      <c r="M185" s="344"/>
      <c r="N185" s="344"/>
      <c r="O185" s="344"/>
      <c r="P185" s="344"/>
    </row>
    <row r="186" spans="1:16" ht="18" hidden="1" customHeight="1" outlineLevel="1">
      <c r="A186" s="140">
        <v>42363</v>
      </c>
      <c r="B186" s="344"/>
      <c r="C186" s="344"/>
      <c r="D186" s="344"/>
      <c r="E186" s="344"/>
      <c r="F186" s="344"/>
      <c r="G186" s="344"/>
      <c r="H186" s="344"/>
      <c r="I186" s="344"/>
      <c r="J186" s="344"/>
      <c r="K186" s="344"/>
      <c r="L186" s="344"/>
      <c r="M186" s="344"/>
      <c r="N186" s="344"/>
      <c r="O186" s="344"/>
      <c r="P186" s="344"/>
    </row>
    <row r="187" spans="1:16" ht="18" hidden="1" customHeight="1" outlineLevel="1">
      <c r="A187" s="140">
        <v>42364</v>
      </c>
      <c r="B187" s="344"/>
      <c r="C187" s="344"/>
      <c r="D187" s="344"/>
      <c r="E187" s="344"/>
      <c r="F187" s="344"/>
      <c r="G187" s="344"/>
      <c r="H187" s="344"/>
      <c r="I187" s="344"/>
      <c r="J187" s="344"/>
      <c r="K187" s="344"/>
      <c r="L187" s="344"/>
      <c r="M187" s="344"/>
      <c r="N187" s="344"/>
      <c r="O187" s="344"/>
      <c r="P187" s="344"/>
    </row>
    <row r="188" spans="1:16" ht="18" hidden="1" customHeight="1" outlineLevel="1">
      <c r="A188" s="140">
        <v>42365</v>
      </c>
      <c r="B188" s="344"/>
      <c r="C188" s="344"/>
      <c r="D188" s="344"/>
      <c r="E188" s="344"/>
      <c r="F188" s="344"/>
      <c r="G188" s="344"/>
      <c r="H188" s="344"/>
      <c r="I188" s="344"/>
      <c r="J188" s="344"/>
      <c r="K188" s="344"/>
      <c r="L188" s="344"/>
      <c r="M188" s="344"/>
      <c r="N188" s="344"/>
      <c r="O188" s="344"/>
      <c r="P188" s="344"/>
    </row>
    <row r="189" spans="1:16" ht="18" hidden="1" customHeight="1" outlineLevel="1">
      <c r="A189" s="140">
        <v>42366</v>
      </c>
      <c r="B189" s="344"/>
      <c r="C189" s="344"/>
      <c r="D189" s="344"/>
      <c r="E189" s="344"/>
      <c r="F189" s="344"/>
      <c r="G189" s="344"/>
      <c r="H189" s="344"/>
      <c r="I189" s="344"/>
      <c r="J189" s="344"/>
      <c r="K189" s="344"/>
      <c r="L189" s="344"/>
      <c r="M189" s="344"/>
      <c r="N189" s="344"/>
      <c r="O189" s="344"/>
      <c r="P189" s="344"/>
    </row>
    <row r="190" spans="1:16" ht="18" hidden="1" customHeight="1" outlineLevel="1">
      <c r="A190" s="140">
        <v>42367</v>
      </c>
      <c r="B190" s="344"/>
      <c r="C190" s="344"/>
      <c r="D190" s="344"/>
      <c r="E190" s="344"/>
      <c r="F190" s="344"/>
      <c r="G190" s="344"/>
      <c r="H190" s="344"/>
      <c r="I190" s="344"/>
      <c r="J190" s="344"/>
      <c r="K190" s="344"/>
      <c r="L190" s="344"/>
      <c r="M190" s="344"/>
      <c r="N190" s="344"/>
      <c r="O190" s="344"/>
      <c r="P190" s="344"/>
    </row>
    <row r="191" spans="1:16" ht="18" hidden="1" customHeight="1" outlineLevel="1">
      <c r="A191" s="140">
        <v>42368</v>
      </c>
      <c r="B191" s="344"/>
      <c r="C191" s="344"/>
      <c r="D191" s="344"/>
      <c r="E191" s="344"/>
      <c r="F191" s="344"/>
      <c r="G191" s="344"/>
      <c r="H191" s="344"/>
      <c r="I191" s="344"/>
      <c r="J191" s="344"/>
      <c r="K191" s="344"/>
      <c r="L191" s="344"/>
      <c r="M191" s="344"/>
      <c r="N191" s="344"/>
      <c r="O191" s="344"/>
      <c r="P191" s="344"/>
    </row>
    <row r="192" spans="1:16" ht="18" hidden="1" customHeight="1" outlineLevel="1">
      <c r="A192" s="140">
        <v>42369</v>
      </c>
      <c r="B192" s="344"/>
      <c r="C192" s="344"/>
      <c r="D192" s="344"/>
      <c r="E192" s="344"/>
      <c r="F192" s="344"/>
      <c r="G192" s="344"/>
      <c r="H192" s="344"/>
      <c r="I192" s="344"/>
      <c r="J192" s="344"/>
      <c r="K192" s="344"/>
      <c r="L192" s="344"/>
      <c r="M192" s="344"/>
      <c r="N192" s="344"/>
      <c r="O192" s="344"/>
      <c r="P192" s="344"/>
    </row>
    <row r="193" spans="1:16" ht="18" customHeight="1" collapsed="1">
      <c r="A193" s="345">
        <v>2016</v>
      </c>
      <c r="B193" s="346"/>
      <c r="C193" s="346"/>
      <c r="D193" s="346"/>
      <c r="E193" s="346"/>
      <c r="F193" s="346"/>
      <c r="G193" s="346"/>
      <c r="H193" s="346"/>
      <c r="I193" s="346"/>
      <c r="J193" s="346"/>
      <c r="K193" s="346"/>
      <c r="L193" s="346"/>
      <c r="M193" s="346"/>
      <c r="N193" s="346"/>
      <c r="O193" s="346"/>
      <c r="P193" s="347"/>
    </row>
    <row r="194" spans="1:16" ht="18" customHeight="1">
      <c r="B194" s="344"/>
      <c r="C194" s="344"/>
      <c r="D194" s="344"/>
      <c r="E194" s="344"/>
      <c r="F194" s="344"/>
      <c r="G194" s="344"/>
      <c r="H194" s="344"/>
      <c r="I194" s="344"/>
      <c r="J194" s="344"/>
      <c r="K194" s="344"/>
      <c r="L194" s="344"/>
      <c r="M194" s="344"/>
      <c r="N194" s="344"/>
      <c r="O194" s="344"/>
      <c r="P194" s="344"/>
    </row>
    <row r="195" spans="1:16" ht="18" customHeight="1">
      <c r="B195" s="344"/>
      <c r="C195" s="344"/>
      <c r="D195" s="344"/>
      <c r="E195" s="344"/>
      <c r="F195" s="344"/>
      <c r="G195" s="344"/>
      <c r="H195" s="344"/>
      <c r="I195" s="344"/>
      <c r="J195" s="344"/>
      <c r="K195" s="344"/>
      <c r="L195" s="344"/>
      <c r="M195" s="344"/>
      <c r="N195" s="344"/>
      <c r="O195" s="344"/>
      <c r="P195" s="344"/>
    </row>
    <row r="196" spans="1:16" ht="18" customHeight="1">
      <c r="B196" s="344"/>
      <c r="C196" s="344"/>
      <c r="D196" s="344"/>
      <c r="E196" s="344"/>
      <c r="F196" s="344"/>
      <c r="G196" s="344"/>
      <c r="H196" s="344"/>
      <c r="I196" s="344"/>
      <c r="J196" s="344"/>
      <c r="K196" s="344"/>
      <c r="L196" s="344"/>
      <c r="M196" s="344"/>
      <c r="N196" s="344"/>
      <c r="O196" s="344"/>
      <c r="P196" s="344"/>
    </row>
    <row r="197" spans="1:16" ht="18" customHeight="1">
      <c r="B197" s="344"/>
      <c r="C197" s="344"/>
      <c r="D197" s="344"/>
      <c r="E197" s="344"/>
      <c r="F197" s="344"/>
      <c r="G197" s="344"/>
      <c r="H197" s="344"/>
      <c r="I197" s="344"/>
      <c r="J197" s="344"/>
      <c r="K197" s="344"/>
      <c r="L197" s="344"/>
      <c r="M197" s="344"/>
      <c r="N197" s="344"/>
      <c r="O197" s="344"/>
      <c r="P197" s="344"/>
    </row>
    <row r="198" spans="1:16" ht="18" customHeight="1">
      <c r="B198" s="344"/>
      <c r="C198" s="344"/>
      <c r="D198" s="344"/>
      <c r="E198" s="344"/>
      <c r="F198" s="344"/>
      <c r="G198" s="344"/>
      <c r="H198" s="344"/>
      <c r="I198" s="344"/>
      <c r="J198" s="344"/>
      <c r="K198" s="344"/>
      <c r="L198" s="344"/>
      <c r="M198" s="344"/>
      <c r="N198" s="344"/>
      <c r="O198" s="344"/>
      <c r="P198" s="344"/>
    </row>
    <row r="199" spans="1:16" ht="18" customHeight="1">
      <c r="B199" s="344"/>
      <c r="C199" s="344"/>
      <c r="D199" s="344"/>
      <c r="E199" s="344"/>
      <c r="F199" s="344"/>
      <c r="G199" s="344"/>
      <c r="H199" s="344"/>
      <c r="I199" s="344"/>
      <c r="J199" s="344"/>
      <c r="K199" s="344"/>
      <c r="L199" s="344"/>
      <c r="M199" s="344"/>
      <c r="N199" s="344"/>
      <c r="O199" s="344"/>
      <c r="P199" s="344"/>
    </row>
    <row r="200" spans="1:16" ht="18" customHeight="1">
      <c r="B200" s="344"/>
      <c r="C200" s="344"/>
      <c r="D200" s="344"/>
      <c r="E200" s="344"/>
      <c r="F200" s="344"/>
      <c r="G200" s="344"/>
      <c r="H200" s="344"/>
      <c r="I200" s="344"/>
      <c r="J200" s="344"/>
      <c r="K200" s="344"/>
      <c r="L200" s="344"/>
      <c r="M200" s="344"/>
      <c r="N200" s="344"/>
      <c r="O200" s="344"/>
      <c r="P200" s="344"/>
    </row>
    <row r="201" spans="1:16" ht="18" customHeight="1">
      <c r="B201" s="344"/>
      <c r="C201" s="344"/>
      <c r="D201" s="344"/>
      <c r="E201" s="344"/>
      <c r="F201" s="344"/>
      <c r="G201" s="344"/>
      <c r="H201" s="344"/>
      <c r="I201" s="344"/>
      <c r="J201" s="344"/>
      <c r="K201" s="344"/>
      <c r="L201" s="344"/>
      <c r="M201" s="344"/>
      <c r="N201" s="344"/>
      <c r="O201" s="344"/>
      <c r="P201" s="344"/>
    </row>
    <row r="202" spans="1:16" ht="18" customHeight="1">
      <c r="B202" s="344"/>
      <c r="C202" s="344"/>
      <c r="D202" s="344"/>
      <c r="E202" s="344"/>
      <c r="F202" s="344"/>
      <c r="G202" s="344"/>
      <c r="H202" s="344"/>
      <c r="I202" s="344"/>
      <c r="J202" s="344"/>
      <c r="K202" s="344"/>
      <c r="L202" s="344"/>
      <c r="M202" s="344"/>
      <c r="N202" s="344"/>
      <c r="O202" s="344"/>
      <c r="P202" s="344"/>
    </row>
    <row r="203" spans="1:16" ht="18" customHeight="1">
      <c r="B203" s="344"/>
      <c r="C203" s="344"/>
      <c r="D203" s="344"/>
      <c r="E203" s="344"/>
      <c r="F203" s="344"/>
      <c r="G203" s="344"/>
      <c r="H203" s="344"/>
      <c r="I203" s="344"/>
      <c r="J203" s="344"/>
      <c r="K203" s="344"/>
      <c r="L203" s="344"/>
      <c r="M203" s="344"/>
      <c r="N203" s="344"/>
      <c r="O203" s="344"/>
      <c r="P203" s="344"/>
    </row>
    <row r="204" spans="1:16" ht="18" customHeight="1">
      <c r="B204" s="344"/>
      <c r="C204" s="344"/>
      <c r="D204" s="344"/>
      <c r="E204" s="344"/>
      <c r="F204" s="344"/>
      <c r="G204" s="344"/>
      <c r="H204" s="344"/>
      <c r="I204" s="344"/>
      <c r="J204" s="344"/>
      <c r="K204" s="344"/>
      <c r="L204" s="344"/>
      <c r="M204" s="344"/>
      <c r="N204" s="344"/>
      <c r="O204" s="344"/>
      <c r="P204" s="344"/>
    </row>
    <row r="205" spans="1:16" ht="18" customHeight="1">
      <c r="B205" s="344"/>
      <c r="C205" s="344"/>
      <c r="D205" s="344"/>
      <c r="E205" s="344"/>
      <c r="F205" s="344"/>
      <c r="G205" s="344"/>
      <c r="H205" s="344"/>
      <c r="I205" s="344"/>
      <c r="J205" s="344"/>
      <c r="K205" s="344"/>
      <c r="L205" s="344"/>
      <c r="M205" s="344"/>
      <c r="N205" s="344"/>
      <c r="O205" s="344"/>
      <c r="P205" s="344"/>
    </row>
    <row r="206" spans="1:16" ht="18" customHeight="1">
      <c r="B206" s="344"/>
      <c r="C206" s="344"/>
      <c r="D206" s="344"/>
      <c r="E206" s="344"/>
      <c r="F206" s="344"/>
      <c r="G206" s="344"/>
      <c r="H206" s="344"/>
      <c r="I206" s="344"/>
      <c r="J206" s="344"/>
      <c r="K206" s="344"/>
      <c r="L206" s="344"/>
      <c r="M206" s="344"/>
      <c r="N206" s="344"/>
      <c r="O206" s="344"/>
      <c r="P206" s="344"/>
    </row>
    <row r="207" spans="1:16" ht="18" customHeight="1">
      <c r="B207" s="344"/>
      <c r="C207" s="344"/>
      <c r="D207" s="344"/>
      <c r="E207" s="344"/>
      <c r="F207" s="344"/>
      <c r="G207" s="344"/>
      <c r="H207" s="344"/>
      <c r="I207" s="344"/>
      <c r="J207" s="344"/>
      <c r="K207" s="344"/>
      <c r="L207" s="344"/>
      <c r="M207" s="344"/>
      <c r="N207" s="344"/>
      <c r="O207" s="344"/>
      <c r="P207" s="344"/>
    </row>
    <row r="208" spans="1:16" ht="18" customHeight="1">
      <c r="B208" s="344"/>
      <c r="C208" s="344"/>
      <c r="D208" s="344"/>
      <c r="E208" s="344"/>
      <c r="F208" s="344"/>
      <c r="G208" s="344"/>
      <c r="H208" s="344"/>
      <c r="I208" s="344"/>
      <c r="J208" s="344"/>
      <c r="K208" s="344"/>
      <c r="L208" s="344"/>
      <c r="M208" s="344"/>
      <c r="N208" s="344"/>
      <c r="O208" s="344"/>
      <c r="P208" s="344"/>
    </row>
    <row r="209" spans="2:16" ht="18" customHeight="1">
      <c r="B209" s="344"/>
      <c r="C209" s="344"/>
      <c r="D209" s="344"/>
      <c r="E209" s="344"/>
      <c r="F209" s="344"/>
      <c r="G209" s="344"/>
      <c r="H209" s="344"/>
      <c r="I209" s="344"/>
      <c r="J209" s="344"/>
      <c r="K209" s="344"/>
      <c r="L209" s="344"/>
      <c r="M209" s="344"/>
      <c r="N209" s="344"/>
      <c r="O209" s="344"/>
      <c r="P209" s="344"/>
    </row>
    <row r="210" spans="2:16" ht="18" customHeight="1">
      <c r="B210" s="344"/>
      <c r="C210" s="344"/>
      <c r="D210" s="344"/>
      <c r="E210" s="344"/>
      <c r="F210" s="344"/>
      <c r="G210" s="344"/>
      <c r="H210" s="344"/>
      <c r="I210" s="344"/>
      <c r="J210" s="344"/>
      <c r="K210" s="344"/>
      <c r="L210" s="344"/>
      <c r="M210" s="344"/>
      <c r="N210" s="344"/>
      <c r="O210" s="344"/>
      <c r="P210" s="344"/>
    </row>
    <row r="211" spans="2:16" ht="18" customHeight="1">
      <c r="B211" s="344"/>
      <c r="C211" s="344"/>
      <c r="D211" s="344"/>
      <c r="E211" s="344"/>
      <c r="F211" s="344"/>
      <c r="G211" s="344"/>
      <c r="H211" s="344"/>
      <c r="I211" s="344"/>
      <c r="J211" s="344"/>
      <c r="K211" s="344"/>
      <c r="L211" s="344"/>
      <c r="M211" s="344"/>
      <c r="N211" s="344"/>
      <c r="O211" s="344"/>
      <c r="P211" s="344"/>
    </row>
    <row r="212" spans="2:16" ht="18" customHeight="1">
      <c r="B212" s="344"/>
      <c r="C212" s="344"/>
      <c r="D212" s="344"/>
      <c r="E212" s="344"/>
      <c r="F212" s="344"/>
      <c r="G212" s="344"/>
      <c r="H212" s="344"/>
      <c r="I212" s="344"/>
      <c r="J212" s="344"/>
      <c r="K212" s="344"/>
      <c r="L212" s="344"/>
      <c r="M212" s="344"/>
      <c r="N212" s="344"/>
      <c r="O212" s="344"/>
      <c r="P212" s="344"/>
    </row>
    <row r="213" spans="2:16" ht="18" customHeight="1">
      <c r="B213" s="344"/>
      <c r="C213" s="344"/>
      <c r="D213" s="344"/>
      <c r="E213" s="344"/>
      <c r="F213" s="344"/>
      <c r="G213" s="344"/>
      <c r="H213" s="344"/>
      <c r="I213" s="344"/>
      <c r="J213" s="344"/>
      <c r="K213" s="344"/>
      <c r="L213" s="344"/>
      <c r="M213" s="344"/>
      <c r="N213" s="344"/>
      <c r="O213" s="344"/>
      <c r="P213" s="344"/>
    </row>
    <row r="214" spans="2:16" ht="18" customHeight="1">
      <c r="B214" s="344"/>
      <c r="C214" s="344"/>
      <c r="D214" s="344"/>
      <c r="E214" s="344"/>
      <c r="F214" s="344"/>
      <c r="G214" s="344"/>
      <c r="H214" s="344"/>
      <c r="I214" s="344"/>
      <c r="J214" s="344"/>
      <c r="K214" s="344"/>
      <c r="L214" s="344"/>
      <c r="M214" s="344"/>
      <c r="N214" s="344"/>
      <c r="O214" s="344"/>
      <c r="P214" s="344"/>
    </row>
    <row r="215" spans="2:16" ht="18" customHeight="1">
      <c r="B215" s="344"/>
      <c r="C215" s="344"/>
      <c r="D215" s="344"/>
      <c r="E215" s="344"/>
      <c r="F215" s="344"/>
      <c r="G215" s="344"/>
      <c r="H215" s="344"/>
      <c r="I215" s="344"/>
      <c r="J215" s="344"/>
      <c r="K215" s="344"/>
      <c r="L215" s="344"/>
      <c r="M215" s="344"/>
      <c r="N215" s="344"/>
      <c r="O215" s="344"/>
      <c r="P215" s="344"/>
    </row>
    <row r="216" spans="2:16" ht="18" customHeight="1">
      <c r="B216" s="344"/>
      <c r="C216" s="344"/>
      <c r="D216" s="344"/>
      <c r="E216" s="344"/>
      <c r="F216" s="344"/>
      <c r="G216" s="344"/>
      <c r="H216" s="344"/>
      <c r="I216" s="344"/>
      <c r="J216" s="344"/>
      <c r="K216" s="344"/>
      <c r="L216" s="344"/>
      <c r="M216" s="344"/>
      <c r="N216" s="344"/>
      <c r="O216" s="344"/>
      <c r="P216" s="344"/>
    </row>
    <row r="217" spans="2:16" ht="18" customHeight="1">
      <c r="B217" s="344"/>
      <c r="C217" s="344"/>
      <c r="D217" s="344"/>
      <c r="E217" s="344"/>
      <c r="F217" s="344"/>
      <c r="G217" s="344"/>
      <c r="H217" s="344"/>
      <c r="I217" s="344"/>
      <c r="J217" s="344"/>
      <c r="K217" s="344"/>
      <c r="L217" s="344"/>
      <c r="M217" s="344"/>
      <c r="N217" s="344"/>
      <c r="O217" s="344"/>
      <c r="P217" s="344"/>
    </row>
    <row r="218" spans="2:16" ht="18" customHeight="1">
      <c r="B218" s="344"/>
      <c r="C218" s="344"/>
      <c r="D218" s="344"/>
      <c r="E218" s="344"/>
      <c r="F218" s="344"/>
      <c r="G218" s="344"/>
      <c r="H218" s="344"/>
      <c r="I218" s="344"/>
      <c r="J218" s="344"/>
      <c r="K218" s="344"/>
      <c r="L218" s="344"/>
      <c r="M218" s="344"/>
      <c r="N218" s="344"/>
      <c r="O218" s="344"/>
      <c r="P218" s="344"/>
    </row>
    <row r="219" spans="2:16" ht="18" customHeight="1">
      <c r="B219" s="344"/>
      <c r="C219" s="344"/>
      <c r="D219" s="344"/>
      <c r="E219" s="344"/>
      <c r="F219" s="344"/>
      <c r="G219" s="344"/>
      <c r="H219" s="344"/>
      <c r="I219" s="344"/>
      <c r="J219" s="344"/>
      <c r="K219" s="344"/>
      <c r="L219" s="344"/>
      <c r="M219" s="344"/>
      <c r="N219" s="344"/>
      <c r="O219" s="344"/>
      <c r="P219" s="344"/>
    </row>
    <row r="220" spans="2:16" ht="18" customHeight="1">
      <c r="B220" s="344"/>
      <c r="C220" s="344"/>
      <c r="D220" s="344"/>
      <c r="E220" s="344"/>
      <c r="F220" s="344"/>
      <c r="G220" s="344"/>
      <c r="H220" s="344"/>
      <c r="I220" s="344"/>
      <c r="J220" s="344"/>
      <c r="K220" s="344"/>
      <c r="L220" s="344"/>
      <c r="M220" s="344"/>
      <c r="N220" s="344"/>
      <c r="O220" s="344"/>
      <c r="P220" s="344"/>
    </row>
    <row r="221" spans="2:16" ht="18" customHeight="1">
      <c r="B221" s="344"/>
      <c r="C221" s="344"/>
      <c r="D221" s="344"/>
      <c r="E221" s="344"/>
      <c r="F221" s="344"/>
      <c r="G221" s="344"/>
      <c r="H221" s="344"/>
      <c r="I221" s="344"/>
      <c r="J221" s="344"/>
      <c r="K221" s="344"/>
      <c r="L221" s="344"/>
      <c r="M221" s="344"/>
      <c r="N221" s="344"/>
      <c r="O221" s="344"/>
      <c r="P221" s="344"/>
    </row>
    <row r="222" spans="2:16" ht="18" customHeight="1">
      <c r="B222" s="344"/>
      <c r="C222" s="344"/>
      <c r="D222" s="344"/>
      <c r="E222" s="344"/>
      <c r="F222" s="344"/>
      <c r="G222" s="344"/>
      <c r="H222" s="344"/>
      <c r="I222" s="344"/>
      <c r="J222" s="344"/>
      <c r="K222" s="344"/>
      <c r="L222" s="344"/>
      <c r="M222" s="344"/>
      <c r="N222" s="344"/>
      <c r="O222" s="344"/>
      <c r="P222" s="344"/>
    </row>
    <row r="223" spans="2:16" ht="18" customHeight="1">
      <c r="B223" s="344"/>
      <c r="C223" s="344"/>
      <c r="D223" s="344"/>
      <c r="E223" s="344"/>
      <c r="F223" s="344"/>
      <c r="G223" s="344"/>
      <c r="H223" s="344"/>
      <c r="I223" s="344"/>
      <c r="J223" s="344"/>
      <c r="K223" s="344"/>
      <c r="L223" s="344"/>
      <c r="M223" s="344"/>
      <c r="N223" s="344"/>
      <c r="O223" s="344"/>
      <c r="P223" s="344"/>
    </row>
    <row r="224" spans="2:16" ht="18" customHeight="1">
      <c r="B224" s="344"/>
      <c r="C224" s="344"/>
      <c r="D224" s="344"/>
      <c r="E224" s="344"/>
      <c r="F224" s="344"/>
      <c r="G224" s="344"/>
      <c r="H224" s="344"/>
      <c r="I224" s="344"/>
      <c r="J224" s="344"/>
      <c r="K224" s="344"/>
      <c r="L224" s="344"/>
      <c r="M224" s="344"/>
      <c r="N224" s="344"/>
      <c r="O224" s="344"/>
      <c r="P224" s="344"/>
    </row>
    <row r="225" spans="2:16" ht="18" customHeight="1">
      <c r="B225" s="344"/>
      <c r="C225" s="344"/>
      <c r="D225" s="344"/>
      <c r="E225" s="344"/>
      <c r="F225" s="344"/>
      <c r="G225" s="344"/>
      <c r="H225" s="344"/>
      <c r="I225" s="344"/>
      <c r="J225" s="344"/>
      <c r="K225" s="344"/>
      <c r="L225" s="344"/>
      <c r="M225" s="344"/>
      <c r="N225" s="344"/>
      <c r="O225" s="344"/>
      <c r="P225" s="344"/>
    </row>
    <row r="226" spans="2:16" ht="18" customHeight="1">
      <c r="B226" s="344"/>
      <c r="C226" s="344"/>
      <c r="D226" s="344"/>
      <c r="E226" s="344"/>
      <c r="F226" s="344"/>
      <c r="G226" s="344"/>
      <c r="H226" s="344"/>
      <c r="I226" s="344"/>
      <c r="J226" s="344"/>
      <c r="K226" s="344"/>
      <c r="L226" s="344"/>
      <c r="M226" s="344"/>
      <c r="N226" s="344"/>
      <c r="O226" s="344"/>
      <c r="P226" s="344"/>
    </row>
    <row r="227" spans="2:16" ht="18" customHeight="1">
      <c r="B227" s="344"/>
      <c r="C227" s="344"/>
      <c r="D227" s="344"/>
      <c r="E227" s="344"/>
      <c r="F227" s="344"/>
      <c r="G227" s="344"/>
      <c r="H227" s="344"/>
      <c r="I227" s="344"/>
      <c r="J227" s="344"/>
      <c r="K227" s="344"/>
      <c r="L227" s="344"/>
      <c r="M227" s="344"/>
      <c r="N227" s="344"/>
      <c r="O227" s="344"/>
      <c r="P227" s="344"/>
    </row>
    <row r="228" spans="2:16" ht="18" customHeight="1">
      <c r="B228" s="344"/>
      <c r="C228" s="344"/>
      <c r="D228" s="344"/>
      <c r="E228" s="344"/>
      <c r="F228" s="344"/>
      <c r="G228" s="344"/>
      <c r="H228" s="344"/>
      <c r="I228" s="344"/>
      <c r="J228" s="344"/>
      <c r="K228" s="344"/>
      <c r="L228" s="344"/>
      <c r="M228" s="344"/>
      <c r="N228" s="344"/>
      <c r="O228" s="344"/>
      <c r="P228" s="344"/>
    </row>
    <row r="229" spans="2:16" ht="18" customHeight="1">
      <c r="B229" s="344"/>
      <c r="C229" s="344"/>
      <c r="D229" s="344"/>
      <c r="E229" s="344"/>
      <c r="F229" s="344"/>
      <c r="G229" s="344"/>
      <c r="H229" s="344"/>
      <c r="I229" s="344"/>
      <c r="J229" s="344"/>
      <c r="K229" s="344"/>
      <c r="L229" s="344"/>
      <c r="M229" s="344"/>
      <c r="N229" s="344"/>
      <c r="O229" s="344"/>
      <c r="P229" s="344"/>
    </row>
    <row r="230" spans="2:16" ht="18" customHeight="1">
      <c r="B230" s="344"/>
      <c r="C230" s="344"/>
      <c r="D230" s="344"/>
      <c r="E230" s="344"/>
      <c r="F230" s="344"/>
      <c r="G230" s="344"/>
      <c r="H230" s="344"/>
      <c r="I230" s="344"/>
      <c r="J230" s="344"/>
      <c r="K230" s="344"/>
      <c r="L230" s="344"/>
      <c r="M230" s="344"/>
      <c r="N230" s="344"/>
      <c r="O230" s="344"/>
      <c r="P230" s="344"/>
    </row>
    <row r="231" spans="2:16" ht="18" customHeight="1">
      <c r="B231" s="344"/>
      <c r="C231" s="344"/>
      <c r="D231" s="344"/>
      <c r="E231" s="344"/>
      <c r="F231" s="344"/>
      <c r="G231" s="344"/>
      <c r="H231" s="344"/>
      <c r="I231" s="344"/>
      <c r="J231" s="344"/>
      <c r="K231" s="344"/>
      <c r="L231" s="344"/>
      <c r="M231" s="344"/>
      <c r="N231" s="344"/>
      <c r="O231" s="344"/>
      <c r="P231" s="344"/>
    </row>
    <row r="232" spans="2:16" ht="18" customHeight="1">
      <c r="B232" s="344"/>
      <c r="C232" s="344"/>
      <c r="D232" s="344"/>
      <c r="E232" s="344"/>
      <c r="F232" s="344"/>
      <c r="G232" s="344"/>
      <c r="H232" s="344"/>
      <c r="I232" s="344"/>
      <c r="J232" s="344"/>
      <c r="K232" s="344"/>
      <c r="L232" s="344"/>
      <c r="M232" s="344"/>
      <c r="N232" s="344"/>
      <c r="O232" s="344"/>
      <c r="P232" s="344"/>
    </row>
    <row r="233" spans="2:16" ht="18" customHeight="1">
      <c r="B233" s="344"/>
      <c r="C233" s="344"/>
      <c r="D233" s="344"/>
      <c r="E233" s="344"/>
      <c r="F233" s="344"/>
      <c r="G233" s="344"/>
      <c r="H233" s="344"/>
      <c r="I233" s="344"/>
      <c r="J233" s="344"/>
      <c r="K233" s="344"/>
      <c r="L233" s="344"/>
      <c r="M233" s="344"/>
      <c r="N233" s="344"/>
      <c r="O233" s="344"/>
      <c r="P233" s="344"/>
    </row>
    <row r="234" spans="2:16" ht="18" customHeight="1">
      <c r="B234" s="344"/>
      <c r="C234" s="344"/>
      <c r="D234" s="344"/>
      <c r="E234" s="344"/>
      <c r="F234" s="344"/>
      <c r="G234" s="344"/>
      <c r="H234" s="344"/>
      <c r="I234" s="344"/>
      <c r="J234" s="344"/>
      <c r="K234" s="344"/>
      <c r="L234" s="344"/>
      <c r="M234" s="344"/>
      <c r="N234" s="344"/>
      <c r="O234" s="344"/>
      <c r="P234" s="344"/>
    </row>
    <row r="235" spans="2:16" ht="18" customHeight="1">
      <c r="B235" s="344"/>
      <c r="C235" s="344"/>
      <c r="D235" s="344"/>
      <c r="E235" s="344"/>
      <c r="F235" s="344"/>
      <c r="G235" s="344"/>
      <c r="H235" s="344"/>
      <c r="I235" s="344"/>
      <c r="J235" s="344"/>
      <c r="K235" s="344"/>
      <c r="L235" s="344"/>
      <c r="M235" s="344"/>
      <c r="N235" s="344"/>
      <c r="O235" s="344"/>
      <c r="P235" s="344"/>
    </row>
    <row r="236" spans="2:16" ht="18" customHeight="1">
      <c r="B236" s="344"/>
      <c r="C236" s="344"/>
      <c r="D236" s="344"/>
      <c r="E236" s="344"/>
      <c r="F236" s="344"/>
      <c r="G236" s="344"/>
      <c r="H236" s="344"/>
      <c r="I236" s="344"/>
      <c r="J236" s="344"/>
      <c r="K236" s="344"/>
      <c r="L236" s="344"/>
      <c r="M236" s="344"/>
      <c r="N236" s="344"/>
      <c r="O236" s="344"/>
      <c r="P236" s="344"/>
    </row>
    <row r="237" spans="2:16" ht="18" customHeight="1">
      <c r="B237" s="344"/>
      <c r="C237" s="344"/>
      <c r="D237" s="344"/>
      <c r="E237" s="344"/>
      <c r="F237" s="344"/>
      <c r="G237" s="344"/>
      <c r="H237" s="344"/>
      <c r="I237" s="344"/>
      <c r="J237" s="344"/>
      <c r="K237" s="344"/>
      <c r="L237" s="344"/>
      <c r="M237" s="344"/>
      <c r="N237" s="344"/>
      <c r="O237" s="344"/>
      <c r="P237" s="344"/>
    </row>
    <row r="238" spans="2:16" ht="18" customHeight="1">
      <c r="B238" s="344"/>
      <c r="C238" s="344"/>
      <c r="D238" s="344"/>
      <c r="E238" s="344"/>
      <c r="F238" s="344"/>
      <c r="G238" s="344"/>
      <c r="H238" s="344"/>
      <c r="I238" s="344"/>
      <c r="J238" s="344"/>
      <c r="K238" s="344"/>
      <c r="L238" s="344"/>
      <c r="M238" s="344"/>
      <c r="N238" s="344"/>
      <c r="O238" s="344"/>
      <c r="P238" s="344"/>
    </row>
    <row r="239" spans="2:16" ht="18" customHeight="1">
      <c r="B239" s="344"/>
      <c r="C239" s="344"/>
      <c r="D239" s="344"/>
      <c r="E239" s="344"/>
      <c r="F239" s="344"/>
      <c r="G239" s="344"/>
      <c r="H239" s="344"/>
      <c r="I239" s="344"/>
      <c r="J239" s="344"/>
      <c r="K239" s="344"/>
      <c r="L239" s="344"/>
      <c r="M239" s="344"/>
      <c r="N239" s="344"/>
      <c r="O239" s="344"/>
      <c r="P239" s="344"/>
    </row>
    <row r="240" spans="2:16" ht="18" customHeight="1">
      <c r="B240" s="344"/>
      <c r="C240" s="344"/>
      <c r="D240" s="344"/>
      <c r="E240" s="344"/>
      <c r="F240" s="344"/>
      <c r="G240" s="344"/>
      <c r="H240" s="344"/>
      <c r="I240" s="344"/>
      <c r="J240" s="344"/>
      <c r="K240" s="344"/>
      <c r="L240" s="344"/>
      <c r="M240" s="344"/>
      <c r="N240" s="344"/>
      <c r="O240" s="344"/>
      <c r="P240" s="344"/>
    </row>
    <row r="241" spans="2:16" ht="18" customHeight="1">
      <c r="B241" s="344"/>
      <c r="C241" s="344"/>
      <c r="D241" s="344"/>
      <c r="E241" s="344"/>
      <c r="F241" s="344"/>
      <c r="G241" s="344"/>
      <c r="H241" s="344"/>
      <c r="I241" s="344"/>
      <c r="J241" s="344"/>
      <c r="K241" s="344"/>
      <c r="L241" s="344"/>
      <c r="M241" s="344"/>
      <c r="N241" s="344"/>
      <c r="O241" s="344"/>
      <c r="P241" s="344"/>
    </row>
    <row r="242" spans="2:16" ht="18" customHeight="1">
      <c r="B242" s="344"/>
      <c r="C242" s="344"/>
      <c r="D242" s="344"/>
      <c r="E242" s="344"/>
      <c r="F242" s="344"/>
      <c r="G242" s="344"/>
      <c r="H242" s="344"/>
      <c r="I242" s="344"/>
      <c r="J242" s="344"/>
      <c r="K242" s="344"/>
      <c r="L242" s="344"/>
      <c r="M242" s="344"/>
      <c r="N242" s="344"/>
      <c r="O242" s="344"/>
      <c r="P242" s="344"/>
    </row>
    <row r="243" spans="2:16" ht="18" customHeight="1">
      <c r="B243" s="344"/>
      <c r="C243" s="344"/>
      <c r="D243" s="344"/>
      <c r="E243" s="344"/>
      <c r="F243" s="344"/>
      <c r="G243" s="344"/>
      <c r="H243" s="344"/>
      <c r="I243" s="344"/>
      <c r="J243" s="344"/>
      <c r="K243" s="344"/>
      <c r="L243" s="344"/>
      <c r="M243" s="344"/>
      <c r="N243" s="344"/>
      <c r="O243" s="344"/>
      <c r="P243" s="344"/>
    </row>
    <row r="244" spans="2:16" ht="18" customHeight="1">
      <c r="B244" s="344"/>
      <c r="C244" s="344"/>
      <c r="D244" s="344"/>
      <c r="E244" s="344"/>
      <c r="F244" s="344"/>
      <c r="G244" s="344"/>
      <c r="H244" s="344"/>
      <c r="I244" s="344"/>
      <c r="J244" s="344"/>
      <c r="K244" s="344"/>
      <c r="L244" s="344"/>
      <c r="M244" s="344"/>
      <c r="N244" s="344"/>
      <c r="O244" s="344"/>
      <c r="P244" s="344"/>
    </row>
    <row r="245" spans="2:16" ht="18" customHeight="1">
      <c r="B245" s="344"/>
      <c r="C245" s="344"/>
      <c r="D245" s="344"/>
      <c r="E245" s="344"/>
      <c r="F245" s="344"/>
      <c r="G245" s="344"/>
      <c r="H245" s="344"/>
      <c r="I245" s="344"/>
      <c r="J245" s="344"/>
      <c r="K245" s="344"/>
      <c r="L245" s="344"/>
      <c r="M245" s="344"/>
      <c r="N245" s="344"/>
      <c r="O245" s="344"/>
      <c r="P245" s="344"/>
    </row>
    <row r="246" spans="2:16" ht="18" customHeight="1">
      <c r="B246" s="344"/>
      <c r="C246" s="344"/>
      <c r="D246" s="344"/>
      <c r="E246" s="344"/>
      <c r="F246" s="344"/>
      <c r="G246" s="344"/>
      <c r="H246" s="344"/>
      <c r="I246" s="344"/>
      <c r="J246" s="344"/>
      <c r="K246" s="344"/>
      <c r="L246" s="344"/>
      <c r="M246" s="344"/>
      <c r="N246" s="344"/>
      <c r="O246" s="344"/>
      <c r="P246" s="344"/>
    </row>
    <row r="247" spans="2:16" ht="18" customHeight="1">
      <c r="B247" s="344"/>
      <c r="C247" s="344"/>
      <c r="D247" s="344"/>
      <c r="E247" s="344"/>
      <c r="F247" s="344"/>
      <c r="G247" s="344"/>
      <c r="H247" s="344"/>
      <c r="I247" s="344"/>
      <c r="J247" s="344"/>
      <c r="K247" s="344"/>
      <c r="L247" s="344"/>
      <c r="M247" s="344"/>
      <c r="N247" s="344"/>
      <c r="O247" s="344"/>
      <c r="P247" s="344"/>
    </row>
    <row r="248" spans="2:16" ht="18" customHeight="1">
      <c r="B248" s="344"/>
      <c r="C248" s="344"/>
      <c r="D248" s="344"/>
      <c r="E248" s="344"/>
      <c r="F248" s="344"/>
      <c r="G248" s="344"/>
      <c r="H248" s="344"/>
      <c r="I248" s="344"/>
      <c r="J248" s="344"/>
      <c r="K248" s="344"/>
      <c r="L248" s="344"/>
      <c r="M248" s="344"/>
      <c r="N248" s="344"/>
      <c r="O248" s="344"/>
      <c r="P248" s="344"/>
    </row>
    <row r="249" spans="2:16" ht="18" customHeight="1">
      <c r="B249" s="344"/>
      <c r="C249" s="344"/>
      <c r="D249" s="344"/>
      <c r="E249" s="344"/>
      <c r="F249" s="344"/>
      <c r="G249" s="344"/>
      <c r="H249" s="344"/>
      <c r="I249" s="344"/>
      <c r="J249" s="344"/>
      <c r="K249" s="344"/>
      <c r="L249" s="344"/>
      <c r="M249" s="344"/>
      <c r="N249" s="344"/>
      <c r="O249" s="344"/>
      <c r="P249" s="344"/>
    </row>
    <row r="250" spans="2:16" ht="18" customHeight="1">
      <c r="B250" s="344"/>
      <c r="C250" s="344"/>
      <c r="D250" s="344"/>
      <c r="E250" s="344"/>
      <c r="F250" s="344"/>
      <c r="G250" s="344"/>
      <c r="H250" s="344"/>
      <c r="I250" s="344"/>
      <c r="J250" s="344"/>
      <c r="K250" s="344"/>
      <c r="L250" s="344"/>
      <c r="M250" s="344"/>
      <c r="N250" s="344"/>
      <c r="O250" s="344"/>
      <c r="P250" s="344"/>
    </row>
    <row r="251" spans="2:16" ht="18" customHeight="1">
      <c r="B251" s="344"/>
      <c r="C251" s="344"/>
      <c r="D251" s="344"/>
      <c r="E251" s="344"/>
      <c r="F251" s="344"/>
      <c r="G251" s="344"/>
      <c r="H251" s="344"/>
      <c r="I251" s="344"/>
      <c r="J251" s="344"/>
      <c r="K251" s="344"/>
      <c r="L251" s="344"/>
      <c r="M251" s="344"/>
      <c r="N251" s="344"/>
      <c r="O251" s="344"/>
      <c r="P251" s="344"/>
    </row>
    <row r="252" spans="2:16" ht="18" customHeight="1">
      <c r="B252" s="344"/>
      <c r="C252" s="344"/>
      <c r="D252" s="344"/>
      <c r="E252" s="344"/>
      <c r="F252" s="344"/>
      <c r="G252" s="344"/>
      <c r="H252" s="344"/>
      <c r="I252" s="344"/>
      <c r="J252" s="344"/>
      <c r="K252" s="344"/>
      <c r="L252" s="344"/>
      <c r="M252" s="344"/>
      <c r="N252" s="344"/>
      <c r="O252" s="344"/>
      <c r="P252" s="344"/>
    </row>
    <row r="253" spans="2:16" ht="18" customHeight="1">
      <c r="B253" s="344"/>
      <c r="C253" s="344"/>
      <c r="D253" s="344"/>
      <c r="E253" s="344"/>
      <c r="F253" s="344"/>
      <c r="G253" s="344"/>
      <c r="H253" s="344"/>
      <c r="I253" s="344"/>
      <c r="J253" s="344"/>
      <c r="K253" s="344"/>
      <c r="L253" s="344"/>
      <c r="M253" s="344"/>
      <c r="N253" s="344"/>
      <c r="O253" s="344"/>
      <c r="P253" s="344"/>
    </row>
    <row r="254" spans="2:16" ht="18" customHeight="1">
      <c r="B254" s="344"/>
      <c r="C254" s="344"/>
      <c r="D254" s="344"/>
      <c r="E254" s="344"/>
      <c r="F254" s="344"/>
      <c r="G254" s="344"/>
      <c r="H254" s="344"/>
      <c r="I254" s="344"/>
      <c r="J254" s="344"/>
      <c r="K254" s="344"/>
      <c r="L254" s="344"/>
      <c r="M254" s="344"/>
      <c r="N254" s="344"/>
      <c r="O254" s="344"/>
      <c r="P254" s="344"/>
    </row>
    <row r="255" spans="2:16" ht="18" customHeight="1">
      <c r="B255" s="344"/>
      <c r="C255" s="344"/>
      <c r="D255" s="344"/>
      <c r="E255" s="344"/>
      <c r="F255" s="344"/>
      <c r="G255" s="344"/>
      <c r="H255" s="344"/>
      <c r="I255" s="344"/>
      <c r="J255" s="344"/>
      <c r="K255" s="344"/>
      <c r="L255" s="344"/>
      <c r="M255" s="344"/>
      <c r="N255" s="344"/>
      <c r="O255" s="344"/>
      <c r="P255" s="344"/>
    </row>
    <row r="256" spans="2:16" ht="18" customHeight="1">
      <c r="B256" s="344"/>
      <c r="C256" s="344"/>
      <c r="D256" s="344"/>
      <c r="E256" s="344"/>
      <c r="F256" s="344"/>
      <c r="G256" s="344"/>
      <c r="H256" s="344"/>
      <c r="I256" s="344"/>
      <c r="J256" s="344"/>
      <c r="K256" s="344"/>
      <c r="L256" s="344"/>
      <c r="M256" s="344"/>
      <c r="N256" s="344"/>
      <c r="O256" s="344"/>
      <c r="P256" s="344"/>
    </row>
    <row r="257" spans="2:16" ht="18" customHeight="1">
      <c r="B257" s="344"/>
      <c r="C257" s="344"/>
      <c r="D257" s="344"/>
      <c r="E257" s="344"/>
      <c r="F257" s="344"/>
      <c r="G257" s="344"/>
      <c r="H257" s="344"/>
      <c r="I257" s="344"/>
      <c r="J257" s="344"/>
      <c r="K257" s="344"/>
      <c r="L257" s="344"/>
      <c r="M257" s="344"/>
      <c r="N257" s="344"/>
      <c r="O257" s="344"/>
      <c r="P257" s="344"/>
    </row>
    <row r="258" spans="2:16" ht="18" customHeight="1">
      <c r="B258" s="344"/>
      <c r="C258" s="344"/>
      <c r="D258" s="344"/>
      <c r="E258" s="344"/>
      <c r="F258" s="344"/>
      <c r="G258" s="344"/>
      <c r="H258" s="344"/>
      <c r="I258" s="344"/>
      <c r="J258" s="344"/>
      <c r="K258" s="344"/>
      <c r="L258" s="344"/>
      <c r="M258" s="344"/>
      <c r="N258" s="344"/>
      <c r="O258" s="344"/>
      <c r="P258" s="344"/>
    </row>
    <row r="259" spans="2:16" ht="18" customHeight="1">
      <c r="B259" s="344"/>
      <c r="C259" s="344"/>
      <c r="D259" s="344"/>
      <c r="E259" s="344"/>
      <c r="F259" s="344"/>
      <c r="G259" s="344"/>
      <c r="H259" s="344"/>
      <c r="I259" s="344"/>
      <c r="J259" s="344"/>
      <c r="K259" s="344"/>
      <c r="L259" s="344"/>
      <c r="M259" s="344"/>
      <c r="N259" s="344"/>
      <c r="O259" s="344"/>
      <c r="P259" s="344"/>
    </row>
    <row r="260" spans="2:16" ht="18" customHeight="1">
      <c r="B260" s="344"/>
      <c r="C260" s="344"/>
      <c r="D260" s="344"/>
      <c r="E260" s="344"/>
      <c r="F260" s="344"/>
      <c r="G260" s="344"/>
      <c r="H260" s="344"/>
      <c r="I260" s="344"/>
      <c r="J260" s="344"/>
      <c r="K260" s="344"/>
      <c r="L260" s="344"/>
      <c r="M260" s="344"/>
      <c r="N260" s="344"/>
      <c r="O260" s="344"/>
      <c r="P260" s="344"/>
    </row>
    <row r="261" spans="2:16" ht="18" customHeight="1">
      <c r="B261" s="344"/>
      <c r="C261" s="344"/>
      <c r="D261" s="344"/>
      <c r="E261" s="344"/>
      <c r="F261" s="344"/>
      <c r="G261" s="344"/>
      <c r="H261" s="344"/>
      <c r="I261" s="344"/>
      <c r="J261" s="344"/>
      <c r="K261" s="344"/>
      <c r="L261" s="344"/>
      <c r="M261" s="344"/>
      <c r="N261" s="344"/>
      <c r="O261" s="344"/>
      <c r="P261" s="344"/>
    </row>
    <row r="262" spans="2:16" ht="18" customHeight="1">
      <c r="B262" s="344"/>
      <c r="C262" s="344"/>
      <c r="D262" s="344"/>
      <c r="E262" s="344"/>
      <c r="F262" s="344"/>
      <c r="G262" s="344"/>
      <c r="H262" s="344"/>
      <c r="I262" s="344"/>
      <c r="J262" s="344"/>
      <c r="K262" s="344"/>
      <c r="L262" s="344"/>
      <c r="M262" s="344"/>
      <c r="N262" s="344"/>
      <c r="O262" s="344"/>
      <c r="P262" s="344"/>
    </row>
    <row r="263" spans="2:16" ht="18" customHeight="1">
      <c r="B263" s="344"/>
      <c r="C263" s="344"/>
      <c r="D263" s="344"/>
      <c r="E263" s="344"/>
      <c r="F263" s="344"/>
      <c r="G263" s="344"/>
      <c r="H263" s="344"/>
      <c r="I263" s="344"/>
      <c r="J263" s="344"/>
      <c r="K263" s="344"/>
      <c r="L263" s="344"/>
      <c r="M263" s="344"/>
      <c r="N263" s="344"/>
      <c r="O263" s="344"/>
      <c r="P263" s="344"/>
    </row>
    <row r="264" spans="2:16" ht="18" customHeight="1">
      <c r="B264" s="344"/>
      <c r="C264" s="344"/>
      <c r="D264" s="344"/>
      <c r="E264" s="344"/>
      <c r="F264" s="344"/>
      <c r="G264" s="344"/>
      <c r="H264" s="344"/>
      <c r="I264" s="344"/>
      <c r="J264" s="344"/>
      <c r="K264" s="344"/>
      <c r="L264" s="344"/>
      <c r="M264" s="344"/>
      <c r="N264" s="344"/>
      <c r="O264" s="344"/>
      <c r="P264" s="344"/>
    </row>
    <row r="265" spans="2:16" ht="18" customHeight="1">
      <c r="B265" s="344"/>
      <c r="C265" s="344"/>
      <c r="D265" s="344"/>
      <c r="E265" s="344"/>
      <c r="F265" s="344"/>
      <c r="G265" s="344"/>
      <c r="H265" s="344"/>
      <c r="I265" s="344"/>
      <c r="J265" s="344"/>
      <c r="K265" s="344"/>
      <c r="L265" s="344"/>
      <c r="M265" s="344"/>
      <c r="N265" s="344"/>
      <c r="O265" s="344"/>
      <c r="P265" s="344"/>
    </row>
    <row r="266" spans="2:16" ht="18" customHeight="1">
      <c r="B266" s="344"/>
      <c r="C266" s="344"/>
      <c r="D266" s="344"/>
      <c r="E266" s="344"/>
      <c r="F266" s="344"/>
      <c r="G266" s="344"/>
      <c r="H266" s="344"/>
      <c r="I266" s="344"/>
      <c r="J266" s="344"/>
      <c r="K266" s="344"/>
      <c r="L266" s="344"/>
      <c r="M266" s="344"/>
      <c r="N266" s="344"/>
      <c r="O266" s="344"/>
      <c r="P266" s="344"/>
    </row>
    <row r="267" spans="2:16" ht="18" customHeight="1">
      <c r="B267" s="344"/>
      <c r="C267" s="344"/>
      <c r="D267" s="344"/>
      <c r="E267" s="344"/>
      <c r="F267" s="344"/>
      <c r="G267" s="344"/>
      <c r="H267" s="344"/>
      <c r="I267" s="344"/>
      <c r="J267" s="344"/>
      <c r="K267" s="344"/>
      <c r="L267" s="344"/>
      <c r="M267" s="344"/>
      <c r="N267" s="344"/>
      <c r="O267" s="344"/>
      <c r="P267" s="344"/>
    </row>
    <row r="268" spans="2:16" ht="18" customHeight="1">
      <c r="B268" s="344"/>
      <c r="C268" s="344"/>
      <c r="D268" s="344"/>
      <c r="E268" s="344"/>
      <c r="F268" s="344"/>
      <c r="G268" s="344"/>
      <c r="H268" s="344"/>
      <c r="I268" s="344"/>
      <c r="J268" s="344"/>
      <c r="K268" s="344"/>
      <c r="L268" s="344"/>
      <c r="M268" s="344"/>
      <c r="N268" s="344"/>
      <c r="O268" s="344"/>
      <c r="P268" s="344"/>
    </row>
    <row r="269" spans="2:16" ht="18" customHeight="1">
      <c r="B269" s="344"/>
      <c r="C269" s="344"/>
      <c r="D269" s="344"/>
      <c r="E269" s="344"/>
      <c r="F269" s="344"/>
      <c r="G269" s="344"/>
      <c r="H269" s="344"/>
      <c r="I269" s="344"/>
      <c r="J269" s="344"/>
      <c r="K269" s="344"/>
      <c r="L269" s="344"/>
      <c r="M269" s="344"/>
      <c r="N269" s="344"/>
      <c r="O269" s="344"/>
      <c r="P269" s="344"/>
    </row>
    <row r="270" spans="2:16" ht="18" customHeight="1">
      <c r="B270" s="344"/>
      <c r="C270" s="344"/>
      <c r="D270" s="344"/>
      <c r="E270" s="344"/>
      <c r="F270" s="344"/>
      <c r="G270" s="344"/>
      <c r="H270" s="344"/>
      <c r="I270" s="344"/>
      <c r="J270" s="344"/>
      <c r="K270" s="344"/>
      <c r="L270" s="344"/>
      <c r="M270" s="344"/>
      <c r="N270" s="344"/>
      <c r="O270" s="344"/>
      <c r="P270" s="344"/>
    </row>
    <row r="271" spans="2:16" ht="18" customHeight="1">
      <c r="B271" s="344"/>
      <c r="C271" s="344"/>
      <c r="D271" s="344"/>
      <c r="E271" s="344"/>
      <c r="F271" s="344"/>
      <c r="G271" s="344"/>
      <c r="H271" s="344"/>
      <c r="I271" s="344"/>
      <c r="J271" s="344"/>
      <c r="K271" s="344"/>
      <c r="L271" s="344"/>
      <c r="M271" s="344"/>
      <c r="N271" s="344"/>
      <c r="O271" s="344"/>
      <c r="P271" s="344"/>
    </row>
    <row r="272" spans="2:16" ht="18" customHeight="1">
      <c r="B272" s="344"/>
      <c r="C272" s="344"/>
      <c r="D272" s="344"/>
      <c r="E272" s="344"/>
      <c r="F272" s="344"/>
      <c r="G272" s="344"/>
      <c r="H272" s="344"/>
      <c r="I272" s="344"/>
      <c r="J272" s="344"/>
      <c r="K272" s="344"/>
      <c r="L272" s="344"/>
      <c r="M272" s="344"/>
      <c r="N272" s="344"/>
      <c r="O272" s="344"/>
      <c r="P272" s="344"/>
    </row>
    <row r="273" spans="2:16" ht="18" customHeight="1">
      <c r="B273" s="344"/>
      <c r="C273" s="344"/>
      <c r="D273" s="344"/>
      <c r="E273" s="344"/>
      <c r="F273" s="344"/>
      <c r="G273" s="344"/>
      <c r="H273" s="344"/>
      <c r="I273" s="344"/>
      <c r="J273" s="344"/>
      <c r="K273" s="344"/>
      <c r="L273" s="344"/>
      <c r="M273" s="344"/>
      <c r="N273" s="344"/>
      <c r="O273" s="344"/>
      <c r="P273" s="344"/>
    </row>
    <row r="274" spans="2:16" ht="18" customHeight="1">
      <c r="B274" s="344"/>
      <c r="C274" s="344"/>
      <c r="D274" s="344"/>
      <c r="E274" s="344"/>
      <c r="F274" s="344"/>
      <c r="G274" s="344"/>
      <c r="H274" s="344"/>
      <c r="I274" s="344"/>
      <c r="J274" s="344"/>
      <c r="K274" s="344"/>
      <c r="L274" s="344"/>
      <c r="M274" s="344"/>
      <c r="N274" s="344"/>
      <c r="O274" s="344"/>
      <c r="P274" s="344"/>
    </row>
    <row r="275" spans="2:16" ht="18" customHeight="1">
      <c r="B275" s="344"/>
      <c r="C275" s="344"/>
      <c r="D275" s="344"/>
      <c r="E275" s="344"/>
      <c r="F275" s="344"/>
      <c r="G275" s="344"/>
      <c r="H275" s="344"/>
      <c r="I275" s="344"/>
      <c r="J275" s="344"/>
      <c r="K275" s="344"/>
      <c r="L275" s="344"/>
      <c r="M275" s="344"/>
      <c r="N275" s="344"/>
      <c r="O275" s="344"/>
      <c r="P275" s="344"/>
    </row>
    <row r="276" spans="2:16" ht="18" customHeight="1">
      <c r="B276" s="344"/>
      <c r="C276" s="344"/>
      <c r="D276" s="344"/>
      <c r="E276" s="344"/>
      <c r="F276" s="344"/>
      <c r="G276" s="344"/>
      <c r="H276" s="344"/>
      <c r="I276" s="344"/>
      <c r="J276" s="344"/>
      <c r="K276" s="344"/>
      <c r="L276" s="344"/>
      <c r="M276" s="344"/>
      <c r="N276" s="344"/>
      <c r="O276" s="344"/>
      <c r="P276" s="344"/>
    </row>
    <row r="277" spans="2:16" ht="18" customHeight="1">
      <c r="B277" s="344"/>
      <c r="C277" s="344"/>
      <c r="D277" s="344"/>
      <c r="E277" s="344"/>
      <c r="F277" s="344"/>
      <c r="G277" s="344"/>
      <c r="H277" s="344"/>
      <c r="I277" s="344"/>
      <c r="J277" s="344"/>
      <c r="K277" s="344"/>
      <c r="L277" s="344"/>
      <c r="M277" s="344"/>
      <c r="N277" s="344"/>
      <c r="O277" s="344"/>
      <c r="P277" s="344"/>
    </row>
    <row r="278" spans="2:16" ht="18" customHeight="1">
      <c r="B278" s="344"/>
      <c r="C278" s="344"/>
      <c r="D278" s="344"/>
      <c r="E278" s="344"/>
      <c r="F278" s="344"/>
      <c r="G278" s="344"/>
      <c r="H278" s="344"/>
      <c r="I278" s="344"/>
      <c r="J278" s="344"/>
      <c r="K278" s="344"/>
      <c r="L278" s="344"/>
      <c r="M278" s="344"/>
      <c r="N278" s="344"/>
      <c r="O278" s="344"/>
      <c r="P278" s="344"/>
    </row>
    <row r="279" spans="2:16" ht="18" customHeight="1">
      <c r="B279" s="344"/>
      <c r="C279" s="344"/>
      <c r="D279" s="344"/>
      <c r="E279" s="344"/>
      <c r="F279" s="344"/>
      <c r="G279" s="344"/>
      <c r="H279" s="344"/>
      <c r="I279" s="344"/>
      <c r="J279" s="344"/>
      <c r="K279" s="344"/>
      <c r="L279" s="344"/>
      <c r="M279" s="344"/>
      <c r="N279" s="344"/>
      <c r="O279" s="344"/>
      <c r="P279" s="344"/>
    </row>
    <row r="280" spans="2:16" ht="18" customHeight="1">
      <c r="B280" s="344"/>
      <c r="C280" s="344"/>
      <c r="D280" s="344"/>
      <c r="E280" s="344"/>
      <c r="F280" s="344"/>
      <c r="G280" s="344"/>
      <c r="H280" s="344"/>
      <c r="I280" s="344"/>
      <c r="J280" s="344"/>
      <c r="K280" s="344"/>
      <c r="L280" s="344"/>
      <c r="M280" s="344"/>
      <c r="N280" s="344"/>
      <c r="O280" s="344"/>
      <c r="P280" s="344"/>
    </row>
    <row r="281" spans="2:16" ht="18" customHeight="1">
      <c r="B281" s="344"/>
      <c r="C281" s="344"/>
      <c r="D281" s="344"/>
      <c r="E281" s="344"/>
      <c r="F281" s="344"/>
      <c r="G281" s="344"/>
      <c r="H281" s="344"/>
      <c r="I281" s="344"/>
      <c r="J281" s="344"/>
      <c r="K281" s="344"/>
      <c r="L281" s="344"/>
      <c r="M281" s="344"/>
      <c r="N281" s="344"/>
      <c r="O281" s="344"/>
      <c r="P281" s="344"/>
    </row>
    <row r="282" spans="2:16" ht="18" customHeight="1">
      <c r="B282" s="344"/>
      <c r="C282" s="344"/>
      <c r="D282" s="344"/>
      <c r="E282" s="344"/>
      <c r="F282" s="344"/>
      <c r="G282" s="344"/>
      <c r="H282" s="344"/>
      <c r="I282" s="344"/>
      <c r="J282" s="344"/>
      <c r="K282" s="344"/>
      <c r="L282" s="344"/>
      <c r="M282" s="344"/>
      <c r="N282" s="344"/>
      <c r="O282" s="344"/>
      <c r="P282" s="344"/>
    </row>
    <row r="283" spans="2:16" ht="18" customHeight="1">
      <c r="B283" s="344"/>
      <c r="C283" s="344"/>
      <c r="D283" s="344"/>
      <c r="E283" s="344"/>
      <c r="F283" s="344"/>
      <c r="G283" s="344"/>
      <c r="H283" s="344"/>
      <c r="I283" s="344"/>
      <c r="J283" s="344"/>
      <c r="K283" s="344"/>
      <c r="L283" s="344"/>
      <c r="M283" s="344"/>
      <c r="N283" s="344"/>
      <c r="O283" s="344"/>
      <c r="P283" s="344"/>
    </row>
    <row r="284" spans="2:16" ht="18" customHeight="1">
      <c r="B284" s="344"/>
      <c r="C284" s="344"/>
      <c r="D284" s="344"/>
      <c r="E284" s="344"/>
      <c r="F284" s="344"/>
      <c r="G284" s="344"/>
      <c r="H284" s="344"/>
      <c r="I284" s="344"/>
      <c r="J284" s="344"/>
      <c r="K284" s="344"/>
      <c r="L284" s="344"/>
      <c r="M284" s="344"/>
      <c r="N284" s="344"/>
      <c r="O284" s="344"/>
      <c r="P284" s="344"/>
    </row>
    <row r="285" spans="2:16" ht="18" customHeight="1">
      <c r="B285" s="344"/>
      <c r="C285" s="344"/>
      <c r="D285" s="344"/>
      <c r="E285" s="344"/>
      <c r="F285" s="344"/>
      <c r="G285" s="344"/>
      <c r="H285" s="344"/>
      <c r="I285" s="344"/>
      <c r="J285" s="344"/>
      <c r="K285" s="344"/>
      <c r="L285" s="344"/>
      <c r="M285" s="344"/>
      <c r="N285" s="344"/>
      <c r="O285" s="344"/>
      <c r="P285" s="344"/>
    </row>
    <row r="286" spans="2:16" ht="18" customHeight="1">
      <c r="B286" s="344"/>
      <c r="C286" s="344"/>
      <c r="D286" s="344"/>
      <c r="E286" s="344"/>
      <c r="F286" s="344"/>
      <c r="G286" s="344"/>
      <c r="H286" s="344"/>
      <c r="I286" s="344"/>
      <c r="J286" s="344"/>
      <c r="K286" s="344"/>
      <c r="L286" s="344"/>
      <c r="M286" s="344"/>
      <c r="N286" s="344"/>
      <c r="O286" s="344"/>
      <c r="P286" s="344"/>
    </row>
    <row r="287" spans="2:16" ht="18" customHeight="1">
      <c r="B287" s="344"/>
      <c r="C287" s="344"/>
      <c r="D287" s="344"/>
      <c r="E287" s="344"/>
      <c r="F287" s="344"/>
      <c r="G287" s="344"/>
      <c r="H287" s="344"/>
      <c r="I287" s="344"/>
      <c r="J287" s="344"/>
      <c r="K287" s="344"/>
      <c r="L287" s="344"/>
      <c r="M287" s="344"/>
      <c r="N287" s="344"/>
      <c r="O287" s="344"/>
      <c r="P287" s="344"/>
    </row>
    <row r="288" spans="2:16" ht="18" customHeight="1">
      <c r="B288" s="344"/>
      <c r="C288" s="344"/>
      <c r="D288" s="344"/>
      <c r="E288" s="344"/>
      <c r="F288" s="344"/>
      <c r="G288" s="344"/>
      <c r="H288" s="344"/>
      <c r="I288" s="344"/>
      <c r="J288" s="344"/>
      <c r="K288" s="344"/>
      <c r="L288" s="344"/>
      <c r="M288" s="344"/>
      <c r="N288" s="344"/>
      <c r="O288" s="344"/>
      <c r="P288" s="344"/>
    </row>
    <row r="289" spans="2:16" ht="18" customHeight="1">
      <c r="B289" s="344"/>
      <c r="C289" s="344"/>
      <c r="D289" s="344"/>
      <c r="E289" s="344"/>
      <c r="F289" s="344"/>
      <c r="G289" s="344"/>
      <c r="H289" s="344"/>
      <c r="I289" s="344"/>
      <c r="J289" s="344"/>
      <c r="K289" s="344"/>
      <c r="L289" s="344"/>
      <c r="M289" s="344"/>
      <c r="N289" s="344"/>
      <c r="O289" s="344"/>
      <c r="P289" s="344"/>
    </row>
    <row r="290" spans="2:16" ht="18" customHeight="1">
      <c r="B290" s="344"/>
      <c r="C290" s="344"/>
      <c r="D290" s="344"/>
      <c r="E290" s="344"/>
      <c r="F290" s="344"/>
      <c r="G290" s="344"/>
      <c r="H290" s="344"/>
      <c r="I290" s="344"/>
      <c r="J290" s="344"/>
      <c r="K290" s="344"/>
      <c r="L290" s="344"/>
      <c r="M290" s="344"/>
      <c r="N290" s="344"/>
      <c r="O290" s="344"/>
      <c r="P290" s="344"/>
    </row>
    <row r="291" spans="2:16" ht="18" customHeight="1">
      <c r="B291" s="344"/>
      <c r="C291" s="344"/>
      <c r="D291" s="344"/>
      <c r="E291" s="344"/>
      <c r="F291" s="344"/>
      <c r="G291" s="344"/>
      <c r="H291" s="344"/>
      <c r="I291" s="344"/>
      <c r="J291" s="344"/>
      <c r="K291" s="344"/>
      <c r="L291" s="344"/>
      <c r="M291" s="344"/>
      <c r="N291" s="344"/>
      <c r="O291" s="344"/>
      <c r="P291" s="344"/>
    </row>
    <row r="292" spans="2:16" ht="18" customHeight="1">
      <c r="B292" s="344"/>
      <c r="C292" s="344"/>
      <c r="D292" s="344"/>
      <c r="E292" s="344"/>
      <c r="F292" s="344"/>
      <c r="G292" s="344"/>
      <c r="H292" s="344"/>
      <c r="I292" s="344"/>
      <c r="J292" s="344"/>
      <c r="K292" s="344"/>
      <c r="L292" s="344"/>
      <c r="M292" s="344"/>
      <c r="N292" s="344"/>
      <c r="O292" s="344"/>
      <c r="P292" s="344"/>
    </row>
    <row r="293" spans="2:16" ht="18" customHeight="1">
      <c r="B293" s="344"/>
      <c r="C293" s="344"/>
      <c r="D293" s="344"/>
      <c r="E293" s="344"/>
      <c r="F293" s="344"/>
      <c r="G293" s="344"/>
      <c r="H293" s="344"/>
      <c r="I293" s="344"/>
      <c r="J293" s="344"/>
      <c r="K293" s="344"/>
      <c r="L293" s="344"/>
      <c r="M293" s="344"/>
      <c r="N293" s="344"/>
      <c r="O293" s="344"/>
      <c r="P293" s="344"/>
    </row>
    <row r="294" spans="2:16" ht="18" customHeight="1">
      <c r="B294" s="344"/>
      <c r="C294" s="344"/>
      <c r="D294" s="344"/>
      <c r="E294" s="344"/>
      <c r="F294" s="344"/>
      <c r="G294" s="344"/>
      <c r="H294" s="344"/>
      <c r="I294" s="344"/>
      <c r="J294" s="344"/>
      <c r="K294" s="344"/>
      <c r="L294" s="344"/>
      <c r="M294" s="344"/>
      <c r="N294" s="344"/>
      <c r="O294" s="344"/>
      <c r="P294" s="344"/>
    </row>
    <row r="295" spans="2:16" ht="18" customHeight="1">
      <c r="B295" s="344"/>
      <c r="C295" s="344"/>
      <c r="D295" s="344"/>
      <c r="E295" s="344"/>
      <c r="F295" s="344"/>
      <c r="G295" s="344"/>
      <c r="H295" s="344"/>
      <c r="I295" s="344"/>
      <c r="J295" s="344"/>
      <c r="K295" s="344"/>
      <c r="L295" s="344"/>
      <c r="M295" s="344"/>
      <c r="N295" s="344"/>
      <c r="O295" s="344"/>
      <c r="P295" s="344"/>
    </row>
    <row r="296" spans="2:16" ht="18" customHeight="1">
      <c r="B296" s="344"/>
      <c r="C296" s="344"/>
      <c r="D296" s="344"/>
      <c r="E296" s="344"/>
      <c r="F296" s="344"/>
      <c r="G296" s="344"/>
      <c r="H296" s="344"/>
      <c r="I296" s="344"/>
      <c r="J296" s="344"/>
      <c r="K296" s="344"/>
      <c r="L296" s="344"/>
      <c r="M296" s="344"/>
      <c r="N296" s="344"/>
      <c r="O296" s="344"/>
      <c r="P296" s="344"/>
    </row>
    <row r="297" spans="2:16" ht="18" customHeight="1">
      <c r="B297" s="344"/>
      <c r="C297" s="344"/>
      <c r="D297" s="344"/>
      <c r="E297" s="344"/>
      <c r="F297" s="344"/>
      <c r="G297" s="344"/>
      <c r="H297" s="344"/>
      <c r="I297" s="344"/>
      <c r="J297" s="344"/>
      <c r="K297" s="344"/>
      <c r="L297" s="344"/>
      <c r="M297" s="344"/>
      <c r="N297" s="344"/>
      <c r="O297" s="344"/>
      <c r="P297" s="344"/>
    </row>
    <row r="298" spans="2:16" ht="18" customHeight="1">
      <c r="B298" s="344"/>
      <c r="C298" s="344"/>
      <c r="D298" s="344"/>
      <c r="E298" s="344"/>
      <c r="F298" s="344"/>
      <c r="G298" s="344"/>
      <c r="H298" s="344"/>
      <c r="I298" s="344"/>
      <c r="J298" s="344"/>
      <c r="K298" s="344"/>
      <c r="L298" s="344"/>
      <c r="M298" s="344"/>
      <c r="N298" s="344"/>
      <c r="O298" s="344"/>
      <c r="P298" s="344"/>
    </row>
    <row r="299" spans="2:16" ht="18" customHeight="1">
      <c r="B299" s="344"/>
      <c r="C299" s="344"/>
      <c r="D299" s="344"/>
      <c r="E299" s="344"/>
      <c r="F299" s="344"/>
      <c r="G299" s="344"/>
      <c r="H299" s="344"/>
      <c r="I299" s="344"/>
      <c r="J299" s="344"/>
      <c r="K299" s="344"/>
      <c r="L299" s="344"/>
      <c r="M299" s="344"/>
      <c r="N299" s="344"/>
      <c r="O299" s="344"/>
      <c r="P299" s="344"/>
    </row>
    <row r="300" spans="2:16" ht="18" customHeight="1">
      <c r="B300" s="344"/>
      <c r="C300" s="344"/>
      <c r="D300" s="344"/>
      <c r="E300" s="344"/>
      <c r="F300" s="344"/>
      <c r="G300" s="344"/>
      <c r="H300" s="344"/>
      <c r="I300" s="344"/>
      <c r="J300" s="344"/>
      <c r="K300" s="344"/>
      <c r="L300" s="344"/>
      <c r="M300" s="344"/>
      <c r="N300" s="344"/>
      <c r="O300" s="344"/>
      <c r="P300" s="344"/>
    </row>
    <row r="301" spans="2:16" ht="18" customHeight="1">
      <c r="B301" s="344"/>
      <c r="C301" s="344"/>
      <c r="D301" s="344"/>
      <c r="E301" s="344"/>
      <c r="F301" s="344"/>
      <c r="G301" s="344"/>
      <c r="H301" s="344"/>
      <c r="I301" s="344"/>
      <c r="J301" s="344"/>
      <c r="K301" s="344"/>
      <c r="L301" s="344"/>
      <c r="M301" s="344"/>
      <c r="N301" s="344"/>
      <c r="O301" s="344"/>
      <c r="P301" s="344"/>
    </row>
    <row r="302" spans="2:16" ht="18" customHeight="1">
      <c r="B302" s="344"/>
      <c r="C302" s="344"/>
      <c r="D302" s="344"/>
      <c r="E302" s="344"/>
      <c r="F302" s="344"/>
      <c r="G302" s="344"/>
      <c r="H302" s="344"/>
      <c r="I302" s="344"/>
      <c r="J302" s="344"/>
      <c r="K302" s="344"/>
      <c r="L302" s="344"/>
      <c r="M302" s="344"/>
      <c r="N302" s="344"/>
      <c r="O302" s="344"/>
      <c r="P302" s="344"/>
    </row>
    <row r="303" spans="2:16" ht="18" customHeight="1">
      <c r="B303" s="344"/>
      <c r="C303" s="344"/>
      <c r="D303" s="344"/>
      <c r="E303" s="344"/>
      <c r="F303" s="344"/>
      <c r="G303" s="344"/>
      <c r="H303" s="344"/>
      <c r="I303" s="344"/>
      <c r="J303" s="344"/>
      <c r="K303" s="344"/>
      <c r="L303" s="344"/>
      <c r="M303" s="344"/>
      <c r="N303" s="344"/>
      <c r="O303" s="344"/>
      <c r="P303" s="344"/>
    </row>
    <row r="304" spans="2:16" ht="18" customHeight="1">
      <c r="B304" s="344"/>
      <c r="C304" s="344"/>
      <c r="D304" s="344"/>
      <c r="E304" s="344"/>
      <c r="F304" s="344"/>
      <c r="G304" s="344"/>
      <c r="H304" s="344"/>
      <c r="I304" s="344"/>
      <c r="J304" s="344"/>
      <c r="K304" s="344"/>
      <c r="L304" s="344"/>
      <c r="M304" s="344"/>
      <c r="N304" s="344"/>
      <c r="O304" s="344"/>
      <c r="P304" s="344"/>
    </row>
    <row r="305" spans="2:16" ht="18" customHeight="1">
      <c r="B305" s="344"/>
      <c r="C305" s="344"/>
      <c r="D305" s="344"/>
      <c r="E305" s="344"/>
      <c r="F305" s="344"/>
      <c r="G305" s="344"/>
      <c r="H305" s="344"/>
      <c r="I305" s="344"/>
      <c r="J305" s="344"/>
      <c r="K305" s="344"/>
      <c r="L305" s="344"/>
      <c r="M305" s="344"/>
      <c r="N305" s="344"/>
      <c r="O305" s="344"/>
      <c r="P305" s="344"/>
    </row>
    <row r="306" spans="2:16" ht="18" customHeight="1">
      <c r="B306" s="344"/>
      <c r="C306" s="344"/>
      <c r="D306" s="344"/>
      <c r="E306" s="344"/>
      <c r="F306" s="344"/>
      <c r="G306" s="344"/>
      <c r="H306" s="344"/>
      <c r="I306" s="344"/>
      <c r="J306" s="344"/>
      <c r="K306" s="344"/>
      <c r="L306" s="344"/>
      <c r="M306" s="344"/>
      <c r="N306" s="344"/>
      <c r="O306" s="344"/>
      <c r="P306" s="344"/>
    </row>
    <row r="307" spans="2:16" ht="18" customHeight="1">
      <c r="B307" s="344"/>
      <c r="C307" s="344"/>
      <c r="D307" s="344"/>
      <c r="E307" s="344"/>
      <c r="F307" s="344"/>
      <c r="G307" s="344"/>
      <c r="H307" s="344"/>
      <c r="I307" s="344"/>
      <c r="J307" s="344"/>
      <c r="K307" s="344"/>
      <c r="L307" s="344"/>
      <c r="M307" s="344"/>
      <c r="N307" s="344"/>
      <c r="O307" s="344"/>
      <c r="P307" s="344"/>
    </row>
    <row r="308" spans="2:16" ht="18" customHeight="1">
      <c r="B308" s="344"/>
      <c r="C308" s="344"/>
      <c r="D308" s="344"/>
      <c r="E308" s="344"/>
      <c r="F308" s="344"/>
      <c r="G308" s="344"/>
      <c r="H308" s="344"/>
      <c r="I308" s="344"/>
      <c r="J308" s="344"/>
      <c r="K308" s="344"/>
      <c r="L308" s="344"/>
      <c r="M308" s="344"/>
      <c r="N308" s="344"/>
      <c r="O308" s="344"/>
      <c r="P308" s="344"/>
    </row>
    <row r="309" spans="2:16" ht="18" customHeight="1">
      <c r="B309" s="344"/>
      <c r="C309" s="344"/>
      <c r="D309" s="344"/>
      <c r="E309" s="344"/>
      <c r="F309" s="344"/>
      <c r="G309" s="344"/>
      <c r="H309" s="344"/>
      <c r="I309" s="344"/>
      <c r="J309" s="344"/>
      <c r="K309" s="344"/>
      <c r="L309" s="344"/>
      <c r="M309" s="344"/>
      <c r="N309" s="344"/>
      <c r="O309" s="344"/>
      <c r="P309" s="344"/>
    </row>
    <row r="310" spans="2:16" ht="18" customHeight="1">
      <c r="B310" s="344"/>
      <c r="C310" s="344"/>
      <c r="D310" s="344"/>
      <c r="E310" s="344"/>
      <c r="F310" s="344"/>
      <c r="G310" s="344"/>
      <c r="H310" s="344"/>
      <c r="I310" s="344"/>
      <c r="J310" s="344"/>
      <c r="K310" s="344"/>
      <c r="L310" s="344"/>
      <c r="M310" s="344"/>
      <c r="N310" s="344"/>
      <c r="O310" s="344"/>
      <c r="P310" s="344"/>
    </row>
    <row r="311" spans="2:16" ht="18" customHeight="1">
      <c r="B311" s="344"/>
      <c r="C311" s="344"/>
      <c r="D311" s="344"/>
      <c r="E311" s="344"/>
      <c r="F311" s="344"/>
      <c r="G311" s="344"/>
      <c r="H311" s="344"/>
      <c r="I311" s="344"/>
      <c r="J311" s="344"/>
      <c r="K311" s="344"/>
      <c r="L311" s="344"/>
      <c r="M311" s="344"/>
      <c r="N311" s="344"/>
      <c r="O311" s="344"/>
      <c r="P311" s="344"/>
    </row>
    <row r="312" spans="2:16" ht="18" customHeight="1">
      <c r="B312" s="344"/>
      <c r="C312" s="344"/>
      <c r="D312" s="344"/>
      <c r="E312" s="344"/>
      <c r="F312" s="344"/>
      <c r="G312" s="344"/>
      <c r="H312" s="344"/>
      <c r="I312" s="344"/>
      <c r="J312" s="344"/>
      <c r="K312" s="344"/>
      <c r="L312" s="344"/>
      <c r="M312" s="344"/>
      <c r="N312" s="344"/>
      <c r="O312" s="344"/>
      <c r="P312" s="344"/>
    </row>
    <row r="313" spans="2:16" ht="18" customHeight="1">
      <c r="B313" s="344"/>
      <c r="C313" s="344"/>
      <c r="D313" s="344"/>
      <c r="E313" s="344"/>
      <c r="F313" s="344"/>
      <c r="G313" s="344"/>
      <c r="H313" s="344"/>
      <c r="I313" s="344"/>
      <c r="J313" s="344"/>
      <c r="K313" s="344"/>
      <c r="L313" s="344"/>
      <c r="M313" s="344"/>
      <c r="N313" s="344"/>
      <c r="O313" s="344"/>
      <c r="P313" s="344"/>
    </row>
    <row r="314" spans="2:16" ht="18" customHeight="1">
      <c r="B314" s="344"/>
      <c r="C314" s="344"/>
      <c r="D314" s="344"/>
      <c r="E314" s="344"/>
      <c r="F314" s="344"/>
      <c r="G314" s="344"/>
      <c r="H314" s="344"/>
      <c r="I314" s="344"/>
      <c r="J314" s="344"/>
      <c r="K314" s="344"/>
      <c r="L314" s="344"/>
      <c r="M314" s="344"/>
      <c r="N314" s="344"/>
      <c r="O314" s="344"/>
      <c r="P314" s="344"/>
    </row>
    <row r="315" spans="2:16" ht="18" customHeight="1">
      <c r="B315" s="344"/>
      <c r="C315" s="344"/>
      <c r="D315" s="344"/>
      <c r="E315" s="344"/>
      <c r="F315" s="344"/>
      <c r="G315" s="344"/>
      <c r="H315" s="344"/>
      <c r="I315" s="344"/>
      <c r="J315" s="344"/>
      <c r="K315" s="344"/>
      <c r="L315" s="344"/>
      <c r="M315" s="344"/>
      <c r="N315" s="344"/>
      <c r="O315" s="344"/>
      <c r="P315" s="344"/>
    </row>
    <row r="316" spans="2:16" ht="18" customHeight="1">
      <c r="B316" s="344"/>
      <c r="C316" s="344"/>
      <c r="D316" s="344"/>
      <c r="E316" s="344"/>
      <c r="F316" s="344"/>
      <c r="G316" s="344"/>
      <c r="H316" s="344"/>
      <c r="I316" s="344"/>
      <c r="J316" s="344"/>
      <c r="K316" s="344"/>
      <c r="L316" s="344"/>
      <c r="M316" s="344"/>
      <c r="N316" s="344"/>
      <c r="O316" s="344"/>
      <c r="P316" s="344"/>
    </row>
    <row r="317" spans="2:16" ht="18" customHeight="1">
      <c r="B317" s="344"/>
      <c r="C317" s="344"/>
      <c r="D317" s="344"/>
      <c r="E317" s="344"/>
      <c r="F317" s="344"/>
      <c r="G317" s="344"/>
      <c r="H317" s="344"/>
      <c r="I317" s="344"/>
      <c r="J317" s="344"/>
      <c r="K317" s="344"/>
      <c r="L317" s="344"/>
      <c r="M317" s="344"/>
      <c r="N317" s="344"/>
      <c r="O317" s="344"/>
      <c r="P317" s="344"/>
    </row>
    <row r="318" spans="2:16" ht="18" customHeight="1">
      <c r="B318" s="344"/>
      <c r="C318" s="344"/>
      <c r="D318" s="344"/>
      <c r="E318" s="344"/>
      <c r="F318" s="344"/>
      <c r="G318" s="344"/>
      <c r="H318" s="344"/>
      <c r="I318" s="344"/>
      <c r="J318" s="344"/>
      <c r="K318" s="344"/>
      <c r="L318" s="344"/>
      <c r="M318" s="344"/>
      <c r="N318" s="344"/>
      <c r="O318" s="344"/>
      <c r="P318" s="344"/>
    </row>
    <row r="319" spans="2:16" ht="18" customHeight="1">
      <c r="B319" s="344"/>
      <c r="C319" s="344"/>
      <c r="D319" s="344"/>
      <c r="E319" s="344"/>
      <c r="F319" s="344"/>
      <c r="G319" s="344"/>
      <c r="H319" s="344"/>
      <c r="I319" s="344"/>
      <c r="J319" s="344"/>
      <c r="K319" s="344"/>
      <c r="L319" s="344"/>
      <c r="M319" s="344"/>
      <c r="N319" s="344"/>
      <c r="O319" s="344"/>
      <c r="P319" s="344"/>
    </row>
    <row r="320" spans="2:16" ht="18" customHeight="1">
      <c r="B320" s="344"/>
      <c r="C320" s="344"/>
      <c r="D320" s="344"/>
      <c r="E320" s="344"/>
      <c r="F320" s="344"/>
      <c r="G320" s="344"/>
      <c r="H320" s="344"/>
      <c r="I320" s="344"/>
      <c r="J320" s="344"/>
      <c r="K320" s="344"/>
      <c r="L320" s="344"/>
      <c r="M320" s="344"/>
      <c r="N320" s="344"/>
      <c r="O320" s="344"/>
      <c r="P320" s="344"/>
    </row>
    <row r="321" spans="2:16" ht="18" customHeight="1">
      <c r="B321" s="344"/>
      <c r="C321" s="344"/>
      <c r="D321" s="344"/>
      <c r="E321" s="344"/>
      <c r="F321" s="344"/>
      <c r="G321" s="344"/>
      <c r="H321" s="344"/>
      <c r="I321" s="344"/>
      <c r="J321" s="344"/>
      <c r="K321" s="344"/>
      <c r="L321" s="344"/>
      <c r="M321" s="344"/>
      <c r="N321" s="344"/>
      <c r="O321" s="344"/>
      <c r="P321" s="344"/>
    </row>
    <row r="322" spans="2:16" ht="18" customHeight="1">
      <c r="B322" s="344"/>
      <c r="C322" s="344"/>
      <c r="D322" s="344"/>
      <c r="E322" s="344"/>
      <c r="F322" s="344"/>
      <c r="G322" s="344"/>
      <c r="H322" s="344"/>
      <c r="I322" s="344"/>
      <c r="J322" s="344"/>
      <c r="K322" s="344"/>
      <c r="L322" s="344"/>
      <c r="M322" s="344"/>
      <c r="N322" s="344"/>
      <c r="O322" s="344"/>
      <c r="P322" s="344"/>
    </row>
    <row r="323" spans="2:16" ht="18" customHeight="1">
      <c r="B323" s="344"/>
      <c r="C323" s="344"/>
      <c r="D323" s="344"/>
      <c r="E323" s="344"/>
      <c r="F323" s="344"/>
      <c r="G323" s="344"/>
      <c r="H323" s="344"/>
      <c r="I323" s="344"/>
      <c r="J323" s="344"/>
      <c r="K323" s="344"/>
      <c r="L323" s="344"/>
      <c r="M323" s="344"/>
      <c r="N323" s="344"/>
      <c r="O323" s="344"/>
      <c r="P323" s="344"/>
    </row>
    <row r="324" spans="2:16" ht="18" customHeight="1">
      <c r="B324" s="344"/>
      <c r="C324" s="344"/>
      <c r="D324" s="344"/>
      <c r="E324" s="344"/>
      <c r="F324" s="344"/>
      <c r="G324" s="344"/>
      <c r="H324" s="344"/>
      <c r="I324" s="344"/>
      <c r="J324" s="344"/>
      <c r="K324" s="344"/>
      <c r="L324" s="344"/>
      <c r="M324" s="344"/>
      <c r="N324" s="344"/>
      <c r="O324" s="344"/>
      <c r="P324" s="344"/>
    </row>
    <row r="325" spans="2:16" ht="18" customHeight="1">
      <c r="B325" s="344"/>
      <c r="C325" s="344"/>
      <c r="D325" s="344"/>
      <c r="E325" s="344"/>
      <c r="F325" s="344"/>
      <c r="G325" s="344"/>
      <c r="H325" s="344"/>
      <c r="I325" s="344"/>
      <c r="J325" s="344"/>
      <c r="K325" s="344"/>
      <c r="L325" s="344"/>
      <c r="M325" s="344"/>
      <c r="N325" s="344"/>
      <c r="O325" s="344"/>
      <c r="P325" s="344"/>
    </row>
    <row r="326" spans="2:16" ht="18" customHeight="1">
      <c r="B326" s="344"/>
      <c r="C326" s="344"/>
      <c r="D326" s="344"/>
      <c r="E326" s="344"/>
      <c r="F326" s="344"/>
      <c r="G326" s="344"/>
      <c r="H326" s="344"/>
      <c r="I326" s="344"/>
      <c r="J326" s="344"/>
      <c r="K326" s="344"/>
      <c r="L326" s="344"/>
      <c r="M326" s="344"/>
      <c r="N326" s="344"/>
      <c r="O326" s="344"/>
      <c r="P326" s="344"/>
    </row>
    <row r="327" spans="2:16" ht="18" customHeight="1">
      <c r="B327" s="344"/>
      <c r="C327" s="344"/>
      <c r="D327" s="344"/>
      <c r="E327" s="344"/>
      <c r="F327" s="344"/>
      <c r="G327" s="344"/>
      <c r="H327" s="344"/>
      <c r="I327" s="344"/>
      <c r="J327" s="344"/>
      <c r="K327" s="344"/>
      <c r="L327" s="344"/>
      <c r="M327" s="344"/>
      <c r="N327" s="344"/>
      <c r="O327" s="344"/>
      <c r="P327" s="344"/>
    </row>
    <row r="328" spans="2:16" ht="18" customHeight="1">
      <c r="B328" s="344"/>
      <c r="C328" s="344"/>
      <c r="D328" s="344"/>
      <c r="E328" s="344"/>
      <c r="F328" s="344"/>
      <c r="G328" s="344"/>
      <c r="H328" s="344"/>
      <c r="I328" s="344"/>
      <c r="J328" s="344"/>
      <c r="K328" s="344"/>
      <c r="L328" s="344"/>
      <c r="M328" s="344"/>
      <c r="N328" s="344"/>
      <c r="O328" s="344"/>
      <c r="P328" s="344"/>
    </row>
    <row r="329" spans="2:16" ht="18" customHeight="1">
      <c r="B329" s="344"/>
      <c r="C329" s="344"/>
      <c r="D329" s="344"/>
      <c r="E329" s="344"/>
      <c r="F329" s="344"/>
      <c r="G329" s="344"/>
      <c r="H329" s="344"/>
      <c r="I329" s="344"/>
      <c r="J329" s="344"/>
      <c r="K329" s="344"/>
      <c r="L329" s="344"/>
      <c r="M329" s="344"/>
      <c r="N329" s="344"/>
      <c r="O329" s="344"/>
      <c r="P329" s="344"/>
    </row>
    <row r="330" spans="2:16" ht="18" customHeight="1">
      <c r="B330" s="344"/>
      <c r="C330" s="344"/>
      <c r="D330" s="344"/>
      <c r="E330" s="344"/>
      <c r="F330" s="344"/>
      <c r="G330" s="344"/>
      <c r="H330" s="344"/>
      <c r="I330" s="344"/>
      <c r="J330" s="344"/>
      <c r="K330" s="344"/>
      <c r="L330" s="344"/>
      <c r="M330" s="344"/>
      <c r="N330" s="344"/>
      <c r="O330" s="344"/>
      <c r="P330" s="344"/>
    </row>
    <row r="331" spans="2:16" ht="18" customHeight="1">
      <c r="B331" s="344"/>
      <c r="C331" s="344"/>
      <c r="D331" s="344"/>
      <c r="E331" s="344"/>
      <c r="F331" s="344"/>
      <c r="G331" s="344"/>
      <c r="H331" s="344"/>
      <c r="I331" s="344"/>
      <c r="J331" s="344"/>
      <c r="K331" s="344"/>
      <c r="L331" s="344"/>
      <c r="M331" s="344"/>
      <c r="N331" s="344"/>
      <c r="O331" s="344"/>
      <c r="P331" s="344"/>
    </row>
    <row r="332" spans="2:16" ht="18" customHeight="1">
      <c r="B332" s="344"/>
      <c r="C332" s="344"/>
      <c r="D332" s="344"/>
      <c r="E332" s="344"/>
      <c r="F332" s="344"/>
      <c r="G332" s="344"/>
      <c r="H332" s="344"/>
      <c r="I332" s="344"/>
      <c r="J332" s="344"/>
      <c r="K332" s="344"/>
      <c r="L332" s="344"/>
      <c r="M332" s="344"/>
      <c r="N332" s="344"/>
      <c r="O332" s="344"/>
      <c r="P332" s="344"/>
    </row>
    <row r="333" spans="2:16" ht="18" customHeight="1">
      <c r="B333" s="344"/>
      <c r="C333" s="344"/>
      <c r="D333" s="344"/>
      <c r="E333" s="344"/>
      <c r="F333" s="344"/>
      <c r="G333" s="344"/>
      <c r="H333" s="344"/>
      <c r="I333" s="344"/>
      <c r="J333" s="344"/>
      <c r="K333" s="344"/>
      <c r="L333" s="344"/>
      <c r="M333" s="344"/>
      <c r="N333" s="344"/>
      <c r="O333" s="344"/>
      <c r="P333" s="344"/>
    </row>
    <row r="334" spans="2:16" ht="18" customHeight="1">
      <c r="B334" s="344"/>
      <c r="C334" s="344"/>
      <c r="D334" s="344"/>
      <c r="E334" s="344"/>
      <c r="F334" s="344"/>
      <c r="G334" s="344"/>
      <c r="H334" s="344"/>
      <c r="I334" s="344"/>
      <c r="J334" s="344"/>
      <c r="K334" s="344"/>
      <c r="L334" s="344"/>
      <c r="M334" s="344"/>
      <c r="N334" s="344"/>
      <c r="O334" s="344"/>
      <c r="P334" s="344"/>
    </row>
    <row r="335" spans="2:16" ht="18" customHeight="1">
      <c r="B335" s="344"/>
      <c r="C335" s="344"/>
      <c r="D335" s="344"/>
      <c r="E335" s="344"/>
      <c r="F335" s="344"/>
      <c r="G335" s="344"/>
      <c r="H335" s="344"/>
      <c r="I335" s="344"/>
      <c r="J335" s="344"/>
      <c r="K335" s="344"/>
      <c r="L335" s="344"/>
      <c r="M335" s="344"/>
      <c r="N335" s="344"/>
      <c r="O335" s="344"/>
      <c r="P335" s="344"/>
    </row>
    <row r="336" spans="2:16" ht="18" customHeight="1">
      <c r="B336" s="344"/>
      <c r="C336" s="344"/>
      <c r="D336" s="344"/>
      <c r="E336" s="344"/>
      <c r="F336" s="344"/>
      <c r="G336" s="344"/>
      <c r="H336" s="344"/>
      <c r="I336" s="344"/>
      <c r="J336" s="344"/>
      <c r="K336" s="344"/>
      <c r="L336" s="344"/>
      <c r="M336" s="344"/>
      <c r="N336" s="344"/>
      <c r="O336" s="344"/>
      <c r="P336" s="344"/>
    </row>
    <row r="337" spans="2:16" ht="18" customHeight="1">
      <c r="B337" s="344"/>
      <c r="C337" s="344"/>
      <c r="D337" s="344"/>
      <c r="E337" s="344"/>
      <c r="F337" s="344"/>
      <c r="G337" s="344"/>
      <c r="H337" s="344"/>
      <c r="I337" s="344"/>
      <c r="J337" s="344"/>
      <c r="K337" s="344"/>
      <c r="L337" s="344"/>
      <c r="M337" s="344"/>
      <c r="N337" s="344"/>
      <c r="O337" s="344"/>
      <c r="P337" s="344"/>
    </row>
    <row r="338" spans="2:16" ht="18" customHeight="1">
      <c r="B338" s="344"/>
      <c r="C338" s="344"/>
      <c r="D338" s="344"/>
      <c r="E338" s="344"/>
      <c r="F338" s="344"/>
      <c r="G338" s="344"/>
      <c r="H338" s="344"/>
      <c r="I338" s="344"/>
      <c r="J338" s="344"/>
      <c r="K338" s="344"/>
      <c r="L338" s="344"/>
      <c r="M338" s="344"/>
      <c r="N338" s="344"/>
      <c r="O338" s="344"/>
      <c r="P338" s="344"/>
    </row>
    <row r="339" spans="2:16" ht="18" customHeight="1">
      <c r="B339" s="344"/>
      <c r="C339" s="344"/>
      <c r="D339" s="344"/>
      <c r="E339" s="344"/>
      <c r="F339" s="344"/>
      <c r="G339" s="344"/>
      <c r="H339" s="344"/>
      <c r="I339" s="344"/>
      <c r="J339" s="344"/>
      <c r="K339" s="344"/>
      <c r="L339" s="344"/>
      <c r="M339" s="344"/>
      <c r="N339" s="344"/>
      <c r="O339" s="344"/>
      <c r="P339" s="344"/>
    </row>
    <row r="340" spans="2:16" ht="18" customHeight="1">
      <c r="B340" s="344"/>
      <c r="C340" s="344"/>
      <c r="D340" s="344"/>
      <c r="E340" s="344"/>
      <c r="F340" s="344"/>
      <c r="G340" s="344"/>
      <c r="H340" s="344"/>
      <c r="I340" s="344"/>
      <c r="J340" s="344"/>
      <c r="K340" s="344"/>
      <c r="L340" s="344"/>
      <c r="M340" s="344"/>
      <c r="N340" s="344"/>
      <c r="O340" s="344"/>
      <c r="P340" s="344"/>
    </row>
    <row r="341" spans="2:16" ht="18" customHeight="1">
      <c r="B341" s="344"/>
      <c r="C341" s="344"/>
      <c r="D341" s="344"/>
      <c r="E341" s="344"/>
      <c r="F341" s="344"/>
      <c r="G341" s="344"/>
      <c r="H341" s="344"/>
      <c r="I341" s="344"/>
      <c r="J341" s="344"/>
      <c r="K341" s="344"/>
      <c r="L341" s="344"/>
      <c r="M341" s="344"/>
      <c r="N341" s="344"/>
      <c r="O341" s="344"/>
      <c r="P341" s="344"/>
    </row>
    <row r="342" spans="2:16" ht="18" customHeight="1">
      <c r="B342" s="344"/>
      <c r="C342" s="344"/>
      <c r="D342" s="344"/>
      <c r="E342" s="344"/>
      <c r="F342" s="344"/>
      <c r="G342" s="344"/>
      <c r="H342" s="344"/>
      <c r="I342" s="344"/>
      <c r="J342" s="344"/>
      <c r="K342" s="344"/>
      <c r="L342" s="344"/>
      <c r="M342" s="344"/>
      <c r="N342" s="344"/>
      <c r="O342" s="344"/>
      <c r="P342" s="344"/>
    </row>
    <row r="343" spans="2:16" ht="18" customHeight="1">
      <c r="B343" s="344"/>
      <c r="C343" s="344"/>
      <c r="D343" s="344"/>
      <c r="E343" s="344"/>
      <c r="F343" s="344"/>
      <c r="G343" s="344"/>
      <c r="H343" s="344"/>
      <c r="I343" s="344"/>
      <c r="J343" s="344"/>
      <c r="K343" s="344"/>
      <c r="L343" s="344"/>
      <c r="M343" s="344"/>
      <c r="N343" s="344"/>
      <c r="O343" s="344"/>
      <c r="P343" s="344"/>
    </row>
    <row r="344" spans="2:16" ht="18" customHeight="1">
      <c r="B344" s="344"/>
      <c r="C344" s="344"/>
      <c r="D344" s="344"/>
      <c r="E344" s="344"/>
      <c r="F344" s="344"/>
      <c r="G344" s="344"/>
      <c r="H344" s="344"/>
      <c r="I344" s="344"/>
      <c r="J344" s="344"/>
      <c r="K344" s="344"/>
      <c r="L344" s="344"/>
      <c r="M344" s="344"/>
      <c r="N344" s="344"/>
      <c r="O344" s="344"/>
      <c r="P344" s="344"/>
    </row>
    <row r="345" spans="2:16" ht="18" customHeight="1">
      <c r="B345" s="344"/>
      <c r="C345" s="344"/>
      <c r="D345" s="344"/>
      <c r="E345" s="344"/>
      <c r="F345" s="344"/>
      <c r="G345" s="344"/>
      <c r="H345" s="344"/>
      <c r="I345" s="344"/>
      <c r="J345" s="344"/>
      <c r="K345" s="344"/>
      <c r="L345" s="344"/>
      <c r="M345" s="344"/>
      <c r="N345" s="344"/>
      <c r="O345" s="344"/>
      <c r="P345" s="344"/>
    </row>
    <row r="346" spans="2:16" ht="18" customHeight="1">
      <c r="B346" s="344"/>
      <c r="C346" s="344"/>
      <c r="D346" s="344"/>
      <c r="E346" s="344"/>
      <c r="F346" s="344"/>
      <c r="G346" s="344"/>
      <c r="H346" s="344"/>
      <c r="I346" s="344"/>
      <c r="J346" s="344"/>
      <c r="K346" s="344"/>
      <c r="L346" s="344"/>
      <c r="M346" s="344"/>
      <c r="N346" s="344"/>
      <c r="O346" s="344"/>
      <c r="P346" s="344"/>
    </row>
    <row r="347" spans="2:16" ht="18" customHeight="1">
      <c r="B347" s="344"/>
      <c r="C347" s="344"/>
      <c r="D347" s="344"/>
      <c r="E347" s="344"/>
      <c r="F347" s="344"/>
      <c r="G347" s="344"/>
      <c r="H347" s="344"/>
      <c r="I347" s="344"/>
      <c r="J347" s="344"/>
      <c r="K347" s="344"/>
      <c r="L347" s="344"/>
      <c r="M347" s="344"/>
      <c r="N347" s="344"/>
      <c r="O347" s="344"/>
      <c r="P347" s="344"/>
    </row>
    <row r="348" spans="2:16" ht="18" customHeight="1">
      <c r="B348" s="344"/>
      <c r="C348" s="344"/>
      <c r="D348" s="344"/>
      <c r="E348" s="344"/>
      <c r="F348" s="344"/>
      <c r="G348" s="344"/>
      <c r="H348" s="344"/>
      <c r="I348" s="344"/>
      <c r="J348" s="344"/>
      <c r="K348" s="344"/>
      <c r="L348" s="344"/>
      <c r="M348" s="344"/>
      <c r="N348" s="344"/>
      <c r="O348" s="344"/>
      <c r="P348" s="344"/>
    </row>
    <row r="349" spans="2:16" ht="18" customHeight="1">
      <c r="B349" s="344"/>
      <c r="C349" s="344"/>
      <c r="D349" s="344"/>
      <c r="E349" s="344"/>
      <c r="F349" s="344"/>
      <c r="G349" s="344"/>
      <c r="H349" s="344"/>
      <c r="I349" s="344"/>
      <c r="J349" s="344"/>
      <c r="K349" s="344"/>
      <c r="L349" s="344"/>
      <c r="M349" s="344"/>
      <c r="N349" s="344"/>
      <c r="O349" s="344"/>
      <c r="P349" s="344"/>
    </row>
    <row r="350" spans="2:16" ht="18" customHeight="1">
      <c r="B350" s="344"/>
      <c r="C350" s="344"/>
      <c r="D350" s="344"/>
      <c r="E350" s="344"/>
      <c r="F350" s="344"/>
      <c r="G350" s="344"/>
      <c r="H350" s="344"/>
      <c r="I350" s="344"/>
      <c r="J350" s="344"/>
      <c r="K350" s="344"/>
      <c r="L350" s="344"/>
      <c r="M350" s="344"/>
      <c r="N350" s="344"/>
      <c r="O350" s="344"/>
      <c r="P350" s="344"/>
    </row>
    <row r="351" spans="2:16" ht="18" customHeight="1">
      <c r="B351" s="344"/>
      <c r="C351" s="344"/>
      <c r="D351" s="344"/>
      <c r="E351" s="344"/>
      <c r="F351" s="344"/>
      <c r="G351" s="344"/>
      <c r="H351" s="344"/>
      <c r="I351" s="344"/>
      <c r="J351" s="344"/>
      <c r="K351" s="344"/>
      <c r="L351" s="344"/>
      <c r="M351" s="344"/>
      <c r="N351" s="344"/>
      <c r="O351" s="344"/>
      <c r="P351" s="344"/>
    </row>
    <row r="352" spans="2:16" ht="18" customHeight="1">
      <c r="B352" s="344"/>
      <c r="C352" s="344"/>
      <c r="D352" s="344"/>
      <c r="E352" s="344"/>
      <c r="F352" s="344"/>
      <c r="G352" s="344"/>
      <c r="H352" s="344"/>
      <c r="I352" s="344"/>
      <c r="J352" s="344"/>
      <c r="K352" s="344"/>
      <c r="L352" s="344"/>
      <c r="M352" s="344"/>
      <c r="N352" s="344"/>
      <c r="O352" s="344"/>
      <c r="P352" s="344"/>
    </row>
    <row r="353" spans="2:16" ht="18" customHeight="1">
      <c r="B353" s="344"/>
      <c r="C353" s="344"/>
      <c r="D353" s="344"/>
      <c r="E353" s="344"/>
      <c r="F353" s="344"/>
      <c r="G353" s="344"/>
      <c r="H353" s="344"/>
      <c r="I353" s="344"/>
      <c r="J353" s="344"/>
      <c r="K353" s="344"/>
      <c r="L353" s="344"/>
      <c r="M353" s="344"/>
      <c r="N353" s="344"/>
      <c r="O353" s="344"/>
      <c r="P353" s="344"/>
    </row>
    <row r="354" spans="2:16" ht="18" customHeight="1">
      <c r="B354" s="344"/>
      <c r="C354" s="344"/>
      <c r="D354" s="344"/>
      <c r="E354" s="344"/>
      <c r="F354" s="344"/>
      <c r="G354" s="344"/>
      <c r="H354" s="344"/>
      <c r="I354" s="344"/>
      <c r="J354" s="344"/>
      <c r="K354" s="344"/>
      <c r="L354" s="344"/>
      <c r="M354" s="344"/>
      <c r="N354" s="344"/>
      <c r="O354" s="344"/>
      <c r="P354" s="344"/>
    </row>
    <row r="355" spans="2:16" ht="18" customHeight="1">
      <c r="B355" s="344"/>
      <c r="C355" s="344"/>
      <c r="D355" s="344"/>
      <c r="E355" s="344"/>
      <c r="F355" s="344"/>
      <c r="G355" s="344"/>
      <c r="H355" s="344"/>
      <c r="I355" s="344"/>
      <c r="J355" s="344"/>
      <c r="K355" s="344"/>
      <c r="L355" s="344"/>
      <c r="M355" s="344"/>
      <c r="N355" s="344"/>
      <c r="O355" s="344"/>
      <c r="P355" s="344"/>
    </row>
    <row r="356" spans="2:16" ht="18" customHeight="1">
      <c r="B356" s="344"/>
      <c r="C356" s="344"/>
      <c r="D356" s="344"/>
      <c r="E356" s="344"/>
      <c r="F356" s="344"/>
      <c r="G356" s="344"/>
      <c r="H356" s="344"/>
      <c r="I356" s="344"/>
      <c r="J356" s="344"/>
      <c r="K356" s="344"/>
      <c r="L356" s="344"/>
      <c r="M356" s="344"/>
      <c r="N356" s="344"/>
      <c r="O356" s="344"/>
      <c r="P356" s="344"/>
    </row>
    <row r="357" spans="2:16" ht="18" customHeight="1">
      <c r="B357" s="344"/>
      <c r="C357" s="344"/>
      <c r="D357" s="344"/>
      <c r="E357" s="344"/>
      <c r="F357" s="344"/>
      <c r="G357" s="344"/>
      <c r="H357" s="344"/>
      <c r="I357" s="344"/>
      <c r="J357" s="344"/>
      <c r="K357" s="344"/>
      <c r="L357" s="344"/>
      <c r="M357" s="344"/>
      <c r="N357" s="344"/>
      <c r="O357" s="344"/>
      <c r="P357" s="344"/>
    </row>
    <row r="358" spans="2:16" ht="18" customHeight="1">
      <c r="B358" s="344"/>
      <c r="C358" s="344"/>
      <c r="D358" s="344"/>
      <c r="E358" s="344"/>
      <c r="F358" s="344"/>
      <c r="G358" s="344"/>
      <c r="H358" s="344"/>
      <c r="I358" s="344"/>
      <c r="J358" s="344"/>
      <c r="K358" s="344"/>
      <c r="L358" s="344"/>
      <c r="M358" s="344"/>
      <c r="N358" s="344"/>
      <c r="O358" s="344"/>
      <c r="P358" s="344"/>
    </row>
    <row r="359" spans="2:16" ht="18" customHeight="1">
      <c r="B359" s="344"/>
      <c r="C359" s="344"/>
      <c r="D359" s="344"/>
      <c r="E359" s="344"/>
      <c r="F359" s="344"/>
      <c r="G359" s="344"/>
      <c r="H359" s="344"/>
      <c r="I359" s="344"/>
      <c r="J359" s="344"/>
      <c r="K359" s="344"/>
      <c r="L359" s="344"/>
      <c r="M359" s="344"/>
      <c r="N359" s="344"/>
      <c r="O359" s="344"/>
      <c r="P359" s="344"/>
    </row>
    <row r="360" spans="2:16" ht="18" customHeight="1">
      <c r="B360" s="344"/>
      <c r="C360" s="344"/>
      <c r="D360" s="344"/>
      <c r="E360" s="344"/>
      <c r="F360" s="344"/>
      <c r="G360" s="344"/>
      <c r="H360" s="344"/>
      <c r="I360" s="344"/>
      <c r="J360" s="344"/>
      <c r="K360" s="344"/>
      <c r="L360" s="344"/>
      <c r="M360" s="344"/>
      <c r="N360" s="344"/>
      <c r="O360" s="344"/>
      <c r="P360" s="344"/>
    </row>
    <row r="361" spans="2:16" ht="18" customHeight="1">
      <c r="B361" s="344"/>
      <c r="C361" s="344"/>
      <c r="D361" s="344"/>
      <c r="E361" s="344"/>
      <c r="F361" s="344"/>
      <c r="G361" s="344"/>
      <c r="H361" s="344"/>
      <c r="I361" s="344"/>
      <c r="J361" s="344"/>
      <c r="K361" s="344"/>
      <c r="L361" s="344"/>
      <c r="M361" s="344"/>
      <c r="N361" s="344"/>
      <c r="O361" s="344"/>
      <c r="P361" s="344"/>
    </row>
    <row r="362" spans="2:16" ht="18" customHeight="1">
      <c r="B362" s="344"/>
      <c r="C362" s="344"/>
      <c r="D362" s="344"/>
      <c r="E362" s="344"/>
      <c r="F362" s="344"/>
      <c r="G362" s="344"/>
      <c r="H362" s="344"/>
      <c r="I362" s="344"/>
      <c r="J362" s="344"/>
      <c r="K362" s="344"/>
      <c r="L362" s="344"/>
      <c r="M362" s="344"/>
      <c r="N362" s="344"/>
      <c r="O362" s="344"/>
      <c r="P362" s="344"/>
    </row>
    <row r="363" spans="2:16" ht="18" customHeight="1">
      <c r="B363" s="344"/>
      <c r="C363" s="344"/>
      <c r="D363" s="344"/>
      <c r="E363" s="344"/>
      <c r="F363" s="344"/>
      <c r="G363" s="344"/>
      <c r="H363" s="344"/>
      <c r="I363" s="344"/>
      <c r="J363" s="344"/>
      <c r="K363" s="344"/>
      <c r="L363" s="344"/>
      <c r="M363" s="344"/>
      <c r="N363" s="344"/>
      <c r="O363" s="344"/>
      <c r="P363" s="344"/>
    </row>
    <row r="364" spans="2:16" ht="18" customHeight="1">
      <c r="B364" s="344"/>
      <c r="C364" s="344"/>
      <c r="D364" s="344"/>
      <c r="E364" s="344"/>
      <c r="F364" s="344"/>
      <c r="G364" s="344"/>
      <c r="H364" s="344"/>
      <c r="I364" s="344"/>
      <c r="J364" s="344"/>
      <c r="K364" s="344"/>
      <c r="L364" s="344"/>
      <c r="M364" s="344"/>
      <c r="N364" s="344"/>
      <c r="O364" s="344"/>
      <c r="P364" s="344"/>
    </row>
    <row r="365" spans="2:16" ht="18" customHeight="1">
      <c r="B365" s="344"/>
      <c r="C365" s="344"/>
      <c r="D365" s="344"/>
      <c r="E365" s="344"/>
      <c r="F365" s="344"/>
      <c r="G365" s="344"/>
      <c r="H365" s="344"/>
      <c r="I365" s="344"/>
      <c r="J365" s="344"/>
      <c r="K365" s="344"/>
      <c r="L365" s="344"/>
      <c r="M365" s="344"/>
      <c r="N365" s="344"/>
      <c r="O365" s="344"/>
      <c r="P365" s="344"/>
    </row>
    <row r="366" spans="2:16" ht="18" customHeight="1">
      <c r="B366" s="344"/>
      <c r="C366" s="344"/>
      <c r="D366" s="344"/>
      <c r="E366" s="344"/>
      <c r="F366" s="344"/>
      <c r="G366" s="344"/>
      <c r="H366" s="344"/>
      <c r="I366" s="344"/>
      <c r="J366" s="344"/>
      <c r="K366" s="344"/>
      <c r="L366" s="344"/>
      <c r="M366" s="344"/>
      <c r="N366" s="344"/>
      <c r="O366" s="344"/>
      <c r="P366" s="344"/>
    </row>
    <row r="367" spans="2:16" ht="18" customHeight="1">
      <c r="B367" s="344"/>
      <c r="C367" s="344"/>
      <c r="D367" s="344"/>
      <c r="E367" s="344"/>
      <c r="F367" s="344"/>
      <c r="G367" s="344"/>
      <c r="H367" s="344"/>
      <c r="I367" s="344"/>
      <c r="J367" s="344"/>
      <c r="K367" s="344"/>
      <c r="L367" s="344"/>
      <c r="M367" s="344"/>
      <c r="N367" s="344"/>
      <c r="O367" s="344"/>
      <c r="P367" s="344"/>
    </row>
    <row r="368" spans="2:16" ht="18" customHeight="1">
      <c r="B368" s="344"/>
      <c r="C368" s="344"/>
      <c r="D368" s="344"/>
      <c r="E368" s="344"/>
      <c r="F368" s="344"/>
      <c r="G368" s="344"/>
      <c r="H368" s="344"/>
      <c r="I368" s="344"/>
      <c r="J368" s="344"/>
      <c r="K368" s="344"/>
      <c r="L368" s="344"/>
      <c r="M368" s="344"/>
      <c r="N368" s="344"/>
      <c r="O368" s="344"/>
      <c r="P368" s="344"/>
    </row>
    <row r="369" spans="2:16" ht="18" customHeight="1">
      <c r="B369" s="344"/>
      <c r="C369" s="344"/>
      <c r="D369" s="344"/>
      <c r="E369" s="344"/>
      <c r="F369" s="344"/>
      <c r="G369" s="344"/>
      <c r="H369" s="344"/>
      <c r="I369" s="344"/>
      <c r="J369" s="344"/>
      <c r="K369" s="344"/>
      <c r="L369" s="344"/>
      <c r="M369" s="344"/>
      <c r="N369" s="344"/>
      <c r="O369" s="344"/>
      <c r="P369" s="344"/>
    </row>
    <row r="370" spans="2:16" ht="18" customHeight="1">
      <c r="B370" s="344"/>
      <c r="C370" s="344"/>
      <c r="D370" s="344"/>
      <c r="E370" s="344"/>
      <c r="F370" s="344"/>
      <c r="G370" s="344"/>
      <c r="H370" s="344"/>
      <c r="I370" s="344"/>
      <c r="J370" s="344"/>
      <c r="K370" s="344"/>
      <c r="L370" s="344"/>
      <c r="M370" s="344"/>
      <c r="N370" s="344"/>
      <c r="O370" s="344"/>
      <c r="P370" s="344"/>
    </row>
    <row r="371" spans="2:16" ht="18" customHeight="1">
      <c r="B371" s="344"/>
      <c r="C371" s="344"/>
      <c r="D371" s="344"/>
      <c r="E371" s="344"/>
      <c r="F371" s="344"/>
      <c r="G371" s="344"/>
      <c r="H371" s="344"/>
      <c r="I371" s="344"/>
      <c r="J371" s="344"/>
      <c r="K371" s="344"/>
      <c r="L371" s="344"/>
      <c r="M371" s="344"/>
      <c r="N371" s="344"/>
      <c r="O371" s="344"/>
      <c r="P371" s="344"/>
    </row>
    <row r="372" spans="2:16" ht="18" customHeight="1">
      <c r="B372" s="344"/>
      <c r="C372" s="344"/>
      <c r="D372" s="344"/>
      <c r="E372" s="344"/>
      <c r="F372" s="344"/>
      <c r="G372" s="344"/>
      <c r="H372" s="344"/>
      <c r="I372" s="344"/>
      <c r="J372" s="344"/>
      <c r="K372" s="344"/>
      <c r="L372" s="344"/>
      <c r="M372" s="344"/>
      <c r="N372" s="344"/>
      <c r="O372" s="344"/>
      <c r="P372" s="344"/>
    </row>
    <row r="373" spans="2:16" ht="18" customHeight="1">
      <c r="B373" s="344"/>
      <c r="C373" s="344"/>
      <c r="D373" s="344"/>
      <c r="E373" s="344"/>
      <c r="F373" s="344"/>
      <c r="G373" s="344"/>
      <c r="H373" s="344"/>
      <c r="I373" s="344"/>
      <c r="J373" s="344"/>
      <c r="K373" s="344"/>
      <c r="L373" s="344"/>
      <c r="M373" s="344"/>
      <c r="N373" s="344"/>
      <c r="O373" s="344"/>
      <c r="P373" s="344"/>
    </row>
    <row r="374" spans="2:16" ht="18" customHeight="1">
      <c r="B374" s="344"/>
      <c r="C374" s="344"/>
      <c r="D374" s="344"/>
      <c r="E374" s="344"/>
      <c r="F374" s="344"/>
      <c r="G374" s="344"/>
      <c r="H374" s="344"/>
      <c r="I374" s="344"/>
      <c r="J374" s="344"/>
      <c r="K374" s="344"/>
      <c r="L374" s="344"/>
      <c r="M374" s="344"/>
      <c r="N374" s="344"/>
      <c r="O374" s="344"/>
      <c r="P374" s="344"/>
    </row>
    <row r="375" spans="2:16" ht="18" customHeight="1">
      <c r="B375" s="344"/>
      <c r="C375" s="344"/>
      <c r="D375" s="344"/>
      <c r="E375" s="344"/>
      <c r="F375" s="344"/>
      <c r="G375" s="344"/>
      <c r="H375" s="344"/>
      <c r="I375" s="344"/>
      <c r="J375" s="344"/>
      <c r="K375" s="344"/>
      <c r="L375" s="344"/>
      <c r="M375" s="344"/>
      <c r="N375" s="344"/>
      <c r="O375" s="344"/>
      <c r="P375" s="344"/>
    </row>
    <row r="376" spans="2:16" ht="18" customHeight="1">
      <c r="B376" s="344"/>
      <c r="C376" s="344"/>
      <c r="D376" s="344"/>
      <c r="E376" s="344"/>
      <c r="F376" s="344"/>
      <c r="G376" s="344"/>
      <c r="H376" s="344"/>
      <c r="I376" s="344"/>
      <c r="J376" s="344"/>
      <c r="K376" s="344"/>
      <c r="L376" s="344"/>
      <c r="M376" s="344"/>
      <c r="N376" s="344"/>
      <c r="O376" s="344"/>
      <c r="P376" s="344"/>
    </row>
    <row r="377" spans="2:16" ht="18" customHeight="1">
      <c r="B377" s="344"/>
      <c r="C377" s="344"/>
      <c r="D377" s="344"/>
      <c r="E377" s="344"/>
      <c r="F377" s="344"/>
      <c r="G377" s="344"/>
      <c r="H377" s="344"/>
      <c r="I377" s="344"/>
      <c r="J377" s="344"/>
      <c r="K377" s="344"/>
      <c r="L377" s="344"/>
      <c r="M377" s="344"/>
      <c r="N377" s="344"/>
      <c r="O377" s="344"/>
      <c r="P377" s="344"/>
    </row>
    <row r="378" spans="2:16" ht="18" customHeight="1">
      <c r="B378" s="344"/>
      <c r="C378" s="344"/>
      <c r="D378" s="344"/>
      <c r="E378" s="344"/>
      <c r="F378" s="344"/>
      <c r="G378" s="344"/>
      <c r="H378" s="344"/>
      <c r="I378" s="344"/>
      <c r="J378" s="344"/>
      <c r="K378" s="344"/>
      <c r="L378" s="344"/>
      <c r="M378" s="344"/>
      <c r="N378" s="344"/>
      <c r="O378" s="344"/>
      <c r="P378" s="344"/>
    </row>
    <row r="379" spans="2:16" ht="18" customHeight="1">
      <c r="B379" s="344"/>
      <c r="C379" s="344"/>
      <c r="D379" s="344"/>
      <c r="E379" s="344"/>
      <c r="F379" s="344"/>
      <c r="G379" s="344"/>
      <c r="H379" s="344"/>
      <c r="I379" s="344"/>
      <c r="J379" s="344"/>
      <c r="K379" s="344"/>
      <c r="L379" s="344"/>
      <c r="M379" s="344"/>
      <c r="N379" s="344"/>
      <c r="O379" s="344"/>
      <c r="P379" s="344"/>
    </row>
    <row r="380" spans="2:16" ht="18" customHeight="1">
      <c r="B380" s="344"/>
      <c r="C380" s="344"/>
      <c r="D380" s="344"/>
      <c r="E380" s="344"/>
      <c r="F380" s="344"/>
      <c r="G380" s="344"/>
      <c r="H380" s="344"/>
      <c r="I380" s="344"/>
      <c r="J380" s="344"/>
      <c r="K380" s="344"/>
      <c r="L380" s="344"/>
      <c r="M380" s="344"/>
      <c r="N380" s="344"/>
      <c r="O380" s="344"/>
      <c r="P380" s="344"/>
    </row>
    <row r="381" spans="2:16" ht="18" customHeight="1">
      <c r="B381" s="344"/>
      <c r="C381" s="344"/>
      <c r="D381" s="344"/>
      <c r="E381" s="344"/>
      <c r="F381" s="344"/>
      <c r="G381" s="344"/>
      <c r="H381" s="344"/>
      <c r="I381" s="344"/>
      <c r="J381" s="344"/>
      <c r="K381" s="344"/>
      <c r="L381" s="344"/>
      <c r="M381" s="344"/>
      <c r="N381" s="344"/>
      <c r="O381" s="344"/>
      <c r="P381" s="344"/>
    </row>
    <row r="382" spans="2:16" ht="18" customHeight="1">
      <c r="B382" s="344"/>
      <c r="C382" s="344"/>
      <c r="D382" s="344"/>
      <c r="E382" s="344"/>
      <c r="F382" s="344"/>
      <c r="G382" s="344"/>
      <c r="H382" s="344"/>
      <c r="I382" s="344"/>
      <c r="J382" s="344"/>
      <c r="K382" s="344"/>
      <c r="L382" s="344"/>
      <c r="M382" s="344"/>
      <c r="N382" s="344"/>
      <c r="O382" s="344"/>
      <c r="P382" s="344"/>
    </row>
    <row r="383" spans="2:16" ht="18" customHeight="1">
      <c r="B383" s="344"/>
      <c r="C383" s="344"/>
      <c r="D383" s="344"/>
      <c r="E383" s="344"/>
      <c r="F383" s="344"/>
      <c r="G383" s="344"/>
      <c r="H383" s="344"/>
      <c r="I383" s="344"/>
      <c r="J383" s="344"/>
      <c r="K383" s="344"/>
      <c r="L383" s="344"/>
      <c r="M383" s="344"/>
      <c r="N383" s="344"/>
      <c r="O383" s="344"/>
      <c r="P383" s="344"/>
    </row>
    <row r="384" spans="2:16" ht="18" customHeight="1">
      <c r="B384" s="344"/>
      <c r="C384" s="344"/>
      <c r="D384" s="344"/>
      <c r="E384" s="344"/>
      <c r="F384" s="344"/>
      <c r="G384" s="344"/>
      <c r="H384" s="344"/>
      <c r="I384" s="344"/>
      <c r="J384" s="344"/>
      <c r="K384" s="344"/>
      <c r="L384" s="344"/>
      <c r="M384" s="344"/>
      <c r="N384" s="344"/>
      <c r="O384" s="344"/>
      <c r="P384" s="344"/>
    </row>
    <row r="385" spans="2:16" ht="18" customHeight="1">
      <c r="B385" s="344"/>
      <c r="C385" s="344"/>
      <c r="D385" s="344"/>
      <c r="E385" s="344"/>
      <c r="F385" s="344"/>
      <c r="G385" s="344"/>
      <c r="H385" s="344"/>
      <c r="I385" s="344"/>
      <c r="J385" s="344"/>
      <c r="K385" s="344"/>
      <c r="L385" s="344"/>
      <c r="M385" s="344"/>
      <c r="N385" s="344"/>
      <c r="O385" s="344"/>
      <c r="P385" s="344"/>
    </row>
    <row r="386" spans="2:16" ht="18" customHeight="1">
      <c r="B386" s="344"/>
      <c r="C386" s="344"/>
      <c r="D386" s="344"/>
      <c r="E386" s="344"/>
      <c r="F386" s="344"/>
      <c r="G386" s="344"/>
      <c r="H386" s="344"/>
      <c r="I386" s="344"/>
      <c r="J386" s="344"/>
      <c r="K386" s="344"/>
      <c r="L386" s="344"/>
      <c r="M386" s="344"/>
      <c r="N386" s="344"/>
      <c r="O386" s="344"/>
      <c r="P386" s="344"/>
    </row>
    <row r="387" spans="2:16" ht="18" customHeight="1">
      <c r="B387" s="344"/>
      <c r="C387" s="344"/>
      <c r="D387" s="344"/>
      <c r="E387" s="344"/>
      <c r="F387" s="344"/>
      <c r="G387" s="344"/>
      <c r="H387" s="344"/>
      <c r="I387" s="344"/>
      <c r="J387" s="344"/>
      <c r="K387" s="344"/>
      <c r="L387" s="344"/>
      <c r="M387" s="344"/>
      <c r="N387" s="344"/>
      <c r="O387" s="344"/>
      <c r="P387" s="344"/>
    </row>
    <row r="388" spans="2:16" ht="18" customHeight="1">
      <c r="B388" s="344"/>
      <c r="C388" s="344"/>
      <c r="D388" s="344"/>
      <c r="E388" s="344"/>
      <c r="F388" s="344"/>
      <c r="G388" s="344"/>
      <c r="H388" s="344"/>
      <c r="I388" s="344"/>
      <c r="J388" s="344"/>
      <c r="K388" s="344"/>
      <c r="L388" s="344"/>
      <c r="M388" s="344"/>
      <c r="N388" s="344"/>
      <c r="O388" s="344"/>
      <c r="P388" s="344"/>
    </row>
    <row r="389" spans="2:16" ht="18" customHeight="1">
      <c r="B389" s="344"/>
      <c r="C389" s="344"/>
      <c r="D389" s="344"/>
      <c r="E389" s="344"/>
      <c r="F389" s="344"/>
      <c r="G389" s="344"/>
      <c r="H389" s="344"/>
      <c r="I389" s="344"/>
      <c r="J389" s="344"/>
      <c r="K389" s="344"/>
      <c r="L389" s="344"/>
      <c r="M389" s="344"/>
      <c r="N389" s="344"/>
      <c r="O389" s="344"/>
      <c r="P389" s="344"/>
    </row>
    <row r="390" spans="2:16" ht="18" customHeight="1">
      <c r="B390" s="344"/>
      <c r="C390" s="344"/>
      <c r="D390" s="344"/>
      <c r="E390" s="344"/>
      <c r="F390" s="344"/>
      <c r="G390" s="344"/>
      <c r="H390" s="344"/>
      <c r="I390" s="344"/>
      <c r="J390" s="344"/>
      <c r="K390" s="344"/>
      <c r="L390" s="344"/>
      <c r="M390" s="344"/>
      <c r="N390" s="344"/>
      <c r="O390" s="344"/>
      <c r="P390" s="344"/>
    </row>
    <row r="391" spans="2:16" ht="18" customHeight="1">
      <c r="B391" s="344"/>
      <c r="C391" s="344"/>
      <c r="D391" s="344"/>
      <c r="E391" s="344"/>
      <c r="F391" s="344"/>
      <c r="G391" s="344"/>
      <c r="H391" s="344"/>
      <c r="I391" s="344"/>
      <c r="J391" s="344"/>
      <c r="K391" s="344"/>
      <c r="L391" s="344"/>
      <c r="M391" s="344"/>
      <c r="N391" s="344"/>
      <c r="O391" s="344"/>
      <c r="P391" s="344"/>
    </row>
    <row r="392" spans="2:16" ht="18" customHeight="1">
      <c r="B392" s="344"/>
      <c r="C392" s="344"/>
      <c r="D392" s="344"/>
      <c r="E392" s="344"/>
      <c r="F392" s="344"/>
      <c r="G392" s="344"/>
      <c r="H392" s="344"/>
      <c r="I392" s="344"/>
      <c r="J392" s="344"/>
      <c r="K392" s="344"/>
      <c r="L392" s="344"/>
      <c r="M392" s="344"/>
      <c r="N392" s="344"/>
      <c r="O392" s="344"/>
      <c r="P392" s="344"/>
    </row>
    <row r="393" spans="2:16" ht="18" customHeight="1">
      <c r="B393" s="344"/>
      <c r="C393" s="344"/>
      <c r="D393" s="344"/>
      <c r="E393" s="344"/>
      <c r="F393" s="344"/>
      <c r="G393" s="344"/>
      <c r="H393" s="344"/>
      <c r="I393" s="344"/>
      <c r="J393" s="344"/>
      <c r="K393" s="344"/>
      <c r="L393" s="344"/>
      <c r="M393" s="344"/>
      <c r="N393" s="344"/>
      <c r="O393" s="344"/>
      <c r="P393" s="344"/>
    </row>
    <row r="394" spans="2:16" ht="18" customHeight="1">
      <c r="B394" s="344"/>
      <c r="C394" s="344"/>
      <c r="D394" s="344"/>
      <c r="E394" s="344"/>
      <c r="F394" s="344"/>
      <c r="G394" s="344"/>
      <c r="H394" s="344"/>
      <c r="I394" s="344"/>
      <c r="J394" s="344"/>
      <c r="K394" s="344"/>
      <c r="L394" s="344"/>
      <c r="M394" s="344"/>
      <c r="N394" s="344"/>
      <c r="O394" s="344"/>
      <c r="P394" s="344"/>
    </row>
    <row r="395" spans="2:16" ht="18" customHeight="1">
      <c r="B395" s="344"/>
      <c r="C395" s="344"/>
      <c r="D395" s="344"/>
      <c r="E395" s="344"/>
      <c r="F395" s="344"/>
      <c r="G395" s="344"/>
      <c r="H395" s="344"/>
      <c r="I395" s="344"/>
      <c r="J395" s="344"/>
      <c r="K395" s="344"/>
      <c r="L395" s="344"/>
      <c r="M395" s="344"/>
      <c r="N395" s="344"/>
      <c r="O395" s="344"/>
      <c r="P395" s="344"/>
    </row>
    <row r="396" spans="2:16" ht="18" customHeight="1">
      <c r="B396" s="344"/>
      <c r="C396" s="344"/>
      <c r="D396" s="344"/>
      <c r="E396" s="344"/>
      <c r="F396" s="344"/>
      <c r="G396" s="344"/>
      <c r="H396" s="344"/>
      <c r="I396" s="344"/>
      <c r="J396" s="344"/>
      <c r="K396" s="344"/>
      <c r="L396" s="344"/>
      <c r="M396" s="344"/>
      <c r="N396" s="344"/>
      <c r="O396" s="344"/>
      <c r="P396" s="344"/>
    </row>
    <row r="397" spans="2:16" ht="18" customHeight="1">
      <c r="B397" s="344"/>
      <c r="C397" s="344"/>
      <c r="D397" s="344"/>
      <c r="E397" s="344"/>
      <c r="F397" s="344"/>
      <c r="G397" s="344"/>
      <c r="H397" s="344"/>
      <c r="I397" s="344"/>
      <c r="J397" s="344"/>
      <c r="K397" s="344"/>
      <c r="L397" s="344"/>
      <c r="M397" s="344"/>
      <c r="N397" s="344"/>
      <c r="O397" s="344"/>
      <c r="P397" s="344"/>
    </row>
    <row r="398" spans="2:16" ht="18" customHeight="1">
      <c r="B398" s="344"/>
      <c r="C398" s="344"/>
      <c r="D398" s="344"/>
      <c r="E398" s="344"/>
      <c r="F398" s="344"/>
      <c r="G398" s="344"/>
      <c r="H398" s="344"/>
      <c r="I398" s="344"/>
      <c r="J398" s="344"/>
      <c r="K398" s="344"/>
      <c r="L398" s="344"/>
      <c r="M398" s="344"/>
      <c r="N398" s="344"/>
      <c r="O398" s="344"/>
      <c r="P398" s="344"/>
    </row>
    <row r="399" spans="2:16" ht="18" customHeight="1">
      <c r="B399" s="344"/>
      <c r="C399" s="344"/>
      <c r="D399" s="344"/>
      <c r="E399" s="344"/>
      <c r="F399" s="344"/>
      <c r="G399" s="344"/>
      <c r="H399" s="344"/>
      <c r="I399" s="344"/>
      <c r="J399" s="344"/>
      <c r="K399" s="344"/>
      <c r="L399" s="344"/>
      <c r="M399" s="344"/>
      <c r="N399" s="344"/>
      <c r="O399" s="344"/>
      <c r="P399" s="344"/>
    </row>
    <row r="400" spans="2:16" ht="18" customHeight="1">
      <c r="B400" s="344"/>
      <c r="C400" s="344"/>
      <c r="D400" s="344"/>
      <c r="E400" s="344"/>
      <c r="F400" s="344"/>
      <c r="G400" s="344"/>
      <c r="H400" s="344"/>
      <c r="I400" s="344"/>
      <c r="J400" s="344"/>
      <c r="K400" s="344"/>
      <c r="L400" s="344"/>
      <c r="M400" s="344"/>
      <c r="N400" s="344"/>
      <c r="O400" s="344"/>
      <c r="P400" s="344"/>
    </row>
    <row r="401" spans="2:16" ht="18" customHeight="1">
      <c r="B401" s="344"/>
      <c r="C401" s="344"/>
      <c r="D401" s="344"/>
      <c r="E401" s="344"/>
      <c r="F401" s="344"/>
      <c r="G401" s="344"/>
      <c r="H401" s="344"/>
      <c r="I401" s="344"/>
      <c r="J401" s="344"/>
      <c r="K401" s="344"/>
      <c r="L401" s="344"/>
      <c r="M401" s="344"/>
      <c r="N401" s="344"/>
      <c r="O401" s="344"/>
      <c r="P401" s="344"/>
    </row>
    <row r="402" spans="2:16" ht="18" customHeight="1">
      <c r="B402" s="344"/>
      <c r="C402" s="344"/>
      <c r="D402" s="344"/>
      <c r="E402" s="344"/>
      <c r="F402" s="344"/>
      <c r="G402" s="344"/>
      <c r="H402" s="344"/>
      <c r="I402" s="344"/>
      <c r="J402" s="344"/>
      <c r="K402" s="344"/>
      <c r="L402" s="344"/>
      <c r="M402" s="344"/>
      <c r="N402" s="344"/>
      <c r="O402" s="344"/>
      <c r="P402" s="344"/>
    </row>
    <row r="403" spans="2:16" ht="18" customHeight="1">
      <c r="B403" s="344"/>
      <c r="C403" s="344"/>
      <c r="D403" s="344"/>
      <c r="E403" s="344"/>
      <c r="F403" s="344"/>
      <c r="G403" s="344"/>
      <c r="H403" s="344"/>
      <c r="I403" s="344"/>
      <c r="J403" s="344"/>
      <c r="K403" s="344"/>
      <c r="L403" s="344"/>
      <c r="M403" s="344"/>
      <c r="N403" s="344"/>
      <c r="O403" s="344"/>
      <c r="P403" s="344"/>
    </row>
    <row r="404" spans="2:16" ht="18" customHeight="1">
      <c r="B404" s="344"/>
      <c r="C404" s="344"/>
      <c r="D404" s="344"/>
      <c r="E404" s="344"/>
      <c r="F404" s="344"/>
      <c r="G404" s="344"/>
      <c r="H404" s="344"/>
      <c r="I404" s="344"/>
      <c r="J404" s="344"/>
      <c r="K404" s="344"/>
      <c r="L404" s="344"/>
      <c r="M404" s="344"/>
      <c r="N404" s="344"/>
      <c r="O404" s="344"/>
      <c r="P404" s="344"/>
    </row>
    <row r="405" spans="2:16" ht="18" customHeight="1">
      <c r="B405" s="344"/>
      <c r="C405" s="344"/>
      <c r="D405" s="344"/>
      <c r="E405" s="344"/>
      <c r="F405" s="344"/>
      <c r="G405" s="344"/>
      <c r="H405" s="344"/>
      <c r="I405" s="344"/>
      <c r="J405" s="344"/>
      <c r="K405" s="344"/>
      <c r="L405" s="344"/>
      <c r="M405" s="344"/>
      <c r="N405" s="344"/>
      <c r="O405" s="344"/>
      <c r="P405" s="344"/>
    </row>
    <row r="406" spans="2:16" ht="18" customHeight="1">
      <c r="B406" s="344"/>
      <c r="C406" s="344"/>
      <c r="D406" s="344"/>
      <c r="E406" s="344"/>
      <c r="F406" s="344"/>
      <c r="G406" s="344"/>
      <c r="H406" s="344"/>
      <c r="I406" s="344"/>
      <c r="J406" s="344"/>
      <c r="K406" s="344"/>
      <c r="L406" s="344"/>
      <c r="M406" s="344"/>
      <c r="N406" s="344"/>
      <c r="O406" s="344"/>
      <c r="P406" s="344"/>
    </row>
    <row r="407" spans="2:16" ht="18" customHeight="1">
      <c r="B407" s="344"/>
      <c r="C407" s="344"/>
      <c r="D407" s="344"/>
      <c r="E407" s="344"/>
      <c r="F407" s="344"/>
      <c r="G407" s="344"/>
      <c r="H407" s="344"/>
      <c r="I407" s="344"/>
      <c r="J407" s="344"/>
      <c r="K407" s="344"/>
      <c r="L407" s="344"/>
      <c r="M407" s="344"/>
      <c r="N407" s="344"/>
      <c r="O407" s="344"/>
      <c r="P407" s="344"/>
    </row>
    <row r="408" spans="2:16" ht="18" customHeight="1">
      <c r="B408" s="344"/>
      <c r="C408" s="344"/>
      <c r="D408" s="344"/>
      <c r="E408" s="344"/>
      <c r="F408" s="344"/>
      <c r="G408" s="344"/>
      <c r="H408" s="344"/>
      <c r="I408" s="344"/>
      <c r="J408" s="344"/>
      <c r="K408" s="344"/>
      <c r="L408" s="344"/>
      <c r="M408" s="344"/>
      <c r="N408" s="344"/>
      <c r="O408" s="344"/>
      <c r="P408" s="344"/>
    </row>
    <row r="409" spans="2:16" ht="18" customHeight="1">
      <c r="B409" s="344"/>
      <c r="C409" s="344"/>
      <c r="D409" s="344"/>
      <c r="E409" s="344"/>
      <c r="F409" s="344"/>
      <c r="G409" s="344"/>
      <c r="H409" s="344"/>
      <c r="I409" s="344"/>
      <c r="J409" s="344"/>
      <c r="K409" s="344"/>
      <c r="L409" s="344"/>
      <c r="M409" s="344"/>
      <c r="N409" s="344"/>
      <c r="O409" s="344"/>
      <c r="P409" s="344"/>
    </row>
    <row r="410" spans="2:16" ht="18" customHeight="1">
      <c r="B410" s="344"/>
      <c r="C410" s="344"/>
      <c r="D410" s="344"/>
      <c r="E410" s="344"/>
      <c r="F410" s="344"/>
      <c r="G410" s="344"/>
      <c r="H410" s="344"/>
      <c r="I410" s="344"/>
      <c r="J410" s="344"/>
      <c r="K410" s="344"/>
      <c r="L410" s="344"/>
      <c r="M410" s="344"/>
      <c r="N410" s="344"/>
      <c r="O410" s="344"/>
      <c r="P410" s="344"/>
    </row>
    <row r="411" spans="2:16" ht="18" customHeight="1">
      <c r="B411" s="344"/>
      <c r="C411" s="344"/>
      <c r="D411" s="344"/>
      <c r="E411" s="344"/>
      <c r="F411" s="344"/>
      <c r="G411" s="344"/>
      <c r="H411" s="344"/>
      <c r="I411" s="344"/>
      <c r="J411" s="344"/>
      <c r="K411" s="344"/>
      <c r="L411" s="344"/>
      <c r="M411" s="344"/>
      <c r="N411" s="344"/>
      <c r="O411" s="344"/>
      <c r="P411" s="344"/>
    </row>
    <row r="412" spans="2:16" ht="18" customHeight="1">
      <c r="B412" s="344"/>
      <c r="C412" s="344"/>
      <c r="D412" s="344"/>
      <c r="E412" s="344"/>
      <c r="F412" s="344"/>
      <c r="G412" s="344"/>
      <c r="H412" s="344"/>
      <c r="I412" s="344"/>
      <c r="J412" s="344"/>
      <c r="K412" s="344"/>
      <c r="L412" s="344"/>
      <c r="M412" s="344"/>
      <c r="N412" s="344"/>
      <c r="O412" s="344"/>
      <c r="P412" s="344"/>
    </row>
    <row r="413" spans="2:16" ht="18" customHeight="1">
      <c r="B413" s="344"/>
      <c r="C413" s="344"/>
      <c r="D413" s="344"/>
      <c r="E413" s="344"/>
      <c r="F413" s="344"/>
      <c r="G413" s="344"/>
      <c r="H413" s="344"/>
      <c r="I413" s="344"/>
      <c r="J413" s="344"/>
      <c r="K413" s="344"/>
      <c r="L413" s="344"/>
      <c r="M413" s="344"/>
      <c r="N413" s="344"/>
      <c r="O413" s="344"/>
      <c r="P413" s="344"/>
    </row>
    <row r="414" spans="2:16" ht="18" customHeight="1">
      <c r="B414" s="344"/>
      <c r="C414" s="344"/>
      <c r="D414" s="344"/>
      <c r="E414" s="344"/>
      <c r="F414" s="344"/>
      <c r="G414" s="344"/>
      <c r="H414" s="344"/>
      <c r="I414" s="344"/>
      <c r="J414" s="344"/>
      <c r="K414" s="344"/>
      <c r="L414" s="344"/>
      <c r="M414" s="344"/>
      <c r="N414" s="344"/>
      <c r="O414" s="344"/>
      <c r="P414" s="344"/>
    </row>
    <row r="415" spans="2:16" ht="18" customHeight="1">
      <c r="B415" s="344"/>
      <c r="C415" s="344"/>
      <c r="D415" s="344"/>
      <c r="E415" s="344"/>
      <c r="F415" s="344"/>
      <c r="G415" s="344"/>
      <c r="H415" s="344"/>
      <c r="I415" s="344"/>
      <c r="J415" s="344"/>
      <c r="K415" s="344"/>
      <c r="L415" s="344"/>
      <c r="M415" s="344"/>
      <c r="N415" s="344"/>
      <c r="O415" s="344"/>
      <c r="P415" s="344"/>
    </row>
    <row r="416" spans="2:16" ht="18" customHeight="1">
      <c r="B416" s="344"/>
      <c r="C416" s="344"/>
      <c r="D416" s="344"/>
      <c r="E416" s="344"/>
      <c r="F416" s="344"/>
      <c r="G416" s="344"/>
      <c r="H416" s="344"/>
      <c r="I416" s="344"/>
      <c r="J416" s="344"/>
      <c r="K416" s="344"/>
      <c r="L416" s="344"/>
      <c r="M416" s="344"/>
      <c r="N416" s="344"/>
      <c r="O416" s="344"/>
      <c r="P416" s="344"/>
    </row>
    <row r="417" spans="2:16" ht="18" customHeight="1">
      <c r="B417" s="344"/>
      <c r="C417" s="344"/>
      <c r="D417" s="344"/>
      <c r="E417" s="344"/>
      <c r="F417" s="344"/>
      <c r="G417" s="344"/>
      <c r="H417" s="344"/>
      <c r="I417" s="344"/>
      <c r="J417" s="344"/>
      <c r="K417" s="344"/>
      <c r="L417" s="344"/>
      <c r="M417" s="344"/>
      <c r="N417" s="344"/>
      <c r="O417" s="344"/>
      <c r="P417" s="344"/>
    </row>
    <row r="418" spans="2:16" ht="18" customHeight="1">
      <c r="B418" s="344"/>
      <c r="C418" s="344"/>
      <c r="D418" s="344"/>
      <c r="E418" s="344"/>
      <c r="F418" s="344"/>
      <c r="G418" s="344"/>
      <c r="H418" s="344"/>
      <c r="I418" s="344"/>
      <c r="J418" s="344"/>
      <c r="K418" s="344"/>
      <c r="L418" s="344"/>
      <c r="M418" s="344"/>
      <c r="N418" s="344"/>
      <c r="O418" s="344"/>
      <c r="P418" s="344"/>
    </row>
    <row r="419" spans="2:16" ht="18" customHeight="1">
      <c r="B419" s="344"/>
      <c r="C419" s="344"/>
      <c r="D419" s="344"/>
      <c r="E419" s="344"/>
      <c r="F419" s="344"/>
      <c r="G419" s="344"/>
      <c r="H419" s="344"/>
      <c r="I419" s="344"/>
      <c r="J419" s="344"/>
      <c r="K419" s="344"/>
      <c r="L419" s="344"/>
      <c r="M419" s="344"/>
      <c r="N419" s="344"/>
      <c r="O419" s="344"/>
      <c r="P419" s="344"/>
    </row>
    <row r="420" spans="2:16" ht="18" customHeight="1">
      <c r="B420" s="344"/>
      <c r="C420" s="344"/>
      <c r="D420" s="344"/>
      <c r="E420" s="344"/>
      <c r="F420" s="344"/>
      <c r="G420" s="344"/>
      <c r="H420" s="344"/>
      <c r="I420" s="344"/>
      <c r="J420" s="344"/>
      <c r="K420" s="344"/>
      <c r="L420" s="344"/>
      <c r="M420" s="344"/>
      <c r="N420" s="344"/>
      <c r="O420" s="344"/>
      <c r="P420" s="344"/>
    </row>
    <row r="421" spans="2:16" ht="18" customHeight="1">
      <c r="B421" s="344"/>
      <c r="C421" s="344"/>
      <c r="D421" s="344"/>
      <c r="E421" s="344"/>
      <c r="F421" s="344"/>
      <c r="G421" s="344"/>
      <c r="H421" s="344"/>
      <c r="I421" s="344"/>
      <c r="J421" s="344"/>
      <c r="K421" s="344"/>
      <c r="L421" s="344"/>
      <c r="M421" s="344"/>
      <c r="N421" s="344"/>
      <c r="O421" s="344"/>
      <c r="P421" s="344"/>
    </row>
    <row r="422" spans="2:16" ht="18" customHeight="1">
      <c r="B422" s="344"/>
      <c r="C422" s="344"/>
      <c r="D422" s="344"/>
      <c r="E422" s="344"/>
      <c r="F422" s="344"/>
      <c r="G422" s="344"/>
      <c r="H422" s="344"/>
      <c r="I422" s="344"/>
      <c r="J422" s="344"/>
      <c r="K422" s="344"/>
      <c r="L422" s="344"/>
      <c r="M422" s="344"/>
      <c r="N422" s="344"/>
      <c r="O422" s="344"/>
      <c r="P422" s="344"/>
    </row>
    <row r="423" spans="2:16" ht="18" customHeight="1">
      <c r="B423" s="344"/>
      <c r="C423" s="344"/>
      <c r="D423" s="344"/>
      <c r="E423" s="344"/>
      <c r="F423" s="344"/>
      <c r="G423" s="344"/>
      <c r="H423" s="344"/>
      <c r="I423" s="344"/>
      <c r="J423" s="344"/>
      <c r="K423" s="344"/>
      <c r="L423" s="344"/>
      <c r="M423" s="344"/>
      <c r="N423" s="344"/>
      <c r="O423" s="344"/>
      <c r="P423" s="344"/>
    </row>
    <row r="424" spans="2:16" ht="18" customHeight="1">
      <c r="B424" s="344"/>
      <c r="C424" s="344"/>
      <c r="D424" s="344"/>
      <c r="E424" s="344"/>
      <c r="F424" s="344"/>
      <c r="G424" s="344"/>
      <c r="H424" s="344"/>
      <c r="I424" s="344"/>
      <c r="J424" s="344"/>
      <c r="K424" s="344"/>
      <c r="L424" s="344"/>
      <c r="M424" s="344"/>
      <c r="N424" s="344"/>
      <c r="O424" s="344"/>
      <c r="P424" s="344"/>
    </row>
    <row r="425" spans="2:16" ht="18" customHeight="1">
      <c r="B425" s="344"/>
      <c r="C425" s="344"/>
      <c r="D425" s="344"/>
      <c r="E425" s="344"/>
      <c r="F425" s="344"/>
      <c r="G425" s="344"/>
      <c r="H425" s="344"/>
      <c r="I425" s="344"/>
      <c r="J425" s="344"/>
      <c r="K425" s="344"/>
      <c r="L425" s="344"/>
      <c r="M425" s="344"/>
      <c r="N425" s="344"/>
      <c r="O425" s="344"/>
      <c r="P425" s="344"/>
    </row>
    <row r="426" spans="2:16" ht="18" customHeight="1">
      <c r="B426" s="344"/>
      <c r="C426" s="344"/>
      <c r="D426" s="344"/>
      <c r="E426" s="344"/>
      <c r="F426" s="344"/>
      <c r="G426" s="344"/>
      <c r="H426" s="344"/>
      <c r="I426" s="344"/>
      <c r="J426" s="344"/>
      <c r="K426" s="344"/>
      <c r="L426" s="344"/>
      <c r="M426" s="344"/>
      <c r="N426" s="344"/>
      <c r="O426" s="344"/>
      <c r="P426" s="344"/>
    </row>
    <row r="427" spans="2:16" ht="18" customHeight="1">
      <c r="B427" s="344"/>
      <c r="C427" s="344"/>
      <c r="D427" s="344"/>
      <c r="E427" s="344"/>
      <c r="F427" s="344"/>
      <c r="G427" s="344"/>
      <c r="H427" s="344"/>
      <c r="I427" s="344"/>
      <c r="J427" s="344"/>
      <c r="K427" s="344"/>
      <c r="L427" s="344"/>
      <c r="M427" s="344"/>
      <c r="N427" s="344"/>
      <c r="O427" s="344"/>
      <c r="P427" s="344"/>
    </row>
    <row r="428" spans="2:16" ht="18" customHeight="1">
      <c r="B428" s="344"/>
      <c r="C428" s="344"/>
      <c r="D428" s="344"/>
      <c r="E428" s="344"/>
      <c r="F428" s="344"/>
      <c r="G428" s="344"/>
      <c r="H428" s="344"/>
      <c r="I428" s="344"/>
      <c r="J428" s="344"/>
      <c r="K428" s="344"/>
      <c r="L428" s="344"/>
      <c r="M428" s="344"/>
      <c r="N428" s="344"/>
      <c r="O428" s="344"/>
      <c r="P428" s="344"/>
    </row>
    <row r="429" spans="2:16" ht="18" customHeight="1">
      <c r="B429" s="344"/>
      <c r="C429" s="344"/>
      <c r="D429" s="344"/>
      <c r="E429" s="344"/>
      <c r="F429" s="344"/>
      <c r="G429" s="344"/>
      <c r="H429" s="344"/>
      <c r="I429" s="344"/>
      <c r="J429" s="344"/>
      <c r="K429" s="344"/>
      <c r="L429" s="344"/>
      <c r="M429" s="344"/>
      <c r="N429" s="344"/>
      <c r="O429" s="344"/>
      <c r="P429" s="344"/>
    </row>
    <row r="430" spans="2:16" ht="18" customHeight="1">
      <c r="B430" s="344"/>
      <c r="C430" s="344"/>
      <c r="D430" s="344"/>
      <c r="E430" s="344"/>
      <c r="F430" s="344"/>
      <c r="G430" s="344"/>
      <c r="H430" s="344"/>
      <c r="I430" s="344"/>
      <c r="J430" s="344"/>
      <c r="K430" s="344"/>
      <c r="L430" s="344"/>
      <c r="M430" s="344"/>
      <c r="N430" s="344"/>
      <c r="O430" s="344"/>
      <c r="P430" s="344"/>
    </row>
    <row r="431" spans="2:16" ht="18" customHeight="1">
      <c r="B431" s="344"/>
      <c r="C431" s="344"/>
      <c r="D431" s="344"/>
      <c r="E431" s="344"/>
      <c r="F431" s="344"/>
      <c r="G431" s="344"/>
      <c r="H431" s="344"/>
      <c r="I431" s="344"/>
      <c r="J431" s="344"/>
      <c r="K431" s="344"/>
      <c r="L431" s="344"/>
      <c r="M431" s="344"/>
      <c r="N431" s="344"/>
      <c r="O431" s="344"/>
      <c r="P431" s="344"/>
    </row>
    <row r="432" spans="2:16" ht="18" customHeight="1">
      <c r="B432" s="344"/>
      <c r="C432" s="344"/>
      <c r="D432" s="344"/>
      <c r="E432" s="344"/>
      <c r="F432" s="344"/>
      <c r="G432" s="344"/>
      <c r="H432" s="344"/>
      <c r="I432" s="344"/>
      <c r="J432" s="344"/>
      <c r="K432" s="344"/>
      <c r="L432" s="344"/>
      <c r="M432" s="344"/>
      <c r="N432" s="344"/>
      <c r="O432" s="344"/>
      <c r="P432" s="344"/>
    </row>
    <row r="433" spans="2:16" ht="18" customHeight="1">
      <c r="B433" s="344"/>
      <c r="C433" s="344"/>
      <c r="D433" s="344"/>
      <c r="E433" s="344"/>
      <c r="F433" s="344"/>
      <c r="G433" s="344"/>
      <c r="H433" s="344"/>
      <c r="I433" s="344"/>
      <c r="J433" s="344"/>
      <c r="K433" s="344"/>
      <c r="L433" s="344"/>
      <c r="M433" s="344"/>
      <c r="N433" s="344"/>
      <c r="O433" s="344"/>
      <c r="P433" s="344"/>
    </row>
    <row r="434" spans="2:16" ht="18" customHeight="1">
      <c r="B434" s="344"/>
      <c r="C434" s="344"/>
      <c r="D434" s="344"/>
      <c r="E434" s="344"/>
      <c r="F434" s="344"/>
      <c r="G434" s="344"/>
      <c r="H434" s="344"/>
      <c r="I434" s="344"/>
      <c r="J434" s="344"/>
      <c r="K434" s="344"/>
      <c r="L434" s="344"/>
      <c r="M434" s="344"/>
      <c r="N434" s="344"/>
      <c r="O434" s="344"/>
      <c r="P434" s="344"/>
    </row>
    <row r="435" spans="2:16" ht="18" customHeight="1">
      <c r="B435" s="344"/>
      <c r="C435" s="344"/>
      <c r="D435" s="344"/>
      <c r="E435" s="344"/>
      <c r="F435" s="344"/>
      <c r="G435" s="344"/>
      <c r="H435" s="344"/>
      <c r="I435" s="344"/>
      <c r="J435" s="344"/>
      <c r="K435" s="344"/>
      <c r="L435" s="344"/>
      <c r="M435" s="344"/>
      <c r="N435" s="344"/>
      <c r="O435" s="344"/>
      <c r="P435" s="344"/>
    </row>
    <row r="436" spans="2:16" ht="18" customHeight="1">
      <c r="B436" s="344"/>
      <c r="C436" s="344"/>
      <c r="D436" s="344"/>
      <c r="E436" s="344"/>
      <c r="F436" s="344"/>
      <c r="G436" s="344"/>
      <c r="H436" s="344"/>
      <c r="I436" s="344"/>
      <c r="J436" s="344"/>
      <c r="K436" s="344"/>
      <c r="L436" s="344"/>
      <c r="M436" s="344"/>
      <c r="N436" s="344"/>
      <c r="O436" s="344"/>
      <c r="P436" s="344"/>
    </row>
    <row r="437" spans="2:16" ht="18" customHeight="1">
      <c r="B437" s="344"/>
      <c r="C437" s="344"/>
      <c r="D437" s="344"/>
      <c r="E437" s="344"/>
      <c r="F437" s="344"/>
      <c r="G437" s="344"/>
      <c r="H437" s="344"/>
      <c r="I437" s="344"/>
      <c r="J437" s="344"/>
      <c r="K437" s="344"/>
      <c r="L437" s="344"/>
      <c r="M437" s="344"/>
      <c r="N437" s="344"/>
      <c r="O437" s="344"/>
      <c r="P437" s="344"/>
    </row>
    <row r="438" spans="2:16" ht="18" customHeight="1">
      <c r="B438" s="344"/>
      <c r="C438" s="344"/>
      <c r="D438" s="344"/>
      <c r="E438" s="344"/>
      <c r="F438" s="344"/>
      <c r="G438" s="344"/>
      <c r="H438" s="344"/>
      <c r="I438" s="344"/>
      <c r="J438" s="344"/>
      <c r="K438" s="344"/>
      <c r="L438" s="344"/>
      <c r="M438" s="344"/>
      <c r="N438" s="344"/>
      <c r="O438" s="344"/>
      <c r="P438" s="344"/>
    </row>
    <row r="439" spans="2:16" ht="18" customHeight="1">
      <c r="B439" s="344"/>
      <c r="C439" s="344"/>
      <c r="D439" s="344"/>
      <c r="E439" s="344"/>
      <c r="F439" s="344"/>
      <c r="G439" s="344"/>
      <c r="H439" s="344"/>
      <c r="I439" s="344"/>
      <c r="J439" s="344"/>
      <c r="K439" s="344"/>
      <c r="L439" s="344"/>
      <c r="M439" s="344"/>
      <c r="N439" s="344"/>
      <c r="O439" s="344"/>
      <c r="P439" s="344"/>
    </row>
    <row r="440" spans="2:16" ht="18" customHeight="1">
      <c r="B440" s="344"/>
      <c r="C440" s="344"/>
      <c r="D440" s="344"/>
      <c r="E440" s="344"/>
      <c r="F440" s="344"/>
      <c r="G440" s="344"/>
      <c r="H440" s="344"/>
      <c r="I440" s="344"/>
      <c r="J440" s="344"/>
      <c r="K440" s="344"/>
      <c r="L440" s="344"/>
      <c r="M440" s="344"/>
      <c r="N440" s="344"/>
      <c r="O440" s="344"/>
      <c r="P440" s="344"/>
    </row>
    <row r="441" spans="2:16" ht="18" customHeight="1">
      <c r="B441" s="344"/>
      <c r="C441" s="344"/>
      <c r="D441" s="344"/>
      <c r="E441" s="344"/>
      <c r="F441" s="344"/>
      <c r="G441" s="344"/>
      <c r="H441" s="344"/>
      <c r="I441" s="344"/>
      <c r="J441" s="344"/>
      <c r="K441" s="344"/>
      <c r="L441" s="344"/>
      <c r="M441" s="344"/>
      <c r="N441" s="344"/>
      <c r="O441" s="344"/>
      <c r="P441" s="344"/>
    </row>
    <row r="442" spans="2:16" ht="18" customHeight="1">
      <c r="B442" s="344"/>
      <c r="C442" s="344"/>
      <c r="D442" s="344"/>
      <c r="E442" s="344"/>
      <c r="F442" s="344"/>
      <c r="G442" s="344"/>
      <c r="H442" s="344"/>
      <c r="I442" s="344"/>
      <c r="J442" s="344"/>
      <c r="K442" s="344"/>
      <c r="L442" s="344"/>
      <c r="M442" s="344"/>
      <c r="N442" s="344"/>
      <c r="O442" s="344"/>
      <c r="P442" s="344"/>
    </row>
    <row r="443" spans="2:16" ht="18" customHeight="1">
      <c r="B443" s="344"/>
      <c r="C443" s="344"/>
      <c r="D443" s="344"/>
      <c r="E443" s="344"/>
      <c r="F443" s="344"/>
      <c r="G443" s="344"/>
      <c r="H443" s="344"/>
      <c r="I443" s="344"/>
      <c r="J443" s="344"/>
      <c r="K443" s="344"/>
      <c r="L443" s="344"/>
      <c r="M443" s="344"/>
      <c r="N443" s="344"/>
      <c r="O443" s="344"/>
      <c r="P443" s="344"/>
    </row>
    <row r="444" spans="2:16" ht="18" customHeight="1">
      <c r="B444" s="344"/>
      <c r="C444" s="344"/>
      <c r="D444" s="344"/>
      <c r="E444" s="344"/>
      <c r="F444" s="344"/>
      <c r="G444" s="344"/>
      <c r="H444" s="344"/>
      <c r="I444" s="344"/>
      <c r="J444" s="344"/>
      <c r="K444" s="344"/>
      <c r="L444" s="344"/>
      <c r="M444" s="344"/>
      <c r="N444" s="344"/>
      <c r="O444" s="344"/>
      <c r="P444" s="344"/>
    </row>
    <row r="445" spans="2:16" ht="18" customHeight="1">
      <c r="B445" s="344"/>
      <c r="C445" s="344"/>
      <c r="D445" s="344"/>
      <c r="E445" s="344"/>
      <c r="F445" s="344"/>
      <c r="G445" s="344"/>
      <c r="H445" s="344"/>
      <c r="I445" s="344"/>
      <c r="J445" s="344"/>
      <c r="K445" s="344"/>
      <c r="L445" s="344"/>
      <c r="M445" s="344"/>
      <c r="N445" s="344"/>
      <c r="O445" s="344"/>
      <c r="P445" s="344"/>
    </row>
    <row r="446" spans="2:16" ht="18" customHeight="1">
      <c r="B446" s="344"/>
      <c r="C446" s="344"/>
      <c r="D446" s="344"/>
      <c r="E446" s="344"/>
      <c r="F446" s="344"/>
      <c r="G446" s="344"/>
      <c r="H446" s="344"/>
      <c r="I446" s="344"/>
      <c r="J446" s="344"/>
      <c r="K446" s="344"/>
      <c r="L446" s="344"/>
      <c r="M446" s="344"/>
      <c r="N446" s="344"/>
      <c r="O446" s="344"/>
      <c r="P446" s="344"/>
    </row>
    <row r="447" spans="2:16" ht="18" customHeight="1">
      <c r="B447" s="344"/>
      <c r="C447" s="344"/>
      <c r="D447" s="344"/>
      <c r="E447" s="344"/>
      <c r="F447" s="344"/>
      <c r="G447" s="344"/>
      <c r="H447" s="344"/>
      <c r="I447" s="344"/>
      <c r="J447" s="344"/>
      <c r="K447" s="344"/>
      <c r="L447" s="344"/>
      <c r="M447" s="344"/>
      <c r="N447" s="344"/>
      <c r="O447" s="344"/>
      <c r="P447" s="344"/>
    </row>
    <row r="448" spans="2:16" ht="18" customHeight="1">
      <c r="B448" s="344"/>
      <c r="C448" s="344"/>
      <c r="D448" s="344"/>
      <c r="E448" s="344"/>
      <c r="F448" s="344"/>
      <c r="G448" s="344"/>
      <c r="H448" s="344"/>
      <c r="I448" s="344"/>
      <c r="J448" s="344"/>
      <c r="K448" s="344"/>
      <c r="L448" s="344"/>
      <c r="M448" s="344"/>
      <c r="N448" s="344"/>
      <c r="O448" s="344"/>
      <c r="P448" s="344"/>
    </row>
    <row r="449" spans="2:16" ht="18" customHeight="1">
      <c r="B449" s="344"/>
      <c r="C449" s="344"/>
      <c r="D449" s="344"/>
      <c r="E449" s="344"/>
      <c r="F449" s="344"/>
      <c r="G449" s="344"/>
      <c r="H449" s="344"/>
      <c r="I449" s="344"/>
      <c r="J449" s="344"/>
      <c r="K449" s="344"/>
      <c r="L449" s="344"/>
      <c r="M449" s="344"/>
      <c r="N449" s="344"/>
      <c r="O449" s="344"/>
      <c r="P449" s="344"/>
    </row>
    <row r="450" spans="2:16" ht="18" customHeight="1">
      <c r="B450" s="344"/>
      <c r="C450" s="344"/>
      <c r="D450" s="344"/>
      <c r="E450" s="344"/>
      <c r="F450" s="344"/>
      <c r="G450" s="344"/>
      <c r="H450" s="344"/>
      <c r="I450" s="344"/>
      <c r="J450" s="344"/>
      <c r="K450" s="344"/>
      <c r="L450" s="344"/>
      <c r="M450" s="344"/>
      <c r="N450" s="344"/>
      <c r="O450" s="344"/>
      <c r="P450" s="344"/>
    </row>
    <row r="451" spans="2:16" ht="18" customHeight="1">
      <c r="B451" s="344"/>
      <c r="C451" s="344"/>
      <c r="D451" s="344"/>
      <c r="E451" s="344"/>
      <c r="F451" s="344"/>
      <c r="G451" s="344"/>
      <c r="H451" s="344"/>
      <c r="I451" s="344"/>
      <c r="J451" s="344"/>
      <c r="K451" s="344"/>
      <c r="L451" s="344"/>
      <c r="M451" s="344"/>
      <c r="N451" s="344"/>
      <c r="O451" s="344"/>
      <c r="P451" s="344"/>
    </row>
    <row r="452" spans="2:16" ht="18" customHeight="1">
      <c r="B452" s="344"/>
      <c r="C452" s="344"/>
      <c r="D452" s="344"/>
      <c r="E452" s="344"/>
      <c r="F452" s="344"/>
      <c r="G452" s="344"/>
      <c r="H452" s="344"/>
      <c r="I452" s="344"/>
      <c r="J452" s="344"/>
      <c r="K452" s="344"/>
      <c r="L452" s="344"/>
      <c r="M452" s="344"/>
      <c r="N452" s="344"/>
      <c r="O452" s="344"/>
      <c r="P452" s="344"/>
    </row>
    <row r="453" spans="2:16" ht="18" customHeight="1">
      <c r="B453" s="344"/>
      <c r="C453" s="344"/>
      <c r="D453" s="344"/>
      <c r="E453" s="344"/>
      <c r="F453" s="344"/>
      <c r="G453" s="344"/>
      <c r="H453" s="344"/>
      <c r="I453" s="344"/>
      <c r="J453" s="344"/>
      <c r="K453" s="344"/>
      <c r="L453" s="344"/>
      <c r="M453" s="344"/>
      <c r="N453" s="344"/>
      <c r="O453" s="344"/>
      <c r="P453" s="344"/>
    </row>
    <row r="454" spans="2:16" ht="18" customHeight="1">
      <c r="B454" s="344"/>
      <c r="C454" s="344"/>
      <c r="D454" s="344"/>
      <c r="E454" s="344"/>
      <c r="F454" s="344"/>
      <c r="G454" s="344"/>
      <c r="H454" s="344"/>
      <c r="I454" s="344"/>
      <c r="J454" s="344"/>
      <c r="K454" s="344"/>
      <c r="L454" s="344"/>
      <c r="M454" s="344"/>
      <c r="N454" s="344"/>
      <c r="O454" s="344"/>
      <c r="P454" s="344"/>
    </row>
    <row r="455" spans="2:16" ht="18" customHeight="1">
      <c r="B455" s="344"/>
      <c r="C455" s="344"/>
      <c r="D455" s="344"/>
      <c r="E455" s="344"/>
      <c r="F455" s="344"/>
      <c r="G455" s="344"/>
      <c r="H455" s="344"/>
      <c r="I455" s="344"/>
      <c r="J455" s="344"/>
      <c r="K455" s="344"/>
      <c r="L455" s="344"/>
      <c r="M455" s="344"/>
      <c r="N455" s="344"/>
      <c r="O455" s="344"/>
      <c r="P455" s="344"/>
    </row>
    <row r="456" spans="2:16" ht="18" customHeight="1">
      <c r="B456" s="344"/>
      <c r="C456" s="344"/>
      <c r="D456" s="344"/>
      <c r="E456" s="344"/>
      <c r="F456" s="344"/>
      <c r="G456" s="344"/>
      <c r="H456" s="344"/>
      <c r="I456" s="344"/>
      <c r="J456" s="344"/>
      <c r="K456" s="344"/>
      <c r="L456" s="344"/>
      <c r="M456" s="344"/>
      <c r="N456" s="344"/>
      <c r="O456" s="344"/>
      <c r="P456" s="344"/>
    </row>
    <row r="457" spans="2:16" ht="18" customHeight="1">
      <c r="B457" s="344"/>
      <c r="C457" s="344"/>
      <c r="D457" s="344"/>
      <c r="E457" s="344"/>
      <c r="F457" s="344"/>
      <c r="G457" s="344"/>
      <c r="H457" s="344"/>
      <c r="I457" s="344"/>
      <c r="J457" s="344"/>
      <c r="K457" s="344"/>
      <c r="L457" s="344"/>
      <c r="M457" s="344"/>
      <c r="N457" s="344"/>
      <c r="O457" s="344"/>
      <c r="P457" s="344"/>
    </row>
    <row r="458" spans="2:16" ht="18" customHeight="1">
      <c r="B458" s="344"/>
      <c r="C458" s="344"/>
      <c r="D458" s="344"/>
      <c r="E458" s="344"/>
      <c r="F458" s="344"/>
      <c r="G458" s="344"/>
      <c r="H458" s="344"/>
      <c r="I458" s="344"/>
      <c r="J458" s="344"/>
      <c r="K458" s="344"/>
      <c r="L458" s="344"/>
      <c r="M458" s="344"/>
      <c r="N458" s="344"/>
      <c r="O458" s="344"/>
      <c r="P458" s="344"/>
    </row>
    <row r="459" spans="2:16" ht="18" customHeight="1">
      <c r="B459" s="344"/>
      <c r="C459" s="344"/>
      <c r="D459" s="344"/>
      <c r="E459" s="344"/>
      <c r="F459" s="344"/>
      <c r="G459" s="344"/>
      <c r="H459" s="344"/>
      <c r="I459" s="344"/>
      <c r="J459" s="344"/>
      <c r="K459" s="344"/>
      <c r="L459" s="344"/>
      <c r="M459" s="344"/>
      <c r="N459" s="344"/>
      <c r="O459" s="344"/>
      <c r="P459" s="344"/>
    </row>
    <row r="460" spans="2:16" ht="18" customHeight="1">
      <c r="B460" s="344"/>
      <c r="C460" s="344"/>
      <c r="D460" s="344"/>
      <c r="E460" s="344"/>
      <c r="F460" s="344"/>
      <c r="G460" s="344"/>
      <c r="H460" s="344"/>
      <c r="I460" s="344"/>
      <c r="J460" s="344"/>
      <c r="K460" s="344"/>
      <c r="L460" s="344"/>
      <c r="M460" s="344"/>
      <c r="N460" s="344"/>
      <c r="O460" s="344"/>
      <c r="P460" s="344"/>
    </row>
    <row r="461" spans="2:16" ht="18" customHeight="1">
      <c r="B461" s="344"/>
      <c r="C461" s="344"/>
      <c r="D461" s="344"/>
      <c r="E461" s="344"/>
      <c r="F461" s="344"/>
      <c r="G461" s="344"/>
      <c r="H461" s="344"/>
      <c r="I461" s="344"/>
      <c r="J461" s="344"/>
      <c r="K461" s="344"/>
      <c r="L461" s="344"/>
      <c r="M461" s="344"/>
      <c r="N461" s="344"/>
      <c r="O461" s="344"/>
      <c r="P461" s="344"/>
    </row>
    <row r="462" spans="2:16" ht="18" customHeight="1">
      <c r="B462" s="344"/>
      <c r="C462" s="344"/>
      <c r="D462" s="344"/>
      <c r="E462" s="344"/>
      <c r="F462" s="344"/>
      <c r="G462" s="344"/>
      <c r="H462" s="344"/>
      <c r="I462" s="344"/>
      <c r="J462" s="344"/>
      <c r="K462" s="344"/>
      <c r="L462" s="344"/>
      <c r="M462" s="344"/>
      <c r="N462" s="344"/>
      <c r="O462" s="344"/>
      <c r="P462" s="344"/>
    </row>
    <row r="463" spans="2:16" ht="18" customHeight="1">
      <c r="B463" s="344"/>
      <c r="C463" s="344"/>
      <c r="D463" s="344"/>
      <c r="E463" s="344"/>
      <c r="F463" s="344"/>
      <c r="G463" s="344"/>
      <c r="H463" s="344"/>
      <c r="I463" s="344"/>
      <c r="J463" s="344"/>
      <c r="K463" s="344"/>
      <c r="L463" s="344"/>
      <c r="M463" s="344"/>
      <c r="N463" s="344"/>
      <c r="O463" s="344"/>
      <c r="P463" s="344"/>
    </row>
    <row r="464" spans="2:16" ht="18" customHeight="1">
      <c r="B464" s="344"/>
      <c r="C464" s="344"/>
      <c r="D464" s="344"/>
      <c r="E464" s="344"/>
      <c r="F464" s="344"/>
      <c r="G464" s="344"/>
      <c r="H464" s="344"/>
      <c r="I464" s="344"/>
      <c r="J464" s="344"/>
      <c r="K464" s="344"/>
      <c r="L464" s="344"/>
      <c r="M464" s="344"/>
      <c r="N464" s="344"/>
      <c r="O464" s="344"/>
      <c r="P464" s="344"/>
    </row>
    <row r="465" spans="2:16" ht="18" customHeight="1">
      <c r="B465" s="344"/>
      <c r="C465" s="344"/>
      <c r="D465" s="344"/>
      <c r="E465" s="344"/>
      <c r="F465" s="344"/>
      <c r="G465" s="344"/>
      <c r="H465" s="344"/>
      <c r="I465" s="344"/>
      <c r="J465" s="344"/>
      <c r="K465" s="344"/>
      <c r="L465" s="344"/>
      <c r="M465" s="344"/>
      <c r="N465" s="344"/>
      <c r="O465" s="344"/>
      <c r="P465" s="344"/>
    </row>
    <row r="466" spans="2:16" ht="18" customHeight="1">
      <c r="B466" s="344"/>
      <c r="C466" s="344"/>
      <c r="D466" s="344"/>
      <c r="E466" s="344"/>
      <c r="F466" s="344"/>
      <c r="G466" s="344"/>
      <c r="H466" s="344"/>
      <c r="I466" s="344"/>
      <c r="J466" s="344"/>
      <c r="K466" s="344"/>
      <c r="L466" s="344"/>
      <c r="M466" s="344"/>
      <c r="N466" s="344"/>
      <c r="O466" s="344"/>
      <c r="P466" s="344"/>
    </row>
    <row r="467" spans="2:16" ht="18" customHeight="1">
      <c r="B467" s="344"/>
      <c r="C467" s="344"/>
      <c r="D467" s="344"/>
      <c r="E467" s="344"/>
      <c r="F467" s="344"/>
      <c r="G467" s="344"/>
      <c r="H467" s="344"/>
      <c r="I467" s="344"/>
      <c r="J467" s="344"/>
      <c r="K467" s="344"/>
      <c r="L467" s="344"/>
      <c r="M467" s="344"/>
      <c r="N467" s="344"/>
      <c r="O467" s="344"/>
      <c r="P467" s="344"/>
    </row>
    <row r="468" spans="2:16" ht="18" customHeight="1">
      <c r="B468" s="344"/>
      <c r="C468" s="344"/>
      <c r="D468" s="344"/>
      <c r="E468" s="344"/>
      <c r="F468" s="344"/>
      <c r="G468" s="344"/>
      <c r="H468" s="344"/>
      <c r="I468" s="344"/>
      <c r="J468" s="344"/>
      <c r="K468" s="344"/>
      <c r="L468" s="344"/>
      <c r="M468" s="344"/>
      <c r="N468" s="344"/>
      <c r="O468" s="344"/>
      <c r="P468" s="344"/>
    </row>
    <row r="469" spans="2:16" ht="18" customHeight="1">
      <c r="B469" s="344"/>
      <c r="C469" s="344"/>
      <c r="D469" s="344"/>
      <c r="E469" s="344"/>
      <c r="F469" s="344"/>
      <c r="G469" s="344"/>
      <c r="H469" s="344"/>
      <c r="I469" s="344"/>
      <c r="J469" s="344"/>
      <c r="K469" s="344"/>
      <c r="L469" s="344"/>
      <c r="M469" s="344"/>
      <c r="N469" s="344"/>
      <c r="O469" s="344"/>
      <c r="P469" s="344"/>
    </row>
    <row r="470" spans="2:16" ht="18" customHeight="1">
      <c r="B470" s="344"/>
      <c r="C470" s="344"/>
      <c r="D470" s="344"/>
      <c r="E470" s="344"/>
      <c r="F470" s="344"/>
      <c r="G470" s="344"/>
      <c r="H470" s="344"/>
      <c r="I470" s="344"/>
      <c r="J470" s="344"/>
      <c r="K470" s="344"/>
      <c r="L470" s="344"/>
      <c r="M470" s="344"/>
      <c r="N470" s="344"/>
      <c r="O470" s="344"/>
      <c r="P470" s="344"/>
    </row>
    <row r="471" spans="2:16" ht="18" customHeight="1">
      <c r="B471" s="344"/>
      <c r="C471" s="344"/>
      <c r="D471" s="344"/>
      <c r="E471" s="344"/>
      <c r="F471" s="344"/>
      <c r="G471" s="344"/>
      <c r="H471" s="344"/>
      <c r="I471" s="344"/>
      <c r="J471" s="344"/>
      <c r="K471" s="344"/>
      <c r="L471" s="344"/>
      <c r="M471" s="344"/>
      <c r="N471" s="344"/>
      <c r="O471" s="344"/>
      <c r="P471" s="344"/>
    </row>
    <row r="472" spans="2:16" ht="18" customHeight="1">
      <c r="B472" s="344"/>
      <c r="C472" s="344"/>
      <c r="D472" s="344"/>
      <c r="E472" s="344"/>
      <c r="F472" s="344"/>
      <c r="G472" s="344"/>
      <c r="H472" s="344"/>
      <c r="I472" s="344"/>
      <c r="J472" s="344"/>
      <c r="K472" s="344"/>
      <c r="L472" s="344"/>
      <c r="M472" s="344"/>
      <c r="N472" s="344"/>
      <c r="O472" s="344"/>
      <c r="P472" s="344"/>
    </row>
    <row r="473" spans="2:16" ht="18" customHeight="1">
      <c r="B473" s="344"/>
      <c r="C473" s="344"/>
      <c r="D473" s="344"/>
      <c r="E473" s="344"/>
      <c r="F473" s="344"/>
      <c r="G473" s="344"/>
      <c r="H473" s="344"/>
      <c r="I473" s="344"/>
      <c r="J473" s="344"/>
      <c r="K473" s="344"/>
      <c r="L473" s="344"/>
      <c r="M473" s="344"/>
      <c r="N473" s="344"/>
      <c r="O473" s="344"/>
      <c r="P473" s="344"/>
    </row>
    <row r="474" spans="2:16" ht="18" customHeight="1">
      <c r="B474" s="344"/>
      <c r="C474" s="344"/>
      <c r="D474" s="344"/>
      <c r="E474" s="344"/>
      <c r="F474" s="344"/>
      <c r="G474" s="344"/>
      <c r="H474" s="344"/>
      <c r="I474" s="344"/>
      <c r="J474" s="344"/>
      <c r="K474" s="344"/>
      <c r="L474" s="344"/>
      <c r="M474" s="344"/>
      <c r="N474" s="344"/>
      <c r="O474" s="344"/>
      <c r="P474" s="344"/>
    </row>
    <row r="475" spans="2:16" ht="18" customHeight="1">
      <c r="B475" s="344"/>
      <c r="C475" s="344"/>
      <c r="D475" s="344"/>
      <c r="E475" s="344"/>
      <c r="F475" s="344"/>
      <c r="G475" s="344"/>
      <c r="H475" s="344"/>
      <c r="I475" s="344"/>
      <c r="J475" s="344"/>
      <c r="K475" s="344"/>
      <c r="L475" s="344"/>
      <c r="M475" s="344"/>
      <c r="N475" s="344"/>
      <c r="O475" s="344"/>
      <c r="P475" s="344"/>
    </row>
    <row r="476" spans="2:16" ht="18" customHeight="1">
      <c r="B476" s="344"/>
      <c r="C476" s="344"/>
      <c r="D476" s="344"/>
      <c r="E476" s="344"/>
      <c r="F476" s="344"/>
      <c r="G476" s="344"/>
      <c r="H476" s="344"/>
      <c r="I476" s="344"/>
      <c r="J476" s="344"/>
      <c r="K476" s="344"/>
      <c r="L476" s="344"/>
      <c r="M476" s="344"/>
      <c r="N476" s="344"/>
      <c r="O476" s="344"/>
      <c r="P476" s="344"/>
    </row>
    <row r="477" spans="2:16" ht="18" customHeight="1">
      <c r="B477" s="344"/>
      <c r="C477" s="344"/>
      <c r="D477" s="344"/>
      <c r="E477" s="344"/>
      <c r="F477" s="344"/>
      <c r="G477" s="344"/>
      <c r="H477" s="344"/>
      <c r="I477" s="344"/>
      <c r="J477" s="344"/>
      <c r="K477" s="344"/>
      <c r="L477" s="344"/>
      <c r="M477" s="344"/>
      <c r="N477" s="344"/>
      <c r="O477" s="344"/>
      <c r="P477" s="344"/>
    </row>
    <row r="478" spans="2:16" ht="18" customHeight="1">
      <c r="B478" s="344"/>
      <c r="C478" s="344"/>
      <c r="D478" s="344"/>
      <c r="E478" s="344"/>
      <c r="F478" s="344"/>
      <c r="G478" s="344"/>
      <c r="H478" s="344"/>
      <c r="I478" s="344"/>
      <c r="J478" s="344"/>
      <c r="K478" s="344"/>
      <c r="L478" s="344"/>
      <c r="M478" s="344"/>
      <c r="N478" s="344"/>
      <c r="O478" s="344"/>
      <c r="P478" s="344"/>
    </row>
    <row r="479" spans="2:16" ht="18" customHeight="1">
      <c r="B479" s="344"/>
      <c r="C479" s="344"/>
      <c r="D479" s="344"/>
      <c r="E479" s="344"/>
      <c r="F479" s="344"/>
      <c r="G479" s="344"/>
      <c r="H479" s="344"/>
      <c r="I479" s="344"/>
      <c r="J479" s="344"/>
      <c r="K479" s="344"/>
      <c r="L479" s="344"/>
      <c r="M479" s="344"/>
      <c r="N479" s="344"/>
      <c r="O479" s="344"/>
      <c r="P479" s="344"/>
    </row>
    <row r="480" spans="2:16" ht="18" customHeight="1">
      <c r="B480" s="344"/>
      <c r="C480" s="344"/>
      <c r="D480" s="344"/>
      <c r="E480" s="344"/>
      <c r="F480" s="344"/>
      <c r="G480" s="344"/>
      <c r="H480" s="344"/>
      <c r="I480" s="344"/>
      <c r="J480" s="344"/>
      <c r="K480" s="344"/>
      <c r="L480" s="344"/>
      <c r="M480" s="344"/>
      <c r="N480" s="344"/>
      <c r="O480" s="344"/>
      <c r="P480" s="344"/>
    </row>
    <row r="481" spans="2:16" ht="18" customHeight="1">
      <c r="B481" s="344"/>
      <c r="C481" s="344"/>
      <c r="D481" s="344"/>
      <c r="E481" s="344"/>
      <c r="F481" s="344"/>
      <c r="G481" s="344"/>
      <c r="H481" s="344"/>
      <c r="I481" s="344"/>
      <c r="J481" s="344"/>
      <c r="K481" s="344"/>
      <c r="L481" s="344"/>
      <c r="M481" s="344"/>
      <c r="N481" s="344"/>
      <c r="O481" s="344"/>
      <c r="P481" s="344"/>
    </row>
    <row r="482" spans="2:16" ht="18" customHeight="1">
      <c r="B482" s="344"/>
      <c r="C482" s="344"/>
      <c r="D482" s="344"/>
      <c r="E482" s="344"/>
      <c r="F482" s="344"/>
      <c r="G482" s="344"/>
      <c r="H482" s="344"/>
      <c r="I482" s="344"/>
      <c r="J482" s="344"/>
      <c r="K482" s="344"/>
      <c r="L482" s="344"/>
      <c r="M482" s="344"/>
      <c r="N482" s="344"/>
      <c r="O482" s="344"/>
      <c r="P482" s="344"/>
    </row>
    <row r="483" spans="2:16" ht="18" customHeight="1">
      <c r="B483" s="344"/>
      <c r="C483" s="344"/>
      <c r="D483" s="344"/>
      <c r="E483" s="344"/>
      <c r="F483" s="344"/>
      <c r="G483" s="344"/>
      <c r="H483" s="344"/>
      <c r="I483" s="344"/>
      <c r="J483" s="344"/>
      <c r="K483" s="344"/>
      <c r="L483" s="344"/>
      <c r="M483" s="344"/>
      <c r="N483" s="344"/>
      <c r="O483" s="344"/>
      <c r="P483" s="344"/>
    </row>
    <row r="484" spans="2:16" ht="18" customHeight="1">
      <c r="B484" s="344"/>
      <c r="C484" s="344"/>
      <c r="D484" s="344"/>
      <c r="E484" s="344"/>
      <c r="F484" s="344"/>
      <c r="G484" s="344"/>
      <c r="H484" s="344"/>
      <c r="I484" s="344"/>
      <c r="J484" s="344"/>
      <c r="K484" s="344"/>
      <c r="L484" s="344"/>
      <c r="M484" s="344"/>
      <c r="N484" s="344"/>
      <c r="O484" s="344"/>
      <c r="P484" s="344"/>
    </row>
    <row r="485" spans="2:16" ht="18" customHeight="1">
      <c r="B485" s="344"/>
      <c r="C485" s="344"/>
      <c r="D485" s="344"/>
      <c r="E485" s="344"/>
      <c r="F485" s="344"/>
      <c r="G485" s="344"/>
      <c r="H485" s="344"/>
      <c r="I485" s="344"/>
      <c r="J485" s="344"/>
      <c r="K485" s="344"/>
      <c r="L485" s="344"/>
      <c r="M485" s="344"/>
      <c r="N485" s="344"/>
      <c r="O485" s="344"/>
      <c r="P485" s="344"/>
    </row>
    <row r="486" spans="2:16" ht="18" customHeight="1">
      <c r="B486" s="344"/>
      <c r="C486" s="344"/>
      <c r="D486" s="344"/>
      <c r="E486" s="344"/>
      <c r="F486" s="344"/>
      <c r="G486" s="344"/>
      <c r="H486" s="344"/>
      <c r="I486" s="344"/>
      <c r="J486" s="344"/>
      <c r="K486" s="344"/>
      <c r="L486" s="344"/>
      <c r="M486" s="344"/>
      <c r="N486" s="344"/>
      <c r="O486" s="344"/>
      <c r="P486" s="344"/>
    </row>
    <row r="487" spans="2:16" ht="18" customHeight="1">
      <c r="B487" s="344"/>
      <c r="C487" s="344"/>
      <c r="D487" s="344"/>
      <c r="E487" s="344"/>
      <c r="F487" s="344"/>
      <c r="G487" s="344"/>
      <c r="H487" s="344"/>
      <c r="I487" s="344"/>
      <c r="J487" s="344"/>
      <c r="K487" s="344"/>
      <c r="L487" s="344"/>
      <c r="M487" s="344"/>
      <c r="N487" s="344"/>
      <c r="O487" s="344"/>
      <c r="P487" s="344"/>
    </row>
    <row r="488" spans="2:16" ht="18" customHeight="1">
      <c r="B488" s="344"/>
      <c r="C488" s="344"/>
      <c r="D488" s="344"/>
      <c r="E488" s="344"/>
      <c r="F488" s="344"/>
      <c r="G488" s="344"/>
      <c r="H488" s="344"/>
      <c r="I488" s="344"/>
      <c r="J488" s="344"/>
      <c r="K488" s="344"/>
      <c r="L488" s="344"/>
      <c r="M488" s="344"/>
      <c r="N488" s="344"/>
      <c r="O488" s="344"/>
      <c r="P488" s="344"/>
    </row>
    <row r="489" spans="2:16" ht="18" customHeight="1">
      <c r="B489" s="344"/>
      <c r="C489" s="344"/>
      <c r="D489" s="344"/>
      <c r="E489" s="344"/>
      <c r="F489" s="344"/>
      <c r="G489" s="344"/>
      <c r="H489" s="344"/>
      <c r="I489" s="344"/>
      <c r="J489" s="344"/>
      <c r="K489" s="344"/>
      <c r="L489" s="344"/>
      <c r="M489" s="344"/>
      <c r="N489" s="344"/>
      <c r="O489" s="344"/>
      <c r="P489" s="344"/>
    </row>
    <row r="490" spans="2:16" ht="18" customHeight="1">
      <c r="B490" s="344"/>
      <c r="C490" s="344"/>
      <c r="D490" s="344"/>
      <c r="E490" s="344"/>
      <c r="F490" s="344"/>
      <c r="G490" s="344"/>
      <c r="H490" s="344"/>
      <c r="I490" s="344"/>
      <c r="J490" s="344"/>
      <c r="K490" s="344"/>
      <c r="L490" s="344"/>
      <c r="M490" s="344"/>
      <c r="N490" s="344"/>
      <c r="O490" s="344"/>
      <c r="P490" s="344"/>
    </row>
    <row r="491" spans="2:16" ht="18" customHeight="1">
      <c r="B491" s="344"/>
      <c r="C491" s="344"/>
      <c r="D491" s="344"/>
      <c r="E491" s="344"/>
      <c r="F491" s="344"/>
      <c r="G491" s="344"/>
      <c r="H491" s="344"/>
      <c r="I491" s="344"/>
      <c r="J491" s="344"/>
      <c r="K491" s="344"/>
      <c r="L491" s="344"/>
      <c r="M491" s="344"/>
      <c r="N491" s="344"/>
      <c r="O491" s="344"/>
      <c r="P491" s="344"/>
    </row>
    <row r="492" spans="2:16" ht="18" customHeight="1">
      <c r="B492" s="344"/>
      <c r="C492" s="344"/>
      <c r="D492" s="344"/>
      <c r="E492" s="344"/>
      <c r="F492" s="344"/>
      <c r="G492" s="344"/>
      <c r="H492" s="344"/>
      <c r="I492" s="344"/>
      <c r="J492" s="344"/>
      <c r="K492" s="344"/>
      <c r="L492" s="344"/>
      <c r="M492" s="344"/>
      <c r="N492" s="344"/>
      <c r="O492" s="344"/>
      <c r="P492" s="344"/>
    </row>
    <row r="493" spans="2:16" ht="18" customHeight="1">
      <c r="B493" s="344"/>
      <c r="C493" s="344"/>
      <c r="D493" s="344"/>
      <c r="E493" s="344"/>
      <c r="F493" s="344"/>
      <c r="G493" s="344"/>
      <c r="H493" s="344"/>
      <c r="I493" s="344"/>
      <c r="J493" s="344"/>
      <c r="K493" s="344"/>
      <c r="L493" s="344"/>
      <c r="M493" s="344"/>
      <c r="N493" s="344"/>
      <c r="O493" s="344"/>
      <c r="P493" s="344"/>
    </row>
    <row r="494" spans="2:16" ht="18" customHeight="1">
      <c r="B494" s="344"/>
      <c r="C494" s="344"/>
      <c r="D494" s="344"/>
      <c r="E494" s="344"/>
      <c r="F494" s="344"/>
      <c r="G494" s="344"/>
      <c r="H494" s="344"/>
      <c r="I494" s="344"/>
      <c r="J494" s="344"/>
      <c r="K494" s="344"/>
      <c r="L494" s="344"/>
      <c r="M494" s="344"/>
      <c r="N494" s="344"/>
      <c r="O494" s="344"/>
      <c r="P494" s="344"/>
    </row>
    <row r="495" spans="2:16" ht="18" customHeight="1">
      <c r="B495" s="344"/>
      <c r="C495" s="344"/>
      <c r="D495" s="344"/>
      <c r="E495" s="344"/>
      <c r="F495" s="344"/>
      <c r="G495" s="344"/>
      <c r="H495" s="344"/>
      <c r="I495" s="344"/>
      <c r="J495" s="344"/>
      <c r="K495" s="344"/>
      <c r="L495" s="344"/>
      <c r="M495" s="344"/>
      <c r="N495" s="344"/>
      <c r="O495" s="344"/>
      <c r="P495" s="344"/>
    </row>
    <row r="496" spans="2:16" ht="18" customHeight="1">
      <c r="B496" s="344"/>
      <c r="C496" s="344"/>
      <c r="D496" s="344"/>
      <c r="E496" s="344"/>
      <c r="F496" s="344"/>
      <c r="G496" s="344"/>
      <c r="H496" s="344"/>
      <c r="I496" s="344"/>
      <c r="J496" s="344"/>
      <c r="K496" s="344"/>
      <c r="L496" s="344"/>
      <c r="M496" s="344"/>
      <c r="N496" s="344"/>
      <c r="O496" s="344"/>
      <c r="P496" s="344"/>
    </row>
    <row r="497" spans="2:16" ht="18" customHeight="1">
      <c r="B497" s="344"/>
      <c r="C497" s="344"/>
      <c r="D497" s="344"/>
      <c r="E497" s="344"/>
      <c r="F497" s="344"/>
      <c r="G497" s="344"/>
      <c r="H497" s="344"/>
      <c r="I497" s="344"/>
      <c r="J497" s="344"/>
      <c r="K497" s="344"/>
      <c r="L497" s="344"/>
      <c r="M497" s="344"/>
      <c r="N497" s="344"/>
      <c r="O497" s="344"/>
      <c r="P497" s="344"/>
    </row>
    <row r="498" spans="2:16" ht="18" customHeight="1">
      <c r="B498" s="344"/>
      <c r="C498" s="344"/>
      <c r="D498" s="344"/>
      <c r="E498" s="344"/>
      <c r="F498" s="344"/>
      <c r="G498" s="344"/>
      <c r="H498" s="344"/>
      <c r="I498" s="344"/>
      <c r="J498" s="344"/>
      <c r="K498" s="344"/>
      <c r="L498" s="344"/>
      <c r="M498" s="344"/>
      <c r="N498" s="344"/>
      <c r="O498" s="344"/>
      <c r="P498" s="344"/>
    </row>
    <row r="499" spans="2:16" ht="18" customHeight="1">
      <c r="B499" s="344"/>
      <c r="C499" s="344"/>
      <c r="D499" s="344"/>
      <c r="E499" s="344"/>
      <c r="F499" s="344"/>
      <c r="G499" s="344"/>
      <c r="H499" s="344"/>
      <c r="I499" s="344"/>
      <c r="J499" s="344"/>
      <c r="K499" s="344"/>
      <c r="L499" s="344"/>
      <c r="M499" s="344"/>
      <c r="N499" s="344"/>
      <c r="O499" s="344"/>
      <c r="P499" s="344"/>
    </row>
    <row r="500" spans="2:16" ht="18" customHeight="1">
      <c r="B500" s="344"/>
      <c r="C500" s="344"/>
      <c r="D500" s="344"/>
      <c r="E500" s="344"/>
      <c r="F500" s="344"/>
      <c r="G500" s="344"/>
      <c r="H500" s="344"/>
      <c r="I500" s="344"/>
      <c r="J500" s="344"/>
      <c r="K500" s="344"/>
      <c r="L500" s="344"/>
      <c r="M500" s="344"/>
      <c r="N500" s="344"/>
      <c r="O500" s="344"/>
      <c r="P500" s="344"/>
    </row>
    <row r="501" spans="2:16" ht="18" customHeight="1">
      <c r="B501" s="344"/>
      <c r="C501" s="344"/>
      <c r="D501" s="344"/>
      <c r="E501" s="344"/>
      <c r="F501" s="344"/>
      <c r="G501" s="344"/>
      <c r="H501" s="344"/>
      <c r="I501" s="344"/>
      <c r="J501" s="344"/>
      <c r="K501" s="344"/>
      <c r="L501" s="344"/>
      <c r="M501" s="344"/>
      <c r="N501" s="344"/>
      <c r="O501" s="344"/>
      <c r="P501" s="344"/>
    </row>
    <row r="502" spans="2:16" ht="18" customHeight="1">
      <c r="B502" s="344"/>
      <c r="C502" s="344"/>
      <c r="D502" s="344"/>
      <c r="E502" s="344"/>
      <c r="F502" s="344"/>
      <c r="G502" s="344"/>
      <c r="H502" s="344"/>
      <c r="I502" s="344"/>
      <c r="J502" s="344"/>
      <c r="K502" s="344"/>
      <c r="L502" s="344"/>
      <c r="M502" s="344"/>
      <c r="N502" s="344"/>
      <c r="O502" s="344"/>
      <c r="P502" s="344"/>
    </row>
    <row r="503" spans="2:16" ht="18" customHeight="1">
      <c r="B503" s="344"/>
      <c r="C503" s="344"/>
      <c r="D503" s="344"/>
      <c r="E503" s="344"/>
      <c r="F503" s="344"/>
      <c r="G503" s="344"/>
      <c r="H503" s="344"/>
      <c r="I503" s="344"/>
      <c r="J503" s="344"/>
      <c r="K503" s="344"/>
      <c r="L503" s="344"/>
      <c r="M503" s="344"/>
      <c r="N503" s="344"/>
      <c r="O503" s="344"/>
      <c r="P503" s="344"/>
    </row>
    <row r="504" spans="2:16" ht="18" customHeight="1">
      <c r="B504" s="344"/>
      <c r="C504" s="344"/>
      <c r="D504" s="344"/>
      <c r="E504" s="344"/>
      <c r="F504" s="344"/>
      <c r="G504" s="344"/>
      <c r="H504" s="344"/>
      <c r="I504" s="344"/>
      <c r="J504" s="344"/>
      <c r="K504" s="344"/>
      <c r="L504" s="344"/>
      <c r="M504" s="344"/>
      <c r="N504" s="344"/>
      <c r="O504" s="344"/>
      <c r="P504" s="344"/>
    </row>
    <row r="505" spans="2:16" ht="18" customHeight="1">
      <c r="B505" s="344"/>
      <c r="C505" s="344"/>
      <c r="D505" s="344"/>
      <c r="E505" s="344"/>
      <c r="F505" s="344"/>
      <c r="G505" s="344"/>
      <c r="H505" s="344"/>
      <c r="I505" s="344"/>
      <c r="J505" s="344"/>
      <c r="K505" s="344"/>
      <c r="L505" s="344"/>
      <c r="M505" s="344"/>
      <c r="N505" s="344"/>
      <c r="O505" s="344"/>
      <c r="P505" s="344"/>
    </row>
    <row r="506" spans="2:16" ht="18" customHeight="1">
      <c r="B506" s="344"/>
      <c r="C506" s="344"/>
      <c r="D506" s="344"/>
      <c r="E506" s="344"/>
      <c r="F506" s="344"/>
      <c r="G506" s="344"/>
      <c r="H506" s="344"/>
      <c r="I506" s="344"/>
      <c r="J506" s="344"/>
      <c r="K506" s="344"/>
      <c r="L506" s="344"/>
      <c r="M506" s="344"/>
      <c r="N506" s="344"/>
      <c r="O506" s="344"/>
      <c r="P506" s="344"/>
    </row>
    <row r="507" spans="2:16" ht="18" customHeight="1">
      <c r="B507" s="344"/>
      <c r="C507" s="344"/>
      <c r="D507" s="344"/>
      <c r="E507" s="344"/>
      <c r="F507" s="344"/>
      <c r="G507" s="344"/>
      <c r="H507" s="344"/>
      <c r="I507" s="344"/>
      <c r="J507" s="344"/>
      <c r="K507" s="344"/>
      <c r="L507" s="344"/>
      <c r="M507" s="344"/>
      <c r="N507" s="344"/>
      <c r="O507" s="344"/>
      <c r="P507" s="344"/>
    </row>
    <row r="508" spans="2:16" ht="18" customHeight="1">
      <c r="B508" s="344"/>
      <c r="C508" s="344"/>
      <c r="D508" s="344"/>
      <c r="E508" s="344"/>
      <c r="F508" s="344"/>
      <c r="G508" s="344"/>
      <c r="H508" s="344"/>
      <c r="I508" s="344"/>
      <c r="J508" s="344"/>
      <c r="K508" s="344"/>
      <c r="L508" s="344"/>
      <c r="M508" s="344"/>
      <c r="N508" s="344"/>
      <c r="O508" s="344"/>
      <c r="P508" s="344"/>
    </row>
    <row r="509" spans="2:16" ht="18" customHeight="1">
      <c r="B509" s="344"/>
      <c r="C509" s="344"/>
      <c r="D509" s="344"/>
      <c r="E509" s="344"/>
      <c r="F509" s="344"/>
      <c r="G509" s="344"/>
      <c r="H509" s="344"/>
      <c r="I509" s="344"/>
      <c r="J509" s="344"/>
      <c r="K509" s="344"/>
      <c r="L509" s="344"/>
      <c r="M509" s="344"/>
      <c r="N509" s="344"/>
      <c r="O509" s="344"/>
      <c r="P509" s="344"/>
    </row>
    <row r="510" spans="2:16" ht="18" customHeight="1">
      <c r="B510" s="344"/>
      <c r="C510" s="344"/>
      <c r="D510" s="344"/>
      <c r="E510" s="344"/>
      <c r="F510" s="344"/>
      <c r="G510" s="344"/>
      <c r="H510" s="344"/>
      <c r="I510" s="344"/>
      <c r="J510" s="344"/>
      <c r="K510" s="344"/>
      <c r="L510" s="344"/>
      <c r="M510" s="344"/>
      <c r="N510" s="344"/>
      <c r="O510" s="344"/>
      <c r="P510" s="344"/>
    </row>
    <row r="511" spans="2:16" ht="18" customHeight="1">
      <c r="B511" s="344"/>
      <c r="C511" s="344"/>
      <c r="D511" s="344"/>
      <c r="E511" s="344"/>
      <c r="F511" s="344"/>
      <c r="G511" s="344"/>
      <c r="H511" s="344"/>
      <c r="I511" s="344"/>
      <c r="J511" s="344"/>
      <c r="K511" s="344"/>
      <c r="L511" s="344"/>
      <c r="M511" s="344"/>
      <c r="N511" s="344"/>
      <c r="O511" s="344"/>
      <c r="P511" s="344"/>
    </row>
    <row r="512" spans="2:16" ht="18" customHeight="1">
      <c r="B512" s="344"/>
      <c r="C512" s="344"/>
      <c r="D512" s="344"/>
      <c r="E512" s="344"/>
      <c r="F512" s="344"/>
      <c r="G512" s="344"/>
      <c r="H512" s="344"/>
      <c r="I512" s="344"/>
      <c r="J512" s="344"/>
      <c r="K512" s="344"/>
      <c r="L512" s="344"/>
      <c r="M512" s="344"/>
      <c r="N512" s="344"/>
      <c r="O512" s="344"/>
      <c r="P512" s="344"/>
    </row>
    <row r="513" spans="2:16" ht="18" customHeight="1">
      <c r="B513" s="344"/>
      <c r="C513" s="344"/>
      <c r="D513" s="344"/>
      <c r="E513" s="344"/>
      <c r="F513" s="344"/>
      <c r="G513" s="344"/>
      <c r="H513" s="344"/>
      <c r="I513" s="344"/>
      <c r="J513" s="344"/>
      <c r="K513" s="344"/>
      <c r="L513" s="344"/>
      <c r="M513" s="344"/>
      <c r="N513" s="344"/>
      <c r="O513" s="344"/>
      <c r="P513" s="344"/>
    </row>
    <row r="514" spans="2:16" ht="18" customHeight="1">
      <c r="B514" s="344"/>
      <c r="C514" s="344"/>
      <c r="D514" s="344"/>
      <c r="E514" s="344"/>
      <c r="F514" s="344"/>
      <c r="G514" s="344"/>
      <c r="H514" s="344"/>
      <c r="I514" s="344"/>
      <c r="J514" s="344"/>
      <c r="K514" s="344"/>
      <c r="L514" s="344"/>
      <c r="M514" s="344"/>
      <c r="N514" s="344"/>
      <c r="O514" s="344"/>
      <c r="P514" s="344"/>
    </row>
    <row r="515" spans="2:16" ht="18" customHeight="1">
      <c r="B515" s="344"/>
      <c r="C515" s="344"/>
      <c r="D515" s="344"/>
      <c r="E515" s="344"/>
      <c r="F515" s="344"/>
      <c r="G515" s="344"/>
      <c r="H515" s="344"/>
      <c r="I515" s="344"/>
      <c r="J515" s="344"/>
      <c r="K515" s="344"/>
      <c r="L515" s="344"/>
      <c r="M515" s="344"/>
      <c r="N515" s="344"/>
      <c r="O515" s="344"/>
      <c r="P515" s="344"/>
    </row>
    <row r="516" spans="2:16" ht="18" customHeight="1">
      <c r="B516" s="344"/>
      <c r="C516" s="344"/>
      <c r="D516" s="344"/>
      <c r="E516" s="344"/>
      <c r="F516" s="344"/>
      <c r="G516" s="344"/>
      <c r="H516" s="344"/>
      <c r="I516" s="344"/>
      <c r="J516" s="344"/>
      <c r="K516" s="344"/>
      <c r="L516" s="344"/>
      <c r="M516" s="344"/>
      <c r="N516" s="344"/>
      <c r="O516" s="344"/>
      <c r="P516" s="344"/>
    </row>
    <row r="517" spans="2:16" ht="18" customHeight="1">
      <c r="B517" s="344"/>
      <c r="C517" s="344"/>
      <c r="D517" s="344"/>
      <c r="E517" s="344"/>
      <c r="F517" s="344"/>
      <c r="G517" s="344"/>
      <c r="H517" s="344"/>
      <c r="I517" s="344"/>
      <c r="J517" s="344"/>
      <c r="K517" s="344"/>
      <c r="L517" s="344"/>
      <c r="M517" s="344"/>
      <c r="N517" s="344"/>
      <c r="O517" s="344"/>
      <c r="P517" s="344"/>
    </row>
    <row r="518" spans="2:16" ht="18" customHeight="1">
      <c r="B518" s="344"/>
      <c r="C518" s="344"/>
      <c r="D518" s="344"/>
      <c r="E518" s="344"/>
      <c r="F518" s="344"/>
      <c r="G518" s="344"/>
      <c r="H518" s="344"/>
      <c r="I518" s="344"/>
      <c r="J518" s="344"/>
      <c r="K518" s="344"/>
      <c r="L518" s="344"/>
      <c r="M518" s="344"/>
      <c r="N518" s="344"/>
      <c r="O518" s="344"/>
      <c r="P518" s="344"/>
    </row>
    <row r="519" spans="2:16" ht="18" customHeight="1">
      <c r="B519" s="344"/>
      <c r="C519" s="344"/>
      <c r="D519" s="344"/>
      <c r="E519" s="344"/>
      <c r="F519" s="344"/>
      <c r="G519" s="344"/>
      <c r="H519" s="344"/>
      <c r="I519" s="344"/>
      <c r="J519" s="344"/>
      <c r="K519" s="344"/>
      <c r="L519" s="344"/>
      <c r="M519" s="344"/>
      <c r="N519" s="344"/>
      <c r="O519" s="344"/>
      <c r="P519" s="344"/>
    </row>
    <row r="520" spans="2:16" ht="18" customHeight="1">
      <c r="B520" s="344"/>
      <c r="C520" s="344"/>
      <c r="D520" s="344"/>
      <c r="E520" s="344"/>
      <c r="F520" s="344"/>
      <c r="G520" s="344"/>
      <c r="H520" s="344"/>
      <c r="I520" s="344"/>
      <c r="J520" s="344"/>
      <c r="K520" s="344"/>
      <c r="L520" s="344"/>
      <c r="M520" s="344"/>
      <c r="N520" s="344"/>
      <c r="O520" s="344"/>
      <c r="P520" s="344"/>
    </row>
    <row r="521" spans="2:16" ht="18" customHeight="1">
      <c r="B521" s="344"/>
      <c r="C521" s="344"/>
      <c r="D521" s="344"/>
      <c r="E521" s="344"/>
      <c r="F521" s="344"/>
      <c r="G521" s="344"/>
      <c r="H521" s="344"/>
      <c r="I521" s="344"/>
      <c r="J521" s="344"/>
      <c r="K521" s="344"/>
      <c r="L521" s="344"/>
      <c r="M521" s="344"/>
      <c r="N521" s="344"/>
      <c r="O521" s="344"/>
      <c r="P521" s="344"/>
    </row>
    <row r="522" spans="2:16" ht="18" customHeight="1">
      <c r="B522" s="344"/>
      <c r="C522" s="344"/>
      <c r="D522" s="344"/>
      <c r="E522" s="344"/>
      <c r="F522" s="344"/>
      <c r="G522" s="344"/>
      <c r="H522" s="344"/>
      <c r="I522" s="344"/>
      <c r="J522" s="344"/>
      <c r="K522" s="344"/>
      <c r="L522" s="344"/>
      <c r="M522" s="344"/>
      <c r="N522" s="344"/>
      <c r="O522" s="344"/>
      <c r="P522" s="344"/>
    </row>
    <row r="523" spans="2:16" ht="18" customHeight="1">
      <c r="B523" s="344"/>
      <c r="C523" s="344"/>
      <c r="D523" s="344"/>
      <c r="E523" s="344"/>
      <c r="F523" s="344"/>
      <c r="G523" s="344"/>
      <c r="H523" s="344"/>
      <c r="I523" s="344"/>
      <c r="J523" s="344"/>
      <c r="K523" s="344"/>
      <c r="L523" s="344"/>
      <c r="M523" s="344"/>
      <c r="N523" s="344"/>
      <c r="O523" s="344"/>
      <c r="P523" s="344"/>
    </row>
    <row r="524" spans="2:16" ht="18" customHeight="1">
      <c r="B524" s="344"/>
      <c r="C524" s="344"/>
      <c r="D524" s="344"/>
      <c r="E524" s="344"/>
      <c r="F524" s="344"/>
      <c r="G524" s="344"/>
      <c r="H524" s="344"/>
      <c r="I524" s="344"/>
      <c r="J524" s="344"/>
      <c r="K524" s="344"/>
      <c r="L524" s="344"/>
      <c r="M524" s="344"/>
      <c r="N524" s="344"/>
      <c r="O524" s="344"/>
      <c r="P524" s="344"/>
    </row>
    <row r="525" spans="2:16" ht="18" customHeight="1">
      <c r="B525" s="344"/>
      <c r="C525" s="344"/>
      <c r="D525" s="344"/>
      <c r="E525" s="344"/>
      <c r="F525" s="344"/>
      <c r="G525" s="344"/>
      <c r="H525" s="344"/>
      <c r="I525" s="344"/>
      <c r="J525" s="344"/>
      <c r="K525" s="344"/>
      <c r="L525" s="344"/>
      <c r="M525" s="344"/>
      <c r="N525" s="344"/>
      <c r="O525" s="344"/>
      <c r="P525" s="344"/>
    </row>
    <row r="526" spans="2:16" ht="18" customHeight="1">
      <c r="B526" s="344"/>
      <c r="C526" s="344"/>
      <c r="D526" s="344"/>
      <c r="E526" s="344"/>
      <c r="F526" s="344"/>
      <c r="G526" s="344"/>
      <c r="H526" s="344"/>
      <c r="I526" s="344"/>
      <c r="J526" s="344"/>
      <c r="K526" s="344"/>
      <c r="L526" s="344"/>
      <c r="M526" s="344"/>
      <c r="N526" s="344"/>
      <c r="O526" s="344"/>
      <c r="P526" s="344"/>
    </row>
    <row r="527" spans="2:16" ht="18" customHeight="1">
      <c r="B527" s="344"/>
      <c r="C527" s="344"/>
      <c r="D527" s="344"/>
      <c r="E527" s="344"/>
      <c r="F527" s="344"/>
      <c r="G527" s="344"/>
      <c r="H527" s="344"/>
      <c r="I527" s="344"/>
      <c r="J527" s="344"/>
      <c r="K527" s="344"/>
      <c r="L527" s="344"/>
      <c r="M527" s="344"/>
      <c r="N527" s="344"/>
      <c r="O527" s="344"/>
      <c r="P527" s="344"/>
    </row>
    <row r="528" spans="2:16" ht="18" customHeight="1">
      <c r="B528" s="344"/>
      <c r="C528" s="344"/>
      <c r="D528" s="344"/>
      <c r="E528" s="344"/>
      <c r="F528" s="344"/>
      <c r="G528" s="344"/>
      <c r="H528" s="344"/>
      <c r="I528" s="344"/>
      <c r="J528" s="344"/>
      <c r="K528" s="344"/>
      <c r="L528" s="344"/>
      <c r="M528" s="344"/>
      <c r="N528" s="344"/>
      <c r="O528" s="344"/>
      <c r="P528" s="344"/>
    </row>
    <row r="529" spans="2:16" ht="18" customHeight="1">
      <c r="B529" s="344"/>
      <c r="C529" s="344"/>
      <c r="D529" s="344"/>
      <c r="E529" s="344"/>
      <c r="F529" s="344"/>
      <c r="G529" s="344"/>
      <c r="H529" s="344"/>
      <c r="I529" s="344"/>
      <c r="J529" s="344"/>
      <c r="K529" s="344"/>
      <c r="L529" s="344"/>
      <c r="M529" s="344"/>
      <c r="N529" s="344"/>
      <c r="O529" s="344"/>
      <c r="P529" s="344"/>
    </row>
    <row r="530" spans="2:16" ht="18" customHeight="1">
      <c r="B530" s="344"/>
      <c r="C530" s="344"/>
      <c r="D530" s="344"/>
      <c r="E530" s="344"/>
      <c r="F530" s="344"/>
      <c r="G530" s="344"/>
      <c r="H530" s="344"/>
      <c r="I530" s="344"/>
      <c r="J530" s="344"/>
      <c r="K530" s="344"/>
      <c r="L530" s="344"/>
      <c r="M530" s="344"/>
      <c r="N530" s="344"/>
      <c r="O530" s="344"/>
      <c r="P530" s="344"/>
    </row>
    <row r="531" spans="2:16" ht="18" customHeight="1">
      <c r="B531" s="344"/>
      <c r="C531" s="344"/>
      <c r="D531" s="344"/>
      <c r="E531" s="344"/>
      <c r="F531" s="344"/>
      <c r="G531" s="344"/>
      <c r="H531" s="344"/>
      <c r="I531" s="344"/>
      <c r="J531" s="344"/>
      <c r="K531" s="344"/>
      <c r="L531" s="344"/>
      <c r="M531" s="344"/>
      <c r="N531" s="344"/>
      <c r="O531" s="344"/>
      <c r="P531" s="344"/>
    </row>
    <row r="532" spans="2:16" ht="18" customHeight="1">
      <c r="B532" s="344"/>
      <c r="C532" s="344"/>
      <c r="D532" s="344"/>
      <c r="E532" s="344"/>
      <c r="F532" s="344"/>
      <c r="G532" s="344"/>
      <c r="H532" s="344"/>
      <c r="I532" s="344"/>
      <c r="J532" s="344"/>
      <c r="K532" s="344"/>
      <c r="L532" s="344"/>
      <c r="M532" s="344"/>
      <c r="N532" s="344"/>
      <c r="O532" s="344"/>
      <c r="P532" s="344"/>
    </row>
    <row r="533" spans="2:16" ht="18" customHeight="1">
      <c r="B533" s="344"/>
      <c r="C533" s="344"/>
      <c r="D533" s="344"/>
      <c r="E533" s="344"/>
      <c r="F533" s="344"/>
      <c r="G533" s="344"/>
      <c r="H533" s="344"/>
      <c r="I533" s="344"/>
      <c r="J533" s="344"/>
      <c r="K533" s="344"/>
      <c r="L533" s="344"/>
      <c r="M533" s="344"/>
      <c r="N533" s="344"/>
      <c r="O533" s="344"/>
      <c r="P533" s="344"/>
    </row>
    <row r="534" spans="2:16" ht="18" customHeight="1">
      <c r="B534" s="344"/>
      <c r="C534" s="344"/>
      <c r="D534" s="344"/>
      <c r="E534" s="344"/>
      <c r="F534" s="344"/>
      <c r="G534" s="344"/>
      <c r="H534" s="344"/>
      <c r="I534" s="344"/>
      <c r="J534" s="344"/>
      <c r="K534" s="344"/>
      <c r="L534" s="344"/>
      <c r="M534" s="344"/>
      <c r="N534" s="344"/>
      <c r="O534" s="344"/>
      <c r="P534" s="344"/>
    </row>
    <row r="535" spans="2:16" ht="18" customHeight="1">
      <c r="B535" s="344"/>
      <c r="C535" s="344"/>
      <c r="D535" s="344"/>
      <c r="E535" s="344"/>
      <c r="F535" s="344"/>
      <c r="G535" s="344"/>
      <c r="H535" s="344"/>
      <c r="I535" s="344"/>
      <c r="J535" s="344"/>
      <c r="K535" s="344"/>
      <c r="L535" s="344"/>
      <c r="M535" s="344"/>
      <c r="N535" s="344"/>
      <c r="O535" s="344"/>
      <c r="P535" s="344"/>
    </row>
    <row r="536" spans="2:16" ht="18" customHeight="1">
      <c r="B536" s="344"/>
      <c r="C536" s="344"/>
      <c r="D536" s="344"/>
      <c r="E536" s="344"/>
      <c r="F536" s="344"/>
      <c r="G536" s="344"/>
      <c r="H536" s="344"/>
      <c r="I536" s="344"/>
      <c r="J536" s="344"/>
      <c r="K536" s="344"/>
      <c r="L536" s="344"/>
      <c r="M536" s="344"/>
      <c r="N536" s="344"/>
      <c r="O536" s="344"/>
      <c r="P536" s="344"/>
    </row>
    <row r="537" spans="2:16" ht="18" customHeight="1">
      <c r="B537" s="344"/>
      <c r="C537" s="344"/>
      <c r="D537" s="344"/>
      <c r="E537" s="344"/>
      <c r="F537" s="344"/>
      <c r="G537" s="344"/>
      <c r="H537" s="344"/>
      <c r="I537" s="344"/>
      <c r="J537" s="344"/>
      <c r="K537" s="344"/>
      <c r="L537" s="344"/>
      <c r="M537" s="344"/>
      <c r="N537" s="344"/>
      <c r="O537" s="344"/>
      <c r="P537" s="344"/>
    </row>
    <row r="538" spans="2:16" ht="18" customHeight="1">
      <c r="B538" s="344"/>
      <c r="C538" s="344"/>
      <c r="D538" s="344"/>
      <c r="E538" s="344"/>
      <c r="F538" s="344"/>
      <c r="G538" s="344"/>
      <c r="H538" s="344"/>
      <c r="I538" s="344"/>
      <c r="J538" s="344"/>
      <c r="K538" s="344"/>
      <c r="L538" s="344"/>
      <c r="M538" s="344"/>
      <c r="N538" s="344"/>
      <c r="O538" s="344"/>
      <c r="P538" s="344"/>
    </row>
    <row r="539" spans="2:16" ht="18" customHeight="1">
      <c r="B539" s="344"/>
      <c r="C539" s="344"/>
      <c r="D539" s="344"/>
      <c r="E539" s="344"/>
      <c r="F539" s="344"/>
      <c r="G539" s="344"/>
      <c r="H539" s="344"/>
      <c r="I539" s="344"/>
      <c r="J539" s="344"/>
      <c r="K539" s="344"/>
      <c r="L539" s="344"/>
      <c r="M539" s="344"/>
      <c r="N539" s="344"/>
      <c r="O539" s="344"/>
      <c r="P539" s="344"/>
    </row>
    <row r="540" spans="2:16" ht="18" customHeight="1">
      <c r="B540" s="344"/>
      <c r="C540" s="344"/>
      <c r="D540" s="344"/>
      <c r="E540" s="344"/>
      <c r="F540" s="344"/>
      <c r="G540" s="344"/>
      <c r="H540" s="344"/>
      <c r="I540" s="344"/>
      <c r="J540" s="344"/>
      <c r="K540" s="344"/>
      <c r="L540" s="344"/>
      <c r="M540" s="344"/>
      <c r="N540" s="344"/>
      <c r="O540" s="344"/>
      <c r="P540" s="344"/>
    </row>
    <row r="541" spans="2:16" ht="18" customHeight="1">
      <c r="B541" s="344"/>
      <c r="C541" s="344"/>
      <c r="D541" s="344"/>
      <c r="E541" s="344"/>
      <c r="F541" s="344"/>
      <c r="G541" s="344"/>
      <c r="H541" s="344"/>
      <c r="I541" s="344"/>
      <c r="J541" s="344"/>
      <c r="K541" s="344"/>
      <c r="L541" s="344"/>
      <c r="M541" s="344"/>
      <c r="N541" s="344"/>
      <c r="O541" s="344"/>
      <c r="P541" s="344"/>
    </row>
    <row r="542" spans="2:16" ht="18" customHeight="1">
      <c r="B542" s="344"/>
      <c r="C542" s="344"/>
      <c r="D542" s="344"/>
      <c r="E542" s="344"/>
      <c r="F542" s="344"/>
      <c r="G542" s="344"/>
      <c r="H542" s="344"/>
      <c r="I542" s="344"/>
      <c r="J542" s="344"/>
      <c r="K542" s="344"/>
      <c r="L542" s="344"/>
      <c r="M542" s="344"/>
      <c r="N542" s="344"/>
      <c r="O542" s="344"/>
      <c r="P542" s="344"/>
    </row>
    <row r="543" spans="2:16" ht="18" customHeight="1">
      <c r="B543" s="344"/>
      <c r="C543" s="344"/>
      <c r="D543" s="344"/>
      <c r="E543" s="344"/>
      <c r="F543" s="344"/>
      <c r="G543" s="344"/>
      <c r="H543" s="344"/>
      <c r="I543" s="344"/>
      <c r="J543" s="344"/>
      <c r="K543" s="344"/>
      <c r="L543" s="344"/>
      <c r="M543" s="344"/>
      <c r="N543" s="344"/>
      <c r="O543" s="344"/>
      <c r="P543" s="344"/>
    </row>
    <row r="544" spans="2:16" ht="18" customHeight="1">
      <c r="B544" s="344"/>
      <c r="C544" s="344"/>
      <c r="D544" s="344"/>
      <c r="E544" s="344"/>
      <c r="F544" s="344"/>
      <c r="G544" s="344"/>
      <c r="H544" s="344"/>
      <c r="I544" s="344"/>
      <c r="J544" s="344"/>
      <c r="K544" s="344"/>
      <c r="L544" s="344"/>
      <c r="M544" s="344"/>
      <c r="N544" s="344"/>
      <c r="O544" s="344"/>
      <c r="P544" s="344"/>
    </row>
    <row r="545" spans="2:16" ht="18" customHeight="1">
      <c r="B545" s="344"/>
      <c r="C545" s="344"/>
      <c r="D545" s="344"/>
      <c r="E545" s="344"/>
      <c r="F545" s="344"/>
      <c r="G545" s="344"/>
      <c r="H545" s="344"/>
      <c r="I545" s="344"/>
      <c r="J545" s="344"/>
      <c r="K545" s="344"/>
      <c r="L545" s="344"/>
      <c r="M545" s="344"/>
      <c r="N545" s="344"/>
      <c r="O545" s="344"/>
      <c r="P545" s="344"/>
    </row>
    <row r="546" spans="2:16" ht="18" customHeight="1">
      <c r="B546" s="344"/>
      <c r="C546" s="344"/>
      <c r="D546" s="344"/>
      <c r="E546" s="344"/>
      <c r="F546" s="344"/>
      <c r="G546" s="344"/>
      <c r="H546" s="344"/>
      <c r="I546" s="344"/>
      <c r="J546" s="344"/>
      <c r="K546" s="344"/>
      <c r="L546" s="344"/>
      <c r="M546" s="344"/>
      <c r="N546" s="344"/>
      <c r="O546" s="344"/>
      <c r="P546" s="344"/>
    </row>
    <row r="547" spans="2:16" ht="18" customHeight="1">
      <c r="B547" s="344"/>
      <c r="C547" s="344"/>
      <c r="D547" s="344"/>
      <c r="E547" s="344"/>
      <c r="F547" s="344"/>
      <c r="G547" s="344"/>
      <c r="H547" s="344"/>
      <c r="I547" s="344"/>
      <c r="J547" s="344"/>
      <c r="K547" s="344"/>
      <c r="L547" s="344"/>
      <c r="M547" s="344"/>
      <c r="N547" s="344"/>
      <c r="O547" s="344"/>
      <c r="P547" s="344"/>
    </row>
    <row r="548" spans="2:16" ht="18" customHeight="1">
      <c r="B548" s="344"/>
      <c r="C548" s="344"/>
      <c r="D548" s="344"/>
      <c r="E548" s="344"/>
      <c r="F548" s="344"/>
      <c r="G548" s="344"/>
      <c r="H548" s="344"/>
      <c r="I548" s="344"/>
      <c r="J548" s="344"/>
      <c r="K548" s="344"/>
      <c r="L548" s="344"/>
      <c r="M548" s="344"/>
      <c r="N548" s="344"/>
      <c r="O548" s="344"/>
      <c r="P548" s="344"/>
    </row>
    <row r="549" spans="2:16" ht="18" customHeight="1">
      <c r="B549" s="344"/>
      <c r="C549" s="344"/>
      <c r="D549" s="344"/>
      <c r="E549" s="344"/>
      <c r="F549" s="344"/>
      <c r="G549" s="344"/>
      <c r="H549" s="344"/>
      <c r="I549" s="344"/>
      <c r="J549" s="344"/>
      <c r="K549" s="344"/>
      <c r="L549" s="344"/>
      <c r="M549" s="344"/>
      <c r="N549" s="344"/>
      <c r="O549" s="344"/>
      <c r="P549" s="344"/>
    </row>
    <row r="550" spans="2:16" ht="18" customHeight="1">
      <c r="B550" s="344"/>
      <c r="C550" s="344"/>
      <c r="D550" s="344"/>
      <c r="E550" s="344"/>
      <c r="F550" s="344"/>
      <c r="G550" s="344"/>
      <c r="H550" s="344"/>
      <c r="I550" s="344"/>
      <c r="J550" s="344"/>
      <c r="K550" s="344"/>
      <c r="L550" s="344"/>
      <c r="M550" s="344"/>
      <c r="N550" s="344"/>
      <c r="O550" s="344"/>
      <c r="P550" s="344"/>
    </row>
    <row r="551" spans="2:16" ht="18" customHeight="1">
      <c r="B551" s="344"/>
      <c r="C551" s="344"/>
      <c r="D551" s="344"/>
      <c r="E551" s="344"/>
      <c r="F551" s="344"/>
      <c r="G551" s="344"/>
      <c r="H551" s="344"/>
      <c r="I551" s="344"/>
      <c r="J551" s="344"/>
      <c r="K551" s="344"/>
      <c r="L551" s="344"/>
      <c r="M551" s="344"/>
      <c r="N551" s="344"/>
      <c r="O551" s="344"/>
      <c r="P551" s="344"/>
    </row>
    <row r="552" spans="2:16" ht="18" customHeight="1">
      <c r="B552" s="344"/>
      <c r="C552" s="344"/>
      <c r="D552" s="344"/>
      <c r="E552" s="344"/>
      <c r="F552" s="344"/>
      <c r="G552" s="344"/>
      <c r="H552" s="344"/>
      <c r="I552" s="344"/>
      <c r="J552" s="344"/>
      <c r="K552" s="344"/>
      <c r="L552" s="344"/>
      <c r="M552" s="344"/>
      <c r="N552" s="344"/>
      <c r="O552" s="344"/>
      <c r="P552" s="344"/>
    </row>
    <row r="553" spans="2:16" ht="18" customHeight="1">
      <c r="B553" s="344"/>
      <c r="C553" s="344"/>
      <c r="D553" s="344"/>
      <c r="E553" s="344"/>
      <c r="F553" s="344"/>
      <c r="G553" s="344"/>
      <c r="H553" s="344"/>
      <c r="I553" s="344"/>
      <c r="J553" s="344"/>
      <c r="K553" s="344"/>
      <c r="L553" s="344"/>
      <c r="M553" s="344"/>
      <c r="N553" s="344"/>
      <c r="O553" s="344"/>
      <c r="P553" s="344"/>
    </row>
    <row r="554" spans="2:16" ht="18" customHeight="1">
      <c r="B554" s="344"/>
      <c r="C554" s="344"/>
      <c r="D554" s="344"/>
      <c r="E554" s="344"/>
      <c r="F554" s="344"/>
      <c r="G554" s="344"/>
      <c r="H554" s="344"/>
      <c r="I554" s="344"/>
      <c r="J554" s="344"/>
      <c r="K554" s="344"/>
      <c r="L554" s="344"/>
      <c r="M554" s="344"/>
      <c r="N554" s="344"/>
      <c r="O554" s="344"/>
      <c r="P554" s="344"/>
    </row>
    <row r="555" spans="2:16" ht="18" customHeight="1">
      <c r="B555" s="344"/>
      <c r="C555" s="344"/>
      <c r="D555" s="344"/>
      <c r="E555" s="344"/>
      <c r="F555" s="344"/>
      <c r="G555" s="344"/>
      <c r="H555" s="344"/>
      <c r="I555" s="344"/>
      <c r="J555" s="344"/>
      <c r="K555" s="344"/>
      <c r="L555" s="344"/>
      <c r="M555" s="344"/>
      <c r="N555" s="344"/>
      <c r="O555" s="344"/>
      <c r="P555" s="344"/>
    </row>
    <row r="556" spans="2:16" ht="18" customHeight="1">
      <c r="B556" s="344"/>
      <c r="C556" s="344"/>
      <c r="D556" s="344"/>
      <c r="E556" s="344"/>
      <c r="F556" s="344"/>
      <c r="G556" s="344"/>
      <c r="H556" s="344"/>
      <c r="I556" s="344"/>
      <c r="J556" s="344"/>
      <c r="K556" s="344"/>
      <c r="L556" s="344"/>
      <c r="M556" s="344"/>
      <c r="N556" s="344"/>
      <c r="O556" s="344"/>
      <c r="P556" s="344"/>
    </row>
    <row r="557" spans="2:16" ht="18" customHeight="1">
      <c r="B557" s="344"/>
      <c r="C557" s="344"/>
      <c r="D557" s="344"/>
      <c r="E557" s="344"/>
      <c r="F557" s="344"/>
      <c r="G557" s="344"/>
      <c r="H557" s="344"/>
      <c r="I557" s="344"/>
      <c r="J557" s="344"/>
      <c r="K557" s="344"/>
      <c r="L557" s="344"/>
      <c r="M557" s="344"/>
      <c r="N557" s="344"/>
      <c r="O557" s="344"/>
      <c r="P557" s="344"/>
    </row>
    <row r="558" spans="2:16" ht="18" customHeight="1">
      <c r="B558" s="344"/>
      <c r="C558" s="344"/>
      <c r="D558" s="344"/>
      <c r="E558" s="344"/>
      <c r="F558" s="344"/>
      <c r="G558" s="344"/>
      <c r="H558" s="344"/>
      <c r="I558" s="344"/>
      <c r="J558" s="344"/>
      <c r="K558" s="344"/>
      <c r="L558" s="344"/>
      <c r="M558" s="344"/>
      <c r="N558" s="344"/>
      <c r="O558" s="344"/>
      <c r="P558" s="344"/>
    </row>
    <row r="559" spans="2:16" ht="18" customHeight="1">
      <c r="B559" s="344"/>
      <c r="C559" s="344"/>
      <c r="D559" s="344"/>
      <c r="E559" s="344"/>
      <c r="F559" s="344"/>
      <c r="G559" s="344"/>
      <c r="H559" s="344"/>
      <c r="I559" s="344"/>
      <c r="J559" s="344"/>
      <c r="K559" s="344"/>
      <c r="L559" s="344"/>
      <c r="M559" s="344"/>
      <c r="N559" s="344"/>
      <c r="O559" s="344"/>
      <c r="P559" s="344"/>
    </row>
    <row r="560" spans="2:16" ht="18" customHeight="1">
      <c r="B560" s="344"/>
      <c r="C560" s="344"/>
      <c r="D560" s="344"/>
      <c r="E560" s="344"/>
      <c r="F560" s="344"/>
      <c r="G560" s="344"/>
      <c r="H560" s="344"/>
      <c r="I560" s="344"/>
      <c r="J560" s="344"/>
      <c r="K560" s="344"/>
      <c r="L560" s="344"/>
      <c r="M560" s="344"/>
      <c r="N560" s="344"/>
      <c r="O560" s="344"/>
      <c r="P560" s="344"/>
    </row>
    <row r="561" spans="2:16" ht="18" customHeight="1">
      <c r="B561" s="344"/>
      <c r="C561" s="344"/>
      <c r="D561" s="344"/>
      <c r="E561" s="344"/>
      <c r="F561" s="344"/>
      <c r="G561" s="344"/>
      <c r="H561" s="344"/>
      <c r="I561" s="344"/>
      <c r="J561" s="344"/>
      <c r="K561" s="344"/>
      <c r="L561" s="344"/>
      <c r="M561" s="344"/>
      <c r="N561" s="344"/>
      <c r="O561" s="344"/>
      <c r="P561" s="344"/>
    </row>
    <row r="562" spans="2:16" ht="18" customHeight="1">
      <c r="B562" s="344"/>
      <c r="C562" s="344"/>
      <c r="D562" s="344"/>
      <c r="E562" s="344"/>
      <c r="F562" s="344"/>
      <c r="G562" s="344"/>
      <c r="H562" s="344"/>
      <c r="I562" s="344"/>
      <c r="J562" s="344"/>
      <c r="K562" s="344"/>
      <c r="L562" s="344"/>
      <c r="M562" s="344"/>
      <c r="N562" s="344"/>
      <c r="O562" s="344"/>
      <c r="P562" s="344"/>
    </row>
    <row r="563" spans="2:16" ht="18" customHeight="1">
      <c r="B563" s="344"/>
      <c r="C563" s="344"/>
      <c r="D563" s="344"/>
      <c r="E563" s="344"/>
      <c r="F563" s="344"/>
      <c r="G563" s="344"/>
      <c r="H563" s="344"/>
      <c r="I563" s="344"/>
      <c r="J563" s="344"/>
      <c r="K563" s="344"/>
      <c r="L563" s="344"/>
      <c r="M563" s="344"/>
      <c r="N563" s="344"/>
      <c r="O563" s="344"/>
      <c r="P563" s="344"/>
    </row>
    <row r="564" spans="2:16" ht="18" customHeight="1">
      <c r="B564" s="344"/>
      <c r="C564" s="344"/>
      <c r="D564" s="344"/>
      <c r="E564" s="344"/>
      <c r="F564" s="344"/>
      <c r="G564" s="344"/>
      <c r="H564" s="344"/>
      <c r="I564" s="344"/>
      <c r="J564" s="344"/>
      <c r="K564" s="344"/>
      <c r="L564" s="344"/>
      <c r="M564" s="344"/>
      <c r="N564" s="344"/>
      <c r="O564" s="344"/>
      <c r="P564" s="344"/>
    </row>
    <row r="565" spans="2:16" ht="18" customHeight="1">
      <c r="B565" s="344"/>
      <c r="C565" s="344"/>
      <c r="D565" s="344"/>
      <c r="E565" s="344"/>
      <c r="F565" s="344"/>
      <c r="G565" s="344"/>
      <c r="H565" s="344"/>
      <c r="I565" s="344"/>
      <c r="J565" s="344"/>
      <c r="K565" s="344"/>
      <c r="L565" s="344"/>
      <c r="M565" s="344"/>
      <c r="N565" s="344"/>
      <c r="O565" s="344"/>
      <c r="P565" s="344"/>
    </row>
    <row r="566" spans="2:16" ht="18" customHeight="1">
      <c r="B566" s="344"/>
      <c r="C566" s="344"/>
      <c r="D566" s="344"/>
      <c r="E566" s="344"/>
      <c r="F566" s="344"/>
      <c r="G566" s="344"/>
      <c r="H566" s="344"/>
      <c r="I566" s="344"/>
      <c r="J566" s="344"/>
      <c r="K566" s="344"/>
      <c r="L566" s="344"/>
      <c r="M566" s="344"/>
      <c r="N566" s="344"/>
      <c r="O566" s="344"/>
      <c r="P566" s="344"/>
    </row>
    <row r="567" spans="2:16" ht="18" customHeight="1">
      <c r="B567" s="344"/>
      <c r="C567" s="344"/>
      <c r="D567" s="344"/>
      <c r="E567" s="344"/>
      <c r="F567" s="344"/>
      <c r="G567" s="344"/>
      <c r="H567" s="344"/>
      <c r="I567" s="344"/>
      <c r="J567" s="344"/>
      <c r="K567" s="344"/>
      <c r="L567" s="344"/>
      <c r="M567" s="344"/>
      <c r="N567" s="344"/>
      <c r="O567" s="344"/>
      <c r="P567" s="344"/>
    </row>
    <row r="568" spans="2:16" ht="18" customHeight="1">
      <c r="B568" s="344"/>
      <c r="C568" s="344"/>
      <c r="D568" s="344"/>
      <c r="E568" s="344"/>
      <c r="F568" s="344"/>
      <c r="G568" s="344"/>
      <c r="H568" s="344"/>
      <c r="I568" s="344"/>
      <c r="J568" s="344"/>
      <c r="K568" s="344"/>
      <c r="L568" s="344"/>
      <c r="M568" s="344"/>
      <c r="N568" s="344"/>
      <c r="O568" s="344"/>
      <c r="P568" s="344"/>
    </row>
    <row r="569" spans="2:16" ht="18" customHeight="1">
      <c r="B569" s="344"/>
      <c r="C569" s="344"/>
      <c r="D569" s="344"/>
      <c r="E569" s="344"/>
      <c r="F569" s="344"/>
      <c r="G569" s="344"/>
      <c r="H569" s="344"/>
      <c r="I569" s="344"/>
      <c r="J569" s="344"/>
      <c r="K569" s="344"/>
      <c r="L569" s="344"/>
      <c r="M569" s="344"/>
      <c r="N569" s="344"/>
      <c r="O569" s="344"/>
      <c r="P569" s="344"/>
    </row>
    <row r="570" spans="2:16" ht="18" customHeight="1">
      <c r="B570" s="344"/>
      <c r="C570" s="344"/>
      <c r="D570" s="344"/>
      <c r="E570" s="344"/>
      <c r="F570" s="344"/>
      <c r="G570" s="344"/>
      <c r="H570" s="344"/>
      <c r="I570" s="344"/>
      <c r="J570" s="344"/>
      <c r="K570" s="344"/>
      <c r="L570" s="344"/>
      <c r="M570" s="344"/>
      <c r="N570" s="344"/>
      <c r="O570" s="344"/>
      <c r="P570" s="344"/>
    </row>
    <row r="571" spans="2:16" ht="18" customHeight="1">
      <c r="B571" s="344"/>
      <c r="C571" s="344"/>
      <c r="D571" s="344"/>
      <c r="E571" s="344"/>
      <c r="F571" s="344"/>
      <c r="G571" s="344"/>
      <c r="H571" s="344"/>
      <c r="I571" s="344"/>
      <c r="J571" s="344"/>
      <c r="K571" s="344"/>
      <c r="L571" s="344"/>
      <c r="M571" s="344"/>
      <c r="N571" s="344"/>
      <c r="O571" s="344"/>
      <c r="P571" s="344"/>
    </row>
    <row r="572" spans="2:16" ht="18" customHeight="1">
      <c r="B572" s="344"/>
      <c r="C572" s="344"/>
      <c r="D572" s="344"/>
      <c r="E572" s="344"/>
      <c r="F572" s="344"/>
      <c r="G572" s="344"/>
      <c r="H572" s="344"/>
      <c r="I572" s="344"/>
      <c r="J572" s="344"/>
      <c r="K572" s="344"/>
      <c r="L572" s="344"/>
      <c r="M572" s="344"/>
      <c r="N572" s="344"/>
      <c r="O572" s="344"/>
      <c r="P572" s="344"/>
    </row>
    <row r="573" spans="2:16" ht="18" customHeight="1">
      <c r="B573" s="344"/>
      <c r="C573" s="344"/>
      <c r="D573" s="344"/>
      <c r="E573" s="344"/>
      <c r="F573" s="344"/>
      <c r="G573" s="344"/>
      <c r="H573" s="344"/>
      <c r="I573" s="344"/>
      <c r="J573" s="344"/>
      <c r="K573" s="344"/>
      <c r="L573" s="344"/>
      <c r="M573" s="344"/>
      <c r="N573" s="344"/>
      <c r="O573" s="344"/>
      <c r="P573" s="344"/>
    </row>
    <row r="574" spans="2:16" ht="18" customHeight="1">
      <c r="B574" s="344"/>
      <c r="C574" s="344"/>
      <c r="D574" s="344"/>
      <c r="E574" s="344"/>
      <c r="F574" s="344"/>
      <c r="G574" s="344"/>
      <c r="H574" s="344"/>
      <c r="I574" s="344"/>
      <c r="J574" s="344"/>
      <c r="K574" s="344"/>
      <c r="L574" s="344"/>
      <c r="M574" s="344"/>
      <c r="N574" s="344"/>
      <c r="O574" s="344"/>
      <c r="P574" s="344"/>
    </row>
    <row r="575" spans="2:16" ht="18" customHeight="1">
      <c r="B575" s="344"/>
      <c r="C575" s="344"/>
      <c r="D575" s="344"/>
      <c r="E575" s="344"/>
      <c r="F575" s="344"/>
      <c r="G575" s="344"/>
      <c r="H575" s="344"/>
      <c r="I575" s="344"/>
      <c r="J575" s="344"/>
      <c r="K575" s="344"/>
      <c r="L575" s="344"/>
      <c r="M575" s="344"/>
      <c r="N575" s="344"/>
      <c r="O575" s="344"/>
      <c r="P575" s="344"/>
    </row>
    <row r="576" spans="2:16" ht="18" customHeight="1">
      <c r="B576" s="344"/>
      <c r="C576" s="344"/>
      <c r="D576" s="344"/>
      <c r="E576" s="344"/>
      <c r="F576" s="344"/>
      <c r="G576" s="344"/>
      <c r="H576" s="344"/>
      <c r="I576" s="344"/>
      <c r="J576" s="344"/>
      <c r="K576" s="344"/>
      <c r="L576" s="344"/>
      <c r="M576" s="344"/>
      <c r="N576" s="344"/>
      <c r="O576" s="344"/>
      <c r="P576" s="344"/>
    </row>
    <row r="577" spans="2:16" ht="18" customHeight="1">
      <c r="B577" s="344"/>
      <c r="C577" s="344"/>
      <c r="D577" s="344"/>
      <c r="E577" s="344"/>
      <c r="F577" s="344"/>
      <c r="G577" s="344"/>
      <c r="H577" s="344"/>
      <c r="I577" s="344"/>
      <c r="J577" s="344"/>
      <c r="K577" s="344"/>
      <c r="L577" s="344"/>
      <c r="M577" s="344"/>
      <c r="N577" s="344"/>
      <c r="O577" s="344"/>
      <c r="P577" s="344"/>
    </row>
    <row r="578" spans="2:16" ht="18" customHeight="1">
      <c r="B578" s="344"/>
      <c r="C578" s="344"/>
      <c r="D578" s="344"/>
      <c r="E578" s="344"/>
      <c r="F578" s="344"/>
      <c r="G578" s="344"/>
      <c r="H578" s="344"/>
      <c r="I578" s="344"/>
      <c r="J578" s="344"/>
      <c r="K578" s="344"/>
      <c r="L578" s="344"/>
      <c r="M578" s="344"/>
      <c r="N578" s="344"/>
      <c r="O578" s="344"/>
      <c r="P578" s="344"/>
    </row>
    <row r="579" spans="2:16" ht="18" customHeight="1">
      <c r="B579" s="344"/>
      <c r="C579" s="344"/>
      <c r="D579" s="344"/>
      <c r="E579" s="344"/>
      <c r="F579" s="344"/>
      <c r="G579" s="344"/>
      <c r="H579" s="344"/>
      <c r="I579" s="344"/>
      <c r="J579" s="344"/>
      <c r="K579" s="344"/>
      <c r="L579" s="344"/>
      <c r="M579" s="344"/>
      <c r="N579" s="344"/>
      <c r="O579" s="344"/>
      <c r="P579" s="344"/>
    </row>
    <row r="580" spans="2:16" ht="18" customHeight="1">
      <c r="B580" s="344"/>
      <c r="C580" s="344"/>
      <c r="D580" s="344"/>
      <c r="E580" s="344"/>
      <c r="F580" s="344"/>
      <c r="G580" s="344"/>
      <c r="H580" s="344"/>
      <c r="I580" s="344"/>
      <c r="J580" s="344"/>
      <c r="K580" s="344"/>
      <c r="L580" s="344"/>
      <c r="M580" s="344"/>
      <c r="N580" s="344"/>
      <c r="O580" s="344"/>
      <c r="P580" s="344"/>
    </row>
    <row r="581" spans="2:16" ht="18" customHeight="1">
      <c r="B581" s="344"/>
      <c r="C581" s="344"/>
      <c r="D581" s="344"/>
      <c r="E581" s="344"/>
      <c r="F581" s="344"/>
      <c r="G581" s="344"/>
      <c r="H581" s="344"/>
      <c r="I581" s="344"/>
      <c r="J581" s="344"/>
      <c r="K581" s="344"/>
      <c r="L581" s="344"/>
      <c r="M581" s="344"/>
      <c r="N581" s="344"/>
      <c r="O581" s="344"/>
      <c r="P581" s="344"/>
    </row>
    <row r="582" spans="2:16" ht="18" customHeight="1">
      <c r="B582" s="344"/>
      <c r="C582" s="344"/>
      <c r="D582" s="344"/>
      <c r="E582" s="344"/>
      <c r="F582" s="344"/>
      <c r="G582" s="344"/>
      <c r="H582" s="344"/>
      <c r="I582" s="344"/>
      <c r="J582" s="344"/>
      <c r="K582" s="344"/>
      <c r="L582" s="344"/>
      <c r="M582" s="344"/>
      <c r="N582" s="344"/>
      <c r="O582" s="344"/>
      <c r="P582" s="344"/>
    </row>
    <row r="583" spans="2:16" ht="18" customHeight="1">
      <c r="B583" s="344"/>
      <c r="C583" s="344"/>
      <c r="D583" s="344"/>
      <c r="E583" s="344"/>
      <c r="F583" s="344"/>
      <c r="G583" s="344"/>
      <c r="H583" s="344"/>
      <c r="I583" s="344"/>
      <c r="J583" s="344"/>
      <c r="K583" s="344"/>
      <c r="L583" s="344"/>
      <c r="M583" s="344"/>
      <c r="N583" s="344"/>
      <c r="O583" s="344"/>
      <c r="P583" s="344"/>
    </row>
    <row r="584" spans="2:16" ht="18" customHeight="1">
      <c r="B584" s="344"/>
      <c r="C584" s="344"/>
      <c r="D584" s="344"/>
      <c r="E584" s="344"/>
      <c r="F584" s="344"/>
      <c r="G584" s="344"/>
      <c r="H584" s="344"/>
      <c r="I584" s="344"/>
      <c r="J584" s="344"/>
      <c r="K584" s="344"/>
      <c r="L584" s="344"/>
      <c r="M584" s="344"/>
      <c r="N584" s="344"/>
      <c r="O584" s="344"/>
      <c r="P584" s="344"/>
    </row>
    <row r="585" spans="2:16" ht="18" customHeight="1">
      <c r="B585" s="344"/>
      <c r="C585" s="344"/>
      <c r="D585" s="344"/>
      <c r="E585" s="344"/>
      <c r="F585" s="344"/>
      <c r="G585" s="344"/>
      <c r="H585" s="344"/>
      <c r="I585" s="344"/>
      <c r="J585" s="344"/>
      <c r="K585" s="344"/>
      <c r="L585" s="344"/>
      <c r="M585" s="344"/>
      <c r="N585" s="344"/>
      <c r="O585" s="344"/>
      <c r="P585" s="344"/>
    </row>
    <row r="586" spans="2:16" ht="18" customHeight="1">
      <c r="B586" s="344"/>
      <c r="C586" s="344"/>
      <c r="D586" s="344"/>
      <c r="E586" s="344"/>
      <c r="F586" s="344"/>
      <c r="G586" s="344"/>
      <c r="H586" s="344"/>
      <c r="I586" s="344"/>
      <c r="J586" s="344"/>
      <c r="K586" s="344"/>
      <c r="L586" s="344"/>
      <c r="M586" s="344"/>
      <c r="N586" s="344"/>
      <c r="O586" s="344"/>
      <c r="P586" s="344"/>
    </row>
    <row r="587" spans="2:16" ht="18" customHeight="1">
      <c r="B587" s="344"/>
      <c r="C587" s="344"/>
      <c r="D587" s="344"/>
      <c r="E587" s="344"/>
      <c r="F587" s="344"/>
      <c r="G587" s="344"/>
      <c r="H587" s="344"/>
      <c r="I587" s="344"/>
      <c r="J587" s="344"/>
      <c r="K587" s="344"/>
      <c r="L587" s="344"/>
      <c r="M587" s="344"/>
      <c r="N587" s="344"/>
      <c r="O587" s="344"/>
      <c r="P587" s="344"/>
    </row>
    <row r="588" spans="2:16" ht="18" customHeight="1">
      <c r="B588" s="344"/>
      <c r="C588" s="344"/>
      <c r="D588" s="344"/>
      <c r="E588" s="344"/>
      <c r="F588" s="344"/>
      <c r="G588" s="344"/>
      <c r="H588" s="344"/>
      <c r="I588" s="344"/>
      <c r="J588" s="344"/>
      <c r="K588" s="344"/>
      <c r="L588" s="344"/>
      <c r="M588" s="344"/>
      <c r="N588" s="344"/>
      <c r="O588" s="344"/>
      <c r="P588" s="344"/>
    </row>
    <row r="589" spans="2:16" ht="18" customHeight="1">
      <c r="B589" s="344"/>
      <c r="C589" s="344"/>
      <c r="D589" s="344"/>
      <c r="E589" s="344"/>
      <c r="F589" s="344"/>
      <c r="G589" s="344"/>
      <c r="H589" s="344"/>
      <c r="I589" s="344"/>
      <c r="J589" s="344"/>
      <c r="K589" s="344"/>
      <c r="L589" s="344"/>
      <c r="M589" s="344"/>
      <c r="N589" s="344"/>
      <c r="O589" s="344"/>
      <c r="P589" s="344"/>
    </row>
    <row r="590" spans="2:16" ht="18" customHeight="1">
      <c r="B590" s="344"/>
      <c r="C590" s="344"/>
      <c r="D590" s="344"/>
      <c r="E590" s="344"/>
      <c r="F590" s="344"/>
      <c r="G590" s="344"/>
      <c r="H590" s="344"/>
      <c r="I590" s="344"/>
      <c r="J590" s="344"/>
      <c r="K590" s="344"/>
      <c r="L590" s="344"/>
      <c r="M590" s="344"/>
      <c r="N590" s="344"/>
      <c r="O590" s="344"/>
      <c r="P590" s="344"/>
    </row>
    <row r="591" spans="2:16" ht="18" customHeight="1">
      <c r="B591" s="344"/>
      <c r="C591" s="344"/>
      <c r="D591" s="344"/>
      <c r="E591" s="344"/>
      <c r="F591" s="344"/>
      <c r="G591" s="344"/>
      <c r="H591" s="344"/>
      <c r="I591" s="344"/>
      <c r="J591" s="344"/>
      <c r="K591" s="344"/>
      <c r="L591" s="344"/>
      <c r="M591" s="344"/>
      <c r="N591" s="344"/>
      <c r="O591" s="344"/>
      <c r="P591" s="344"/>
    </row>
    <row r="592" spans="2:16" ht="18" customHeight="1">
      <c r="B592" s="344"/>
      <c r="C592" s="344"/>
      <c r="D592" s="344"/>
      <c r="E592" s="344"/>
      <c r="F592" s="344"/>
      <c r="G592" s="344"/>
      <c r="H592" s="344"/>
      <c r="I592" s="344"/>
      <c r="J592" s="344"/>
      <c r="K592" s="344"/>
      <c r="L592" s="344"/>
      <c r="M592" s="344"/>
      <c r="N592" s="344"/>
      <c r="O592" s="344"/>
      <c r="P592" s="344"/>
    </row>
    <row r="593" spans="2:16" ht="18" customHeight="1">
      <c r="B593" s="344"/>
      <c r="C593" s="344"/>
      <c r="D593" s="344"/>
      <c r="E593" s="344"/>
      <c r="F593" s="344"/>
      <c r="G593" s="344"/>
      <c r="H593" s="344"/>
      <c r="I593" s="344"/>
      <c r="J593" s="344"/>
      <c r="K593" s="344"/>
      <c r="L593" s="344"/>
      <c r="M593" s="344"/>
      <c r="N593" s="344"/>
      <c r="O593" s="344"/>
      <c r="P593" s="344"/>
    </row>
    <row r="594" spans="2:16" ht="18" customHeight="1">
      <c r="B594" s="344"/>
      <c r="C594" s="344"/>
      <c r="D594" s="344"/>
      <c r="E594" s="344"/>
      <c r="F594" s="344"/>
      <c r="G594" s="344"/>
      <c r="H594" s="344"/>
      <c r="I594" s="344"/>
      <c r="J594" s="344"/>
      <c r="K594" s="344"/>
      <c r="L594" s="344"/>
      <c r="M594" s="344"/>
      <c r="N594" s="344"/>
      <c r="O594" s="344"/>
      <c r="P594" s="344"/>
    </row>
    <row r="595" spans="2:16" ht="18" customHeight="1">
      <c r="B595" s="344"/>
      <c r="C595" s="344"/>
      <c r="D595" s="344"/>
      <c r="E595" s="344"/>
      <c r="F595" s="344"/>
      <c r="G595" s="344"/>
      <c r="H595" s="344"/>
      <c r="I595" s="344"/>
      <c r="J595" s="344"/>
      <c r="K595" s="344"/>
      <c r="L595" s="344"/>
      <c r="M595" s="344"/>
      <c r="N595" s="344"/>
      <c r="O595" s="344"/>
      <c r="P595" s="344"/>
    </row>
    <row r="596" spans="2:16" ht="18" customHeight="1">
      <c r="B596" s="344"/>
      <c r="C596" s="344"/>
      <c r="D596" s="344"/>
      <c r="E596" s="344"/>
      <c r="F596" s="344"/>
      <c r="G596" s="344"/>
      <c r="H596" s="344"/>
      <c r="I596" s="344"/>
      <c r="J596" s="344"/>
      <c r="K596" s="344"/>
      <c r="L596" s="344"/>
      <c r="M596" s="344"/>
      <c r="N596" s="344"/>
      <c r="O596" s="344"/>
      <c r="P596" s="344"/>
    </row>
    <row r="597" spans="2:16" ht="18" customHeight="1">
      <c r="B597" s="344"/>
      <c r="C597" s="344"/>
      <c r="D597" s="344"/>
      <c r="E597" s="344"/>
      <c r="F597" s="344"/>
      <c r="G597" s="344"/>
      <c r="H597" s="344"/>
      <c r="I597" s="344"/>
      <c r="J597" s="344"/>
      <c r="K597" s="344"/>
      <c r="L597" s="344"/>
      <c r="M597" s="344"/>
      <c r="N597" s="344"/>
      <c r="O597" s="344"/>
      <c r="P597" s="344"/>
    </row>
    <row r="598" spans="2:16" ht="18" customHeight="1">
      <c r="B598" s="344"/>
      <c r="C598" s="344"/>
      <c r="D598" s="344"/>
      <c r="E598" s="344"/>
      <c r="F598" s="344"/>
      <c r="G598" s="344"/>
      <c r="H598" s="344"/>
      <c r="I598" s="344"/>
      <c r="J598" s="344"/>
      <c r="K598" s="344"/>
      <c r="L598" s="344"/>
      <c r="M598" s="344"/>
      <c r="N598" s="344"/>
      <c r="O598" s="344"/>
      <c r="P598" s="344"/>
    </row>
    <row r="599" spans="2:16" ht="18" customHeight="1">
      <c r="B599" s="344"/>
      <c r="C599" s="344"/>
      <c r="D599" s="344"/>
      <c r="E599" s="344"/>
      <c r="F599" s="344"/>
      <c r="G599" s="344"/>
      <c r="H599" s="344"/>
      <c r="I599" s="344"/>
      <c r="J599" s="344"/>
      <c r="K599" s="344"/>
      <c r="L599" s="344"/>
      <c r="M599" s="344"/>
      <c r="N599" s="344"/>
      <c r="O599" s="344"/>
      <c r="P599" s="344"/>
    </row>
    <row r="600" spans="2:16" ht="18" customHeight="1">
      <c r="B600" s="344"/>
      <c r="C600" s="344"/>
      <c r="D600" s="344"/>
      <c r="E600" s="344"/>
      <c r="F600" s="344"/>
      <c r="G600" s="344"/>
      <c r="H600" s="344"/>
      <c r="I600" s="344"/>
      <c r="J600" s="344"/>
      <c r="K600" s="344"/>
      <c r="L600" s="344"/>
      <c r="M600" s="344"/>
      <c r="N600" s="344"/>
      <c r="O600" s="344"/>
      <c r="P600" s="344"/>
    </row>
    <row r="601" spans="2:16" ht="18" customHeight="1">
      <c r="B601" s="344"/>
      <c r="C601" s="344"/>
      <c r="D601" s="344"/>
      <c r="E601" s="344"/>
      <c r="F601" s="344"/>
      <c r="G601" s="344"/>
      <c r="H601" s="344"/>
      <c r="I601" s="344"/>
      <c r="J601" s="344"/>
      <c r="K601" s="344"/>
      <c r="L601" s="344"/>
      <c r="M601" s="344"/>
      <c r="N601" s="344"/>
      <c r="O601" s="344"/>
      <c r="P601" s="344"/>
    </row>
    <row r="602" spans="2:16" ht="18" customHeight="1">
      <c r="B602" s="344"/>
      <c r="C602" s="344"/>
      <c r="D602" s="344"/>
      <c r="E602" s="344"/>
      <c r="F602" s="344"/>
      <c r="G602" s="344"/>
      <c r="H602" s="344"/>
      <c r="I602" s="344"/>
      <c r="J602" s="344"/>
      <c r="K602" s="344"/>
      <c r="L602" s="344"/>
      <c r="M602" s="344"/>
      <c r="N602" s="344"/>
      <c r="O602" s="344"/>
      <c r="P602" s="344"/>
    </row>
    <row r="603" spans="2:16" ht="18" customHeight="1">
      <c r="B603" s="344"/>
      <c r="C603" s="344"/>
      <c r="D603" s="344"/>
      <c r="E603" s="344"/>
      <c r="F603" s="344"/>
      <c r="G603" s="344"/>
      <c r="H603" s="344"/>
      <c r="I603" s="344"/>
      <c r="J603" s="344"/>
      <c r="K603" s="344"/>
      <c r="L603" s="344"/>
      <c r="M603" s="344"/>
      <c r="N603" s="344"/>
      <c r="O603" s="344"/>
      <c r="P603" s="344"/>
    </row>
    <row r="604" spans="2:16" ht="18" customHeight="1">
      <c r="B604" s="344"/>
      <c r="C604" s="344"/>
      <c r="D604" s="344"/>
      <c r="E604" s="344"/>
      <c r="F604" s="344"/>
      <c r="G604" s="344"/>
      <c r="H604" s="344"/>
      <c r="I604" s="344"/>
      <c r="J604" s="344"/>
      <c r="K604" s="344"/>
      <c r="L604" s="344"/>
      <c r="M604" s="344"/>
      <c r="N604" s="344"/>
      <c r="O604" s="344"/>
      <c r="P604" s="344"/>
    </row>
    <row r="605" spans="2:16" ht="18" customHeight="1">
      <c r="B605" s="344"/>
      <c r="C605" s="344"/>
      <c r="D605" s="344"/>
      <c r="E605" s="344"/>
      <c r="F605" s="344"/>
      <c r="G605" s="344"/>
      <c r="H605" s="344"/>
      <c r="I605" s="344"/>
      <c r="J605" s="344"/>
      <c r="K605" s="344"/>
      <c r="L605" s="344"/>
      <c r="M605" s="344"/>
      <c r="N605" s="344"/>
      <c r="O605" s="344"/>
      <c r="P605" s="344"/>
    </row>
    <row r="606" spans="2:16" ht="18" customHeight="1">
      <c r="B606" s="344"/>
      <c r="C606" s="344"/>
      <c r="D606" s="344"/>
      <c r="E606" s="344"/>
      <c r="F606" s="344"/>
      <c r="G606" s="344"/>
      <c r="H606" s="344"/>
      <c r="I606" s="344"/>
      <c r="J606" s="344"/>
      <c r="K606" s="344"/>
      <c r="L606" s="344"/>
      <c r="M606" s="344"/>
      <c r="N606" s="344"/>
      <c r="O606" s="344"/>
      <c r="P606" s="344"/>
    </row>
    <row r="607" spans="2:16" ht="18" customHeight="1">
      <c r="B607" s="344"/>
      <c r="C607" s="344"/>
      <c r="D607" s="344"/>
      <c r="E607" s="344"/>
      <c r="F607" s="344"/>
      <c r="G607" s="344"/>
      <c r="H607" s="344"/>
      <c r="I607" s="344"/>
      <c r="J607" s="344"/>
      <c r="K607" s="344"/>
      <c r="L607" s="344"/>
      <c r="M607" s="344"/>
      <c r="N607" s="344"/>
      <c r="O607" s="344"/>
      <c r="P607" s="344"/>
    </row>
    <row r="608" spans="2:16" ht="18" customHeight="1">
      <c r="B608" s="344"/>
      <c r="C608" s="344"/>
      <c r="D608" s="344"/>
      <c r="E608" s="344"/>
      <c r="F608" s="344"/>
      <c r="G608" s="344"/>
      <c r="H608" s="344"/>
      <c r="I608" s="344"/>
      <c r="J608" s="344"/>
      <c r="K608" s="344"/>
      <c r="L608" s="344"/>
      <c r="M608" s="344"/>
      <c r="N608" s="344"/>
      <c r="O608" s="344"/>
      <c r="P608" s="344"/>
    </row>
    <row r="609" spans="2:16" ht="18" customHeight="1">
      <c r="B609" s="344"/>
      <c r="C609" s="344"/>
      <c r="D609" s="344"/>
      <c r="E609" s="344"/>
      <c r="F609" s="344"/>
      <c r="G609" s="344"/>
      <c r="H609" s="344"/>
      <c r="I609" s="344"/>
      <c r="J609" s="344"/>
      <c r="K609" s="344"/>
      <c r="L609" s="344"/>
      <c r="M609" s="344"/>
      <c r="N609" s="344"/>
      <c r="O609" s="344"/>
      <c r="P609" s="344"/>
    </row>
    <row r="610" spans="2:16" ht="18" customHeight="1">
      <c r="B610" s="344"/>
      <c r="C610" s="344"/>
      <c r="D610" s="344"/>
      <c r="E610" s="344"/>
      <c r="F610" s="344"/>
      <c r="G610" s="344"/>
      <c r="H610" s="344"/>
      <c r="I610" s="344"/>
      <c r="J610" s="344"/>
      <c r="K610" s="344"/>
      <c r="L610" s="344"/>
      <c r="M610" s="344"/>
      <c r="N610" s="344"/>
      <c r="O610" s="344"/>
      <c r="P610" s="344"/>
    </row>
    <row r="611" spans="2:16" ht="18" customHeight="1">
      <c r="B611" s="344"/>
      <c r="C611" s="344"/>
      <c r="D611" s="344"/>
      <c r="E611" s="344"/>
      <c r="F611" s="344"/>
      <c r="G611" s="344"/>
      <c r="H611" s="344"/>
      <c r="I611" s="344"/>
      <c r="J611" s="344"/>
      <c r="K611" s="344"/>
      <c r="L611" s="344"/>
      <c r="M611" s="344"/>
      <c r="N611" s="344"/>
      <c r="O611" s="344"/>
      <c r="P611" s="344"/>
    </row>
    <row r="612" spans="2:16" ht="18" customHeight="1">
      <c r="B612" s="344"/>
      <c r="C612" s="344"/>
      <c r="D612" s="344"/>
      <c r="E612" s="344"/>
      <c r="F612" s="344"/>
      <c r="G612" s="344"/>
      <c r="H612" s="344"/>
      <c r="I612" s="344"/>
      <c r="J612" s="344"/>
      <c r="K612" s="344"/>
      <c r="L612" s="344"/>
      <c r="M612" s="344"/>
      <c r="N612" s="344"/>
      <c r="O612" s="344"/>
      <c r="P612" s="344"/>
    </row>
    <row r="613" spans="2:16" ht="18" customHeight="1">
      <c r="B613" s="344"/>
      <c r="C613" s="344"/>
      <c r="D613" s="344"/>
      <c r="E613" s="344"/>
      <c r="F613" s="344"/>
      <c r="G613" s="344"/>
      <c r="H613" s="344"/>
      <c r="I613" s="344"/>
      <c r="J613" s="344"/>
      <c r="K613" s="344"/>
      <c r="L613" s="344"/>
      <c r="M613" s="344"/>
      <c r="N613" s="344"/>
      <c r="O613" s="344"/>
      <c r="P613" s="344"/>
    </row>
    <row r="614" spans="2:16" ht="18" customHeight="1">
      <c r="B614" s="344"/>
      <c r="C614" s="344"/>
      <c r="D614" s="344"/>
      <c r="E614" s="344"/>
      <c r="F614" s="344"/>
      <c r="G614" s="344"/>
      <c r="H614" s="344"/>
      <c r="I614" s="344"/>
      <c r="J614" s="344"/>
      <c r="K614" s="344"/>
      <c r="L614" s="344"/>
      <c r="M614" s="344"/>
      <c r="N614" s="344"/>
      <c r="O614" s="344"/>
      <c r="P614" s="344"/>
    </row>
    <row r="615" spans="2:16" ht="18" customHeight="1">
      <c r="B615" s="344"/>
      <c r="C615" s="344"/>
      <c r="D615" s="344"/>
      <c r="E615" s="344"/>
      <c r="F615" s="344"/>
      <c r="G615" s="344"/>
      <c r="H615" s="344"/>
      <c r="I615" s="344"/>
      <c r="J615" s="344"/>
      <c r="K615" s="344"/>
      <c r="L615" s="344"/>
      <c r="M615" s="344"/>
      <c r="N615" s="344"/>
      <c r="O615" s="344"/>
      <c r="P615" s="344"/>
    </row>
    <row r="616" spans="2:16" ht="18" customHeight="1">
      <c r="B616" s="344"/>
      <c r="C616" s="344"/>
      <c r="D616" s="344"/>
      <c r="E616" s="344"/>
      <c r="F616" s="344"/>
      <c r="G616" s="344"/>
      <c r="H616" s="344"/>
      <c r="I616" s="344"/>
      <c r="J616" s="344"/>
      <c r="K616" s="344"/>
      <c r="L616" s="344"/>
      <c r="M616" s="344"/>
      <c r="N616" s="344"/>
      <c r="O616" s="344"/>
      <c r="P616" s="344"/>
    </row>
    <row r="617" spans="2:16" ht="18" customHeight="1">
      <c r="B617" s="344"/>
      <c r="C617" s="344"/>
      <c r="D617" s="344"/>
      <c r="E617" s="344"/>
      <c r="F617" s="344"/>
      <c r="G617" s="344"/>
      <c r="H617" s="344"/>
      <c r="I617" s="344"/>
      <c r="J617" s="344"/>
      <c r="K617" s="344"/>
      <c r="L617" s="344"/>
      <c r="M617" s="344"/>
      <c r="N617" s="344"/>
      <c r="O617" s="344"/>
      <c r="P617" s="344"/>
    </row>
    <row r="618" spans="2:16" ht="18" customHeight="1">
      <c r="B618" s="344"/>
      <c r="C618" s="344"/>
      <c r="D618" s="344"/>
      <c r="E618" s="344"/>
      <c r="F618" s="344"/>
      <c r="G618" s="344"/>
      <c r="H618" s="344"/>
      <c r="I618" s="344"/>
      <c r="J618" s="344"/>
      <c r="K618" s="344"/>
      <c r="L618" s="344"/>
      <c r="M618" s="344"/>
      <c r="N618" s="344"/>
      <c r="O618" s="344"/>
      <c r="P618" s="344"/>
    </row>
    <row r="619" spans="2:16" ht="18" customHeight="1">
      <c r="B619" s="344"/>
      <c r="C619" s="344"/>
      <c r="D619" s="344"/>
      <c r="E619" s="344"/>
      <c r="F619" s="344"/>
      <c r="G619" s="344"/>
      <c r="H619" s="344"/>
      <c r="I619" s="344"/>
      <c r="J619" s="344"/>
      <c r="K619" s="344"/>
      <c r="L619" s="344"/>
      <c r="M619" s="344"/>
      <c r="N619" s="344"/>
      <c r="O619" s="344"/>
      <c r="P619" s="344"/>
    </row>
    <row r="620" spans="2:16" ht="18" customHeight="1">
      <c r="B620" s="344"/>
      <c r="C620" s="344"/>
      <c r="D620" s="344"/>
      <c r="E620" s="344"/>
      <c r="F620" s="344"/>
      <c r="G620" s="344"/>
      <c r="H620" s="344"/>
      <c r="I620" s="344"/>
      <c r="J620" s="344"/>
      <c r="K620" s="344"/>
      <c r="L620" s="344"/>
      <c r="M620" s="344"/>
      <c r="N620" s="344"/>
      <c r="O620" s="344"/>
      <c r="P620" s="344"/>
    </row>
    <row r="621" spans="2:16" ht="18" customHeight="1">
      <c r="B621" s="344"/>
      <c r="C621" s="344"/>
      <c r="D621" s="344"/>
      <c r="E621" s="344"/>
      <c r="F621" s="344"/>
      <c r="G621" s="344"/>
      <c r="H621" s="344"/>
      <c r="I621" s="344"/>
      <c r="J621" s="344"/>
      <c r="K621" s="344"/>
      <c r="L621" s="344"/>
      <c r="M621" s="344"/>
      <c r="N621" s="344"/>
      <c r="O621" s="344"/>
      <c r="P621" s="344"/>
    </row>
    <row r="622" spans="2:16" ht="18" customHeight="1">
      <c r="B622" s="344"/>
      <c r="C622" s="344"/>
      <c r="D622" s="344"/>
      <c r="E622" s="344"/>
      <c r="F622" s="344"/>
      <c r="G622" s="344"/>
      <c r="H622" s="344"/>
      <c r="I622" s="344"/>
      <c r="J622" s="344"/>
      <c r="K622" s="344"/>
      <c r="L622" s="344"/>
      <c r="M622" s="344"/>
      <c r="N622" s="344"/>
      <c r="O622" s="344"/>
      <c r="P622" s="344"/>
    </row>
    <row r="623" spans="2:16" ht="18" customHeight="1">
      <c r="B623" s="344"/>
      <c r="C623" s="344"/>
      <c r="D623" s="344"/>
      <c r="E623" s="344"/>
      <c r="F623" s="344"/>
      <c r="G623" s="344"/>
      <c r="H623" s="344"/>
      <c r="I623" s="344"/>
      <c r="J623" s="344"/>
      <c r="K623" s="344"/>
      <c r="L623" s="344"/>
      <c r="M623" s="344"/>
      <c r="N623" s="344"/>
      <c r="O623" s="344"/>
      <c r="P623" s="344"/>
    </row>
    <row r="624" spans="2:16" ht="18" customHeight="1">
      <c r="B624" s="344"/>
      <c r="C624" s="344"/>
      <c r="D624" s="344"/>
      <c r="E624" s="344"/>
      <c r="F624" s="344"/>
      <c r="G624" s="344"/>
      <c r="H624" s="344"/>
      <c r="I624" s="344"/>
      <c r="J624" s="344"/>
      <c r="K624" s="344"/>
      <c r="L624" s="344"/>
      <c r="M624" s="344"/>
      <c r="N624" s="344"/>
      <c r="O624" s="344"/>
      <c r="P624" s="344"/>
    </row>
    <row r="625" spans="2:16" ht="18" customHeight="1">
      <c r="B625" s="344"/>
      <c r="C625" s="344"/>
      <c r="D625" s="344"/>
      <c r="E625" s="344"/>
      <c r="F625" s="344"/>
      <c r="G625" s="344"/>
      <c r="H625" s="344"/>
      <c r="I625" s="344"/>
      <c r="J625" s="344"/>
      <c r="K625" s="344"/>
      <c r="L625" s="344"/>
      <c r="M625" s="344"/>
      <c r="N625" s="344"/>
      <c r="O625" s="344"/>
      <c r="P625" s="344"/>
    </row>
    <row r="626" spans="2:16" ht="18" customHeight="1">
      <c r="B626" s="344"/>
      <c r="C626" s="344"/>
      <c r="D626" s="344"/>
      <c r="E626" s="344"/>
      <c r="F626" s="344"/>
      <c r="G626" s="344"/>
      <c r="H626" s="344"/>
      <c r="I626" s="344"/>
      <c r="J626" s="344"/>
      <c r="K626" s="344"/>
      <c r="L626" s="344"/>
      <c r="M626" s="344"/>
      <c r="N626" s="344"/>
      <c r="O626" s="344"/>
      <c r="P626" s="344"/>
    </row>
    <row r="627" spans="2:16" ht="18" customHeight="1">
      <c r="B627" s="344"/>
      <c r="C627" s="344"/>
      <c r="D627" s="344"/>
      <c r="E627" s="344"/>
      <c r="F627" s="344"/>
      <c r="G627" s="344"/>
      <c r="H627" s="344"/>
      <c r="I627" s="344"/>
      <c r="J627" s="344"/>
      <c r="K627" s="344"/>
      <c r="L627" s="344"/>
      <c r="M627" s="344"/>
      <c r="N627" s="344"/>
      <c r="O627" s="344"/>
      <c r="P627" s="344"/>
    </row>
    <row r="628" spans="2:16" ht="18" customHeight="1">
      <c r="B628" s="344"/>
      <c r="C628" s="344"/>
      <c r="D628" s="344"/>
      <c r="E628" s="344"/>
      <c r="F628" s="344"/>
      <c r="G628" s="344"/>
      <c r="H628" s="344"/>
      <c r="I628" s="344"/>
      <c r="J628" s="344"/>
      <c r="K628" s="344"/>
      <c r="L628" s="344"/>
      <c r="M628" s="344"/>
      <c r="N628" s="344"/>
      <c r="O628" s="344"/>
      <c r="P628" s="344"/>
    </row>
    <row r="629" spans="2:16" ht="18" customHeight="1">
      <c r="B629" s="344"/>
      <c r="C629" s="344"/>
      <c r="D629" s="344"/>
      <c r="E629" s="344"/>
      <c r="F629" s="344"/>
      <c r="G629" s="344"/>
      <c r="H629" s="344"/>
      <c r="I629" s="344"/>
      <c r="J629" s="344"/>
      <c r="K629" s="344"/>
      <c r="L629" s="344"/>
      <c r="M629" s="344"/>
      <c r="N629" s="344"/>
      <c r="O629" s="344"/>
      <c r="P629" s="344"/>
    </row>
    <row r="630" spans="2:16" ht="18" customHeight="1">
      <c r="B630" s="344"/>
      <c r="C630" s="344"/>
      <c r="D630" s="344"/>
      <c r="E630" s="344"/>
      <c r="F630" s="344"/>
      <c r="G630" s="344"/>
      <c r="H630" s="344"/>
      <c r="I630" s="344"/>
      <c r="J630" s="344"/>
      <c r="K630" s="344"/>
      <c r="L630" s="344"/>
      <c r="M630" s="344"/>
      <c r="N630" s="344"/>
      <c r="O630" s="344"/>
      <c r="P630" s="344"/>
    </row>
    <row r="631" spans="2:16" ht="18" customHeight="1">
      <c r="B631" s="344"/>
      <c r="C631" s="344"/>
      <c r="D631" s="344"/>
      <c r="E631" s="344"/>
      <c r="F631" s="344"/>
      <c r="G631" s="344"/>
      <c r="H631" s="344"/>
      <c r="I631" s="344"/>
      <c r="J631" s="344"/>
      <c r="K631" s="344"/>
      <c r="L631" s="344"/>
      <c r="M631" s="344"/>
      <c r="N631" s="344"/>
      <c r="O631" s="344"/>
      <c r="P631" s="344"/>
    </row>
    <row r="632" spans="2:16" ht="18" customHeight="1">
      <c r="B632" s="344"/>
      <c r="C632" s="344"/>
      <c r="D632" s="344"/>
      <c r="E632" s="344"/>
      <c r="F632" s="344"/>
      <c r="G632" s="344"/>
      <c r="H632" s="344"/>
      <c r="I632" s="344"/>
      <c r="J632" s="344"/>
      <c r="K632" s="344"/>
      <c r="L632" s="344"/>
      <c r="M632" s="344"/>
      <c r="N632" s="344"/>
      <c r="O632" s="344"/>
      <c r="P632" s="344"/>
    </row>
    <row r="633" spans="2:16" ht="18" customHeight="1">
      <c r="B633" s="344"/>
      <c r="C633" s="344"/>
      <c r="D633" s="344"/>
      <c r="E633" s="344"/>
      <c r="F633" s="344"/>
      <c r="G633" s="344"/>
      <c r="H633" s="344"/>
      <c r="I633" s="344"/>
      <c r="J633" s="344"/>
      <c r="K633" s="344"/>
      <c r="L633" s="344"/>
      <c r="M633" s="344"/>
      <c r="N633" s="344"/>
      <c r="O633" s="344"/>
      <c r="P633" s="344"/>
    </row>
    <row r="634" spans="2:16" ht="18" customHeight="1">
      <c r="B634" s="344"/>
      <c r="C634" s="344"/>
      <c r="D634" s="344"/>
      <c r="E634" s="344"/>
      <c r="F634" s="344"/>
      <c r="G634" s="344"/>
      <c r="H634" s="344"/>
      <c r="I634" s="344"/>
      <c r="J634" s="344"/>
      <c r="K634" s="344"/>
      <c r="L634" s="344"/>
      <c r="M634" s="344"/>
      <c r="N634" s="344"/>
      <c r="O634" s="344"/>
      <c r="P634" s="344"/>
    </row>
    <row r="635" spans="2:16" ht="18" customHeight="1">
      <c r="B635" s="344"/>
      <c r="C635" s="344"/>
      <c r="D635" s="344"/>
      <c r="E635" s="344"/>
      <c r="F635" s="344"/>
      <c r="G635" s="344"/>
      <c r="H635" s="344"/>
      <c r="I635" s="344"/>
      <c r="J635" s="344"/>
      <c r="K635" s="344"/>
      <c r="L635" s="344"/>
      <c r="M635" s="344"/>
      <c r="N635" s="344"/>
      <c r="O635" s="344"/>
      <c r="P635" s="344"/>
    </row>
    <row r="636" spans="2:16" ht="18" customHeight="1">
      <c r="B636" s="344"/>
      <c r="C636" s="344"/>
      <c r="D636" s="344"/>
      <c r="E636" s="344"/>
      <c r="F636" s="344"/>
      <c r="G636" s="344"/>
      <c r="H636" s="344"/>
      <c r="I636" s="344"/>
      <c r="J636" s="344"/>
      <c r="K636" s="344"/>
      <c r="L636" s="344"/>
      <c r="M636" s="344"/>
      <c r="N636" s="344"/>
      <c r="O636" s="344"/>
      <c r="P636" s="344"/>
    </row>
    <row r="637" spans="2:16" ht="18" customHeight="1">
      <c r="B637" s="344"/>
      <c r="C637" s="344"/>
      <c r="D637" s="344"/>
      <c r="E637" s="344"/>
      <c r="F637" s="344"/>
      <c r="G637" s="344"/>
      <c r="H637" s="344"/>
      <c r="I637" s="344"/>
      <c r="J637" s="344"/>
      <c r="K637" s="344"/>
      <c r="L637" s="344"/>
      <c r="M637" s="344"/>
      <c r="N637" s="344"/>
      <c r="O637" s="344"/>
      <c r="P637" s="344"/>
    </row>
    <row r="638" spans="2:16" ht="18" customHeight="1">
      <c r="B638" s="344"/>
      <c r="C638" s="344"/>
      <c r="D638" s="344"/>
      <c r="E638" s="344"/>
      <c r="F638" s="344"/>
      <c r="G638" s="344"/>
      <c r="H638" s="344"/>
      <c r="I638" s="344"/>
      <c r="J638" s="344"/>
      <c r="K638" s="344"/>
      <c r="L638" s="344"/>
      <c r="M638" s="344"/>
      <c r="N638" s="344"/>
      <c r="O638" s="344"/>
      <c r="P638" s="344"/>
    </row>
    <row r="639" spans="2:16" ht="18" customHeight="1">
      <c r="B639" s="344"/>
      <c r="C639" s="344"/>
      <c r="D639" s="344"/>
      <c r="E639" s="344"/>
      <c r="F639" s="344"/>
      <c r="G639" s="344"/>
      <c r="H639" s="344"/>
      <c r="I639" s="344"/>
      <c r="J639" s="344"/>
      <c r="K639" s="344"/>
      <c r="L639" s="344"/>
      <c r="M639" s="344"/>
      <c r="N639" s="344"/>
      <c r="O639" s="344"/>
      <c r="P639" s="344"/>
    </row>
    <row r="640" spans="2:16" ht="18" customHeight="1">
      <c r="B640" s="344"/>
      <c r="C640" s="344"/>
      <c r="D640" s="344"/>
      <c r="E640" s="344"/>
      <c r="F640" s="344"/>
      <c r="G640" s="344"/>
      <c r="H640" s="344"/>
      <c r="I640" s="344"/>
      <c r="J640" s="344"/>
      <c r="K640" s="344"/>
      <c r="L640" s="344"/>
      <c r="M640" s="344"/>
      <c r="N640" s="344"/>
      <c r="O640" s="344"/>
      <c r="P640" s="344"/>
    </row>
    <row r="641" spans="2:16" ht="18" customHeight="1">
      <c r="B641" s="344"/>
      <c r="C641" s="344"/>
      <c r="D641" s="344"/>
      <c r="E641" s="344"/>
      <c r="F641" s="344"/>
      <c r="G641" s="344"/>
      <c r="H641" s="344"/>
      <c r="I641" s="344"/>
      <c r="J641" s="344"/>
      <c r="K641" s="344"/>
      <c r="L641" s="344"/>
      <c r="M641" s="344"/>
      <c r="N641" s="344"/>
      <c r="O641" s="344"/>
      <c r="P641" s="344"/>
    </row>
    <row r="642" spans="2:16" ht="18" customHeight="1">
      <c r="B642" s="344"/>
      <c r="C642" s="344"/>
      <c r="D642" s="344"/>
      <c r="E642" s="344"/>
      <c r="F642" s="344"/>
      <c r="G642" s="344"/>
      <c r="H642" s="344"/>
      <c r="I642" s="344"/>
      <c r="J642" s="344"/>
      <c r="K642" s="344"/>
      <c r="L642" s="344"/>
      <c r="M642" s="344"/>
      <c r="N642" s="344"/>
      <c r="O642" s="344"/>
      <c r="P642" s="344"/>
    </row>
    <row r="643" spans="2:16" ht="18" customHeight="1">
      <c r="B643" s="344"/>
      <c r="C643" s="344"/>
      <c r="D643" s="344"/>
      <c r="E643" s="344"/>
      <c r="F643" s="344"/>
      <c r="G643" s="344"/>
      <c r="H643" s="344"/>
      <c r="I643" s="344"/>
      <c r="J643" s="344"/>
      <c r="K643" s="344"/>
      <c r="L643" s="344"/>
      <c r="M643" s="344"/>
      <c r="N643" s="344"/>
      <c r="O643" s="344"/>
      <c r="P643" s="344"/>
    </row>
    <row r="644" spans="2:16" ht="18" customHeight="1">
      <c r="B644" s="344"/>
      <c r="C644" s="344"/>
      <c r="D644" s="344"/>
      <c r="E644" s="344"/>
      <c r="F644" s="344"/>
      <c r="G644" s="344"/>
      <c r="H644" s="344"/>
      <c r="I644" s="344"/>
      <c r="J644" s="344"/>
      <c r="K644" s="344"/>
      <c r="L644" s="344"/>
      <c r="M644" s="344"/>
      <c r="N644" s="344"/>
      <c r="O644" s="344"/>
      <c r="P644" s="344"/>
    </row>
    <row r="645" spans="2:16" ht="18" customHeight="1">
      <c r="B645" s="344"/>
      <c r="C645" s="344"/>
      <c r="D645" s="344"/>
      <c r="E645" s="344"/>
      <c r="F645" s="344"/>
      <c r="G645" s="344"/>
      <c r="H645" s="344"/>
      <c r="I645" s="344"/>
      <c r="J645" s="344"/>
      <c r="K645" s="344"/>
      <c r="L645" s="344"/>
      <c r="M645" s="344"/>
      <c r="N645" s="344"/>
      <c r="O645" s="344"/>
      <c r="P645" s="344"/>
    </row>
    <row r="646" spans="2:16" ht="18" customHeight="1">
      <c r="B646" s="344"/>
      <c r="C646" s="344"/>
      <c r="D646" s="344"/>
      <c r="E646" s="344"/>
      <c r="F646" s="344"/>
      <c r="G646" s="344"/>
      <c r="H646" s="344"/>
      <c r="I646" s="344"/>
      <c r="J646" s="344"/>
      <c r="K646" s="344"/>
      <c r="L646" s="344"/>
      <c r="M646" s="344"/>
      <c r="N646" s="344"/>
      <c r="O646" s="344"/>
      <c r="P646" s="344"/>
    </row>
    <row r="647" spans="2:16" ht="18" customHeight="1">
      <c r="B647" s="344"/>
      <c r="C647" s="344"/>
      <c r="D647" s="344"/>
      <c r="E647" s="344"/>
      <c r="F647" s="344"/>
      <c r="G647" s="344"/>
      <c r="H647" s="344"/>
      <c r="I647" s="344"/>
      <c r="J647" s="344"/>
      <c r="K647" s="344"/>
      <c r="L647" s="344"/>
      <c r="M647" s="344"/>
      <c r="N647" s="344"/>
      <c r="O647" s="344"/>
      <c r="P647" s="344"/>
    </row>
    <row r="648" spans="2:16" ht="18" customHeight="1">
      <c r="B648" s="344"/>
      <c r="C648" s="344"/>
      <c r="D648" s="344"/>
      <c r="E648" s="344"/>
      <c r="F648" s="344"/>
      <c r="G648" s="344"/>
      <c r="H648" s="344"/>
      <c r="I648" s="344"/>
      <c r="J648" s="344"/>
      <c r="K648" s="344"/>
      <c r="L648" s="344"/>
      <c r="M648" s="344"/>
      <c r="N648" s="344"/>
      <c r="O648" s="344"/>
      <c r="P648" s="344"/>
    </row>
    <row r="649" spans="2:16" ht="18" customHeight="1">
      <c r="B649" s="344"/>
      <c r="C649" s="344"/>
      <c r="D649" s="344"/>
      <c r="E649" s="344"/>
      <c r="F649" s="344"/>
      <c r="G649" s="344"/>
      <c r="H649" s="344"/>
      <c r="I649" s="344"/>
      <c r="J649" s="344"/>
      <c r="K649" s="344"/>
      <c r="L649" s="344"/>
      <c r="M649" s="344"/>
      <c r="N649" s="344"/>
      <c r="O649" s="344"/>
      <c r="P649" s="344"/>
    </row>
    <row r="650" spans="2:16" ht="18" customHeight="1">
      <c r="B650" s="344"/>
      <c r="C650" s="344"/>
      <c r="D650" s="344"/>
      <c r="E650" s="344"/>
      <c r="F650" s="344"/>
      <c r="G650" s="344"/>
      <c r="H650" s="344"/>
      <c r="I650" s="344"/>
      <c r="J650" s="344"/>
      <c r="K650" s="344"/>
      <c r="L650" s="344"/>
      <c r="M650" s="344"/>
      <c r="N650" s="344"/>
      <c r="O650" s="344"/>
      <c r="P650" s="344"/>
    </row>
    <row r="651" spans="2:16" ht="18" customHeight="1">
      <c r="B651" s="344"/>
      <c r="C651" s="344"/>
      <c r="D651" s="344"/>
      <c r="E651" s="344"/>
      <c r="F651" s="344"/>
      <c r="G651" s="344"/>
      <c r="H651" s="344"/>
      <c r="I651" s="344"/>
      <c r="J651" s="344"/>
      <c r="K651" s="344"/>
      <c r="L651" s="344"/>
      <c r="M651" s="344"/>
      <c r="N651" s="344"/>
      <c r="O651" s="344"/>
      <c r="P651" s="344"/>
    </row>
    <row r="652" spans="2:16" ht="18" customHeight="1">
      <c r="B652" s="344"/>
      <c r="C652" s="344"/>
      <c r="D652" s="344"/>
      <c r="E652" s="344"/>
      <c r="F652" s="344"/>
      <c r="G652" s="344"/>
      <c r="H652" s="344"/>
      <c r="I652" s="344"/>
      <c r="J652" s="344"/>
      <c r="K652" s="344"/>
      <c r="L652" s="344"/>
      <c r="M652" s="344"/>
      <c r="N652" s="344"/>
      <c r="O652" s="344"/>
      <c r="P652" s="344"/>
    </row>
    <row r="653" spans="2:16" ht="18" customHeight="1">
      <c r="B653" s="344"/>
      <c r="C653" s="344"/>
      <c r="D653" s="344"/>
      <c r="E653" s="344"/>
      <c r="F653" s="344"/>
      <c r="G653" s="344"/>
      <c r="H653" s="344"/>
      <c r="I653" s="344"/>
      <c r="J653" s="344"/>
      <c r="K653" s="344"/>
      <c r="L653" s="344"/>
      <c r="M653" s="344"/>
      <c r="N653" s="344"/>
      <c r="O653" s="344"/>
      <c r="P653" s="344"/>
    </row>
    <row r="654" spans="2:16" ht="18" customHeight="1">
      <c r="B654" s="344"/>
      <c r="C654" s="344"/>
      <c r="D654" s="344"/>
      <c r="E654" s="344"/>
      <c r="F654" s="344"/>
      <c r="G654" s="344"/>
      <c r="H654" s="344"/>
      <c r="I654" s="344"/>
      <c r="J654" s="344"/>
      <c r="K654" s="344"/>
      <c r="L654" s="344"/>
      <c r="M654" s="344"/>
      <c r="N654" s="344"/>
      <c r="O654" s="344"/>
      <c r="P654" s="344"/>
    </row>
    <row r="655" spans="2:16" ht="18" customHeight="1">
      <c r="B655" s="344"/>
      <c r="C655" s="344"/>
      <c r="D655" s="344"/>
      <c r="E655" s="344"/>
      <c r="F655" s="344"/>
      <c r="G655" s="344"/>
      <c r="H655" s="344"/>
      <c r="I655" s="344"/>
      <c r="J655" s="344"/>
      <c r="K655" s="344"/>
      <c r="L655" s="344"/>
      <c r="M655" s="344"/>
      <c r="N655" s="344"/>
      <c r="O655" s="344"/>
      <c r="P655" s="344"/>
    </row>
    <row r="656" spans="2:16" ht="18" customHeight="1">
      <c r="B656" s="344"/>
      <c r="C656" s="344"/>
      <c r="D656" s="344"/>
      <c r="E656" s="344"/>
      <c r="F656" s="344"/>
      <c r="G656" s="344"/>
      <c r="H656" s="344"/>
      <c r="I656" s="344"/>
      <c r="J656" s="344"/>
      <c r="K656" s="344"/>
      <c r="L656" s="344"/>
      <c r="M656" s="344"/>
      <c r="N656" s="344"/>
      <c r="O656" s="344"/>
      <c r="P656" s="344"/>
    </row>
    <row r="657" spans="2:16" ht="18" customHeight="1">
      <c r="B657" s="344"/>
      <c r="C657" s="344"/>
      <c r="D657" s="344"/>
      <c r="E657" s="344"/>
      <c r="F657" s="344"/>
      <c r="G657" s="344"/>
      <c r="H657" s="344"/>
      <c r="I657" s="344"/>
      <c r="J657" s="344"/>
      <c r="K657" s="344"/>
      <c r="L657" s="344"/>
      <c r="M657" s="344"/>
      <c r="N657" s="344"/>
      <c r="O657" s="344"/>
      <c r="P657" s="344"/>
    </row>
    <row r="658" spans="2:16" ht="18" customHeight="1">
      <c r="B658" s="344"/>
      <c r="C658" s="344"/>
      <c r="D658" s="344"/>
      <c r="E658" s="344"/>
      <c r="F658" s="344"/>
      <c r="G658" s="344"/>
      <c r="H658" s="344"/>
      <c r="I658" s="344"/>
      <c r="J658" s="344"/>
      <c r="K658" s="344"/>
      <c r="L658" s="344"/>
      <c r="M658" s="344"/>
      <c r="N658" s="344"/>
      <c r="O658" s="344"/>
      <c r="P658" s="344"/>
    </row>
    <row r="659" spans="2:16" ht="18" customHeight="1">
      <c r="B659" s="344"/>
      <c r="C659" s="344"/>
      <c r="D659" s="344"/>
      <c r="E659" s="344"/>
      <c r="F659" s="344"/>
      <c r="G659" s="344"/>
      <c r="H659" s="344"/>
      <c r="I659" s="344"/>
      <c r="J659" s="344"/>
      <c r="K659" s="344"/>
      <c r="L659" s="344"/>
      <c r="M659" s="344"/>
      <c r="N659" s="344"/>
      <c r="O659" s="344"/>
      <c r="P659" s="344"/>
    </row>
    <row r="660" spans="2:16" ht="18" customHeight="1">
      <c r="B660" s="344"/>
      <c r="C660" s="344"/>
      <c r="D660" s="344"/>
      <c r="E660" s="344"/>
      <c r="F660" s="344"/>
      <c r="G660" s="344"/>
      <c r="H660" s="344"/>
      <c r="I660" s="344"/>
      <c r="J660" s="344"/>
      <c r="K660" s="344"/>
      <c r="L660" s="344"/>
      <c r="M660" s="344"/>
      <c r="N660" s="344"/>
      <c r="O660" s="344"/>
      <c r="P660" s="344"/>
    </row>
    <row r="661" spans="2:16" ht="18" customHeight="1">
      <c r="B661" s="344"/>
      <c r="C661" s="344"/>
      <c r="D661" s="344"/>
      <c r="E661" s="344"/>
      <c r="F661" s="344"/>
      <c r="G661" s="344"/>
      <c r="H661" s="344"/>
      <c r="I661" s="344"/>
      <c r="J661" s="344"/>
      <c r="K661" s="344"/>
      <c r="L661" s="344"/>
      <c r="M661" s="344"/>
      <c r="N661" s="344"/>
      <c r="O661" s="344"/>
      <c r="P661" s="344"/>
    </row>
    <row r="662" spans="2:16" ht="18" customHeight="1">
      <c r="B662" s="344"/>
      <c r="C662" s="344"/>
      <c r="D662" s="344"/>
      <c r="E662" s="344"/>
      <c r="F662" s="344"/>
      <c r="G662" s="344"/>
      <c r="H662" s="344"/>
      <c r="I662" s="344"/>
      <c r="J662" s="344"/>
      <c r="K662" s="344"/>
      <c r="L662" s="344"/>
      <c r="M662" s="344"/>
      <c r="N662" s="344"/>
      <c r="O662" s="344"/>
      <c r="P662" s="344"/>
    </row>
    <row r="663" spans="2:16" ht="18" customHeight="1">
      <c r="B663" s="344"/>
      <c r="C663" s="344"/>
      <c r="D663" s="344"/>
      <c r="E663" s="344"/>
      <c r="F663" s="344"/>
      <c r="G663" s="344"/>
      <c r="H663" s="344"/>
      <c r="I663" s="344"/>
      <c r="J663" s="344"/>
      <c r="K663" s="344"/>
      <c r="L663" s="344"/>
      <c r="M663" s="344"/>
      <c r="N663" s="344"/>
      <c r="O663" s="344"/>
      <c r="P663" s="344"/>
    </row>
    <row r="664" spans="2:16" ht="18" customHeight="1">
      <c r="B664" s="344"/>
      <c r="C664" s="344"/>
      <c r="D664" s="344"/>
      <c r="E664" s="344"/>
      <c r="F664" s="344"/>
      <c r="G664" s="344"/>
      <c r="H664" s="344"/>
      <c r="I664" s="344"/>
      <c r="J664" s="344"/>
      <c r="K664" s="344"/>
      <c r="L664" s="344"/>
      <c r="M664" s="344"/>
      <c r="N664" s="344"/>
      <c r="O664" s="344"/>
      <c r="P664" s="344"/>
    </row>
    <row r="665" spans="2:16" ht="18" customHeight="1">
      <c r="B665" s="344"/>
      <c r="C665" s="344"/>
      <c r="D665" s="344"/>
      <c r="E665" s="344"/>
      <c r="F665" s="344"/>
      <c r="G665" s="344"/>
      <c r="H665" s="344"/>
      <c r="I665" s="344"/>
      <c r="J665" s="344"/>
      <c r="K665" s="344"/>
      <c r="L665" s="344"/>
      <c r="M665" s="344"/>
      <c r="N665" s="344"/>
      <c r="O665" s="344"/>
      <c r="P665" s="344"/>
    </row>
    <row r="666" spans="2:16" ht="18" customHeight="1">
      <c r="B666" s="344"/>
      <c r="C666" s="344"/>
      <c r="D666" s="344"/>
      <c r="E666" s="344"/>
      <c r="F666" s="344"/>
      <c r="G666" s="344"/>
      <c r="H666" s="344"/>
      <c r="I666" s="344"/>
      <c r="J666" s="344"/>
      <c r="K666" s="344"/>
      <c r="L666" s="344"/>
      <c r="M666" s="344"/>
      <c r="N666" s="344"/>
      <c r="O666" s="344"/>
      <c r="P666" s="344"/>
    </row>
    <row r="667" spans="2:16" ht="18" customHeight="1">
      <c r="B667" s="344"/>
      <c r="C667" s="344"/>
      <c r="D667" s="344"/>
      <c r="E667" s="344"/>
      <c r="F667" s="344"/>
      <c r="G667" s="344"/>
      <c r="H667" s="344"/>
      <c r="I667" s="344"/>
      <c r="J667" s="344"/>
      <c r="K667" s="344"/>
      <c r="L667" s="344"/>
      <c r="M667" s="344"/>
      <c r="N667" s="344"/>
      <c r="O667" s="344"/>
      <c r="P667" s="344"/>
    </row>
    <row r="668" spans="2:16" ht="18" customHeight="1">
      <c r="B668" s="344"/>
      <c r="C668" s="344"/>
      <c r="D668" s="344"/>
      <c r="E668" s="344"/>
      <c r="F668" s="344"/>
      <c r="G668" s="344"/>
      <c r="H668" s="344"/>
      <c r="I668" s="344"/>
      <c r="J668" s="344"/>
      <c r="K668" s="344"/>
      <c r="L668" s="344"/>
      <c r="M668" s="344"/>
      <c r="N668" s="344"/>
      <c r="O668" s="344"/>
      <c r="P668" s="344"/>
    </row>
    <row r="669" spans="2:16" ht="18" customHeight="1">
      <c r="B669" s="344"/>
      <c r="C669" s="344"/>
      <c r="D669" s="344"/>
      <c r="E669" s="344"/>
      <c r="F669" s="344"/>
      <c r="G669" s="344"/>
      <c r="H669" s="344"/>
      <c r="I669" s="344"/>
      <c r="J669" s="344"/>
      <c r="K669" s="344"/>
      <c r="L669" s="344"/>
      <c r="M669" s="344"/>
      <c r="N669" s="344"/>
      <c r="O669" s="344"/>
      <c r="P669" s="344"/>
    </row>
    <row r="670" spans="2:16" ht="18" customHeight="1">
      <c r="B670" s="344"/>
      <c r="C670" s="344"/>
      <c r="D670" s="344"/>
      <c r="E670" s="344"/>
      <c r="F670" s="344"/>
      <c r="G670" s="344"/>
      <c r="H670" s="344"/>
      <c r="I670" s="344"/>
      <c r="J670" s="344"/>
      <c r="K670" s="344"/>
      <c r="L670" s="344"/>
      <c r="M670" s="344"/>
      <c r="N670" s="344"/>
      <c r="O670" s="344"/>
      <c r="P670" s="344"/>
    </row>
    <row r="671" spans="2:16" ht="18" customHeight="1">
      <c r="B671" s="344"/>
      <c r="C671" s="344"/>
      <c r="D671" s="344"/>
      <c r="E671" s="344"/>
      <c r="F671" s="344"/>
      <c r="G671" s="344"/>
      <c r="H671" s="344"/>
      <c r="I671" s="344"/>
      <c r="J671" s="344"/>
      <c r="K671" s="344"/>
      <c r="L671" s="344"/>
      <c r="M671" s="344"/>
      <c r="N671" s="344"/>
      <c r="O671" s="344"/>
      <c r="P671" s="344"/>
    </row>
    <row r="672" spans="2:16" ht="18" customHeight="1">
      <c r="B672" s="344"/>
      <c r="C672" s="344"/>
      <c r="D672" s="344"/>
      <c r="E672" s="344"/>
      <c r="F672" s="344"/>
      <c r="G672" s="344"/>
      <c r="H672" s="344"/>
      <c r="I672" s="344"/>
      <c r="J672" s="344"/>
      <c r="K672" s="344"/>
      <c r="L672" s="344"/>
      <c r="M672" s="344"/>
      <c r="N672" s="344"/>
      <c r="O672" s="344"/>
      <c r="P672" s="344"/>
    </row>
    <row r="673" spans="2:16" ht="18" customHeight="1">
      <c r="B673" s="344"/>
      <c r="C673" s="344"/>
      <c r="D673" s="344"/>
      <c r="E673" s="344"/>
      <c r="F673" s="344"/>
      <c r="G673" s="344"/>
      <c r="H673" s="344"/>
      <c r="I673" s="344"/>
      <c r="J673" s="344"/>
      <c r="K673" s="344"/>
      <c r="L673" s="344"/>
      <c r="M673" s="344"/>
      <c r="N673" s="344"/>
      <c r="O673" s="344"/>
      <c r="P673" s="344"/>
    </row>
    <row r="674" spans="2:16" ht="18" customHeight="1">
      <c r="B674" s="344"/>
      <c r="C674" s="344"/>
      <c r="D674" s="344"/>
      <c r="E674" s="344"/>
      <c r="F674" s="344"/>
      <c r="G674" s="344"/>
      <c r="H674" s="344"/>
      <c r="I674" s="344"/>
      <c r="J674" s="344"/>
      <c r="K674" s="344"/>
      <c r="L674" s="344"/>
      <c r="M674" s="344"/>
      <c r="N674" s="344"/>
      <c r="O674" s="344"/>
      <c r="P674" s="344"/>
    </row>
    <row r="675" spans="2:16" ht="18" customHeight="1">
      <c r="B675" s="344"/>
      <c r="C675" s="344"/>
      <c r="D675" s="344"/>
      <c r="E675" s="344"/>
      <c r="F675" s="344"/>
      <c r="G675" s="344"/>
      <c r="H675" s="344"/>
      <c r="I675" s="344"/>
      <c r="J675" s="344"/>
      <c r="K675" s="344"/>
      <c r="L675" s="344"/>
      <c r="M675" s="344"/>
      <c r="N675" s="344"/>
      <c r="O675" s="344"/>
      <c r="P675" s="344"/>
    </row>
    <row r="676" spans="2:16" ht="18" customHeight="1">
      <c r="B676" s="344"/>
      <c r="C676" s="344"/>
      <c r="D676" s="344"/>
      <c r="E676" s="344"/>
      <c r="F676" s="344"/>
      <c r="G676" s="344"/>
      <c r="H676" s="344"/>
      <c r="I676" s="344"/>
      <c r="J676" s="344"/>
      <c r="K676" s="344"/>
      <c r="L676" s="344"/>
      <c r="M676" s="344"/>
      <c r="N676" s="344"/>
      <c r="O676" s="344"/>
      <c r="P676" s="344"/>
    </row>
    <row r="677" spans="2:16" ht="18" customHeight="1">
      <c r="B677" s="344"/>
      <c r="C677" s="344"/>
      <c r="D677" s="344"/>
      <c r="E677" s="344"/>
      <c r="F677" s="344"/>
      <c r="G677" s="344"/>
      <c r="H677" s="344"/>
      <c r="I677" s="344"/>
      <c r="J677" s="344"/>
      <c r="K677" s="344"/>
      <c r="L677" s="344"/>
      <c r="M677" s="344"/>
      <c r="N677" s="344"/>
      <c r="O677" s="344"/>
      <c r="P677" s="344"/>
    </row>
    <row r="678" spans="2:16" ht="18" customHeight="1">
      <c r="B678" s="344"/>
      <c r="C678" s="344"/>
      <c r="D678" s="344"/>
      <c r="E678" s="344"/>
      <c r="F678" s="344"/>
      <c r="G678" s="344"/>
      <c r="H678" s="344"/>
      <c r="I678" s="344"/>
      <c r="J678" s="344"/>
      <c r="K678" s="344"/>
      <c r="L678" s="344"/>
      <c r="M678" s="344"/>
      <c r="N678" s="344"/>
      <c r="O678" s="344"/>
      <c r="P678" s="344"/>
    </row>
    <row r="679" spans="2:16" ht="18" customHeight="1">
      <c r="B679" s="344"/>
      <c r="C679" s="344"/>
      <c r="D679" s="344"/>
      <c r="E679" s="344"/>
      <c r="F679" s="344"/>
      <c r="G679" s="344"/>
      <c r="H679" s="344"/>
      <c r="I679" s="344"/>
      <c r="J679" s="344"/>
      <c r="K679" s="344"/>
      <c r="L679" s="344"/>
      <c r="M679" s="344"/>
      <c r="N679" s="344"/>
      <c r="O679" s="344"/>
      <c r="P679" s="344"/>
    </row>
    <row r="680" spans="2:16" ht="18" customHeight="1">
      <c r="B680" s="344"/>
      <c r="C680" s="344"/>
      <c r="D680" s="344"/>
      <c r="E680" s="344"/>
      <c r="F680" s="344"/>
      <c r="G680" s="344"/>
      <c r="H680" s="344"/>
      <c r="I680" s="344"/>
      <c r="J680" s="344"/>
      <c r="K680" s="344"/>
      <c r="L680" s="344"/>
      <c r="M680" s="344"/>
      <c r="N680" s="344"/>
      <c r="O680" s="344"/>
      <c r="P680" s="344"/>
    </row>
    <row r="681" spans="2:16" ht="18" customHeight="1">
      <c r="B681" s="344"/>
      <c r="C681" s="344"/>
      <c r="D681" s="344"/>
      <c r="E681" s="344"/>
      <c r="F681" s="344"/>
      <c r="G681" s="344"/>
      <c r="H681" s="344"/>
      <c r="I681" s="344"/>
      <c r="J681" s="344"/>
      <c r="K681" s="344"/>
      <c r="L681" s="344"/>
      <c r="M681" s="344"/>
      <c r="N681" s="344"/>
      <c r="O681" s="344"/>
      <c r="P681" s="344"/>
    </row>
    <row r="682" spans="2:16" ht="18" customHeight="1">
      <c r="B682" s="344"/>
      <c r="C682" s="344"/>
      <c r="D682" s="344"/>
      <c r="E682" s="344"/>
      <c r="F682" s="344"/>
      <c r="G682" s="344"/>
      <c r="H682" s="344"/>
      <c r="I682" s="344"/>
      <c r="J682" s="344"/>
      <c r="K682" s="344"/>
      <c r="L682" s="344"/>
      <c r="M682" s="344"/>
      <c r="N682" s="344"/>
      <c r="O682" s="344"/>
      <c r="P682" s="344"/>
    </row>
    <row r="683" spans="2:16" ht="18" customHeight="1">
      <c r="B683" s="344"/>
      <c r="C683" s="344"/>
      <c r="D683" s="344"/>
      <c r="E683" s="344"/>
      <c r="F683" s="344"/>
      <c r="G683" s="344"/>
      <c r="H683" s="344"/>
      <c r="I683" s="344"/>
      <c r="J683" s="344"/>
      <c r="K683" s="344"/>
      <c r="L683" s="344"/>
      <c r="M683" s="344"/>
      <c r="N683" s="344"/>
      <c r="O683" s="344"/>
      <c r="P683" s="344"/>
    </row>
    <row r="684" spans="2:16" ht="18" customHeight="1">
      <c r="B684" s="344"/>
      <c r="C684" s="344"/>
      <c r="D684" s="344"/>
      <c r="E684" s="344"/>
      <c r="F684" s="344"/>
      <c r="G684" s="344"/>
      <c r="H684" s="344"/>
      <c r="I684" s="344"/>
      <c r="J684" s="344"/>
      <c r="K684" s="344"/>
      <c r="L684" s="344"/>
      <c r="M684" s="344"/>
      <c r="N684" s="344"/>
      <c r="O684" s="344"/>
      <c r="P684" s="344"/>
    </row>
    <row r="685" spans="2:16" ht="18" customHeight="1">
      <c r="B685" s="344"/>
      <c r="C685" s="344"/>
      <c r="D685" s="344"/>
      <c r="E685" s="344"/>
      <c r="F685" s="344"/>
      <c r="G685" s="344"/>
      <c r="H685" s="344"/>
      <c r="I685" s="344"/>
      <c r="J685" s="344"/>
      <c r="K685" s="344"/>
      <c r="L685" s="344"/>
      <c r="M685" s="344"/>
      <c r="N685" s="344"/>
      <c r="O685" s="344"/>
      <c r="P685" s="344"/>
    </row>
    <row r="686" spans="2:16" ht="18" customHeight="1">
      <c r="B686" s="344"/>
      <c r="C686" s="344"/>
      <c r="D686" s="344"/>
      <c r="E686" s="344"/>
      <c r="F686" s="344"/>
      <c r="G686" s="344"/>
      <c r="H686" s="344"/>
      <c r="I686" s="344"/>
      <c r="J686" s="344"/>
      <c r="K686" s="344"/>
      <c r="L686" s="344"/>
      <c r="M686" s="344"/>
      <c r="N686" s="344"/>
      <c r="O686" s="344"/>
      <c r="P686" s="344"/>
    </row>
    <row r="687" spans="2:16" ht="18" customHeight="1">
      <c r="B687" s="344"/>
      <c r="C687" s="344"/>
      <c r="D687" s="344"/>
      <c r="E687" s="344"/>
      <c r="F687" s="344"/>
      <c r="G687" s="344"/>
      <c r="H687" s="344"/>
      <c r="I687" s="344"/>
      <c r="J687" s="344"/>
      <c r="K687" s="344"/>
      <c r="L687" s="344"/>
      <c r="M687" s="344"/>
      <c r="N687" s="344"/>
      <c r="O687" s="344"/>
      <c r="P687" s="344"/>
    </row>
    <row r="688" spans="2:16" ht="18" customHeight="1">
      <c r="B688" s="344"/>
      <c r="C688" s="344"/>
      <c r="D688" s="344"/>
      <c r="E688" s="344"/>
      <c r="F688" s="344"/>
      <c r="G688" s="344"/>
      <c r="H688" s="344"/>
      <c r="I688" s="344"/>
      <c r="J688" s="344"/>
      <c r="K688" s="344"/>
      <c r="L688" s="344"/>
      <c r="M688" s="344"/>
      <c r="N688" s="344"/>
      <c r="O688" s="344"/>
      <c r="P688" s="344"/>
    </row>
    <row r="689" spans="2:16" ht="18" customHeight="1">
      <c r="B689" s="344"/>
      <c r="C689" s="344"/>
      <c r="D689" s="344"/>
      <c r="E689" s="344"/>
      <c r="F689" s="344"/>
      <c r="G689" s="344"/>
      <c r="H689" s="344"/>
      <c r="I689" s="344"/>
      <c r="J689" s="344"/>
      <c r="K689" s="344"/>
      <c r="L689" s="344"/>
      <c r="M689" s="344"/>
      <c r="N689" s="344"/>
      <c r="O689" s="344"/>
      <c r="P689" s="344"/>
    </row>
    <row r="690" spans="2:16" ht="18" customHeight="1">
      <c r="B690" s="344"/>
      <c r="C690" s="344"/>
      <c r="D690" s="344"/>
      <c r="E690" s="344"/>
      <c r="F690" s="344"/>
      <c r="G690" s="344"/>
      <c r="H690" s="344"/>
      <c r="I690" s="344"/>
      <c r="J690" s="344"/>
      <c r="K690" s="344"/>
      <c r="L690" s="344"/>
      <c r="M690" s="344"/>
      <c r="N690" s="344"/>
      <c r="O690" s="344"/>
      <c r="P690" s="344"/>
    </row>
    <row r="691" spans="2:16" ht="18" customHeight="1">
      <c r="B691" s="344"/>
      <c r="C691" s="344"/>
      <c r="D691" s="344"/>
      <c r="E691" s="344"/>
      <c r="F691" s="344"/>
      <c r="G691" s="344"/>
      <c r="H691" s="344"/>
      <c r="I691" s="344"/>
      <c r="J691" s="344"/>
      <c r="K691" s="344"/>
      <c r="L691" s="344"/>
      <c r="M691" s="344"/>
      <c r="N691" s="344"/>
      <c r="O691" s="344"/>
      <c r="P691" s="344"/>
    </row>
    <row r="692" spans="2:16" ht="18" customHeight="1">
      <c r="B692" s="344"/>
      <c r="C692" s="344"/>
      <c r="D692" s="344"/>
      <c r="E692" s="344"/>
      <c r="F692" s="344"/>
      <c r="G692" s="344"/>
      <c r="H692" s="344"/>
      <c r="I692" s="344"/>
      <c r="J692" s="344"/>
      <c r="K692" s="344"/>
      <c r="L692" s="344"/>
      <c r="M692" s="344"/>
      <c r="N692" s="344"/>
      <c r="O692" s="344"/>
      <c r="P692" s="344"/>
    </row>
    <row r="693" spans="2:16" ht="18" customHeight="1">
      <c r="B693" s="344"/>
      <c r="C693" s="344"/>
      <c r="D693" s="344"/>
      <c r="E693" s="344"/>
      <c r="F693" s="344"/>
      <c r="G693" s="344"/>
      <c r="H693" s="344"/>
      <c r="I693" s="344"/>
      <c r="J693" s="344"/>
      <c r="K693" s="344"/>
      <c r="L693" s="344"/>
      <c r="M693" s="344"/>
      <c r="N693" s="344"/>
      <c r="O693" s="344"/>
      <c r="P693" s="344"/>
    </row>
    <row r="694" spans="2:16" ht="18" customHeight="1">
      <c r="B694" s="344"/>
      <c r="C694" s="344"/>
      <c r="D694" s="344"/>
      <c r="E694" s="344"/>
      <c r="F694" s="344"/>
      <c r="G694" s="344"/>
      <c r="H694" s="344"/>
      <c r="I694" s="344"/>
      <c r="J694" s="344"/>
      <c r="K694" s="344"/>
      <c r="L694" s="344"/>
      <c r="M694" s="344"/>
      <c r="N694" s="344"/>
      <c r="O694" s="344"/>
      <c r="P694" s="344"/>
    </row>
    <row r="695" spans="2:16" ht="18" customHeight="1">
      <c r="B695" s="344"/>
      <c r="C695" s="344"/>
      <c r="D695" s="344"/>
      <c r="E695" s="344"/>
      <c r="F695" s="344"/>
      <c r="G695" s="344"/>
      <c r="H695" s="344"/>
      <c r="I695" s="344"/>
      <c r="J695" s="344"/>
      <c r="K695" s="344"/>
      <c r="L695" s="344"/>
      <c r="M695" s="344"/>
      <c r="N695" s="344"/>
      <c r="O695" s="344"/>
      <c r="P695" s="344"/>
    </row>
    <row r="696" spans="2:16" ht="18" customHeight="1">
      <c r="B696" s="344"/>
      <c r="C696" s="344"/>
      <c r="D696" s="344"/>
      <c r="E696" s="344"/>
      <c r="F696" s="344"/>
      <c r="G696" s="344"/>
      <c r="H696" s="344"/>
      <c r="I696" s="344"/>
      <c r="J696" s="344"/>
      <c r="K696" s="344"/>
      <c r="L696" s="344"/>
      <c r="M696" s="344"/>
      <c r="N696" s="344"/>
      <c r="O696" s="344"/>
      <c r="P696" s="344"/>
    </row>
    <row r="697" spans="2:16" ht="18" customHeight="1">
      <c r="B697" s="344"/>
      <c r="C697" s="344"/>
      <c r="D697" s="344"/>
      <c r="E697" s="344"/>
      <c r="F697" s="344"/>
      <c r="G697" s="344"/>
      <c r="H697" s="344"/>
      <c r="I697" s="344"/>
      <c r="J697" s="344"/>
      <c r="K697" s="344"/>
      <c r="L697" s="344"/>
      <c r="M697" s="344"/>
      <c r="N697" s="344"/>
      <c r="O697" s="344"/>
      <c r="P697" s="344"/>
    </row>
    <row r="698" spans="2:16" ht="18" customHeight="1">
      <c r="B698" s="344"/>
      <c r="C698" s="344"/>
      <c r="D698" s="344"/>
      <c r="E698" s="344"/>
      <c r="F698" s="344"/>
      <c r="G698" s="344"/>
      <c r="H698" s="344"/>
      <c r="I698" s="344"/>
      <c r="J698" s="344"/>
      <c r="K698" s="344"/>
      <c r="L698" s="344"/>
      <c r="M698" s="344"/>
      <c r="N698" s="344"/>
      <c r="O698" s="344"/>
      <c r="P698" s="344"/>
    </row>
    <row r="699" spans="2:16" ht="18" customHeight="1">
      <c r="B699" s="344"/>
      <c r="C699" s="344"/>
      <c r="D699" s="344"/>
      <c r="E699" s="344"/>
      <c r="F699" s="344"/>
      <c r="G699" s="344"/>
      <c r="H699" s="344"/>
      <c r="I699" s="344"/>
      <c r="J699" s="344"/>
      <c r="K699" s="344"/>
      <c r="L699" s="344"/>
      <c r="M699" s="344"/>
      <c r="N699" s="344"/>
      <c r="O699" s="344"/>
      <c r="P699" s="344"/>
    </row>
    <row r="700" spans="2:16" ht="18" customHeight="1">
      <c r="B700" s="344"/>
      <c r="C700" s="344"/>
      <c r="D700" s="344"/>
      <c r="E700" s="344"/>
      <c r="F700" s="344"/>
      <c r="G700" s="344"/>
      <c r="H700" s="344"/>
      <c r="I700" s="344"/>
      <c r="J700" s="344"/>
      <c r="K700" s="344"/>
      <c r="L700" s="344"/>
      <c r="M700" s="344"/>
      <c r="N700" s="344"/>
      <c r="O700" s="344"/>
      <c r="P700" s="344"/>
    </row>
    <row r="701" spans="2:16" ht="18" customHeight="1">
      <c r="B701" s="344"/>
      <c r="C701" s="344"/>
      <c r="D701" s="344"/>
      <c r="E701" s="344"/>
      <c r="F701" s="344"/>
      <c r="G701" s="344"/>
      <c r="H701" s="344"/>
      <c r="I701" s="344"/>
      <c r="J701" s="344"/>
      <c r="K701" s="344"/>
      <c r="L701" s="344"/>
      <c r="M701" s="344"/>
      <c r="N701" s="344"/>
      <c r="O701" s="344"/>
      <c r="P701" s="344"/>
    </row>
    <row r="702" spans="2:16" ht="18" customHeight="1">
      <c r="B702" s="344"/>
      <c r="C702" s="344"/>
      <c r="D702" s="344"/>
      <c r="E702" s="344"/>
      <c r="F702" s="344"/>
      <c r="G702" s="344"/>
      <c r="H702" s="344"/>
      <c r="I702" s="344"/>
      <c r="J702" s="344"/>
      <c r="K702" s="344"/>
      <c r="L702" s="344"/>
      <c r="M702" s="344"/>
      <c r="N702" s="344"/>
      <c r="O702" s="344"/>
      <c r="P702" s="344"/>
    </row>
    <row r="703" spans="2:16" ht="18" customHeight="1">
      <c r="B703" s="344"/>
      <c r="C703" s="344"/>
      <c r="D703" s="344"/>
      <c r="E703" s="344"/>
      <c r="F703" s="344"/>
      <c r="G703" s="344"/>
      <c r="H703" s="344"/>
      <c r="I703" s="344"/>
      <c r="J703" s="344"/>
      <c r="K703" s="344"/>
      <c r="L703" s="344"/>
      <c r="M703" s="344"/>
      <c r="N703" s="344"/>
      <c r="O703" s="344"/>
      <c r="P703" s="344"/>
    </row>
    <row r="704" spans="2:16" ht="18" customHeight="1">
      <c r="B704" s="344"/>
      <c r="C704" s="344"/>
      <c r="D704" s="344"/>
      <c r="E704" s="344"/>
      <c r="F704" s="344"/>
      <c r="G704" s="344"/>
      <c r="H704" s="344"/>
      <c r="I704" s="344"/>
      <c r="J704" s="344"/>
      <c r="K704" s="344"/>
      <c r="L704" s="344"/>
      <c r="M704" s="344"/>
      <c r="N704" s="344"/>
      <c r="O704" s="344"/>
      <c r="P704" s="344"/>
    </row>
    <row r="705" spans="2:16" ht="18" customHeight="1">
      <c r="B705" s="344"/>
      <c r="C705" s="344"/>
      <c r="D705" s="344"/>
      <c r="E705" s="344"/>
      <c r="F705" s="344"/>
      <c r="G705" s="344"/>
      <c r="H705" s="344"/>
      <c r="I705" s="344"/>
      <c r="J705" s="344"/>
      <c r="K705" s="344"/>
      <c r="L705" s="344"/>
      <c r="M705" s="344"/>
      <c r="N705" s="344"/>
      <c r="O705" s="344"/>
      <c r="P705" s="344"/>
    </row>
    <row r="706" spans="2:16" ht="18" customHeight="1">
      <c r="B706" s="344"/>
      <c r="C706" s="344"/>
      <c r="D706" s="344"/>
      <c r="E706" s="344"/>
      <c r="F706" s="344"/>
      <c r="G706" s="344"/>
      <c r="H706" s="344"/>
      <c r="I706" s="344"/>
      <c r="J706" s="344"/>
      <c r="K706" s="344"/>
      <c r="L706" s="344"/>
      <c r="M706" s="344"/>
      <c r="N706" s="344"/>
      <c r="O706" s="344"/>
      <c r="P706" s="344"/>
    </row>
    <row r="707" spans="2:16" ht="18" customHeight="1">
      <c r="B707" s="344"/>
      <c r="C707" s="344"/>
      <c r="D707" s="344"/>
      <c r="E707" s="344"/>
      <c r="F707" s="344"/>
      <c r="G707" s="344"/>
      <c r="H707" s="344"/>
      <c r="I707" s="344"/>
      <c r="J707" s="344"/>
      <c r="K707" s="344"/>
      <c r="L707" s="344"/>
      <c r="M707" s="344"/>
      <c r="N707" s="344"/>
      <c r="O707" s="344"/>
      <c r="P707" s="344"/>
    </row>
    <row r="708" spans="2:16" ht="18" customHeight="1">
      <c r="B708" s="344"/>
      <c r="C708" s="344"/>
      <c r="D708" s="344"/>
      <c r="E708" s="344"/>
      <c r="F708" s="344"/>
      <c r="G708" s="344"/>
      <c r="H708" s="344"/>
      <c r="I708" s="344"/>
      <c r="J708" s="344"/>
      <c r="K708" s="344"/>
      <c r="L708" s="344"/>
      <c r="M708" s="344"/>
      <c r="N708" s="344"/>
      <c r="O708" s="344"/>
      <c r="P708" s="344"/>
    </row>
    <row r="709" spans="2:16" ht="18" customHeight="1">
      <c r="B709" s="344"/>
      <c r="C709" s="344"/>
      <c r="D709" s="344"/>
      <c r="E709" s="344"/>
      <c r="F709" s="344"/>
      <c r="G709" s="344"/>
      <c r="H709" s="344"/>
      <c r="I709" s="344"/>
      <c r="J709" s="344"/>
      <c r="K709" s="344"/>
      <c r="L709" s="344"/>
      <c r="M709" s="344"/>
      <c r="N709" s="344"/>
      <c r="O709" s="344"/>
      <c r="P709" s="344"/>
    </row>
    <row r="710" spans="2:16" ht="18" customHeight="1">
      <c r="B710" s="344"/>
      <c r="C710" s="344"/>
      <c r="D710" s="344"/>
      <c r="E710" s="344"/>
      <c r="F710" s="344"/>
      <c r="G710" s="344"/>
      <c r="H710" s="344"/>
      <c r="I710" s="344"/>
      <c r="J710" s="344"/>
      <c r="K710" s="344"/>
      <c r="L710" s="344"/>
      <c r="M710" s="344"/>
      <c r="N710" s="344"/>
      <c r="O710" s="344"/>
      <c r="P710" s="344"/>
    </row>
    <row r="711" spans="2:16" ht="18" customHeight="1">
      <c r="B711" s="344"/>
      <c r="C711" s="344"/>
      <c r="D711" s="344"/>
      <c r="E711" s="344"/>
      <c r="F711" s="344"/>
      <c r="G711" s="344"/>
      <c r="H711" s="344"/>
      <c r="I711" s="344"/>
      <c r="J711" s="344"/>
      <c r="K711" s="344"/>
      <c r="L711" s="344"/>
      <c r="M711" s="344"/>
      <c r="N711" s="344"/>
      <c r="O711" s="344"/>
      <c r="P711" s="344"/>
    </row>
    <row r="712" spans="2:16" ht="18" customHeight="1">
      <c r="B712" s="344"/>
      <c r="C712" s="344"/>
      <c r="D712" s="344"/>
      <c r="E712" s="344"/>
      <c r="F712" s="344"/>
      <c r="G712" s="344"/>
      <c r="H712" s="344"/>
      <c r="I712" s="344"/>
      <c r="J712" s="344"/>
      <c r="K712" s="344"/>
      <c r="L712" s="344"/>
      <c r="M712" s="344"/>
      <c r="N712" s="344"/>
      <c r="O712" s="344"/>
      <c r="P712" s="344"/>
    </row>
    <row r="713" spans="2:16" ht="18" customHeight="1">
      <c r="B713" s="344"/>
      <c r="C713" s="344"/>
      <c r="D713" s="344"/>
      <c r="E713" s="344"/>
      <c r="F713" s="344"/>
      <c r="G713" s="344"/>
      <c r="H713" s="344"/>
      <c r="I713" s="344"/>
      <c r="J713" s="344"/>
      <c r="K713" s="344"/>
      <c r="L713" s="344"/>
      <c r="M713" s="344"/>
      <c r="N713" s="344"/>
      <c r="O713" s="344"/>
      <c r="P713" s="344"/>
    </row>
    <row r="714" spans="2:16" ht="18" customHeight="1">
      <c r="B714" s="344"/>
      <c r="C714" s="344"/>
      <c r="D714" s="344"/>
      <c r="E714" s="344"/>
      <c r="F714" s="344"/>
      <c r="G714" s="344"/>
      <c r="H714" s="344"/>
      <c r="I714" s="344"/>
      <c r="J714" s="344"/>
      <c r="K714" s="344"/>
      <c r="L714" s="344"/>
      <c r="M714" s="344"/>
      <c r="N714" s="344"/>
      <c r="O714" s="344"/>
      <c r="P714" s="344"/>
    </row>
    <row r="715" spans="2:16" ht="18" customHeight="1">
      <c r="B715" s="344"/>
      <c r="C715" s="344"/>
      <c r="D715" s="344"/>
      <c r="E715" s="344"/>
      <c r="F715" s="344"/>
      <c r="G715" s="344"/>
      <c r="H715" s="344"/>
      <c r="I715" s="344"/>
      <c r="J715" s="344"/>
      <c r="K715" s="344"/>
      <c r="L715" s="344"/>
      <c r="M715" s="344"/>
      <c r="N715" s="344"/>
      <c r="O715" s="344"/>
      <c r="P715" s="344"/>
    </row>
    <row r="716" spans="2:16" ht="18" customHeight="1">
      <c r="B716" s="344"/>
      <c r="C716" s="344"/>
      <c r="D716" s="344"/>
      <c r="E716" s="344"/>
      <c r="F716" s="344"/>
      <c r="G716" s="344"/>
      <c r="H716" s="344"/>
      <c r="I716" s="344"/>
      <c r="J716" s="344"/>
      <c r="K716" s="344"/>
      <c r="L716" s="344"/>
      <c r="M716" s="344"/>
      <c r="N716" s="344"/>
      <c r="O716" s="344"/>
      <c r="P716" s="344"/>
    </row>
    <row r="717" spans="2:16" ht="18" customHeight="1">
      <c r="B717" s="344"/>
      <c r="C717" s="344"/>
      <c r="D717" s="344"/>
      <c r="E717" s="344"/>
      <c r="F717" s="344"/>
      <c r="G717" s="344"/>
      <c r="H717" s="344"/>
      <c r="I717" s="344"/>
      <c r="J717" s="344"/>
      <c r="K717" s="344"/>
      <c r="L717" s="344"/>
      <c r="M717" s="344"/>
      <c r="N717" s="344"/>
      <c r="O717" s="344"/>
      <c r="P717" s="344"/>
    </row>
    <row r="718" spans="2:16" ht="18" customHeight="1">
      <c r="B718" s="344"/>
      <c r="C718" s="344"/>
      <c r="D718" s="344"/>
      <c r="E718" s="344"/>
      <c r="F718" s="344"/>
      <c r="G718" s="344"/>
      <c r="H718" s="344"/>
      <c r="I718" s="344"/>
      <c r="J718" s="344"/>
      <c r="K718" s="344"/>
      <c r="L718" s="344"/>
      <c r="M718" s="344"/>
      <c r="N718" s="344"/>
      <c r="O718" s="344"/>
      <c r="P718" s="344"/>
    </row>
    <row r="719" spans="2:16" ht="18" customHeight="1">
      <c r="B719" s="344"/>
      <c r="C719" s="344"/>
      <c r="D719" s="344"/>
      <c r="E719" s="344"/>
      <c r="F719" s="344"/>
      <c r="G719" s="344"/>
      <c r="H719" s="344"/>
      <c r="I719" s="344"/>
      <c r="J719" s="344"/>
      <c r="K719" s="344"/>
      <c r="L719" s="344"/>
      <c r="M719" s="344"/>
      <c r="N719" s="344"/>
      <c r="O719" s="344"/>
      <c r="P719" s="344"/>
    </row>
    <row r="720" spans="2:16" ht="18" customHeight="1">
      <c r="B720" s="344"/>
      <c r="C720" s="344"/>
      <c r="D720" s="344"/>
      <c r="E720" s="344"/>
      <c r="F720" s="344"/>
      <c r="G720" s="344"/>
      <c r="H720" s="344"/>
      <c r="I720" s="344"/>
      <c r="J720" s="344"/>
      <c r="K720" s="344"/>
      <c r="L720" s="344"/>
      <c r="M720" s="344"/>
      <c r="N720" s="344"/>
      <c r="O720" s="344"/>
      <c r="P720" s="344"/>
    </row>
    <row r="721" spans="2:16" ht="18" customHeight="1">
      <c r="B721" s="344"/>
      <c r="C721" s="344"/>
      <c r="D721" s="344"/>
      <c r="E721" s="344"/>
      <c r="F721" s="344"/>
      <c r="G721" s="344"/>
      <c r="H721" s="344"/>
      <c r="I721" s="344"/>
      <c r="J721" s="344"/>
      <c r="K721" s="344"/>
      <c r="L721" s="344"/>
      <c r="M721" s="344"/>
      <c r="N721" s="344"/>
      <c r="O721" s="344"/>
      <c r="P721" s="344"/>
    </row>
    <row r="722" spans="2:16" ht="18" customHeight="1">
      <c r="B722" s="344"/>
      <c r="C722" s="344"/>
      <c r="D722" s="344"/>
      <c r="E722" s="344"/>
      <c r="F722" s="344"/>
      <c r="G722" s="344"/>
      <c r="H722" s="344"/>
      <c r="I722" s="344"/>
      <c r="J722" s="344"/>
      <c r="K722" s="344"/>
      <c r="L722" s="344"/>
      <c r="M722" s="344"/>
      <c r="N722" s="344"/>
      <c r="O722" s="344"/>
      <c r="P722" s="344"/>
    </row>
    <row r="723" spans="2:16" ht="18" customHeight="1">
      <c r="B723" s="344"/>
      <c r="C723" s="344"/>
      <c r="D723" s="344"/>
      <c r="E723" s="344"/>
      <c r="F723" s="344"/>
      <c r="G723" s="344"/>
      <c r="H723" s="344"/>
      <c r="I723" s="344"/>
      <c r="J723" s="344"/>
      <c r="K723" s="344"/>
      <c r="L723" s="344"/>
      <c r="M723" s="344"/>
      <c r="N723" s="344"/>
      <c r="O723" s="344"/>
      <c r="P723" s="344"/>
    </row>
    <row r="724" spans="2:16" ht="18" customHeight="1">
      <c r="B724" s="344"/>
      <c r="C724" s="344"/>
      <c r="D724" s="344"/>
      <c r="E724" s="344"/>
      <c r="F724" s="344"/>
      <c r="G724" s="344"/>
      <c r="H724" s="344"/>
      <c r="I724" s="344"/>
      <c r="J724" s="344"/>
      <c r="K724" s="344"/>
      <c r="L724" s="344"/>
      <c r="M724" s="344"/>
      <c r="N724" s="344"/>
      <c r="O724" s="344"/>
      <c r="P724" s="344"/>
    </row>
    <row r="725" spans="2:16" ht="18" customHeight="1">
      <c r="B725" s="344"/>
      <c r="C725" s="344"/>
      <c r="D725" s="344"/>
      <c r="E725" s="344"/>
      <c r="F725" s="344"/>
      <c r="G725" s="344"/>
      <c r="H725" s="344"/>
      <c r="I725" s="344"/>
      <c r="J725" s="344"/>
      <c r="K725" s="344"/>
      <c r="L725" s="344"/>
      <c r="M725" s="344"/>
      <c r="N725" s="344"/>
      <c r="O725" s="344"/>
      <c r="P725" s="344"/>
    </row>
    <row r="726" spans="2:16" ht="18" customHeight="1">
      <c r="B726" s="344"/>
      <c r="C726" s="344"/>
      <c r="D726" s="344"/>
      <c r="E726" s="344"/>
      <c r="F726" s="344"/>
      <c r="G726" s="344"/>
      <c r="H726" s="344"/>
      <c r="I726" s="344"/>
      <c r="J726" s="344"/>
      <c r="K726" s="344"/>
      <c r="L726" s="344"/>
      <c r="M726" s="344"/>
      <c r="N726" s="344"/>
      <c r="O726" s="344"/>
      <c r="P726" s="344"/>
    </row>
    <row r="727" spans="2:16" ht="18" customHeight="1">
      <c r="B727" s="344"/>
      <c r="C727" s="344"/>
      <c r="D727" s="344"/>
      <c r="E727" s="344"/>
      <c r="F727" s="344"/>
      <c r="G727" s="344"/>
      <c r="H727" s="344"/>
      <c r="I727" s="344"/>
      <c r="J727" s="344"/>
      <c r="K727" s="344"/>
      <c r="L727" s="344"/>
      <c r="M727" s="344"/>
      <c r="N727" s="344"/>
      <c r="O727" s="344"/>
      <c r="P727" s="344"/>
    </row>
    <row r="728" spans="2:16" ht="18" customHeight="1">
      <c r="B728" s="344"/>
      <c r="C728" s="344"/>
      <c r="D728" s="344"/>
      <c r="E728" s="344"/>
      <c r="F728" s="344"/>
      <c r="G728" s="344"/>
      <c r="H728" s="344"/>
      <c r="I728" s="344"/>
      <c r="J728" s="344"/>
      <c r="K728" s="344"/>
      <c r="L728" s="344"/>
      <c r="M728" s="344"/>
      <c r="N728" s="344"/>
      <c r="O728" s="344"/>
      <c r="P728" s="344"/>
    </row>
    <row r="729" spans="2:16" ht="18" customHeight="1">
      <c r="B729" s="344"/>
      <c r="C729" s="344"/>
      <c r="D729" s="344"/>
      <c r="E729" s="344"/>
      <c r="F729" s="344"/>
      <c r="G729" s="344"/>
      <c r="H729" s="344"/>
      <c r="I729" s="344"/>
      <c r="J729" s="344"/>
      <c r="K729" s="344"/>
      <c r="L729" s="344"/>
      <c r="M729" s="344"/>
      <c r="N729" s="344"/>
      <c r="O729" s="344"/>
      <c r="P729" s="344"/>
    </row>
    <row r="730" spans="2:16" ht="18" customHeight="1">
      <c r="B730" s="344"/>
      <c r="C730" s="344"/>
      <c r="D730" s="344"/>
      <c r="E730" s="344"/>
      <c r="F730" s="344"/>
      <c r="G730" s="344"/>
      <c r="H730" s="344"/>
      <c r="I730" s="344"/>
      <c r="J730" s="344"/>
      <c r="K730" s="344"/>
      <c r="L730" s="344"/>
      <c r="M730" s="344"/>
      <c r="N730" s="344"/>
      <c r="O730" s="344"/>
      <c r="P730" s="344"/>
    </row>
    <row r="731" spans="2:16" ht="18" customHeight="1">
      <c r="B731" s="344"/>
      <c r="C731" s="344"/>
      <c r="D731" s="344"/>
      <c r="E731" s="344"/>
      <c r="F731" s="344"/>
      <c r="G731" s="344"/>
      <c r="H731" s="344"/>
      <c r="I731" s="344"/>
      <c r="J731" s="344"/>
      <c r="K731" s="344"/>
      <c r="L731" s="344"/>
      <c r="M731" s="344"/>
      <c r="N731" s="344"/>
      <c r="O731" s="344"/>
      <c r="P731" s="344"/>
    </row>
    <row r="732" spans="2:16" ht="18" customHeight="1">
      <c r="B732" s="344"/>
      <c r="C732" s="344"/>
      <c r="D732" s="344"/>
      <c r="E732" s="344"/>
      <c r="F732" s="344"/>
      <c r="G732" s="344"/>
      <c r="H732" s="344"/>
      <c r="I732" s="344"/>
      <c r="J732" s="344"/>
      <c r="K732" s="344"/>
      <c r="L732" s="344"/>
      <c r="M732" s="344"/>
      <c r="N732" s="344"/>
      <c r="O732" s="344"/>
      <c r="P732" s="344"/>
    </row>
    <row r="733" spans="2:16" ht="18" customHeight="1">
      <c r="B733" s="344"/>
      <c r="C733" s="344"/>
      <c r="D733" s="344"/>
      <c r="E733" s="344"/>
      <c r="F733" s="344"/>
      <c r="G733" s="344"/>
      <c r="H733" s="344"/>
      <c r="I733" s="344"/>
      <c r="J733" s="344"/>
      <c r="K733" s="344"/>
      <c r="L733" s="344"/>
      <c r="M733" s="344"/>
      <c r="N733" s="344"/>
      <c r="O733" s="344"/>
      <c r="P733" s="344"/>
    </row>
    <row r="734" spans="2:16" ht="18" customHeight="1">
      <c r="B734" s="344"/>
      <c r="C734" s="344"/>
      <c r="D734" s="344"/>
      <c r="E734" s="344"/>
      <c r="F734" s="344"/>
      <c r="G734" s="344"/>
      <c r="H734" s="344"/>
      <c r="I734" s="344"/>
      <c r="J734" s="344"/>
      <c r="K734" s="344"/>
      <c r="L734" s="344"/>
      <c r="M734" s="344"/>
      <c r="N734" s="344"/>
      <c r="O734" s="344"/>
      <c r="P734" s="344"/>
    </row>
    <row r="735" spans="2:16" ht="18" customHeight="1">
      <c r="B735" s="344"/>
      <c r="C735" s="344"/>
      <c r="D735" s="344"/>
      <c r="E735" s="344"/>
      <c r="F735" s="344"/>
      <c r="G735" s="344"/>
      <c r="H735" s="344"/>
      <c r="I735" s="344"/>
      <c r="J735" s="344"/>
      <c r="K735" s="344"/>
      <c r="L735" s="344"/>
      <c r="M735" s="344"/>
      <c r="N735" s="344"/>
      <c r="O735" s="344"/>
      <c r="P735" s="344"/>
    </row>
    <row r="736" spans="2:16" ht="18" customHeight="1">
      <c r="B736" s="344"/>
      <c r="C736" s="344"/>
      <c r="D736" s="344"/>
      <c r="E736" s="344"/>
      <c r="F736" s="344"/>
      <c r="G736" s="344"/>
      <c r="H736" s="344"/>
      <c r="I736" s="344"/>
      <c r="J736" s="344"/>
      <c r="K736" s="344"/>
      <c r="L736" s="344"/>
      <c r="M736" s="344"/>
      <c r="N736" s="344"/>
      <c r="O736" s="344"/>
      <c r="P736" s="344"/>
    </row>
    <row r="737" spans="2:16" ht="18" customHeight="1">
      <c r="B737" s="344"/>
      <c r="C737" s="344"/>
      <c r="D737" s="344"/>
      <c r="E737" s="344"/>
      <c r="F737" s="344"/>
      <c r="G737" s="344"/>
      <c r="H737" s="344"/>
      <c r="I737" s="344"/>
      <c r="J737" s="344"/>
      <c r="K737" s="344"/>
      <c r="L737" s="344"/>
      <c r="M737" s="344"/>
      <c r="N737" s="344"/>
      <c r="O737" s="344"/>
      <c r="P737" s="344"/>
    </row>
    <row r="738" spans="2:16" ht="18" customHeight="1">
      <c r="B738" s="344"/>
      <c r="C738" s="344"/>
      <c r="D738" s="344"/>
      <c r="E738" s="344"/>
      <c r="F738" s="344"/>
      <c r="G738" s="344"/>
      <c r="H738" s="344"/>
      <c r="I738" s="344"/>
      <c r="J738" s="344"/>
      <c r="K738" s="344"/>
      <c r="L738" s="344"/>
      <c r="M738" s="344"/>
      <c r="N738" s="344"/>
      <c r="O738" s="344"/>
      <c r="P738" s="344"/>
    </row>
    <row r="739" spans="2:16" ht="18" customHeight="1">
      <c r="B739" s="344"/>
      <c r="C739" s="344"/>
      <c r="D739" s="344"/>
      <c r="E739" s="344"/>
      <c r="F739" s="344"/>
      <c r="G739" s="344"/>
      <c r="H739" s="344"/>
      <c r="I739" s="344"/>
      <c r="J739" s="344"/>
      <c r="K739" s="344"/>
      <c r="L739" s="344"/>
      <c r="M739" s="344"/>
      <c r="N739" s="344"/>
      <c r="O739" s="344"/>
      <c r="P739" s="344"/>
    </row>
    <row r="740" spans="2:16" ht="18" customHeight="1">
      <c r="B740" s="344"/>
      <c r="C740" s="344"/>
      <c r="D740" s="344"/>
      <c r="E740" s="344"/>
      <c r="F740" s="344"/>
      <c r="G740" s="344"/>
      <c r="H740" s="344"/>
      <c r="I740" s="344"/>
      <c r="J740" s="344"/>
      <c r="K740" s="344"/>
      <c r="L740" s="344"/>
      <c r="M740" s="344"/>
      <c r="N740" s="344"/>
      <c r="O740" s="344"/>
      <c r="P740" s="344"/>
    </row>
    <row r="741" spans="2:16" ht="18" customHeight="1">
      <c r="B741" s="344"/>
      <c r="C741" s="344"/>
      <c r="D741" s="344"/>
      <c r="E741" s="344"/>
      <c r="F741" s="344"/>
      <c r="G741" s="344"/>
      <c r="H741" s="344"/>
      <c r="I741" s="344"/>
      <c r="J741" s="344"/>
      <c r="K741" s="344"/>
      <c r="L741" s="344"/>
      <c r="M741" s="344"/>
      <c r="N741" s="344"/>
      <c r="O741" s="344"/>
      <c r="P741" s="344"/>
    </row>
    <row r="742" spans="2:16" ht="18" customHeight="1">
      <c r="B742" s="344"/>
      <c r="C742" s="344"/>
      <c r="D742" s="344"/>
      <c r="E742" s="344"/>
      <c r="F742" s="344"/>
      <c r="G742" s="344"/>
      <c r="H742" s="344"/>
      <c r="I742" s="344"/>
      <c r="J742" s="344"/>
      <c r="K742" s="344"/>
      <c r="L742" s="344"/>
      <c r="M742" s="344"/>
      <c r="N742" s="344"/>
      <c r="O742" s="344"/>
      <c r="P742" s="344"/>
    </row>
    <row r="743" spans="2:16" ht="18" customHeight="1">
      <c r="B743" s="344"/>
      <c r="C743" s="344"/>
      <c r="D743" s="344"/>
      <c r="E743" s="344"/>
      <c r="F743" s="344"/>
      <c r="G743" s="344"/>
      <c r="H743" s="344"/>
      <c r="I743" s="344"/>
      <c r="J743" s="344"/>
      <c r="K743" s="344"/>
      <c r="L743" s="344"/>
      <c r="M743" s="344"/>
      <c r="N743" s="344"/>
      <c r="O743" s="344"/>
      <c r="P743" s="344"/>
    </row>
    <row r="744" spans="2:16" ht="18" customHeight="1">
      <c r="B744" s="344"/>
      <c r="C744" s="344"/>
      <c r="D744" s="344"/>
      <c r="E744" s="344"/>
      <c r="F744" s="344"/>
      <c r="G744" s="344"/>
      <c r="H744" s="344"/>
      <c r="I744" s="344"/>
      <c r="J744" s="344"/>
      <c r="K744" s="344"/>
      <c r="L744" s="344"/>
      <c r="M744" s="344"/>
      <c r="N744" s="344"/>
      <c r="O744" s="344"/>
      <c r="P744" s="344"/>
    </row>
    <row r="745" spans="2:16" ht="18" customHeight="1">
      <c r="B745" s="344"/>
      <c r="C745" s="344"/>
      <c r="D745" s="344"/>
      <c r="E745" s="344"/>
      <c r="F745" s="344"/>
      <c r="G745" s="344"/>
      <c r="H745" s="344"/>
      <c r="I745" s="344"/>
      <c r="J745" s="344"/>
      <c r="K745" s="344"/>
      <c r="L745" s="344"/>
      <c r="M745" s="344"/>
      <c r="N745" s="344"/>
      <c r="O745" s="344"/>
      <c r="P745" s="344"/>
    </row>
    <row r="746" spans="2:16" ht="18" customHeight="1">
      <c r="B746" s="344"/>
      <c r="C746" s="344"/>
      <c r="D746" s="344"/>
      <c r="E746" s="344"/>
      <c r="F746" s="344"/>
      <c r="G746" s="344"/>
      <c r="H746" s="344"/>
      <c r="I746" s="344"/>
      <c r="J746" s="344"/>
      <c r="K746" s="344"/>
      <c r="L746" s="344"/>
      <c r="M746" s="344"/>
      <c r="N746" s="344"/>
      <c r="O746" s="344"/>
      <c r="P746" s="344"/>
    </row>
    <row r="747" spans="2:16" ht="18" customHeight="1">
      <c r="B747" s="344"/>
      <c r="C747" s="344"/>
      <c r="D747" s="344"/>
      <c r="E747" s="344"/>
      <c r="F747" s="344"/>
      <c r="G747" s="344"/>
      <c r="H747" s="344"/>
      <c r="I747" s="344"/>
      <c r="J747" s="344"/>
      <c r="K747" s="344"/>
      <c r="L747" s="344"/>
      <c r="M747" s="344"/>
      <c r="N747" s="344"/>
      <c r="O747" s="344"/>
      <c r="P747" s="344"/>
    </row>
    <row r="748" spans="2:16" ht="18" customHeight="1">
      <c r="B748" s="344"/>
      <c r="C748" s="344"/>
      <c r="D748" s="344"/>
      <c r="E748" s="344"/>
      <c r="F748" s="344"/>
      <c r="G748" s="344"/>
      <c r="H748" s="344"/>
      <c r="I748" s="344"/>
      <c r="J748" s="344"/>
      <c r="K748" s="344"/>
      <c r="L748" s="344"/>
      <c r="M748" s="344"/>
      <c r="N748" s="344"/>
      <c r="O748" s="344"/>
      <c r="P748" s="344"/>
    </row>
    <row r="749" spans="2:16" ht="18" customHeight="1">
      <c r="B749" s="344"/>
      <c r="C749" s="344"/>
      <c r="D749" s="344"/>
      <c r="E749" s="344"/>
      <c r="F749" s="344"/>
      <c r="G749" s="344"/>
      <c r="H749" s="344"/>
      <c r="I749" s="344"/>
      <c r="J749" s="344"/>
      <c r="K749" s="344"/>
      <c r="L749" s="344"/>
      <c r="M749" s="344"/>
      <c r="N749" s="344"/>
      <c r="O749" s="344"/>
      <c r="P749" s="344"/>
    </row>
    <row r="750" spans="2:16" ht="18" customHeight="1">
      <c r="B750" s="344"/>
      <c r="C750" s="344"/>
      <c r="D750" s="344"/>
      <c r="E750" s="344"/>
      <c r="F750" s="344"/>
      <c r="G750" s="344"/>
      <c r="H750" s="344"/>
      <c r="I750" s="344"/>
      <c r="J750" s="344"/>
      <c r="K750" s="344"/>
      <c r="L750" s="344"/>
      <c r="M750" s="344"/>
      <c r="N750" s="344"/>
      <c r="O750" s="344"/>
      <c r="P750" s="344"/>
    </row>
    <row r="751" spans="2:16" ht="18" customHeight="1">
      <c r="B751" s="344"/>
      <c r="C751" s="344"/>
      <c r="D751" s="344"/>
      <c r="E751" s="344"/>
      <c r="F751" s="344"/>
      <c r="G751" s="344"/>
      <c r="H751" s="344"/>
      <c r="I751" s="344"/>
      <c r="J751" s="344"/>
      <c r="K751" s="344"/>
      <c r="L751" s="344"/>
      <c r="M751" s="344"/>
      <c r="N751" s="344"/>
      <c r="O751" s="344"/>
      <c r="P751" s="344"/>
    </row>
    <row r="752" spans="2:16" ht="18" customHeight="1">
      <c r="B752" s="344"/>
      <c r="C752" s="344"/>
      <c r="D752" s="344"/>
      <c r="E752" s="344"/>
      <c r="F752" s="344"/>
      <c r="G752" s="344"/>
      <c r="H752" s="344"/>
      <c r="I752" s="344"/>
      <c r="J752" s="344"/>
      <c r="K752" s="344"/>
      <c r="L752" s="344"/>
      <c r="M752" s="344"/>
      <c r="N752" s="344"/>
      <c r="O752" s="344"/>
      <c r="P752" s="344"/>
    </row>
    <row r="753" spans="2:16" ht="18" customHeight="1">
      <c r="B753" s="344"/>
      <c r="C753" s="344"/>
      <c r="D753" s="344"/>
      <c r="E753" s="344"/>
      <c r="F753" s="344"/>
      <c r="G753" s="344"/>
      <c r="H753" s="344"/>
      <c r="I753" s="344"/>
      <c r="J753" s="344"/>
      <c r="K753" s="344"/>
      <c r="L753" s="344"/>
      <c r="M753" s="344"/>
      <c r="N753" s="344"/>
      <c r="O753" s="344"/>
      <c r="P753" s="344"/>
    </row>
    <row r="754" spans="2:16" ht="18" customHeight="1">
      <c r="B754" s="344"/>
      <c r="C754" s="344"/>
      <c r="D754" s="344"/>
      <c r="E754" s="344"/>
      <c r="F754" s="344"/>
      <c r="G754" s="344"/>
      <c r="H754" s="344"/>
      <c r="I754" s="344"/>
      <c r="J754" s="344"/>
      <c r="K754" s="344"/>
      <c r="L754" s="344"/>
      <c r="M754" s="344"/>
      <c r="N754" s="344"/>
      <c r="O754" s="344"/>
      <c r="P754" s="344"/>
    </row>
    <row r="755" spans="2:16" ht="18" customHeight="1">
      <c r="B755" s="344"/>
      <c r="C755" s="344"/>
      <c r="D755" s="344"/>
      <c r="E755" s="344"/>
      <c r="F755" s="344"/>
      <c r="G755" s="344"/>
      <c r="H755" s="344"/>
      <c r="I755" s="344"/>
      <c r="J755" s="344"/>
      <c r="K755" s="344"/>
      <c r="L755" s="344"/>
      <c r="M755" s="344"/>
      <c r="N755" s="344"/>
      <c r="O755" s="344"/>
      <c r="P755" s="344"/>
    </row>
    <row r="756" spans="2:16" ht="18" customHeight="1">
      <c r="B756" s="344"/>
      <c r="C756" s="344"/>
      <c r="D756" s="344"/>
      <c r="E756" s="344"/>
      <c r="F756" s="344"/>
      <c r="G756" s="344"/>
      <c r="H756" s="344"/>
      <c r="I756" s="344"/>
      <c r="J756" s="344"/>
      <c r="K756" s="344"/>
      <c r="L756" s="344"/>
      <c r="M756" s="344"/>
      <c r="N756" s="344"/>
      <c r="O756" s="344"/>
      <c r="P756" s="344"/>
    </row>
    <row r="757" spans="2:16" ht="18" customHeight="1">
      <c r="B757" s="344"/>
      <c r="C757" s="344"/>
      <c r="D757" s="344"/>
      <c r="E757" s="344"/>
      <c r="F757" s="344"/>
      <c r="G757" s="344"/>
      <c r="H757" s="344"/>
      <c r="I757" s="344"/>
      <c r="J757" s="344"/>
      <c r="K757" s="344"/>
      <c r="L757" s="344"/>
      <c r="M757" s="344"/>
      <c r="N757" s="344"/>
      <c r="O757" s="344"/>
      <c r="P757" s="344"/>
    </row>
    <row r="758" spans="2:16" ht="18" customHeight="1">
      <c r="B758" s="344"/>
      <c r="C758" s="344"/>
      <c r="D758" s="344"/>
      <c r="E758" s="344"/>
      <c r="F758" s="344"/>
      <c r="G758" s="344"/>
      <c r="H758" s="344"/>
      <c r="I758" s="344"/>
      <c r="J758" s="344"/>
      <c r="K758" s="344"/>
      <c r="L758" s="344"/>
      <c r="M758" s="344"/>
      <c r="N758" s="344"/>
      <c r="O758" s="344"/>
      <c r="P758" s="344"/>
    </row>
    <row r="759" spans="2:16" ht="18" customHeight="1">
      <c r="B759" s="344"/>
      <c r="C759" s="344"/>
      <c r="D759" s="344"/>
      <c r="E759" s="344"/>
      <c r="F759" s="344"/>
      <c r="G759" s="344"/>
      <c r="H759" s="344"/>
      <c r="I759" s="344"/>
      <c r="J759" s="344"/>
      <c r="K759" s="344"/>
      <c r="L759" s="344"/>
      <c r="M759" s="344"/>
      <c r="N759" s="344"/>
      <c r="O759" s="344"/>
      <c r="P759" s="344"/>
    </row>
    <row r="760" spans="2:16" ht="18" customHeight="1">
      <c r="B760" s="344"/>
      <c r="C760" s="344"/>
      <c r="D760" s="344"/>
      <c r="E760" s="344"/>
      <c r="F760" s="344"/>
      <c r="G760" s="344"/>
      <c r="H760" s="344"/>
      <c r="I760" s="344"/>
      <c r="J760" s="344"/>
      <c r="K760" s="344"/>
      <c r="L760" s="344"/>
      <c r="M760" s="344"/>
      <c r="N760" s="344"/>
      <c r="O760" s="344"/>
      <c r="P760" s="344"/>
    </row>
    <row r="761" spans="2:16" ht="18" customHeight="1">
      <c r="B761" s="344"/>
      <c r="C761" s="344"/>
      <c r="D761" s="344"/>
      <c r="E761" s="344"/>
      <c r="F761" s="344"/>
      <c r="G761" s="344"/>
      <c r="H761" s="344"/>
      <c r="I761" s="344"/>
      <c r="J761" s="344"/>
      <c r="K761" s="344"/>
      <c r="L761" s="344"/>
      <c r="M761" s="344"/>
      <c r="N761" s="344"/>
      <c r="O761" s="344"/>
      <c r="P761" s="344"/>
    </row>
    <row r="762" spans="2:16" ht="18" customHeight="1">
      <c r="B762" s="344"/>
      <c r="C762" s="344"/>
      <c r="D762" s="344"/>
      <c r="E762" s="344"/>
      <c r="F762" s="344"/>
      <c r="G762" s="344"/>
      <c r="H762" s="344"/>
      <c r="I762" s="344"/>
      <c r="J762" s="344"/>
      <c r="K762" s="344"/>
      <c r="L762" s="344"/>
      <c r="M762" s="344"/>
      <c r="N762" s="344"/>
      <c r="O762" s="344"/>
      <c r="P762" s="344"/>
    </row>
    <row r="763" spans="2:16" ht="18" customHeight="1">
      <c r="B763" s="344"/>
      <c r="C763" s="344"/>
      <c r="D763" s="344"/>
      <c r="E763" s="344"/>
      <c r="F763" s="344"/>
      <c r="G763" s="344"/>
      <c r="H763" s="344"/>
      <c r="I763" s="344"/>
      <c r="J763" s="344"/>
      <c r="K763" s="344"/>
      <c r="L763" s="344"/>
      <c r="M763" s="344"/>
      <c r="N763" s="344"/>
      <c r="O763" s="344"/>
      <c r="P763" s="344"/>
    </row>
    <row r="764" spans="2:16" ht="18" customHeight="1">
      <c r="B764" s="344"/>
      <c r="C764" s="344"/>
      <c r="D764" s="344"/>
      <c r="E764" s="344"/>
      <c r="F764" s="344"/>
      <c r="G764" s="344"/>
      <c r="H764" s="344"/>
      <c r="I764" s="344"/>
      <c r="J764" s="344"/>
      <c r="K764" s="344"/>
      <c r="L764" s="344"/>
      <c r="M764" s="344"/>
      <c r="N764" s="344"/>
      <c r="O764" s="344"/>
      <c r="P764" s="344"/>
    </row>
    <row r="765" spans="2:16" ht="18" customHeight="1">
      <c r="B765" s="344"/>
      <c r="C765" s="344"/>
      <c r="D765" s="344"/>
      <c r="E765" s="344"/>
      <c r="F765" s="344"/>
      <c r="G765" s="344"/>
      <c r="H765" s="344"/>
      <c r="I765" s="344"/>
      <c r="J765" s="344"/>
      <c r="K765" s="344"/>
      <c r="L765" s="344"/>
      <c r="M765" s="344"/>
      <c r="N765" s="344"/>
      <c r="O765" s="344"/>
      <c r="P765" s="344"/>
    </row>
    <row r="766" spans="2:16" ht="18" customHeight="1">
      <c r="B766" s="344"/>
      <c r="C766" s="344"/>
      <c r="D766" s="344"/>
      <c r="E766" s="344"/>
      <c r="F766" s="344"/>
      <c r="G766" s="344"/>
      <c r="H766" s="344"/>
      <c r="I766" s="344"/>
      <c r="J766" s="344"/>
      <c r="K766" s="344"/>
      <c r="L766" s="344"/>
      <c r="M766" s="344"/>
      <c r="N766" s="344"/>
      <c r="O766" s="344"/>
      <c r="P766" s="344"/>
    </row>
    <row r="767" spans="2:16" ht="18" customHeight="1">
      <c r="B767" s="344"/>
      <c r="C767" s="344"/>
      <c r="D767" s="344"/>
      <c r="E767" s="344"/>
      <c r="F767" s="344"/>
      <c r="G767" s="344"/>
      <c r="H767" s="344"/>
      <c r="I767" s="344"/>
      <c r="J767" s="344"/>
      <c r="K767" s="344"/>
      <c r="L767" s="344"/>
      <c r="M767" s="344"/>
      <c r="N767" s="344"/>
      <c r="O767" s="344"/>
      <c r="P767" s="344"/>
    </row>
    <row r="768" spans="2:16" ht="18" customHeight="1">
      <c r="B768" s="344"/>
      <c r="C768" s="344"/>
      <c r="D768" s="344"/>
      <c r="E768" s="344"/>
      <c r="F768" s="344"/>
      <c r="G768" s="344"/>
      <c r="H768" s="344"/>
      <c r="I768" s="344"/>
      <c r="J768" s="344"/>
      <c r="K768" s="344"/>
      <c r="L768" s="344"/>
      <c r="M768" s="344"/>
      <c r="N768" s="344"/>
      <c r="O768" s="344"/>
      <c r="P768" s="344"/>
    </row>
    <row r="769" spans="2:16" ht="18" customHeight="1">
      <c r="B769" s="344"/>
      <c r="C769" s="344"/>
      <c r="D769" s="344"/>
      <c r="E769" s="344"/>
      <c r="F769" s="344"/>
      <c r="G769" s="344"/>
      <c r="H769" s="344"/>
      <c r="I769" s="344"/>
      <c r="J769" s="344"/>
      <c r="K769" s="344"/>
      <c r="L769" s="344"/>
      <c r="M769" s="344"/>
      <c r="N769" s="344"/>
      <c r="O769" s="344"/>
      <c r="P769" s="344"/>
    </row>
    <row r="770" spans="2:16" ht="18" customHeight="1">
      <c r="B770" s="344"/>
      <c r="C770" s="344"/>
      <c r="D770" s="344"/>
      <c r="E770" s="344"/>
      <c r="F770" s="344"/>
      <c r="G770" s="344"/>
      <c r="H770" s="344"/>
      <c r="I770" s="344"/>
      <c r="J770" s="344"/>
      <c r="K770" s="344"/>
      <c r="L770" s="344"/>
      <c r="M770" s="344"/>
      <c r="N770" s="344"/>
      <c r="O770" s="344"/>
      <c r="P770" s="344"/>
    </row>
    <row r="771" spans="2:16" ht="18" customHeight="1">
      <c r="B771" s="344"/>
      <c r="C771" s="344"/>
      <c r="D771" s="344"/>
      <c r="E771" s="344"/>
      <c r="F771" s="344"/>
      <c r="G771" s="344"/>
      <c r="H771" s="344"/>
      <c r="I771" s="344"/>
      <c r="J771" s="344"/>
      <c r="K771" s="344"/>
      <c r="L771" s="344"/>
      <c r="M771" s="344"/>
      <c r="N771" s="344"/>
      <c r="O771" s="344"/>
      <c r="P771" s="344"/>
    </row>
    <row r="772" spans="2:16" ht="18" customHeight="1">
      <c r="B772" s="344"/>
      <c r="C772" s="344"/>
      <c r="D772" s="344"/>
      <c r="E772" s="344"/>
      <c r="F772" s="344"/>
      <c r="G772" s="344"/>
      <c r="H772" s="344"/>
      <c r="I772" s="344"/>
      <c r="J772" s="344"/>
      <c r="K772" s="344"/>
      <c r="L772" s="344"/>
      <c r="M772" s="344"/>
      <c r="N772" s="344"/>
      <c r="O772" s="344"/>
      <c r="P772" s="344"/>
    </row>
    <row r="773" spans="2:16" ht="18" customHeight="1">
      <c r="B773" s="344"/>
      <c r="C773" s="344"/>
      <c r="D773" s="344"/>
      <c r="E773" s="344"/>
      <c r="F773" s="344"/>
      <c r="G773" s="344"/>
      <c r="H773" s="344"/>
      <c r="I773" s="344"/>
      <c r="J773" s="344"/>
      <c r="K773" s="344"/>
      <c r="L773" s="344"/>
      <c r="M773" s="344"/>
      <c r="N773" s="344"/>
      <c r="O773" s="344"/>
      <c r="P773" s="344"/>
    </row>
    <row r="774" spans="2:16" ht="18" customHeight="1">
      <c r="B774" s="344"/>
      <c r="C774" s="344"/>
      <c r="D774" s="344"/>
      <c r="E774" s="344"/>
      <c r="F774" s="344"/>
      <c r="G774" s="344"/>
      <c r="H774" s="344"/>
      <c r="I774" s="344"/>
      <c r="J774" s="344"/>
      <c r="K774" s="344"/>
      <c r="L774" s="344"/>
      <c r="M774" s="344"/>
      <c r="N774" s="344"/>
      <c r="O774" s="344"/>
      <c r="P774" s="344"/>
    </row>
    <row r="775" spans="2:16" ht="18" customHeight="1">
      <c r="B775" s="344"/>
      <c r="C775" s="344"/>
      <c r="D775" s="344"/>
      <c r="E775" s="344"/>
      <c r="F775" s="344"/>
      <c r="G775" s="344"/>
      <c r="H775" s="344"/>
      <c r="I775" s="344"/>
      <c r="J775" s="344"/>
      <c r="K775" s="344"/>
      <c r="L775" s="344"/>
      <c r="M775" s="344"/>
      <c r="N775" s="344"/>
      <c r="O775" s="344"/>
      <c r="P775" s="344"/>
    </row>
    <row r="776" spans="2:16" ht="18" customHeight="1">
      <c r="B776" s="344"/>
      <c r="C776" s="344"/>
      <c r="D776" s="344"/>
      <c r="E776" s="344"/>
      <c r="F776" s="344"/>
      <c r="G776" s="344"/>
      <c r="H776" s="344"/>
      <c r="I776" s="344"/>
      <c r="J776" s="344"/>
      <c r="K776" s="344"/>
      <c r="L776" s="344"/>
      <c r="M776" s="344"/>
      <c r="N776" s="344"/>
      <c r="O776" s="344"/>
      <c r="P776" s="344"/>
    </row>
    <row r="777" spans="2:16" ht="18" customHeight="1">
      <c r="B777" s="344"/>
      <c r="C777" s="344"/>
      <c r="D777" s="344"/>
      <c r="E777" s="344"/>
      <c r="F777" s="344"/>
      <c r="G777" s="344"/>
      <c r="H777" s="344"/>
      <c r="I777" s="344"/>
      <c r="J777" s="344"/>
      <c r="K777" s="344"/>
      <c r="L777" s="344"/>
      <c r="M777" s="344"/>
      <c r="N777" s="344"/>
      <c r="O777" s="344"/>
      <c r="P777" s="344"/>
    </row>
    <row r="778" spans="2:16" ht="18" customHeight="1">
      <c r="B778" s="344"/>
      <c r="C778" s="344"/>
      <c r="D778" s="344"/>
      <c r="E778" s="344"/>
      <c r="F778" s="344"/>
      <c r="G778" s="344"/>
      <c r="H778" s="344"/>
      <c r="I778" s="344"/>
      <c r="J778" s="344"/>
      <c r="K778" s="344"/>
      <c r="L778" s="344"/>
      <c r="M778" s="344"/>
      <c r="N778" s="344"/>
      <c r="O778" s="344"/>
      <c r="P778" s="344"/>
    </row>
    <row r="779" spans="2:16" ht="18" customHeight="1">
      <c r="B779" s="344"/>
      <c r="C779" s="344"/>
      <c r="D779" s="344"/>
      <c r="E779" s="344"/>
      <c r="F779" s="344"/>
      <c r="G779" s="344"/>
      <c r="H779" s="344"/>
      <c r="I779" s="344"/>
      <c r="J779" s="344"/>
      <c r="K779" s="344"/>
      <c r="L779" s="344"/>
      <c r="M779" s="344"/>
      <c r="N779" s="344"/>
      <c r="O779" s="344"/>
      <c r="P779" s="344"/>
    </row>
    <row r="780" spans="2:16" ht="18" customHeight="1">
      <c r="B780" s="344"/>
      <c r="C780" s="344"/>
      <c r="D780" s="344"/>
      <c r="E780" s="344"/>
      <c r="F780" s="344"/>
      <c r="G780" s="344"/>
      <c r="H780" s="344"/>
      <c r="I780" s="344"/>
      <c r="J780" s="344"/>
      <c r="K780" s="344"/>
      <c r="L780" s="344"/>
      <c r="M780" s="344"/>
      <c r="N780" s="344"/>
      <c r="O780" s="344"/>
      <c r="P780" s="344"/>
    </row>
    <row r="781" spans="2:16" ht="18" customHeight="1">
      <c r="B781" s="344"/>
      <c r="C781" s="344"/>
      <c r="D781" s="344"/>
      <c r="E781" s="344"/>
      <c r="F781" s="344"/>
      <c r="G781" s="344"/>
      <c r="H781" s="344"/>
      <c r="I781" s="344"/>
      <c r="J781" s="344"/>
      <c r="K781" s="344"/>
      <c r="L781" s="344"/>
      <c r="M781" s="344"/>
      <c r="N781" s="344"/>
      <c r="O781" s="344"/>
      <c r="P781" s="344"/>
    </row>
    <row r="782" spans="2:16" ht="18" customHeight="1">
      <c r="B782" s="344"/>
      <c r="C782" s="344"/>
      <c r="D782" s="344"/>
      <c r="E782" s="344"/>
      <c r="F782" s="344"/>
      <c r="G782" s="344"/>
      <c r="H782" s="344"/>
      <c r="I782" s="344"/>
      <c r="J782" s="344"/>
      <c r="K782" s="344"/>
      <c r="L782" s="344"/>
      <c r="M782" s="344"/>
      <c r="N782" s="344"/>
      <c r="O782" s="344"/>
      <c r="P782" s="344"/>
    </row>
    <row r="783" spans="2:16" ht="18" customHeight="1">
      <c r="B783" s="344"/>
      <c r="C783" s="344"/>
      <c r="D783" s="344"/>
      <c r="E783" s="344"/>
      <c r="F783" s="344"/>
      <c r="G783" s="344"/>
      <c r="H783" s="344"/>
      <c r="I783" s="344"/>
      <c r="J783" s="344"/>
      <c r="K783" s="344"/>
      <c r="L783" s="344"/>
      <c r="M783" s="344"/>
      <c r="N783" s="344"/>
      <c r="O783" s="344"/>
      <c r="P783" s="344"/>
    </row>
    <row r="784" spans="2:16" ht="18" customHeight="1">
      <c r="B784" s="344"/>
      <c r="C784" s="344"/>
      <c r="D784" s="344"/>
      <c r="E784" s="344"/>
      <c r="F784" s="344"/>
      <c r="G784" s="344"/>
      <c r="H784" s="344"/>
      <c r="I784" s="344"/>
      <c r="J784" s="344"/>
      <c r="K784" s="344"/>
      <c r="L784" s="344"/>
      <c r="M784" s="344"/>
      <c r="N784" s="344"/>
      <c r="O784" s="344"/>
      <c r="P784" s="344"/>
    </row>
    <row r="785" spans="2:16" ht="18" customHeight="1">
      <c r="B785" s="344"/>
      <c r="C785" s="344"/>
      <c r="D785" s="344"/>
      <c r="E785" s="344"/>
      <c r="F785" s="344"/>
      <c r="G785" s="344"/>
      <c r="H785" s="344"/>
      <c r="I785" s="344"/>
      <c r="J785" s="344"/>
      <c r="K785" s="344"/>
      <c r="L785" s="344"/>
      <c r="M785" s="344"/>
      <c r="N785" s="344"/>
      <c r="O785" s="344"/>
      <c r="P785" s="344"/>
    </row>
    <row r="786" spans="2:16" ht="18" customHeight="1">
      <c r="B786" s="344"/>
      <c r="C786" s="344"/>
      <c r="D786" s="344"/>
      <c r="E786" s="344"/>
      <c r="F786" s="344"/>
      <c r="G786" s="344"/>
      <c r="H786" s="344"/>
      <c r="I786" s="344"/>
      <c r="J786" s="344"/>
      <c r="K786" s="344"/>
      <c r="L786" s="344"/>
      <c r="M786" s="344"/>
      <c r="N786" s="344"/>
      <c r="O786" s="344"/>
      <c r="P786" s="344"/>
    </row>
    <row r="787" spans="2:16" ht="18" customHeight="1">
      <c r="B787" s="344"/>
      <c r="C787" s="344"/>
      <c r="D787" s="344"/>
      <c r="E787" s="344"/>
      <c r="F787" s="344"/>
      <c r="G787" s="344"/>
      <c r="H787" s="344"/>
      <c r="I787" s="344"/>
      <c r="J787" s="344"/>
      <c r="K787" s="344"/>
      <c r="L787" s="344"/>
      <c r="M787" s="344"/>
      <c r="N787" s="344"/>
      <c r="O787" s="344"/>
      <c r="P787" s="344"/>
    </row>
    <row r="788" spans="2:16" ht="18" customHeight="1">
      <c r="B788" s="344"/>
      <c r="C788" s="344"/>
      <c r="D788" s="344"/>
      <c r="E788" s="344"/>
      <c r="F788" s="344"/>
      <c r="G788" s="344"/>
      <c r="H788" s="344"/>
      <c r="I788" s="344"/>
      <c r="J788" s="344"/>
      <c r="K788" s="344"/>
      <c r="L788" s="344"/>
      <c r="M788" s="344"/>
      <c r="N788" s="344"/>
      <c r="O788" s="344"/>
      <c r="P788" s="344"/>
    </row>
    <row r="789" spans="2:16" ht="18" customHeight="1">
      <c r="B789" s="344"/>
      <c r="C789" s="344"/>
      <c r="D789" s="344"/>
      <c r="E789" s="344"/>
      <c r="F789" s="344"/>
      <c r="G789" s="344"/>
      <c r="H789" s="344"/>
      <c r="I789" s="344"/>
      <c r="J789" s="344"/>
      <c r="K789" s="344"/>
      <c r="L789" s="344"/>
      <c r="M789" s="344"/>
      <c r="N789" s="344"/>
      <c r="O789" s="344"/>
      <c r="P789" s="344"/>
    </row>
    <row r="790" spans="2:16" ht="18" customHeight="1">
      <c r="B790" s="344"/>
      <c r="C790" s="344"/>
      <c r="D790" s="344"/>
      <c r="E790" s="344"/>
      <c r="F790" s="344"/>
      <c r="G790" s="344"/>
      <c r="H790" s="344"/>
      <c r="I790" s="344"/>
      <c r="J790" s="344"/>
      <c r="K790" s="344"/>
      <c r="L790" s="344"/>
      <c r="M790" s="344"/>
      <c r="N790" s="344"/>
      <c r="O790" s="344"/>
      <c r="P790" s="344"/>
    </row>
    <row r="791" spans="2:16" ht="18" customHeight="1">
      <c r="B791" s="344"/>
      <c r="C791" s="344"/>
      <c r="D791" s="344"/>
      <c r="E791" s="344"/>
      <c r="F791" s="344"/>
      <c r="G791" s="344"/>
      <c r="H791" s="344"/>
      <c r="I791" s="344"/>
      <c r="J791" s="344"/>
      <c r="K791" s="344"/>
      <c r="L791" s="344"/>
      <c r="M791" s="344"/>
      <c r="N791" s="344"/>
      <c r="O791" s="344"/>
      <c r="P791" s="344"/>
    </row>
    <row r="792" spans="2:16" ht="18" customHeight="1">
      <c r="B792" s="344"/>
      <c r="C792" s="344"/>
      <c r="D792" s="344"/>
      <c r="E792" s="344"/>
      <c r="F792" s="344"/>
      <c r="G792" s="344"/>
      <c r="H792" s="344"/>
      <c r="I792" s="344"/>
      <c r="J792" s="344"/>
      <c r="K792" s="344"/>
      <c r="L792" s="344"/>
      <c r="M792" s="344"/>
      <c r="N792" s="344"/>
      <c r="O792" s="344"/>
      <c r="P792" s="344"/>
    </row>
    <row r="793" spans="2:16" ht="18" customHeight="1">
      <c r="B793" s="344"/>
      <c r="C793" s="344"/>
      <c r="D793" s="344"/>
      <c r="E793" s="344"/>
      <c r="F793" s="344"/>
      <c r="G793" s="344"/>
      <c r="H793" s="344"/>
      <c r="I793" s="344"/>
      <c r="J793" s="344"/>
      <c r="K793" s="344"/>
      <c r="L793" s="344"/>
      <c r="M793" s="344"/>
      <c r="N793" s="344"/>
      <c r="O793" s="344"/>
      <c r="P793" s="344"/>
    </row>
    <row r="794" spans="2:16" ht="18" customHeight="1">
      <c r="B794" s="344"/>
      <c r="C794" s="344"/>
      <c r="D794" s="344"/>
      <c r="E794" s="344"/>
      <c r="F794" s="344"/>
      <c r="G794" s="344"/>
      <c r="H794" s="344"/>
      <c r="I794" s="344"/>
      <c r="J794" s="344"/>
      <c r="K794" s="344"/>
      <c r="L794" s="344"/>
      <c r="M794" s="344"/>
      <c r="N794" s="344"/>
      <c r="O794" s="344"/>
      <c r="P794" s="344"/>
    </row>
    <row r="795" spans="2:16" ht="18" customHeight="1">
      <c r="B795" s="344"/>
      <c r="C795" s="344"/>
      <c r="D795" s="344"/>
      <c r="E795" s="344"/>
      <c r="F795" s="344"/>
      <c r="G795" s="344"/>
      <c r="H795" s="344"/>
      <c r="I795" s="344"/>
      <c r="J795" s="344"/>
      <c r="K795" s="344"/>
      <c r="L795" s="344"/>
      <c r="M795" s="344"/>
      <c r="N795" s="344"/>
      <c r="O795" s="344"/>
      <c r="P795" s="344"/>
    </row>
    <row r="796" spans="2:16" ht="18" customHeight="1">
      <c r="B796" s="344"/>
      <c r="C796" s="344"/>
      <c r="D796" s="344"/>
      <c r="E796" s="344"/>
      <c r="F796" s="344"/>
      <c r="G796" s="344"/>
      <c r="H796" s="344"/>
      <c r="I796" s="344"/>
      <c r="J796" s="344"/>
      <c r="K796" s="344"/>
      <c r="L796" s="344"/>
      <c r="M796" s="344"/>
      <c r="N796" s="344"/>
      <c r="O796" s="344"/>
      <c r="P796" s="344"/>
    </row>
    <row r="797" spans="2:16" ht="18" customHeight="1">
      <c r="B797" s="344"/>
      <c r="C797" s="344"/>
      <c r="D797" s="344"/>
      <c r="E797" s="344"/>
      <c r="F797" s="344"/>
      <c r="G797" s="344"/>
      <c r="H797" s="344"/>
      <c r="I797" s="344"/>
      <c r="J797" s="344"/>
      <c r="K797" s="344"/>
      <c r="L797" s="344"/>
      <c r="M797" s="344"/>
      <c r="N797" s="344"/>
      <c r="O797" s="344"/>
      <c r="P797" s="344"/>
    </row>
    <row r="798" spans="2:16" ht="18" customHeight="1">
      <c r="B798" s="344"/>
      <c r="C798" s="344"/>
      <c r="D798" s="344"/>
      <c r="E798" s="344"/>
      <c r="F798" s="344"/>
      <c r="G798" s="344"/>
      <c r="H798" s="344"/>
      <c r="I798" s="344"/>
      <c r="J798" s="344"/>
      <c r="K798" s="344"/>
      <c r="L798" s="344"/>
      <c r="M798" s="344"/>
      <c r="N798" s="344"/>
      <c r="O798" s="344"/>
      <c r="P798" s="344"/>
    </row>
    <row r="799" spans="2:16" ht="18" customHeight="1">
      <c r="B799" s="344"/>
      <c r="C799" s="344"/>
      <c r="D799" s="344"/>
      <c r="E799" s="344"/>
      <c r="F799" s="344"/>
      <c r="G799" s="344"/>
      <c r="H799" s="344"/>
      <c r="I799" s="344"/>
      <c r="J799" s="344"/>
      <c r="K799" s="344"/>
      <c r="L799" s="344"/>
      <c r="M799" s="344"/>
      <c r="N799" s="344"/>
      <c r="O799" s="344"/>
      <c r="P799" s="344"/>
    </row>
    <row r="800" spans="2:16" ht="18" customHeight="1">
      <c r="B800" s="344"/>
      <c r="C800" s="344"/>
      <c r="D800" s="344"/>
      <c r="E800" s="344"/>
      <c r="F800" s="344"/>
      <c r="G800" s="344"/>
      <c r="H800" s="344"/>
      <c r="I800" s="344"/>
      <c r="J800" s="344"/>
      <c r="K800" s="344"/>
      <c r="L800" s="344"/>
      <c r="M800" s="344"/>
      <c r="N800" s="344"/>
      <c r="O800" s="344"/>
      <c r="P800" s="344"/>
    </row>
    <row r="801" spans="2:16" ht="18" customHeight="1">
      <c r="B801" s="344"/>
      <c r="C801" s="344"/>
      <c r="D801" s="344"/>
      <c r="E801" s="344"/>
      <c r="F801" s="344"/>
      <c r="G801" s="344"/>
      <c r="H801" s="344"/>
      <c r="I801" s="344"/>
      <c r="J801" s="344"/>
      <c r="K801" s="344"/>
      <c r="L801" s="344"/>
      <c r="M801" s="344"/>
      <c r="N801" s="344"/>
      <c r="O801" s="344"/>
      <c r="P801" s="344"/>
    </row>
    <row r="802" spans="2:16" ht="18" customHeight="1">
      <c r="B802" s="344"/>
      <c r="C802" s="344"/>
      <c r="D802" s="344"/>
      <c r="E802" s="344"/>
      <c r="F802" s="344"/>
      <c r="G802" s="344"/>
      <c r="H802" s="344"/>
      <c r="I802" s="344"/>
      <c r="J802" s="344"/>
      <c r="K802" s="344"/>
      <c r="L802" s="344"/>
      <c r="M802" s="344"/>
      <c r="N802" s="344"/>
      <c r="O802" s="344"/>
      <c r="P802" s="344"/>
    </row>
    <row r="803" spans="2:16" ht="18" customHeight="1">
      <c r="B803" s="344"/>
      <c r="C803" s="344"/>
      <c r="D803" s="344"/>
      <c r="E803" s="344"/>
      <c r="F803" s="344"/>
      <c r="G803" s="344"/>
      <c r="H803" s="344"/>
      <c r="I803" s="344"/>
      <c r="J803" s="344"/>
      <c r="K803" s="344"/>
      <c r="L803" s="344"/>
      <c r="M803" s="344"/>
      <c r="N803" s="344"/>
      <c r="O803" s="344"/>
      <c r="P803" s="344"/>
    </row>
    <row r="804" spans="2:16" ht="18" customHeight="1">
      <c r="B804" s="344"/>
      <c r="C804" s="344"/>
      <c r="D804" s="344"/>
      <c r="E804" s="344"/>
      <c r="F804" s="344"/>
      <c r="G804" s="344"/>
      <c r="H804" s="344"/>
      <c r="I804" s="344"/>
      <c r="J804" s="344"/>
      <c r="K804" s="344"/>
      <c r="L804" s="344"/>
      <c r="M804" s="344"/>
      <c r="N804" s="344"/>
      <c r="O804" s="344"/>
      <c r="P804" s="344"/>
    </row>
    <row r="805" spans="2:16" ht="18" customHeight="1">
      <c r="B805" s="344"/>
      <c r="C805" s="344"/>
      <c r="D805" s="344"/>
      <c r="E805" s="344"/>
      <c r="F805" s="344"/>
      <c r="G805" s="344"/>
      <c r="H805" s="344"/>
      <c r="I805" s="344"/>
      <c r="J805" s="344"/>
      <c r="K805" s="344"/>
      <c r="L805" s="344"/>
      <c r="M805" s="344"/>
      <c r="N805" s="344"/>
      <c r="O805" s="344"/>
      <c r="P805" s="344"/>
    </row>
    <row r="806" spans="2:16" ht="18" customHeight="1">
      <c r="B806" s="344"/>
      <c r="C806" s="344"/>
      <c r="D806" s="344"/>
      <c r="E806" s="344"/>
      <c r="F806" s="344"/>
      <c r="G806" s="344"/>
      <c r="H806" s="344"/>
      <c r="I806" s="344"/>
      <c r="J806" s="344"/>
      <c r="K806" s="344"/>
      <c r="L806" s="344"/>
      <c r="M806" s="344"/>
      <c r="N806" s="344"/>
      <c r="O806" s="344"/>
      <c r="P806" s="344"/>
    </row>
    <row r="807" spans="2:16" ht="18" customHeight="1">
      <c r="B807" s="344"/>
      <c r="C807" s="344"/>
      <c r="D807" s="344"/>
      <c r="E807" s="344"/>
      <c r="F807" s="344"/>
      <c r="G807" s="344"/>
      <c r="H807" s="344"/>
      <c r="I807" s="344"/>
      <c r="J807" s="344"/>
      <c r="K807" s="344"/>
      <c r="L807" s="344"/>
      <c r="M807" s="344"/>
      <c r="N807" s="344"/>
      <c r="O807" s="344"/>
      <c r="P807" s="344"/>
    </row>
    <row r="808" spans="2:16" ht="18" customHeight="1">
      <c r="B808" s="344"/>
      <c r="C808" s="344"/>
      <c r="D808" s="344"/>
      <c r="E808" s="344"/>
      <c r="F808" s="344"/>
      <c r="G808" s="344"/>
      <c r="H808" s="344"/>
      <c r="I808" s="344"/>
      <c r="J808" s="344"/>
      <c r="K808" s="344"/>
      <c r="L808" s="344"/>
      <c r="M808" s="344"/>
      <c r="N808" s="344"/>
      <c r="O808" s="344"/>
      <c r="P808" s="344"/>
    </row>
    <row r="809" spans="2:16" ht="18" customHeight="1">
      <c r="B809" s="344"/>
      <c r="C809" s="344"/>
      <c r="D809" s="344"/>
      <c r="E809" s="344"/>
      <c r="F809" s="344"/>
      <c r="G809" s="344"/>
      <c r="H809" s="344"/>
      <c r="I809" s="344"/>
      <c r="J809" s="344"/>
      <c r="K809" s="344"/>
      <c r="L809" s="344"/>
      <c r="M809" s="344"/>
      <c r="N809" s="344"/>
      <c r="O809" s="344"/>
      <c r="P809" s="344"/>
    </row>
    <row r="810" spans="2:16" ht="18" customHeight="1">
      <c r="B810" s="344"/>
      <c r="C810" s="344"/>
      <c r="D810" s="344"/>
      <c r="E810" s="344"/>
      <c r="F810" s="344"/>
      <c r="G810" s="344"/>
      <c r="H810" s="344"/>
      <c r="I810" s="344"/>
      <c r="J810" s="344"/>
      <c r="K810" s="344"/>
      <c r="L810" s="344"/>
      <c r="M810" s="344"/>
      <c r="N810" s="344"/>
      <c r="O810" s="344"/>
      <c r="P810" s="344"/>
    </row>
    <row r="811" spans="2:16" ht="18" customHeight="1">
      <c r="B811" s="344"/>
      <c r="C811" s="344"/>
      <c r="D811" s="344"/>
      <c r="E811" s="344"/>
      <c r="F811" s="344"/>
      <c r="G811" s="344"/>
      <c r="H811" s="344"/>
      <c r="I811" s="344"/>
      <c r="J811" s="344"/>
      <c r="K811" s="344"/>
      <c r="L811" s="344"/>
      <c r="M811" s="344"/>
      <c r="N811" s="344"/>
      <c r="O811" s="344"/>
      <c r="P811" s="344"/>
    </row>
    <row r="812" spans="2:16" ht="18" customHeight="1">
      <c r="B812" s="344"/>
      <c r="C812" s="344"/>
      <c r="D812" s="344"/>
      <c r="E812" s="344"/>
      <c r="F812" s="344"/>
      <c r="G812" s="344"/>
      <c r="H812" s="344"/>
      <c r="I812" s="344"/>
      <c r="J812" s="344"/>
      <c r="K812" s="344"/>
      <c r="L812" s="344"/>
      <c r="M812" s="344"/>
      <c r="N812" s="344"/>
      <c r="O812" s="344"/>
      <c r="P812" s="344"/>
    </row>
    <row r="813" spans="2:16" ht="18" customHeight="1">
      <c r="B813" s="344"/>
      <c r="C813" s="344"/>
      <c r="D813" s="344"/>
      <c r="E813" s="344"/>
      <c r="F813" s="344"/>
      <c r="G813" s="344"/>
      <c r="H813" s="344"/>
      <c r="I813" s="344"/>
      <c r="J813" s="344"/>
      <c r="K813" s="344"/>
      <c r="L813" s="344"/>
      <c r="M813" s="344"/>
      <c r="N813" s="344"/>
      <c r="O813" s="344"/>
      <c r="P813" s="344"/>
    </row>
    <row r="814" spans="2:16" ht="18" customHeight="1">
      <c r="B814" s="344"/>
      <c r="C814" s="344"/>
      <c r="D814" s="344"/>
      <c r="E814" s="344"/>
      <c r="F814" s="344"/>
      <c r="G814" s="344"/>
      <c r="H814" s="344"/>
      <c r="I814" s="344"/>
      <c r="J814" s="344"/>
      <c r="K814" s="344"/>
      <c r="L814" s="344"/>
      <c r="M814" s="344"/>
      <c r="N814" s="344"/>
      <c r="O814" s="344"/>
      <c r="P814" s="344"/>
    </row>
    <row r="815" spans="2:16" ht="18" customHeight="1">
      <c r="B815" s="344"/>
      <c r="C815" s="344"/>
      <c r="D815" s="344"/>
      <c r="E815" s="344"/>
      <c r="F815" s="344"/>
      <c r="G815" s="344"/>
      <c r="H815" s="344"/>
      <c r="I815" s="344"/>
      <c r="J815" s="344"/>
      <c r="K815" s="344"/>
      <c r="L815" s="344"/>
      <c r="M815" s="344"/>
      <c r="N815" s="344"/>
      <c r="O815" s="344"/>
      <c r="P815" s="344"/>
    </row>
    <row r="816" spans="2:16" ht="18" customHeight="1">
      <c r="B816" s="344"/>
      <c r="C816" s="344"/>
      <c r="D816" s="344"/>
      <c r="E816" s="344"/>
      <c r="F816" s="344"/>
      <c r="G816" s="344"/>
      <c r="H816" s="344"/>
      <c r="I816" s="344"/>
      <c r="J816" s="344"/>
      <c r="K816" s="344"/>
      <c r="L816" s="344"/>
      <c r="M816" s="344"/>
      <c r="N816" s="344"/>
      <c r="O816" s="344"/>
      <c r="P816" s="344"/>
    </row>
    <row r="817" spans="2:16" ht="18" customHeight="1">
      <c r="B817" s="344"/>
      <c r="C817" s="344"/>
      <c r="D817" s="344"/>
      <c r="E817" s="344"/>
      <c r="F817" s="344"/>
      <c r="G817" s="344"/>
      <c r="H817" s="344"/>
      <c r="I817" s="344"/>
      <c r="J817" s="344"/>
      <c r="K817" s="344"/>
      <c r="L817" s="344"/>
      <c r="M817" s="344"/>
      <c r="N817" s="344"/>
      <c r="O817" s="344"/>
      <c r="P817" s="344"/>
    </row>
    <row r="818" spans="2:16" ht="18" customHeight="1">
      <c r="B818" s="344"/>
      <c r="C818" s="344"/>
      <c r="D818" s="344"/>
      <c r="E818" s="344"/>
      <c r="F818" s="344"/>
      <c r="G818" s="344"/>
      <c r="H818" s="344"/>
      <c r="I818" s="344"/>
      <c r="J818" s="344"/>
      <c r="K818" s="344"/>
      <c r="L818" s="344"/>
      <c r="M818" s="344"/>
      <c r="N818" s="344"/>
      <c r="O818" s="344"/>
      <c r="P818" s="344"/>
    </row>
    <row r="819" spans="2:16" ht="18" customHeight="1">
      <c r="B819" s="344"/>
      <c r="C819" s="344"/>
      <c r="D819" s="344"/>
      <c r="E819" s="344"/>
      <c r="F819" s="344"/>
      <c r="G819" s="344"/>
      <c r="H819" s="344"/>
      <c r="I819" s="344"/>
      <c r="J819" s="344"/>
      <c r="K819" s="344"/>
      <c r="L819" s="344"/>
      <c r="M819" s="344"/>
      <c r="N819" s="344"/>
      <c r="O819" s="344"/>
      <c r="P819" s="344"/>
    </row>
    <row r="820" spans="2:16" ht="18" customHeight="1">
      <c r="B820" s="344"/>
      <c r="C820" s="344"/>
      <c r="D820" s="344"/>
      <c r="E820" s="344"/>
      <c r="F820" s="344"/>
      <c r="G820" s="344"/>
      <c r="H820" s="344"/>
      <c r="I820" s="344"/>
      <c r="J820" s="344"/>
      <c r="K820" s="344"/>
      <c r="L820" s="344"/>
      <c r="M820" s="344"/>
      <c r="N820" s="344"/>
      <c r="O820" s="344"/>
      <c r="P820" s="344"/>
    </row>
    <row r="821" spans="2:16" ht="18" customHeight="1">
      <c r="B821" s="344"/>
      <c r="C821" s="344"/>
      <c r="D821" s="344"/>
      <c r="E821" s="344"/>
      <c r="F821" s="344"/>
      <c r="G821" s="344"/>
      <c r="H821" s="344"/>
      <c r="I821" s="344"/>
      <c r="J821" s="344"/>
      <c r="K821" s="344"/>
      <c r="L821" s="344"/>
      <c r="M821" s="344"/>
      <c r="N821" s="344"/>
      <c r="O821" s="344"/>
      <c r="P821" s="344"/>
    </row>
    <row r="822" spans="2:16" ht="18" customHeight="1">
      <c r="B822" s="344"/>
      <c r="C822" s="344"/>
      <c r="D822" s="344"/>
      <c r="E822" s="344"/>
      <c r="F822" s="344"/>
      <c r="G822" s="344"/>
      <c r="H822" s="344"/>
      <c r="I822" s="344"/>
      <c r="J822" s="344"/>
      <c r="K822" s="344"/>
      <c r="L822" s="344"/>
      <c r="M822" s="344"/>
      <c r="N822" s="344"/>
      <c r="O822" s="344"/>
      <c r="P822" s="344"/>
    </row>
    <row r="823" spans="2:16" ht="18" customHeight="1">
      <c r="B823" s="344"/>
      <c r="C823" s="344"/>
      <c r="D823" s="344"/>
      <c r="E823" s="344"/>
      <c r="F823" s="344"/>
      <c r="G823" s="344"/>
      <c r="H823" s="344"/>
      <c r="I823" s="344"/>
      <c r="J823" s="344"/>
      <c r="K823" s="344"/>
      <c r="L823" s="344"/>
      <c r="M823" s="344"/>
      <c r="N823" s="344"/>
      <c r="O823" s="344"/>
      <c r="P823" s="344"/>
    </row>
    <row r="824" spans="2:16" ht="18" customHeight="1">
      <c r="B824" s="344"/>
      <c r="C824" s="344"/>
      <c r="D824" s="344"/>
      <c r="E824" s="344"/>
      <c r="F824" s="344"/>
      <c r="G824" s="344"/>
      <c r="H824" s="344"/>
      <c r="I824" s="344"/>
      <c r="J824" s="344"/>
      <c r="K824" s="344"/>
      <c r="L824" s="344"/>
      <c r="M824" s="344"/>
      <c r="N824" s="344"/>
      <c r="O824" s="344"/>
      <c r="P824" s="344"/>
    </row>
    <row r="825" spans="2:16" ht="18" customHeight="1">
      <c r="B825" s="344"/>
      <c r="C825" s="344"/>
      <c r="D825" s="344"/>
      <c r="E825" s="344"/>
      <c r="F825" s="344"/>
      <c r="G825" s="344"/>
      <c r="H825" s="344"/>
      <c r="I825" s="344"/>
      <c r="J825" s="344"/>
      <c r="K825" s="344"/>
      <c r="L825" s="344"/>
      <c r="M825" s="344"/>
      <c r="N825" s="344"/>
      <c r="O825" s="344"/>
      <c r="P825" s="344"/>
    </row>
    <row r="826" spans="2:16" ht="18" customHeight="1">
      <c r="B826" s="344"/>
      <c r="C826" s="344"/>
      <c r="D826" s="344"/>
      <c r="E826" s="344"/>
      <c r="F826" s="344"/>
      <c r="G826" s="344"/>
      <c r="H826" s="344"/>
      <c r="I826" s="344"/>
      <c r="J826" s="344"/>
      <c r="K826" s="344"/>
      <c r="L826" s="344"/>
      <c r="M826" s="344"/>
      <c r="N826" s="344"/>
      <c r="O826" s="344"/>
      <c r="P826" s="344"/>
    </row>
    <row r="827" spans="2:16" ht="18" customHeight="1">
      <c r="B827" s="344"/>
      <c r="C827" s="344"/>
      <c r="D827" s="344"/>
      <c r="E827" s="344"/>
      <c r="F827" s="344"/>
      <c r="G827" s="344"/>
      <c r="H827" s="344"/>
      <c r="I827" s="344"/>
      <c r="J827" s="344"/>
      <c r="K827" s="344"/>
      <c r="L827" s="344"/>
      <c r="M827" s="344"/>
      <c r="N827" s="344"/>
      <c r="O827" s="344"/>
      <c r="P827" s="344"/>
    </row>
    <row r="828" spans="2:16" ht="18" customHeight="1">
      <c r="B828" s="344"/>
      <c r="C828" s="344"/>
      <c r="D828" s="344"/>
      <c r="E828" s="344"/>
      <c r="F828" s="344"/>
      <c r="G828" s="344"/>
      <c r="H828" s="344"/>
      <c r="I828" s="344"/>
      <c r="J828" s="344"/>
      <c r="K828" s="344"/>
      <c r="L828" s="344"/>
      <c r="M828" s="344"/>
      <c r="N828" s="344"/>
      <c r="O828" s="344"/>
      <c r="P828" s="344"/>
    </row>
    <row r="829" spans="2:16" ht="18" customHeight="1">
      <c r="B829" s="344"/>
      <c r="C829" s="344"/>
      <c r="D829" s="344"/>
      <c r="E829" s="344"/>
      <c r="F829" s="344"/>
      <c r="G829" s="344"/>
      <c r="H829" s="344"/>
      <c r="I829" s="344"/>
      <c r="J829" s="344"/>
      <c r="K829" s="344"/>
      <c r="L829" s="344"/>
      <c r="M829" s="344"/>
      <c r="N829" s="344"/>
      <c r="O829" s="344"/>
      <c r="P829" s="344"/>
    </row>
    <row r="830" spans="2:16" ht="18" customHeight="1">
      <c r="B830" s="344"/>
      <c r="C830" s="344"/>
      <c r="D830" s="344"/>
      <c r="E830" s="344"/>
      <c r="F830" s="344"/>
      <c r="G830" s="344"/>
      <c r="H830" s="344"/>
      <c r="I830" s="344"/>
      <c r="J830" s="344"/>
      <c r="K830" s="344"/>
      <c r="L830" s="344"/>
      <c r="M830" s="344"/>
      <c r="N830" s="344"/>
      <c r="O830" s="344"/>
      <c r="P830" s="344"/>
    </row>
    <row r="831" spans="2:16" ht="18" customHeight="1">
      <c r="B831" s="344"/>
      <c r="C831" s="344"/>
      <c r="D831" s="344"/>
      <c r="E831" s="344"/>
      <c r="F831" s="344"/>
      <c r="G831" s="344"/>
      <c r="H831" s="344"/>
      <c r="I831" s="344"/>
      <c r="J831" s="344"/>
      <c r="K831" s="344"/>
      <c r="L831" s="344"/>
      <c r="M831" s="344"/>
      <c r="N831" s="344"/>
      <c r="O831" s="344"/>
      <c r="P831" s="344"/>
    </row>
    <row r="832" spans="2:16" ht="18" customHeight="1">
      <c r="B832" s="344"/>
      <c r="C832" s="344"/>
      <c r="D832" s="344"/>
      <c r="E832" s="344"/>
      <c r="F832" s="344"/>
      <c r="G832" s="344"/>
      <c r="H832" s="344"/>
      <c r="I832" s="344"/>
      <c r="J832" s="344"/>
      <c r="K832" s="344"/>
      <c r="L832" s="344"/>
      <c r="M832" s="344"/>
      <c r="N832" s="344"/>
      <c r="O832" s="344"/>
      <c r="P832" s="344"/>
    </row>
    <row r="833" spans="2:16" ht="18" customHeight="1">
      <c r="B833" s="344"/>
      <c r="C833" s="344"/>
      <c r="D833" s="344"/>
      <c r="E833" s="344"/>
      <c r="F833" s="344"/>
      <c r="G833" s="344"/>
      <c r="H833" s="344"/>
      <c r="I833" s="344"/>
      <c r="J833" s="344"/>
      <c r="K833" s="344"/>
      <c r="L833" s="344"/>
      <c r="M833" s="344"/>
      <c r="N833" s="344"/>
      <c r="O833" s="344"/>
      <c r="P833" s="344"/>
    </row>
    <row r="834" spans="2:16" ht="18" customHeight="1">
      <c r="B834" s="344"/>
      <c r="C834" s="344"/>
      <c r="D834" s="344"/>
      <c r="E834" s="344"/>
      <c r="F834" s="344"/>
      <c r="G834" s="344"/>
      <c r="H834" s="344"/>
      <c r="I834" s="344"/>
      <c r="J834" s="344"/>
      <c r="K834" s="344"/>
      <c r="L834" s="344"/>
      <c r="M834" s="344"/>
      <c r="N834" s="344"/>
      <c r="O834" s="344"/>
      <c r="P834" s="344"/>
    </row>
    <row r="835" spans="2:16" ht="18" customHeight="1">
      <c r="B835" s="344"/>
      <c r="C835" s="344"/>
      <c r="D835" s="344"/>
      <c r="E835" s="344"/>
      <c r="F835" s="344"/>
      <c r="G835" s="344"/>
      <c r="H835" s="344"/>
      <c r="I835" s="344"/>
      <c r="J835" s="344"/>
      <c r="K835" s="344"/>
      <c r="L835" s="344"/>
      <c r="M835" s="344"/>
      <c r="N835" s="344"/>
      <c r="O835" s="344"/>
      <c r="P835" s="344"/>
    </row>
    <row r="836" spans="2:16" ht="18" customHeight="1">
      <c r="B836" s="344"/>
      <c r="C836" s="344"/>
      <c r="D836" s="344"/>
      <c r="E836" s="344"/>
      <c r="F836" s="344"/>
      <c r="G836" s="344"/>
      <c r="H836" s="344"/>
      <c r="I836" s="344"/>
      <c r="J836" s="344"/>
      <c r="K836" s="344"/>
      <c r="L836" s="344"/>
      <c r="M836" s="344"/>
      <c r="N836" s="344"/>
      <c r="O836" s="344"/>
      <c r="P836" s="344"/>
    </row>
    <row r="837" spans="2:16" ht="18" customHeight="1">
      <c r="B837" s="344"/>
      <c r="C837" s="344"/>
      <c r="D837" s="344"/>
      <c r="E837" s="344"/>
      <c r="F837" s="344"/>
      <c r="G837" s="344"/>
      <c r="H837" s="344"/>
      <c r="I837" s="344"/>
      <c r="J837" s="344"/>
      <c r="K837" s="344"/>
      <c r="L837" s="344"/>
      <c r="M837" s="344"/>
      <c r="N837" s="344"/>
      <c r="O837" s="344"/>
      <c r="P837" s="344"/>
    </row>
    <row r="838" spans="2:16" ht="18" customHeight="1">
      <c r="B838" s="344"/>
      <c r="C838" s="344"/>
      <c r="D838" s="344"/>
      <c r="E838" s="344"/>
      <c r="F838" s="344"/>
      <c r="G838" s="344"/>
      <c r="H838" s="344"/>
      <c r="I838" s="344"/>
      <c r="J838" s="344"/>
      <c r="K838" s="344"/>
      <c r="L838" s="344"/>
      <c r="M838" s="344"/>
      <c r="N838" s="344"/>
      <c r="O838" s="344"/>
      <c r="P838" s="344"/>
    </row>
    <row r="839" spans="2:16" ht="18" customHeight="1">
      <c r="B839" s="344"/>
      <c r="C839" s="344"/>
      <c r="D839" s="344"/>
      <c r="E839" s="344"/>
      <c r="F839" s="344"/>
      <c r="G839" s="344"/>
      <c r="H839" s="344"/>
      <c r="I839" s="344"/>
      <c r="J839" s="344"/>
      <c r="K839" s="344"/>
      <c r="L839" s="344"/>
      <c r="M839" s="344"/>
      <c r="N839" s="344"/>
      <c r="O839" s="344"/>
      <c r="P839" s="344"/>
    </row>
    <row r="840" spans="2:16" ht="18" customHeight="1">
      <c r="B840" s="344"/>
      <c r="C840" s="344"/>
      <c r="D840" s="344"/>
      <c r="E840" s="344"/>
      <c r="F840" s="344"/>
      <c r="G840" s="344"/>
      <c r="H840" s="344"/>
      <c r="I840" s="344"/>
      <c r="J840" s="344"/>
      <c r="K840" s="344"/>
      <c r="L840" s="344"/>
      <c r="M840" s="344"/>
      <c r="N840" s="344"/>
      <c r="O840" s="344"/>
      <c r="P840" s="344"/>
    </row>
    <row r="841" spans="2:16" ht="18" customHeight="1">
      <c r="B841" s="344"/>
      <c r="C841" s="344"/>
      <c r="D841" s="344"/>
      <c r="E841" s="344"/>
      <c r="F841" s="344"/>
      <c r="G841" s="344"/>
      <c r="H841" s="344"/>
      <c r="I841" s="344"/>
      <c r="J841" s="344"/>
      <c r="K841" s="344"/>
      <c r="L841" s="344"/>
      <c r="M841" s="344"/>
      <c r="N841" s="344"/>
      <c r="O841" s="344"/>
      <c r="P841" s="344"/>
    </row>
    <row r="842" spans="2:16" ht="18" customHeight="1">
      <c r="B842" s="344"/>
      <c r="C842" s="344"/>
      <c r="D842" s="344"/>
      <c r="E842" s="344"/>
      <c r="F842" s="344"/>
      <c r="G842" s="344"/>
      <c r="H842" s="344"/>
      <c r="I842" s="344"/>
      <c r="J842" s="344"/>
      <c r="K842" s="344"/>
      <c r="L842" s="344"/>
      <c r="M842" s="344"/>
      <c r="N842" s="344"/>
      <c r="O842" s="344"/>
      <c r="P842" s="344"/>
    </row>
    <row r="843" spans="2:16" ht="18" customHeight="1">
      <c r="B843" s="344"/>
      <c r="C843" s="344"/>
      <c r="D843" s="344"/>
      <c r="E843" s="344"/>
      <c r="F843" s="344"/>
      <c r="G843" s="344"/>
      <c r="H843" s="344"/>
      <c r="I843" s="344"/>
      <c r="J843" s="344"/>
      <c r="K843" s="344"/>
      <c r="L843" s="344"/>
      <c r="M843" s="344"/>
      <c r="N843" s="344"/>
      <c r="O843" s="344"/>
      <c r="P843" s="344"/>
    </row>
    <row r="844" spans="2:16" ht="18" customHeight="1">
      <c r="B844" s="344"/>
      <c r="C844" s="344"/>
      <c r="D844" s="344"/>
      <c r="E844" s="344"/>
      <c r="F844" s="344"/>
      <c r="G844" s="344"/>
      <c r="H844" s="344"/>
      <c r="I844" s="344"/>
      <c r="J844" s="344"/>
      <c r="K844" s="344"/>
      <c r="L844" s="344"/>
      <c r="M844" s="344"/>
      <c r="N844" s="344"/>
      <c r="O844" s="344"/>
      <c r="P844" s="344"/>
    </row>
    <row r="845" spans="2:16" ht="18" customHeight="1">
      <c r="B845" s="344"/>
      <c r="C845" s="344"/>
      <c r="D845" s="344"/>
      <c r="E845" s="344"/>
      <c r="F845" s="344"/>
      <c r="G845" s="344"/>
      <c r="H845" s="344"/>
      <c r="I845" s="344"/>
      <c r="J845" s="344"/>
      <c r="K845" s="344"/>
      <c r="L845" s="344"/>
      <c r="M845" s="344"/>
      <c r="N845" s="344"/>
      <c r="O845" s="344"/>
      <c r="P845" s="344"/>
    </row>
    <row r="846" spans="2:16" ht="18" customHeight="1">
      <c r="B846" s="344"/>
      <c r="C846" s="344"/>
      <c r="D846" s="344"/>
      <c r="E846" s="344"/>
      <c r="F846" s="344"/>
      <c r="G846" s="344"/>
      <c r="H846" s="344"/>
      <c r="I846" s="344"/>
      <c r="J846" s="344"/>
      <c r="K846" s="344"/>
      <c r="L846" s="344"/>
      <c r="M846" s="344"/>
      <c r="N846" s="344"/>
      <c r="O846" s="344"/>
      <c r="P846" s="344"/>
    </row>
    <row r="847" spans="2:16" ht="18" customHeight="1">
      <c r="B847" s="344"/>
      <c r="C847" s="344"/>
      <c r="D847" s="344"/>
      <c r="E847" s="344"/>
      <c r="F847" s="344"/>
      <c r="G847" s="344"/>
      <c r="H847" s="344"/>
      <c r="I847" s="344"/>
      <c r="J847" s="344"/>
      <c r="K847" s="344"/>
      <c r="L847" s="344"/>
      <c r="M847" s="344"/>
      <c r="N847" s="344"/>
      <c r="O847" s="344"/>
      <c r="P847" s="344"/>
    </row>
    <row r="848" spans="2:16" ht="18" customHeight="1">
      <c r="B848" s="344"/>
      <c r="C848" s="344"/>
      <c r="D848" s="344"/>
      <c r="E848" s="344"/>
      <c r="F848" s="344"/>
      <c r="G848" s="344"/>
      <c r="H848" s="344"/>
      <c r="I848" s="344"/>
      <c r="J848" s="344"/>
      <c r="K848" s="344"/>
      <c r="L848" s="344"/>
      <c r="M848" s="344"/>
      <c r="N848" s="344"/>
      <c r="O848" s="344"/>
      <c r="P848" s="344"/>
    </row>
    <row r="849" spans="2:16" ht="18" customHeight="1">
      <c r="B849" s="344"/>
      <c r="C849" s="344"/>
      <c r="D849" s="344"/>
      <c r="E849" s="344"/>
      <c r="F849" s="344"/>
      <c r="G849" s="344"/>
      <c r="H849" s="344"/>
      <c r="I849" s="344"/>
      <c r="J849" s="344"/>
      <c r="K849" s="344"/>
      <c r="L849" s="344"/>
      <c r="M849" s="344"/>
      <c r="N849" s="344"/>
      <c r="O849" s="344"/>
      <c r="P849" s="344"/>
    </row>
    <row r="850" spans="2:16" ht="18" customHeight="1">
      <c r="B850" s="344"/>
      <c r="C850" s="344"/>
      <c r="D850" s="344"/>
      <c r="E850" s="344"/>
      <c r="F850" s="344"/>
      <c r="G850" s="344"/>
      <c r="H850" s="344"/>
      <c r="I850" s="344"/>
      <c r="J850" s="344"/>
      <c r="K850" s="344"/>
      <c r="L850" s="344"/>
      <c r="M850" s="344"/>
      <c r="N850" s="344"/>
      <c r="O850" s="344"/>
      <c r="P850" s="344"/>
    </row>
    <row r="851" spans="2:16" ht="18" customHeight="1">
      <c r="B851" s="344"/>
      <c r="C851" s="344"/>
      <c r="D851" s="344"/>
      <c r="E851" s="344"/>
      <c r="F851" s="344"/>
      <c r="G851" s="344"/>
      <c r="H851" s="344"/>
      <c r="I851" s="344"/>
      <c r="J851" s="344"/>
      <c r="K851" s="344"/>
      <c r="L851" s="344"/>
      <c r="M851" s="344"/>
      <c r="N851" s="344"/>
      <c r="O851" s="344"/>
      <c r="P851" s="344"/>
    </row>
    <row r="852" spans="2:16" ht="18" customHeight="1">
      <c r="B852" s="344"/>
      <c r="C852" s="344"/>
      <c r="D852" s="344"/>
      <c r="E852" s="344"/>
      <c r="F852" s="344"/>
      <c r="G852" s="344"/>
      <c r="H852" s="344"/>
      <c r="I852" s="344"/>
      <c r="J852" s="344"/>
      <c r="K852" s="344"/>
      <c r="L852" s="344"/>
      <c r="M852" s="344"/>
      <c r="N852" s="344"/>
      <c r="O852" s="344"/>
      <c r="P852" s="344"/>
    </row>
    <row r="853" spans="2:16" ht="18" customHeight="1">
      <c r="B853" s="344"/>
      <c r="C853" s="344"/>
      <c r="D853" s="344"/>
      <c r="E853" s="344"/>
      <c r="F853" s="344"/>
      <c r="G853" s="344"/>
      <c r="H853" s="344"/>
      <c r="I853" s="344"/>
      <c r="J853" s="344"/>
      <c r="K853" s="344"/>
      <c r="L853" s="344"/>
      <c r="M853" s="344"/>
      <c r="N853" s="344"/>
      <c r="O853" s="344"/>
      <c r="P853" s="344"/>
    </row>
    <row r="854" spans="2:16" ht="18" customHeight="1">
      <c r="B854" s="344"/>
      <c r="C854" s="344"/>
      <c r="D854" s="344"/>
      <c r="E854" s="344"/>
      <c r="F854" s="344"/>
      <c r="G854" s="344"/>
      <c r="H854" s="344"/>
      <c r="I854" s="344"/>
      <c r="J854" s="344"/>
      <c r="K854" s="344"/>
      <c r="L854" s="344"/>
      <c r="M854" s="344"/>
      <c r="N854" s="344"/>
      <c r="O854" s="344"/>
      <c r="P854" s="344"/>
    </row>
    <row r="855" spans="2:16" ht="18" customHeight="1">
      <c r="B855" s="344"/>
      <c r="C855" s="344"/>
      <c r="D855" s="344"/>
      <c r="E855" s="344"/>
      <c r="F855" s="344"/>
      <c r="G855" s="344"/>
      <c r="H855" s="344"/>
      <c r="I855" s="344"/>
      <c r="J855" s="344"/>
      <c r="K855" s="344"/>
      <c r="L855" s="344"/>
      <c r="M855" s="344"/>
      <c r="N855" s="344"/>
      <c r="O855" s="344"/>
      <c r="P855" s="344"/>
    </row>
    <row r="856" spans="2:16" ht="18" customHeight="1">
      <c r="B856" s="344"/>
      <c r="C856" s="344"/>
      <c r="D856" s="344"/>
      <c r="E856" s="344"/>
      <c r="F856" s="344"/>
      <c r="G856" s="344"/>
      <c r="H856" s="344"/>
      <c r="I856" s="344"/>
      <c r="J856" s="344"/>
      <c r="K856" s="344"/>
      <c r="L856" s="344"/>
      <c r="M856" s="344"/>
      <c r="N856" s="344"/>
      <c r="O856" s="344"/>
      <c r="P856" s="344"/>
    </row>
    <row r="857" spans="2:16" ht="18" customHeight="1">
      <c r="B857" s="344"/>
      <c r="C857" s="344"/>
      <c r="D857" s="344"/>
      <c r="E857" s="344"/>
      <c r="F857" s="344"/>
      <c r="G857" s="344"/>
      <c r="H857" s="344"/>
      <c r="I857" s="344"/>
      <c r="J857" s="344"/>
      <c r="K857" s="344"/>
      <c r="L857" s="344"/>
      <c r="M857" s="344"/>
      <c r="N857" s="344"/>
      <c r="O857" s="344"/>
      <c r="P857" s="344"/>
    </row>
    <row r="858" spans="2:16" ht="18" customHeight="1">
      <c r="B858" s="344"/>
      <c r="C858" s="344"/>
      <c r="D858" s="344"/>
      <c r="E858" s="344"/>
      <c r="F858" s="344"/>
      <c r="G858" s="344"/>
      <c r="H858" s="344"/>
      <c r="I858" s="344"/>
      <c r="J858" s="344"/>
      <c r="K858" s="344"/>
      <c r="L858" s="344"/>
      <c r="M858" s="344"/>
      <c r="N858" s="344"/>
      <c r="O858" s="344"/>
      <c r="P858" s="344"/>
    </row>
    <row r="859" spans="2:16" ht="18" customHeight="1">
      <c r="B859" s="344"/>
      <c r="C859" s="344"/>
      <c r="D859" s="344"/>
      <c r="E859" s="344"/>
      <c r="F859" s="344"/>
      <c r="G859" s="344"/>
      <c r="H859" s="344"/>
      <c r="I859" s="344"/>
      <c r="J859" s="344"/>
      <c r="K859" s="344"/>
      <c r="L859" s="344"/>
      <c r="M859" s="344"/>
      <c r="N859" s="344"/>
      <c r="O859" s="344"/>
      <c r="P859" s="344"/>
    </row>
    <row r="860" spans="2:16" ht="18" customHeight="1">
      <c r="B860" s="344"/>
      <c r="C860" s="344"/>
      <c r="D860" s="344"/>
      <c r="E860" s="344"/>
      <c r="F860" s="344"/>
      <c r="G860" s="344"/>
      <c r="H860" s="344"/>
      <c r="I860" s="344"/>
      <c r="J860" s="344"/>
      <c r="K860" s="344"/>
      <c r="L860" s="344"/>
      <c r="M860" s="344"/>
      <c r="N860" s="344"/>
      <c r="O860" s="344"/>
      <c r="P860" s="344"/>
    </row>
    <row r="861" spans="2:16" ht="18" customHeight="1">
      <c r="B861" s="344"/>
      <c r="C861" s="344"/>
      <c r="D861" s="344"/>
      <c r="E861" s="344"/>
      <c r="F861" s="344"/>
      <c r="G861" s="344"/>
      <c r="H861" s="344"/>
      <c r="I861" s="344"/>
      <c r="J861" s="344"/>
      <c r="K861" s="344"/>
      <c r="L861" s="344"/>
      <c r="M861" s="344"/>
      <c r="N861" s="344"/>
      <c r="O861" s="344"/>
      <c r="P861" s="344"/>
    </row>
    <row r="862" spans="2:16" ht="18" customHeight="1">
      <c r="B862" s="344"/>
      <c r="C862" s="344"/>
      <c r="D862" s="344"/>
      <c r="E862" s="344"/>
      <c r="F862" s="344"/>
      <c r="G862" s="344"/>
      <c r="H862" s="344"/>
      <c r="I862" s="344"/>
      <c r="J862" s="344"/>
      <c r="K862" s="344"/>
      <c r="L862" s="344"/>
      <c r="M862" s="344"/>
      <c r="N862" s="344"/>
      <c r="O862" s="344"/>
      <c r="P862" s="344"/>
    </row>
    <row r="863" spans="2:16" ht="18" customHeight="1">
      <c r="B863" s="344"/>
      <c r="C863" s="344"/>
      <c r="D863" s="344"/>
      <c r="E863" s="344"/>
      <c r="F863" s="344"/>
      <c r="G863" s="344"/>
      <c r="H863" s="344"/>
      <c r="I863" s="344"/>
      <c r="J863" s="344"/>
      <c r="K863" s="344"/>
      <c r="L863" s="344"/>
      <c r="M863" s="344"/>
      <c r="N863" s="344"/>
      <c r="O863" s="344"/>
      <c r="P863" s="344"/>
    </row>
    <row r="864" spans="2:16" ht="18" customHeight="1">
      <c r="B864" s="344"/>
      <c r="C864" s="344"/>
      <c r="D864" s="344"/>
      <c r="E864" s="344"/>
      <c r="F864" s="344"/>
      <c r="G864" s="344"/>
      <c r="H864" s="344"/>
      <c r="I864" s="344"/>
      <c r="J864" s="344"/>
      <c r="K864" s="344"/>
      <c r="L864" s="344"/>
      <c r="M864" s="344"/>
      <c r="N864" s="344"/>
      <c r="O864" s="344"/>
      <c r="P864" s="344"/>
    </row>
    <row r="865" spans="2:16" ht="18" customHeight="1">
      <c r="B865" s="344"/>
      <c r="C865" s="344"/>
      <c r="D865" s="344"/>
      <c r="E865" s="344"/>
      <c r="F865" s="344"/>
      <c r="G865" s="344"/>
      <c r="H865" s="344"/>
      <c r="I865" s="344"/>
      <c r="J865" s="344"/>
      <c r="K865" s="344"/>
      <c r="L865" s="344"/>
      <c r="M865" s="344"/>
      <c r="N865" s="344"/>
      <c r="O865" s="344"/>
      <c r="P865" s="344"/>
    </row>
    <row r="866" spans="2:16" ht="18" customHeight="1">
      <c r="B866" s="344"/>
      <c r="C866" s="344"/>
      <c r="D866" s="344"/>
      <c r="E866" s="344"/>
      <c r="F866" s="344"/>
      <c r="G866" s="344"/>
      <c r="H866" s="344"/>
      <c r="I866" s="344"/>
      <c r="J866" s="344"/>
      <c r="K866" s="344"/>
      <c r="L866" s="344"/>
      <c r="M866" s="344"/>
      <c r="N866" s="344"/>
      <c r="O866" s="344"/>
      <c r="P866" s="344"/>
    </row>
    <row r="867" spans="2:16" ht="18" customHeight="1">
      <c r="B867" s="344"/>
      <c r="C867" s="344"/>
      <c r="D867" s="344"/>
      <c r="E867" s="344"/>
      <c r="F867" s="344"/>
      <c r="G867" s="344"/>
      <c r="H867" s="344"/>
      <c r="I867" s="344"/>
      <c r="J867" s="344"/>
      <c r="K867" s="344"/>
      <c r="L867" s="344"/>
      <c r="M867" s="344"/>
      <c r="N867" s="344"/>
      <c r="O867" s="344"/>
      <c r="P867" s="344"/>
    </row>
    <row r="868" spans="2:16" ht="18" customHeight="1">
      <c r="B868" s="344"/>
      <c r="C868" s="344"/>
      <c r="D868" s="344"/>
      <c r="E868" s="344"/>
      <c r="F868" s="344"/>
      <c r="G868" s="344"/>
      <c r="H868" s="344"/>
      <c r="I868" s="344"/>
      <c r="J868" s="344"/>
      <c r="K868" s="344"/>
      <c r="L868" s="344"/>
      <c r="M868" s="344"/>
      <c r="N868" s="344"/>
      <c r="O868" s="344"/>
      <c r="P868" s="344"/>
    </row>
    <row r="869" spans="2:16" ht="18" customHeight="1">
      <c r="B869" s="344"/>
      <c r="C869" s="344"/>
      <c r="D869" s="344"/>
      <c r="E869" s="344"/>
      <c r="F869" s="344"/>
      <c r="G869" s="344"/>
      <c r="H869" s="344"/>
      <c r="I869" s="344"/>
      <c r="J869" s="344"/>
      <c r="K869" s="344"/>
      <c r="L869" s="344"/>
      <c r="M869" s="344"/>
      <c r="N869" s="344"/>
      <c r="O869" s="344"/>
      <c r="P869" s="344"/>
    </row>
    <row r="870" spans="2:16" ht="18" customHeight="1">
      <c r="B870" s="344"/>
      <c r="C870" s="344"/>
      <c r="D870" s="344"/>
      <c r="E870" s="344"/>
      <c r="F870" s="344"/>
      <c r="G870" s="344"/>
      <c r="H870" s="344"/>
      <c r="I870" s="344"/>
      <c r="J870" s="344"/>
      <c r="K870" s="344"/>
      <c r="L870" s="344"/>
      <c r="M870" s="344"/>
      <c r="N870" s="344"/>
      <c r="O870" s="344"/>
      <c r="P870" s="344"/>
    </row>
    <row r="871" spans="2:16" ht="18" customHeight="1">
      <c r="B871" s="344"/>
      <c r="C871" s="344"/>
      <c r="D871" s="344"/>
      <c r="E871" s="344"/>
      <c r="F871" s="344"/>
      <c r="G871" s="344"/>
      <c r="H871" s="344"/>
      <c r="I871" s="344"/>
      <c r="J871" s="344"/>
      <c r="K871" s="344"/>
      <c r="L871" s="344"/>
      <c r="M871" s="344"/>
      <c r="N871" s="344"/>
      <c r="O871" s="344"/>
      <c r="P871" s="344"/>
    </row>
    <row r="872" spans="2:16" ht="18" customHeight="1">
      <c r="B872" s="344"/>
      <c r="C872" s="344"/>
      <c r="D872" s="344"/>
      <c r="E872" s="344"/>
      <c r="F872" s="344"/>
      <c r="G872" s="344"/>
      <c r="H872" s="344"/>
      <c r="I872" s="344"/>
      <c r="J872" s="344"/>
      <c r="K872" s="344"/>
      <c r="L872" s="344"/>
      <c r="M872" s="344"/>
      <c r="N872" s="344"/>
      <c r="O872" s="344"/>
      <c r="P872" s="344"/>
    </row>
    <row r="873" spans="2:16" ht="18" customHeight="1">
      <c r="B873" s="344"/>
      <c r="C873" s="344"/>
      <c r="D873" s="344"/>
      <c r="E873" s="344"/>
      <c r="F873" s="344"/>
      <c r="G873" s="344"/>
      <c r="H873" s="344"/>
      <c r="I873" s="344"/>
      <c r="J873" s="344"/>
      <c r="K873" s="344"/>
      <c r="L873" s="344"/>
      <c r="M873" s="344"/>
      <c r="N873" s="344"/>
      <c r="O873" s="344"/>
      <c r="P873" s="344"/>
    </row>
    <row r="874" spans="2:16" ht="18" customHeight="1">
      <c r="B874" s="344"/>
      <c r="C874" s="344"/>
      <c r="D874" s="344"/>
      <c r="E874" s="344"/>
      <c r="F874" s="344"/>
      <c r="G874" s="344"/>
      <c r="H874" s="344"/>
      <c r="I874" s="344"/>
      <c r="J874" s="344"/>
      <c r="K874" s="344"/>
      <c r="L874" s="344"/>
      <c r="M874" s="344"/>
      <c r="N874" s="344"/>
      <c r="O874" s="344"/>
      <c r="P874" s="344"/>
    </row>
    <row r="875" spans="2:16" ht="18" customHeight="1">
      <c r="B875" s="344"/>
      <c r="C875" s="344"/>
      <c r="D875" s="344"/>
      <c r="E875" s="344"/>
      <c r="F875" s="344"/>
      <c r="G875" s="344"/>
      <c r="H875" s="344"/>
      <c r="I875" s="344"/>
      <c r="J875" s="344"/>
      <c r="K875" s="344"/>
      <c r="L875" s="344"/>
      <c r="M875" s="344"/>
      <c r="N875" s="344"/>
      <c r="O875" s="344"/>
      <c r="P875" s="344"/>
    </row>
    <row r="876" spans="2:16" ht="18" customHeight="1">
      <c r="B876" s="344"/>
      <c r="C876" s="344"/>
      <c r="D876" s="344"/>
      <c r="E876" s="344"/>
      <c r="F876" s="344"/>
      <c r="G876" s="344"/>
      <c r="H876" s="344"/>
      <c r="I876" s="344"/>
      <c r="J876" s="344"/>
      <c r="K876" s="344"/>
      <c r="L876" s="344"/>
      <c r="M876" s="344"/>
      <c r="N876" s="344"/>
      <c r="O876" s="344"/>
      <c r="P876" s="344"/>
    </row>
    <row r="877" spans="2:16" ht="18" customHeight="1">
      <c r="B877" s="344"/>
      <c r="C877" s="344"/>
      <c r="D877" s="344"/>
      <c r="E877" s="344"/>
      <c r="F877" s="344"/>
      <c r="G877" s="344"/>
      <c r="H877" s="344"/>
      <c r="I877" s="344"/>
      <c r="J877" s="344"/>
      <c r="K877" s="344"/>
      <c r="L877" s="344"/>
      <c r="M877" s="344"/>
      <c r="N877" s="344"/>
      <c r="O877" s="344"/>
      <c r="P877" s="344"/>
    </row>
    <row r="878" spans="2:16" ht="18" customHeight="1">
      <c r="B878" s="344"/>
      <c r="C878" s="344"/>
      <c r="D878" s="344"/>
      <c r="E878" s="344"/>
      <c r="F878" s="344"/>
      <c r="G878" s="344"/>
      <c r="H878" s="344"/>
      <c r="I878" s="344"/>
      <c r="J878" s="344"/>
      <c r="K878" s="344"/>
      <c r="L878" s="344"/>
      <c r="M878" s="344"/>
      <c r="N878" s="344"/>
      <c r="O878" s="344"/>
      <c r="P878" s="344"/>
    </row>
    <row r="879" spans="2:16" ht="18" customHeight="1">
      <c r="B879" s="344"/>
      <c r="C879" s="344"/>
      <c r="D879" s="344"/>
      <c r="E879" s="344"/>
      <c r="F879" s="344"/>
      <c r="G879" s="344"/>
      <c r="H879" s="344"/>
      <c r="I879" s="344"/>
      <c r="J879" s="344"/>
      <c r="K879" s="344"/>
      <c r="L879" s="344"/>
      <c r="M879" s="344"/>
      <c r="N879" s="344"/>
      <c r="O879" s="344"/>
      <c r="P879" s="344"/>
    </row>
    <row r="880" spans="2:16" ht="18" customHeight="1">
      <c r="B880" s="344"/>
      <c r="C880" s="344"/>
      <c r="D880" s="344"/>
      <c r="E880" s="344"/>
      <c r="F880" s="344"/>
      <c r="G880" s="344"/>
      <c r="H880" s="344"/>
      <c r="I880" s="344"/>
      <c r="J880" s="344"/>
      <c r="K880" s="344"/>
      <c r="L880" s="344"/>
      <c r="M880" s="344"/>
      <c r="N880" s="344"/>
      <c r="O880" s="344"/>
      <c r="P880" s="344"/>
    </row>
    <row r="881" spans="2:16" ht="18" customHeight="1">
      <c r="B881" s="344"/>
      <c r="C881" s="344"/>
      <c r="D881" s="344"/>
      <c r="E881" s="344"/>
      <c r="F881" s="344"/>
      <c r="G881" s="344"/>
      <c r="H881" s="344"/>
      <c r="I881" s="344"/>
      <c r="J881" s="344"/>
      <c r="K881" s="344"/>
      <c r="L881" s="344"/>
      <c r="M881" s="344"/>
      <c r="N881" s="344"/>
      <c r="O881" s="344"/>
      <c r="P881" s="344"/>
    </row>
    <row r="882" spans="2:16" ht="18" customHeight="1">
      <c r="B882" s="344"/>
      <c r="C882" s="344"/>
      <c r="D882" s="344"/>
      <c r="E882" s="344"/>
      <c r="F882" s="344"/>
      <c r="G882" s="344"/>
      <c r="H882" s="344"/>
      <c r="I882" s="344"/>
      <c r="J882" s="344"/>
      <c r="K882" s="344"/>
      <c r="L882" s="344"/>
      <c r="M882" s="344"/>
      <c r="N882" s="344"/>
      <c r="O882" s="344"/>
      <c r="P882" s="344"/>
    </row>
    <row r="883" spans="2:16" ht="18" customHeight="1">
      <c r="B883" s="344"/>
      <c r="C883" s="344"/>
      <c r="D883" s="344"/>
      <c r="E883" s="344"/>
      <c r="F883" s="344"/>
      <c r="G883" s="344"/>
      <c r="H883" s="344"/>
      <c r="I883" s="344"/>
      <c r="J883" s="344"/>
      <c r="K883" s="344"/>
      <c r="L883" s="344"/>
      <c r="M883" s="344"/>
      <c r="N883" s="344"/>
      <c r="O883" s="344"/>
      <c r="P883" s="344"/>
    </row>
    <row r="884" spans="2:16" ht="18" customHeight="1">
      <c r="B884" s="344"/>
      <c r="C884" s="344"/>
      <c r="D884" s="344"/>
      <c r="E884" s="344"/>
      <c r="F884" s="344"/>
      <c r="G884" s="344"/>
      <c r="H884" s="344"/>
      <c r="I884" s="344"/>
      <c r="J884" s="344"/>
      <c r="K884" s="344"/>
      <c r="L884" s="344"/>
      <c r="M884" s="344"/>
      <c r="N884" s="344"/>
      <c r="O884" s="344"/>
      <c r="P884" s="344"/>
    </row>
    <row r="885" spans="2:16" ht="18" customHeight="1">
      <c r="B885" s="344"/>
      <c r="C885" s="344"/>
      <c r="D885" s="344"/>
      <c r="E885" s="344"/>
      <c r="F885" s="344"/>
      <c r="G885" s="344"/>
      <c r="H885" s="344"/>
      <c r="I885" s="344"/>
      <c r="J885" s="344"/>
      <c r="K885" s="344"/>
      <c r="L885" s="344"/>
      <c r="M885" s="344"/>
      <c r="N885" s="344"/>
      <c r="O885" s="344"/>
      <c r="P885" s="344"/>
    </row>
    <row r="886" spans="2:16" ht="18" customHeight="1">
      <c r="B886" s="344"/>
      <c r="C886" s="344"/>
      <c r="D886" s="344"/>
      <c r="E886" s="344"/>
      <c r="F886" s="344"/>
      <c r="G886" s="344"/>
      <c r="H886" s="344"/>
      <c r="I886" s="344"/>
      <c r="J886" s="344"/>
      <c r="K886" s="344"/>
      <c r="L886" s="344"/>
      <c r="M886" s="344"/>
      <c r="N886" s="344"/>
      <c r="O886" s="344"/>
      <c r="P886" s="344"/>
    </row>
    <row r="887" spans="2:16" ht="18" customHeight="1">
      <c r="B887" s="344"/>
      <c r="C887" s="344"/>
      <c r="D887" s="344"/>
      <c r="E887" s="344"/>
      <c r="F887" s="344"/>
      <c r="G887" s="344"/>
      <c r="H887" s="344"/>
      <c r="I887" s="344"/>
      <c r="J887" s="344"/>
      <c r="K887" s="344"/>
      <c r="L887" s="344"/>
      <c r="M887" s="344"/>
      <c r="N887" s="344"/>
      <c r="O887" s="344"/>
      <c r="P887" s="344"/>
    </row>
    <row r="888" spans="2:16" ht="18" customHeight="1">
      <c r="B888" s="344"/>
      <c r="C888" s="344"/>
      <c r="D888" s="344"/>
      <c r="E888" s="344"/>
      <c r="F888" s="344"/>
      <c r="G888" s="344"/>
      <c r="H888" s="344"/>
      <c r="I888" s="344"/>
      <c r="J888" s="344"/>
      <c r="K888" s="344"/>
      <c r="L888" s="344"/>
      <c r="M888" s="344"/>
      <c r="N888" s="344"/>
      <c r="O888" s="344"/>
      <c r="P888" s="344"/>
    </row>
    <row r="889" spans="2:16" ht="18" customHeight="1">
      <c r="B889" s="344"/>
      <c r="C889" s="344"/>
      <c r="D889" s="344"/>
      <c r="E889" s="344"/>
      <c r="F889" s="344"/>
      <c r="G889" s="344"/>
      <c r="H889" s="344"/>
      <c r="I889" s="344"/>
      <c r="J889" s="344"/>
      <c r="K889" s="344"/>
      <c r="L889" s="344"/>
      <c r="M889" s="344"/>
      <c r="N889" s="344"/>
      <c r="O889" s="344"/>
      <c r="P889" s="344"/>
    </row>
    <row r="890" spans="2:16" ht="18" customHeight="1">
      <c r="B890" s="344"/>
      <c r="C890" s="344"/>
      <c r="D890" s="344"/>
      <c r="E890" s="344"/>
      <c r="F890" s="344"/>
      <c r="G890" s="344"/>
      <c r="H890" s="344"/>
      <c r="I890" s="344"/>
      <c r="J890" s="344"/>
      <c r="K890" s="344"/>
      <c r="L890" s="344"/>
      <c r="M890" s="344"/>
      <c r="N890" s="344"/>
      <c r="O890" s="344"/>
      <c r="P890" s="344"/>
    </row>
    <row r="891" spans="2:16" ht="18" customHeight="1">
      <c r="B891" s="344"/>
      <c r="C891" s="344"/>
      <c r="D891" s="344"/>
      <c r="E891" s="344"/>
      <c r="F891" s="344"/>
      <c r="G891" s="344"/>
      <c r="H891" s="344"/>
      <c r="I891" s="344"/>
      <c r="J891" s="344"/>
      <c r="K891" s="344"/>
      <c r="L891" s="344"/>
      <c r="M891" s="344"/>
      <c r="N891" s="344"/>
      <c r="O891" s="344"/>
      <c r="P891" s="344"/>
    </row>
    <row r="892" spans="2:16" ht="18" customHeight="1">
      <c r="B892" s="344"/>
      <c r="C892" s="344"/>
      <c r="D892" s="344"/>
      <c r="E892" s="344"/>
      <c r="F892" s="344"/>
      <c r="G892" s="344"/>
      <c r="H892" s="344"/>
      <c r="I892" s="344"/>
      <c r="J892" s="344"/>
      <c r="K892" s="344"/>
      <c r="L892" s="344"/>
      <c r="M892" s="344"/>
      <c r="N892" s="344"/>
      <c r="O892" s="344"/>
      <c r="P892" s="344"/>
    </row>
    <row r="893" spans="2:16" ht="18" customHeight="1">
      <c r="B893" s="344"/>
      <c r="C893" s="344"/>
      <c r="D893" s="344"/>
      <c r="E893" s="344"/>
      <c r="F893" s="344"/>
      <c r="G893" s="344"/>
      <c r="H893" s="344"/>
      <c r="I893" s="344"/>
      <c r="J893" s="344"/>
      <c r="K893" s="344"/>
      <c r="L893" s="344"/>
      <c r="M893" s="344"/>
      <c r="N893" s="344"/>
      <c r="O893" s="344"/>
      <c r="P893" s="344"/>
    </row>
    <row r="894" spans="2:16" ht="18" customHeight="1">
      <c r="B894" s="344"/>
      <c r="C894" s="344"/>
      <c r="D894" s="344"/>
      <c r="E894" s="344"/>
      <c r="F894" s="344"/>
      <c r="G894" s="344"/>
      <c r="H894" s="344"/>
      <c r="I894" s="344"/>
      <c r="J894" s="344"/>
      <c r="K894" s="344"/>
      <c r="L894" s="344"/>
      <c r="M894" s="344"/>
      <c r="N894" s="344"/>
      <c r="O894" s="344"/>
      <c r="P894" s="344"/>
    </row>
    <row r="895" spans="2:16" ht="18" customHeight="1">
      <c r="B895" s="344"/>
      <c r="C895" s="344"/>
      <c r="D895" s="344"/>
      <c r="E895" s="344"/>
      <c r="F895" s="344"/>
      <c r="G895" s="344"/>
      <c r="H895" s="344"/>
      <c r="I895" s="344"/>
      <c r="J895" s="344"/>
      <c r="K895" s="344"/>
      <c r="L895" s="344"/>
      <c r="M895" s="344"/>
      <c r="N895" s="344"/>
      <c r="O895" s="344"/>
      <c r="P895" s="344"/>
    </row>
    <row r="896" spans="2:16" ht="18" customHeight="1">
      <c r="B896" s="344"/>
      <c r="C896" s="344"/>
      <c r="D896" s="344"/>
      <c r="E896" s="344"/>
      <c r="F896" s="344"/>
      <c r="G896" s="344"/>
      <c r="H896" s="344"/>
      <c r="I896" s="344"/>
      <c r="J896" s="344"/>
      <c r="K896" s="344"/>
      <c r="L896" s="344"/>
      <c r="M896" s="344"/>
      <c r="N896" s="344"/>
      <c r="O896" s="344"/>
      <c r="P896" s="344"/>
    </row>
    <row r="897" spans="2:16" ht="18" customHeight="1">
      <c r="B897" s="344"/>
      <c r="C897" s="344"/>
      <c r="D897" s="344"/>
      <c r="E897" s="344"/>
      <c r="F897" s="344"/>
      <c r="G897" s="344"/>
      <c r="H897" s="344"/>
      <c r="I897" s="344"/>
      <c r="J897" s="344"/>
      <c r="K897" s="344"/>
      <c r="L897" s="344"/>
      <c r="M897" s="344"/>
      <c r="N897" s="344"/>
      <c r="O897" s="344"/>
      <c r="P897" s="344"/>
    </row>
    <row r="898" spans="2:16" ht="18" customHeight="1">
      <c r="B898" s="344"/>
      <c r="C898" s="344"/>
      <c r="D898" s="344"/>
      <c r="E898" s="344"/>
      <c r="F898" s="344"/>
      <c r="G898" s="344"/>
      <c r="H898" s="344"/>
      <c r="I898" s="344"/>
      <c r="J898" s="344"/>
      <c r="K898" s="344"/>
      <c r="L898" s="344"/>
      <c r="M898" s="344"/>
      <c r="N898" s="344"/>
      <c r="O898" s="344"/>
      <c r="P898" s="344"/>
    </row>
    <row r="899" spans="2:16" ht="18" customHeight="1">
      <c r="B899" s="344"/>
      <c r="C899" s="344"/>
      <c r="D899" s="344"/>
      <c r="E899" s="344"/>
      <c r="F899" s="344"/>
      <c r="G899" s="344"/>
      <c r="H899" s="344"/>
      <c r="I899" s="344"/>
      <c r="J899" s="344"/>
      <c r="K899" s="344"/>
      <c r="L899" s="344"/>
      <c r="M899" s="344"/>
      <c r="N899" s="344"/>
      <c r="O899" s="344"/>
      <c r="P899" s="344"/>
    </row>
    <row r="900" spans="2:16" ht="18" customHeight="1">
      <c r="B900" s="344"/>
      <c r="C900" s="344"/>
      <c r="D900" s="344"/>
      <c r="E900" s="344"/>
      <c r="F900" s="344"/>
      <c r="G900" s="344"/>
      <c r="H900" s="344"/>
      <c r="I900" s="344"/>
      <c r="J900" s="344"/>
      <c r="K900" s="344"/>
      <c r="L900" s="344"/>
      <c r="M900" s="344"/>
      <c r="N900" s="344"/>
      <c r="O900" s="344"/>
      <c r="P900" s="344"/>
    </row>
    <row r="901" spans="2:16" ht="18" customHeight="1">
      <c r="B901" s="344"/>
      <c r="C901" s="344"/>
      <c r="D901" s="344"/>
      <c r="E901" s="344"/>
      <c r="F901" s="344"/>
      <c r="G901" s="344"/>
      <c r="H901" s="344"/>
      <c r="I901" s="344"/>
      <c r="J901" s="344"/>
      <c r="K901" s="344"/>
      <c r="L901" s="344"/>
      <c r="M901" s="344"/>
      <c r="N901" s="344"/>
      <c r="O901" s="344"/>
      <c r="P901" s="344"/>
    </row>
    <row r="902" spans="2:16" ht="18" customHeight="1">
      <c r="B902" s="344"/>
      <c r="C902" s="344"/>
      <c r="D902" s="344"/>
      <c r="E902" s="344"/>
      <c r="F902" s="344"/>
      <c r="G902" s="344"/>
      <c r="H902" s="344"/>
      <c r="I902" s="344"/>
      <c r="J902" s="344"/>
      <c r="K902" s="344"/>
      <c r="L902" s="344"/>
      <c r="M902" s="344"/>
      <c r="N902" s="344"/>
      <c r="O902" s="344"/>
      <c r="P902" s="344"/>
    </row>
    <row r="903" spans="2:16" ht="18" customHeight="1">
      <c r="B903" s="344"/>
      <c r="C903" s="344"/>
      <c r="D903" s="344"/>
      <c r="E903" s="344"/>
      <c r="F903" s="344"/>
      <c r="G903" s="344"/>
      <c r="H903" s="344"/>
      <c r="I903" s="344"/>
      <c r="J903" s="344"/>
      <c r="K903" s="344"/>
      <c r="L903" s="344"/>
      <c r="M903" s="344"/>
      <c r="N903" s="344"/>
      <c r="O903" s="344"/>
      <c r="P903" s="344"/>
    </row>
    <row r="904" spans="2:16" ht="18" customHeight="1">
      <c r="B904" s="344"/>
      <c r="C904" s="344"/>
      <c r="D904" s="344"/>
      <c r="E904" s="344"/>
      <c r="F904" s="344"/>
      <c r="G904" s="344"/>
      <c r="H904" s="344"/>
      <c r="I904" s="344"/>
      <c r="J904" s="344"/>
      <c r="K904" s="344"/>
      <c r="L904" s="344"/>
      <c r="M904" s="344"/>
      <c r="N904" s="344"/>
      <c r="O904" s="344"/>
      <c r="P904" s="344"/>
    </row>
    <row r="905" spans="2:16" ht="18" customHeight="1">
      <c r="B905" s="344"/>
      <c r="C905" s="344"/>
      <c r="D905" s="344"/>
      <c r="E905" s="344"/>
      <c r="F905" s="344"/>
      <c r="G905" s="344"/>
      <c r="H905" s="344"/>
      <c r="I905" s="344"/>
      <c r="J905" s="344"/>
      <c r="K905" s="344"/>
      <c r="L905" s="344"/>
      <c r="M905" s="344"/>
      <c r="N905" s="344"/>
      <c r="O905" s="344"/>
      <c r="P905" s="344"/>
    </row>
    <row r="906" spans="2:16" ht="18" customHeight="1">
      <c r="B906" s="344"/>
      <c r="C906" s="344"/>
      <c r="D906" s="344"/>
      <c r="E906" s="344"/>
      <c r="F906" s="344"/>
      <c r="G906" s="344"/>
      <c r="H906" s="344"/>
      <c r="I906" s="344"/>
      <c r="J906" s="344"/>
      <c r="K906" s="344"/>
      <c r="L906" s="344"/>
      <c r="M906" s="344"/>
      <c r="N906" s="344"/>
      <c r="O906" s="344"/>
      <c r="P906" s="344"/>
    </row>
    <row r="907" spans="2:16" ht="18" customHeight="1">
      <c r="B907" s="344"/>
      <c r="C907" s="344"/>
      <c r="D907" s="344"/>
      <c r="E907" s="344"/>
      <c r="F907" s="344"/>
      <c r="G907" s="344"/>
      <c r="H907" s="344"/>
      <c r="I907" s="344"/>
      <c r="J907" s="344"/>
      <c r="K907" s="344"/>
      <c r="L907" s="344"/>
      <c r="M907" s="344"/>
      <c r="N907" s="344"/>
      <c r="O907" s="344"/>
      <c r="P907" s="344"/>
    </row>
    <row r="908" spans="2:16" ht="18" customHeight="1">
      <c r="B908" s="344"/>
      <c r="C908" s="344"/>
      <c r="D908" s="344"/>
      <c r="E908" s="344"/>
      <c r="F908" s="344"/>
      <c r="G908" s="344"/>
      <c r="H908" s="344"/>
      <c r="I908" s="344"/>
      <c r="J908" s="344"/>
      <c r="K908" s="344"/>
      <c r="L908" s="344"/>
      <c r="M908" s="344"/>
      <c r="N908" s="344"/>
      <c r="O908" s="344"/>
      <c r="P908" s="344"/>
    </row>
    <row r="909" spans="2:16" ht="18" customHeight="1">
      <c r="B909" s="344"/>
      <c r="C909" s="344"/>
      <c r="D909" s="344"/>
      <c r="E909" s="344"/>
      <c r="F909" s="344"/>
      <c r="G909" s="344"/>
      <c r="H909" s="344"/>
      <c r="I909" s="344"/>
      <c r="J909" s="344"/>
      <c r="K909" s="344"/>
      <c r="L909" s="344"/>
      <c r="M909" s="344"/>
      <c r="N909" s="344"/>
      <c r="O909" s="344"/>
      <c r="P909" s="344"/>
    </row>
    <row r="910" spans="2:16" ht="18" customHeight="1">
      <c r="B910" s="344"/>
      <c r="C910" s="344"/>
      <c r="D910" s="344"/>
      <c r="E910" s="344"/>
      <c r="F910" s="344"/>
      <c r="G910" s="344"/>
      <c r="H910" s="344"/>
      <c r="I910" s="344"/>
      <c r="J910" s="344"/>
      <c r="K910" s="344"/>
      <c r="L910" s="344"/>
      <c r="M910" s="344"/>
      <c r="N910" s="344"/>
      <c r="O910" s="344"/>
      <c r="P910" s="344"/>
    </row>
    <row r="911" spans="2:16" ht="18" customHeight="1">
      <c r="B911" s="344"/>
      <c r="C911" s="344"/>
      <c r="D911" s="344"/>
      <c r="E911" s="344"/>
      <c r="F911" s="344"/>
      <c r="G911" s="344"/>
      <c r="H911" s="344"/>
      <c r="I911" s="344"/>
      <c r="J911" s="344"/>
      <c r="K911" s="344"/>
      <c r="L911" s="344"/>
      <c r="M911" s="344"/>
      <c r="N911" s="344"/>
      <c r="O911" s="344"/>
      <c r="P911" s="344"/>
    </row>
    <row r="912" spans="2:16" ht="18" customHeight="1">
      <c r="B912" s="344"/>
      <c r="C912" s="344"/>
      <c r="D912" s="344"/>
      <c r="E912" s="344"/>
      <c r="F912" s="344"/>
      <c r="G912" s="344"/>
      <c r="H912" s="344"/>
      <c r="I912" s="344"/>
      <c r="J912" s="344"/>
      <c r="K912" s="344"/>
      <c r="L912" s="344"/>
      <c r="M912" s="344"/>
      <c r="N912" s="344"/>
      <c r="O912" s="344"/>
      <c r="P912" s="344"/>
    </row>
    <row r="913" spans="2:16" ht="18" customHeight="1">
      <c r="B913" s="344"/>
      <c r="C913" s="344"/>
      <c r="D913" s="344"/>
      <c r="E913" s="344"/>
      <c r="F913" s="344"/>
      <c r="G913" s="344"/>
      <c r="H913" s="344"/>
      <c r="I913" s="344"/>
      <c r="J913" s="344"/>
      <c r="K913" s="344"/>
      <c r="L913" s="344"/>
      <c r="M913" s="344"/>
      <c r="N913" s="344"/>
      <c r="O913" s="344"/>
      <c r="P913" s="344"/>
    </row>
    <row r="914" spans="2:16" ht="18" customHeight="1">
      <c r="B914" s="344"/>
      <c r="C914" s="344"/>
      <c r="D914" s="344"/>
      <c r="E914" s="344"/>
      <c r="F914" s="344"/>
      <c r="G914" s="344"/>
      <c r="H914" s="344"/>
      <c r="I914" s="344"/>
      <c r="J914" s="344"/>
      <c r="K914" s="344"/>
      <c r="L914" s="344"/>
      <c r="M914" s="344"/>
      <c r="N914" s="344"/>
      <c r="O914" s="344"/>
      <c r="P914" s="344"/>
    </row>
    <row r="915" spans="2:16" ht="18" customHeight="1">
      <c r="B915" s="344"/>
      <c r="C915" s="344"/>
      <c r="D915" s="344"/>
      <c r="E915" s="344"/>
      <c r="F915" s="344"/>
      <c r="G915" s="344"/>
      <c r="H915" s="344"/>
      <c r="I915" s="344"/>
      <c r="J915" s="344"/>
      <c r="K915" s="344"/>
      <c r="L915" s="344"/>
      <c r="M915" s="344"/>
      <c r="N915" s="344"/>
      <c r="O915" s="344"/>
      <c r="P915" s="344"/>
    </row>
    <row r="916" spans="2:16" ht="18" customHeight="1">
      <c r="B916" s="344"/>
      <c r="C916" s="344"/>
      <c r="D916" s="344"/>
      <c r="E916" s="344"/>
      <c r="F916" s="344"/>
      <c r="G916" s="344"/>
      <c r="H916" s="344"/>
      <c r="I916" s="344"/>
      <c r="J916" s="344"/>
      <c r="K916" s="344"/>
      <c r="L916" s="344"/>
      <c r="M916" s="344"/>
      <c r="N916" s="344"/>
      <c r="O916" s="344"/>
      <c r="P916" s="344"/>
    </row>
    <row r="917" spans="2:16" ht="18" customHeight="1">
      <c r="B917" s="344"/>
      <c r="C917" s="344"/>
      <c r="D917" s="344"/>
      <c r="E917" s="344"/>
      <c r="F917" s="344"/>
      <c r="G917" s="344"/>
      <c r="H917" s="344"/>
      <c r="I917" s="344"/>
      <c r="J917" s="344"/>
      <c r="K917" s="344"/>
      <c r="L917" s="344"/>
      <c r="M917" s="344"/>
      <c r="N917" s="344"/>
      <c r="O917" s="344"/>
      <c r="P917" s="344"/>
    </row>
    <row r="918" spans="2:16" ht="18" customHeight="1">
      <c r="B918" s="344"/>
      <c r="C918" s="344"/>
      <c r="D918" s="344"/>
      <c r="E918" s="344"/>
      <c r="F918" s="344"/>
      <c r="G918" s="344"/>
      <c r="H918" s="344"/>
      <c r="I918" s="344"/>
      <c r="J918" s="344"/>
      <c r="K918" s="344"/>
      <c r="L918" s="344"/>
      <c r="M918" s="344"/>
      <c r="N918" s="344"/>
      <c r="O918" s="344"/>
      <c r="P918" s="344"/>
    </row>
    <row r="919" spans="2:16" ht="18" customHeight="1">
      <c r="B919" s="344"/>
      <c r="C919" s="344"/>
      <c r="D919" s="344"/>
      <c r="E919" s="344"/>
      <c r="F919" s="344"/>
      <c r="G919" s="344"/>
      <c r="H919" s="344"/>
      <c r="I919" s="344"/>
      <c r="J919" s="344"/>
      <c r="K919" s="344"/>
      <c r="L919" s="344"/>
      <c r="M919" s="344"/>
      <c r="N919" s="344"/>
      <c r="O919" s="344"/>
      <c r="P919" s="344"/>
    </row>
    <row r="920" spans="2:16" ht="18" customHeight="1">
      <c r="B920" s="344"/>
      <c r="C920" s="344"/>
      <c r="D920" s="344"/>
      <c r="E920" s="344"/>
      <c r="F920" s="344"/>
      <c r="G920" s="344"/>
      <c r="H920" s="344"/>
      <c r="I920" s="344"/>
      <c r="J920" s="344"/>
      <c r="K920" s="344"/>
      <c r="L920" s="344"/>
      <c r="M920" s="344"/>
      <c r="N920" s="344"/>
      <c r="O920" s="344"/>
      <c r="P920" s="344"/>
    </row>
    <row r="921" spans="2:16" ht="18" customHeight="1">
      <c r="B921" s="344"/>
      <c r="C921" s="344"/>
      <c r="D921" s="344"/>
      <c r="E921" s="344"/>
      <c r="F921" s="344"/>
      <c r="G921" s="344"/>
      <c r="H921" s="344"/>
      <c r="I921" s="344"/>
      <c r="J921" s="344"/>
      <c r="K921" s="344"/>
      <c r="L921" s="344"/>
      <c r="M921" s="344"/>
      <c r="N921" s="344"/>
      <c r="O921" s="344"/>
      <c r="P921" s="344"/>
    </row>
    <row r="922" spans="2:16" ht="18" customHeight="1">
      <c r="B922" s="344"/>
      <c r="C922" s="344"/>
      <c r="D922" s="344"/>
      <c r="E922" s="344"/>
      <c r="F922" s="344"/>
      <c r="G922" s="344"/>
      <c r="H922" s="344"/>
      <c r="I922" s="344"/>
      <c r="J922" s="344"/>
      <c r="K922" s="344"/>
      <c r="L922" s="344"/>
      <c r="M922" s="344"/>
      <c r="N922" s="344"/>
      <c r="O922" s="344"/>
      <c r="P922" s="344"/>
    </row>
    <row r="923" spans="2:16" ht="18" customHeight="1">
      <c r="B923" s="344"/>
      <c r="C923" s="344"/>
      <c r="D923" s="344"/>
      <c r="E923" s="344"/>
      <c r="F923" s="344"/>
      <c r="G923" s="344"/>
      <c r="H923" s="344"/>
      <c r="I923" s="344"/>
      <c r="J923" s="344"/>
      <c r="K923" s="344"/>
      <c r="L923" s="344"/>
      <c r="M923" s="344"/>
      <c r="N923" s="344"/>
      <c r="O923" s="344"/>
      <c r="P923" s="344"/>
    </row>
    <row r="924" spans="2:16" ht="18" customHeight="1">
      <c r="B924" s="344"/>
      <c r="C924" s="344"/>
      <c r="D924" s="344"/>
      <c r="E924" s="344"/>
      <c r="F924" s="344"/>
      <c r="G924" s="344"/>
      <c r="H924" s="344"/>
      <c r="I924" s="344"/>
      <c r="J924" s="344"/>
      <c r="K924" s="344"/>
      <c r="L924" s="344"/>
      <c r="M924" s="344"/>
      <c r="N924" s="344"/>
      <c r="O924" s="344"/>
      <c r="P924" s="344"/>
    </row>
    <row r="925" spans="2:16" ht="18" customHeight="1">
      <c r="B925" s="344"/>
      <c r="C925" s="344"/>
      <c r="D925" s="344"/>
      <c r="E925" s="344"/>
      <c r="F925" s="344"/>
      <c r="G925" s="344"/>
      <c r="H925" s="344"/>
      <c r="I925" s="344"/>
      <c r="J925" s="344"/>
      <c r="K925" s="344"/>
      <c r="L925" s="344"/>
      <c r="M925" s="344"/>
      <c r="N925" s="344"/>
      <c r="O925" s="344"/>
      <c r="P925" s="344"/>
    </row>
    <row r="926" spans="2:16" ht="18" customHeight="1">
      <c r="B926" s="344"/>
      <c r="C926" s="344"/>
      <c r="D926" s="344"/>
      <c r="E926" s="344"/>
      <c r="F926" s="344"/>
      <c r="G926" s="344"/>
      <c r="H926" s="344"/>
      <c r="I926" s="344"/>
      <c r="J926" s="344"/>
      <c r="K926" s="344"/>
      <c r="L926" s="344"/>
      <c r="M926" s="344"/>
      <c r="N926" s="344"/>
      <c r="O926" s="344"/>
      <c r="P926" s="344"/>
    </row>
    <row r="927" spans="2:16" ht="18" customHeight="1">
      <c r="B927" s="344"/>
      <c r="C927" s="344"/>
      <c r="D927" s="344"/>
      <c r="E927" s="344"/>
      <c r="F927" s="344"/>
      <c r="G927" s="344"/>
      <c r="H927" s="344"/>
      <c r="I927" s="344"/>
      <c r="J927" s="344"/>
      <c r="K927" s="344"/>
      <c r="L927" s="344"/>
      <c r="M927" s="344"/>
      <c r="N927" s="344"/>
      <c r="O927" s="344"/>
      <c r="P927" s="344"/>
    </row>
    <row r="928" spans="2:16" ht="18" customHeight="1">
      <c r="B928" s="344"/>
      <c r="C928" s="344"/>
      <c r="D928" s="344"/>
      <c r="E928" s="344"/>
      <c r="F928" s="344"/>
      <c r="G928" s="344"/>
      <c r="H928" s="344"/>
      <c r="I928" s="344"/>
      <c r="J928" s="344"/>
      <c r="K928" s="344"/>
      <c r="L928" s="344"/>
      <c r="M928" s="344"/>
      <c r="N928" s="344"/>
      <c r="O928" s="344"/>
      <c r="P928" s="344"/>
    </row>
    <row r="929" spans="2:16" ht="18" customHeight="1">
      <c r="B929" s="344"/>
      <c r="C929" s="344"/>
      <c r="D929" s="344"/>
      <c r="E929" s="344"/>
      <c r="F929" s="344"/>
      <c r="G929" s="344"/>
      <c r="H929" s="344"/>
      <c r="I929" s="344"/>
      <c r="J929" s="344"/>
      <c r="K929" s="344"/>
      <c r="L929" s="344"/>
      <c r="M929" s="344"/>
      <c r="N929" s="344"/>
      <c r="O929" s="344"/>
      <c r="P929" s="344"/>
    </row>
    <row r="930" spans="2:16" ht="18" customHeight="1">
      <c r="B930" s="344"/>
      <c r="C930" s="344"/>
      <c r="D930" s="344"/>
      <c r="E930" s="344"/>
      <c r="F930" s="344"/>
      <c r="G930" s="344"/>
      <c r="H930" s="344"/>
      <c r="I930" s="344"/>
      <c r="J930" s="344"/>
      <c r="K930" s="344"/>
      <c r="L930" s="344"/>
      <c r="M930" s="344"/>
      <c r="N930" s="344"/>
      <c r="O930" s="344"/>
      <c r="P930" s="344"/>
    </row>
    <row r="931" spans="2:16" ht="18" customHeight="1">
      <c r="B931" s="344"/>
      <c r="C931" s="344"/>
      <c r="D931" s="344"/>
      <c r="E931" s="344"/>
      <c r="F931" s="344"/>
      <c r="G931" s="344"/>
      <c r="H931" s="344"/>
      <c r="I931" s="344"/>
      <c r="J931" s="344"/>
      <c r="K931" s="344"/>
      <c r="L931" s="344"/>
      <c r="M931" s="344"/>
      <c r="N931" s="344"/>
      <c r="O931" s="344"/>
      <c r="P931" s="344"/>
    </row>
    <row r="932" spans="2:16" ht="18" customHeight="1">
      <c r="B932" s="344"/>
      <c r="C932" s="344"/>
      <c r="D932" s="344"/>
      <c r="E932" s="344"/>
      <c r="F932" s="344"/>
      <c r="G932" s="344"/>
      <c r="H932" s="344"/>
      <c r="I932" s="344"/>
      <c r="J932" s="344"/>
      <c r="K932" s="344"/>
      <c r="L932" s="344"/>
      <c r="M932" s="344"/>
      <c r="N932" s="344"/>
      <c r="O932" s="344"/>
      <c r="P932" s="344"/>
    </row>
    <row r="933" spans="2:16" ht="18" customHeight="1">
      <c r="B933" s="344"/>
      <c r="C933" s="344"/>
      <c r="D933" s="344"/>
      <c r="E933" s="344"/>
      <c r="F933" s="344"/>
      <c r="G933" s="344"/>
      <c r="H933" s="344"/>
      <c r="I933" s="344"/>
      <c r="J933" s="344"/>
      <c r="K933" s="344"/>
      <c r="L933" s="344"/>
      <c r="M933" s="344"/>
      <c r="N933" s="344"/>
      <c r="O933" s="344"/>
      <c r="P933" s="344"/>
    </row>
    <row r="934" spans="2:16" ht="18" customHeight="1">
      <c r="B934" s="344"/>
      <c r="C934" s="344"/>
      <c r="D934" s="344"/>
      <c r="E934" s="344"/>
      <c r="F934" s="344"/>
      <c r="G934" s="344"/>
      <c r="H934" s="344"/>
      <c r="I934" s="344"/>
      <c r="J934" s="344"/>
      <c r="K934" s="344"/>
      <c r="L934" s="344"/>
      <c r="M934" s="344"/>
      <c r="N934" s="344"/>
      <c r="O934" s="344"/>
      <c r="P934" s="344"/>
    </row>
    <row r="935" spans="2:16" ht="18" customHeight="1">
      <c r="B935" s="344"/>
      <c r="C935" s="344"/>
      <c r="D935" s="344"/>
      <c r="E935" s="344"/>
      <c r="F935" s="344"/>
      <c r="G935" s="344"/>
      <c r="H935" s="344"/>
      <c r="I935" s="344"/>
      <c r="J935" s="344"/>
      <c r="K935" s="344"/>
      <c r="L935" s="344"/>
      <c r="M935" s="344"/>
      <c r="N935" s="344"/>
      <c r="O935" s="344"/>
      <c r="P935" s="344"/>
    </row>
    <row r="936" spans="2:16" ht="18" customHeight="1">
      <c r="B936" s="344"/>
      <c r="C936" s="344"/>
      <c r="D936" s="344"/>
      <c r="E936" s="344"/>
      <c r="F936" s="344"/>
      <c r="G936" s="344"/>
      <c r="H936" s="344"/>
      <c r="I936" s="344"/>
      <c r="J936" s="344"/>
      <c r="K936" s="344"/>
      <c r="L936" s="344"/>
      <c r="M936" s="344"/>
      <c r="N936" s="344"/>
      <c r="O936" s="344"/>
      <c r="P936" s="344"/>
    </row>
    <row r="937" spans="2:16" ht="18" customHeight="1">
      <c r="B937" s="344"/>
      <c r="C937" s="344"/>
      <c r="D937" s="344"/>
      <c r="E937" s="344"/>
      <c r="F937" s="344"/>
      <c r="G937" s="344"/>
      <c r="H937" s="344"/>
      <c r="I937" s="344"/>
      <c r="J937" s="344"/>
      <c r="K937" s="344"/>
      <c r="L937" s="344"/>
      <c r="M937" s="344"/>
      <c r="N937" s="344"/>
      <c r="O937" s="344"/>
      <c r="P937" s="344"/>
    </row>
    <row r="938" spans="2:16" ht="18" customHeight="1">
      <c r="B938" s="344"/>
      <c r="C938" s="344"/>
      <c r="D938" s="344"/>
      <c r="E938" s="344"/>
      <c r="F938" s="344"/>
      <c r="G938" s="344"/>
      <c r="H938" s="344"/>
      <c r="I938" s="344"/>
      <c r="J938" s="344"/>
      <c r="K938" s="344"/>
      <c r="L938" s="344"/>
      <c r="M938" s="344"/>
      <c r="N938" s="344"/>
      <c r="O938" s="344"/>
      <c r="P938" s="344"/>
    </row>
    <row r="939" spans="2:16" ht="18" customHeight="1">
      <c r="B939" s="344"/>
      <c r="C939" s="344"/>
      <c r="D939" s="344"/>
      <c r="E939" s="344"/>
      <c r="F939" s="344"/>
      <c r="G939" s="344"/>
      <c r="H939" s="344"/>
      <c r="I939" s="344"/>
      <c r="J939" s="344"/>
      <c r="K939" s="344"/>
      <c r="L939" s="344"/>
      <c r="M939" s="344"/>
      <c r="N939" s="344"/>
      <c r="O939" s="344"/>
      <c r="P939" s="344"/>
    </row>
    <row r="940" spans="2:16" ht="18" customHeight="1">
      <c r="B940" s="344"/>
      <c r="C940" s="344"/>
      <c r="D940" s="344"/>
      <c r="E940" s="344"/>
      <c r="F940" s="344"/>
      <c r="G940" s="344"/>
      <c r="H940" s="344"/>
      <c r="I940" s="344"/>
      <c r="J940" s="344"/>
      <c r="K940" s="344"/>
      <c r="L940" s="344"/>
      <c r="M940" s="344"/>
      <c r="N940" s="344"/>
      <c r="O940" s="344"/>
      <c r="P940" s="344"/>
    </row>
    <row r="941" spans="2:16" ht="18" customHeight="1">
      <c r="B941" s="344"/>
      <c r="C941" s="344"/>
      <c r="D941" s="344"/>
      <c r="E941" s="344"/>
      <c r="F941" s="344"/>
      <c r="G941" s="344"/>
      <c r="H941" s="344"/>
      <c r="I941" s="344"/>
      <c r="J941" s="344"/>
      <c r="K941" s="344"/>
      <c r="L941" s="344"/>
      <c r="M941" s="344"/>
      <c r="N941" s="344"/>
      <c r="O941" s="344"/>
      <c r="P941" s="344"/>
    </row>
    <row r="942" spans="2:16" ht="18" customHeight="1">
      <c r="B942" s="344"/>
      <c r="C942" s="344"/>
      <c r="D942" s="344"/>
      <c r="E942" s="344"/>
      <c r="F942" s="344"/>
      <c r="G942" s="344"/>
      <c r="H942" s="344"/>
      <c r="I942" s="344"/>
      <c r="J942" s="344"/>
      <c r="K942" s="344"/>
      <c r="L942" s="344"/>
      <c r="M942" s="344"/>
      <c r="N942" s="344"/>
      <c r="O942" s="344"/>
      <c r="P942" s="344"/>
    </row>
    <row r="943" spans="2:16" ht="18" customHeight="1">
      <c r="B943" s="344"/>
      <c r="C943" s="344"/>
      <c r="D943" s="344"/>
      <c r="E943" s="344"/>
      <c r="F943" s="344"/>
      <c r="G943" s="344"/>
      <c r="H943" s="344"/>
      <c r="I943" s="344"/>
      <c r="J943" s="344"/>
      <c r="K943" s="344"/>
      <c r="L943" s="344"/>
      <c r="M943" s="344"/>
      <c r="N943" s="344"/>
      <c r="O943" s="344"/>
      <c r="P943" s="344"/>
    </row>
    <row r="944" spans="2:16" ht="18" customHeight="1">
      <c r="B944" s="344"/>
      <c r="C944" s="344"/>
      <c r="D944" s="344"/>
      <c r="E944" s="344"/>
      <c r="F944" s="344"/>
      <c r="G944" s="344"/>
      <c r="H944" s="344"/>
      <c r="I944" s="344"/>
      <c r="J944" s="344"/>
      <c r="K944" s="344"/>
      <c r="L944" s="344"/>
      <c r="M944" s="344"/>
      <c r="N944" s="344"/>
      <c r="O944" s="344"/>
      <c r="P944" s="344"/>
    </row>
    <row r="945" spans="2:16" ht="18" customHeight="1">
      <c r="B945" s="344"/>
      <c r="C945" s="344"/>
      <c r="D945" s="344"/>
      <c r="E945" s="344"/>
      <c r="F945" s="344"/>
      <c r="G945" s="344"/>
      <c r="H945" s="344"/>
      <c r="I945" s="344"/>
      <c r="J945" s="344"/>
      <c r="K945" s="344"/>
      <c r="L945" s="344"/>
      <c r="M945" s="344"/>
      <c r="N945" s="344"/>
      <c r="O945" s="344"/>
      <c r="P945" s="344"/>
    </row>
    <row r="946" spans="2:16" ht="18" customHeight="1">
      <c r="B946" s="344"/>
      <c r="C946" s="344"/>
      <c r="D946" s="344"/>
      <c r="E946" s="344"/>
      <c r="F946" s="344"/>
      <c r="G946" s="344"/>
      <c r="H946" s="344"/>
      <c r="I946" s="344"/>
      <c r="J946" s="344"/>
      <c r="K946" s="344"/>
      <c r="L946" s="344"/>
      <c r="M946" s="344"/>
      <c r="N946" s="344"/>
      <c r="O946" s="344"/>
      <c r="P946" s="344"/>
    </row>
    <row r="947" spans="2:16" ht="18" customHeight="1">
      <c r="B947" s="344"/>
      <c r="C947" s="344"/>
      <c r="D947" s="344"/>
      <c r="E947" s="344"/>
      <c r="F947" s="344"/>
      <c r="G947" s="344"/>
      <c r="H947" s="344"/>
      <c r="I947" s="344"/>
      <c r="J947" s="344"/>
      <c r="K947" s="344"/>
      <c r="L947" s="344"/>
      <c r="M947" s="344"/>
      <c r="N947" s="344"/>
      <c r="O947" s="344"/>
      <c r="P947" s="344"/>
    </row>
    <row r="948" spans="2:16" ht="18" customHeight="1">
      <c r="B948" s="344"/>
      <c r="C948" s="344"/>
      <c r="D948" s="344"/>
      <c r="E948" s="344"/>
      <c r="F948" s="344"/>
      <c r="G948" s="344"/>
      <c r="H948" s="344"/>
      <c r="I948" s="344"/>
      <c r="J948" s="344"/>
      <c r="K948" s="344"/>
      <c r="L948" s="344"/>
      <c r="M948" s="344"/>
      <c r="N948" s="344"/>
      <c r="O948" s="344"/>
      <c r="P948" s="344"/>
    </row>
    <row r="949" spans="2:16" ht="18" customHeight="1">
      <c r="B949" s="344"/>
      <c r="C949" s="344"/>
      <c r="D949" s="344"/>
      <c r="E949" s="344"/>
      <c r="F949" s="344"/>
      <c r="G949" s="344"/>
      <c r="H949" s="344"/>
      <c r="I949" s="344"/>
      <c r="J949" s="344"/>
      <c r="K949" s="344"/>
      <c r="L949" s="344"/>
      <c r="M949" s="344"/>
      <c r="N949" s="344"/>
      <c r="O949" s="344"/>
      <c r="P949" s="344"/>
    </row>
    <row r="950" spans="2:16" ht="18" customHeight="1">
      <c r="B950" s="344"/>
      <c r="C950" s="344"/>
      <c r="D950" s="344"/>
      <c r="E950" s="344"/>
      <c r="F950" s="344"/>
      <c r="G950" s="344"/>
      <c r="H950" s="344"/>
      <c r="I950" s="344"/>
      <c r="J950" s="344"/>
      <c r="K950" s="344"/>
      <c r="L950" s="344"/>
      <c r="M950" s="344"/>
      <c r="N950" s="344"/>
      <c r="O950" s="344"/>
      <c r="P950" s="344"/>
    </row>
    <row r="951" spans="2:16" ht="18" customHeight="1">
      <c r="B951" s="344"/>
      <c r="C951" s="344"/>
      <c r="D951" s="344"/>
      <c r="E951" s="344"/>
      <c r="F951" s="344"/>
      <c r="G951" s="344"/>
      <c r="H951" s="344"/>
      <c r="I951" s="344"/>
      <c r="J951" s="344"/>
      <c r="K951" s="344"/>
      <c r="L951" s="344"/>
      <c r="M951" s="344"/>
      <c r="N951" s="344"/>
      <c r="O951" s="344"/>
      <c r="P951" s="344"/>
    </row>
    <row r="952" spans="2:16" ht="18" customHeight="1">
      <c r="B952" s="344"/>
      <c r="C952" s="344"/>
      <c r="D952" s="344"/>
      <c r="E952" s="344"/>
      <c r="F952" s="344"/>
      <c r="G952" s="344"/>
      <c r="H952" s="344"/>
      <c r="I952" s="344"/>
      <c r="J952" s="344"/>
      <c r="K952" s="344"/>
      <c r="L952" s="344"/>
      <c r="M952" s="344"/>
      <c r="N952" s="344"/>
      <c r="O952" s="344"/>
      <c r="P952" s="344"/>
    </row>
    <row r="953" spans="2:16" ht="18" customHeight="1">
      <c r="B953" s="344"/>
      <c r="C953" s="344"/>
      <c r="D953" s="344"/>
      <c r="E953" s="344"/>
      <c r="F953" s="344"/>
      <c r="G953" s="344"/>
      <c r="H953" s="344"/>
      <c r="I953" s="344"/>
      <c r="J953" s="344"/>
      <c r="K953" s="344"/>
      <c r="L953" s="344"/>
      <c r="M953" s="344"/>
      <c r="N953" s="344"/>
      <c r="O953" s="344"/>
      <c r="P953" s="344"/>
    </row>
    <row r="954" spans="2:16" ht="18" customHeight="1">
      <c r="B954" s="344"/>
      <c r="C954" s="344"/>
      <c r="D954" s="344"/>
      <c r="E954" s="344"/>
      <c r="F954" s="344"/>
      <c r="G954" s="344"/>
      <c r="H954" s="344"/>
      <c r="I954" s="344"/>
      <c r="J954" s="344"/>
      <c r="K954" s="344"/>
      <c r="L954" s="344"/>
      <c r="M954" s="344"/>
      <c r="N954" s="344"/>
      <c r="O954" s="344"/>
      <c r="P954" s="344"/>
    </row>
    <row r="955" spans="2:16" ht="18" customHeight="1">
      <c r="B955" s="344"/>
      <c r="C955" s="344"/>
      <c r="D955" s="344"/>
      <c r="E955" s="344"/>
      <c r="F955" s="344"/>
      <c r="G955" s="344"/>
      <c r="H955" s="344"/>
      <c r="I955" s="344"/>
      <c r="J955" s="344"/>
      <c r="K955" s="344"/>
      <c r="L955" s="344"/>
      <c r="M955" s="344"/>
      <c r="N955" s="344"/>
      <c r="O955" s="344"/>
      <c r="P955" s="344"/>
    </row>
    <row r="956" spans="2:16" ht="18" customHeight="1">
      <c r="B956" s="344"/>
      <c r="C956" s="344"/>
      <c r="D956" s="344"/>
      <c r="E956" s="344"/>
      <c r="F956" s="344"/>
      <c r="G956" s="344"/>
      <c r="H956" s="344"/>
      <c r="I956" s="344"/>
      <c r="J956" s="344"/>
      <c r="K956" s="344"/>
      <c r="L956" s="344"/>
      <c r="M956" s="344"/>
      <c r="N956" s="344"/>
      <c r="O956" s="344"/>
      <c r="P956" s="344"/>
    </row>
    <row r="957" spans="2:16" ht="18" customHeight="1">
      <c r="B957" s="344"/>
      <c r="C957" s="344"/>
      <c r="D957" s="344"/>
      <c r="E957" s="344"/>
      <c r="F957" s="344"/>
      <c r="G957" s="344"/>
      <c r="H957" s="344"/>
      <c r="I957" s="344"/>
      <c r="J957" s="344"/>
      <c r="K957" s="344"/>
      <c r="L957" s="344"/>
      <c r="M957" s="344"/>
      <c r="N957" s="344"/>
      <c r="O957" s="344"/>
      <c r="P957" s="344"/>
    </row>
    <row r="958" spans="2:16" ht="18" customHeight="1">
      <c r="B958" s="344"/>
      <c r="C958" s="344"/>
      <c r="D958" s="344"/>
      <c r="E958" s="344"/>
      <c r="F958" s="344"/>
      <c r="G958" s="344"/>
      <c r="H958" s="344"/>
      <c r="I958" s="344"/>
      <c r="J958" s="344"/>
      <c r="K958" s="344"/>
      <c r="L958" s="344"/>
      <c r="M958" s="344"/>
      <c r="N958" s="344"/>
      <c r="O958" s="344"/>
      <c r="P958" s="344"/>
    </row>
    <row r="959" spans="2:16" ht="18" customHeight="1">
      <c r="B959" s="344"/>
      <c r="C959" s="344"/>
      <c r="D959" s="344"/>
      <c r="E959" s="344"/>
      <c r="F959" s="344"/>
      <c r="G959" s="344"/>
      <c r="H959" s="344"/>
      <c r="I959" s="344"/>
      <c r="J959" s="344"/>
      <c r="K959" s="344"/>
      <c r="L959" s="344"/>
      <c r="M959" s="344"/>
      <c r="N959" s="344"/>
      <c r="O959" s="344"/>
      <c r="P959" s="344"/>
    </row>
    <row r="960" spans="2:16" ht="18" customHeight="1">
      <c r="B960" s="344"/>
      <c r="C960" s="344"/>
      <c r="D960" s="344"/>
      <c r="E960" s="344"/>
      <c r="F960" s="344"/>
      <c r="G960" s="344"/>
      <c r="H960" s="344"/>
      <c r="I960" s="344"/>
      <c r="J960" s="344"/>
      <c r="K960" s="344"/>
      <c r="L960" s="344"/>
      <c r="M960" s="344"/>
      <c r="N960" s="344"/>
      <c r="O960" s="344"/>
      <c r="P960" s="344"/>
    </row>
    <row r="961" spans="2:16" ht="18" customHeight="1">
      <c r="B961" s="344"/>
      <c r="C961" s="344"/>
      <c r="D961" s="344"/>
      <c r="E961" s="344"/>
      <c r="F961" s="344"/>
      <c r="G961" s="344"/>
      <c r="H961" s="344"/>
      <c r="I961" s="344"/>
      <c r="J961" s="344"/>
      <c r="K961" s="344"/>
      <c r="L961" s="344"/>
      <c r="M961" s="344"/>
      <c r="N961" s="344"/>
      <c r="O961" s="344"/>
      <c r="P961" s="344"/>
    </row>
    <row r="962" spans="2:16" ht="18" customHeight="1">
      <c r="B962" s="344"/>
      <c r="C962" s="344"/>
      <c r="D962" s="344"/>
      <c r="E962" s="344"/>
      <c r="F962" s="344"/>
      <c r="G962" s="344"/>
      <c r="H962" s="344"/>
      <c r="I962" s="344"/>
      <c r="J962" s="344"/>
      <c r="K962" s="344"/>
      <c r="L962" s="344"/>
      <c r="M962" s="344"/>
      <c r="N962" s="344"/>
      <c r="O962" s="344"/>
      <c r="P962" s="344"/>
    </row>
    <row r="963" spans="2:16" ht="18" customHeight="1">
      <c r="B963" s="344"/>
      <c r="C963" s="344"/>
      <c r="D963" s="344"/>
      <c r="E963" s="344"/>
      <c r="F963" s="344"/>
      <c r="G963" s="344"/>
      <c r="H963" s="344"/>
      <c r="I963" s="344"/>
      <c r="J963" s="344"/>
      <c r="K963" s="344"/>
      <c r="L963" s="344"/>
      <c r="M963" s="344"/>
      <c r="N963" s="344"/>
      <c r="O963" s="344"/>
      <c r="P963" s="344"/>
    </row>
    <row r="964" spans="2:16" ht="18" customHeight="1">
      <c r="B964" s="344"/>
      <c r="C964" s="344"/>
      <c r="D964" s="344"/>
      <c r="E964" s="344"/>
      <c r="F964" s="344"/>
      <c r="G964" s="344"/>
      <c r="H964" s="344"/>
      <c r="I964" s="344"/>
      <c r="J964" s="344"/>
      <c r="K964" s="344"/>
      <c r="L964" s="344"/>
      <c r="M964" s="344"/>
      <c r="N964" s="344"/>
      <c r="O964" s="344"/>
      <c r="P964" s="344"/>
    </row>
    <row r="965" spans="2:16" ht="18" customHeight="1">
      <c r="B965" s="344"/>
      <c r="C965" s="344"/>
      <c r="D965" s="344"/>
      <c r="E965" s="344"/>
      <c r="F965" s="344"/>
      <c r="G965" s="344"/>
      <c r="H965" s="344"/>
      <c r="I965" s="344"/>
      <c r="J965" s="344"/>
      <c r="K965" s="344"/>
      <c r="L965" s="344"/>
      <c r="M965" s="344"/>
      <c r="N965" s="344"/>
      <c r="O965" s="344"/>
      <c r="P965" s="344"/>
    </row>
    <row r="966" spans="2:16" ht="18" customHeight="1">
      <c r="B966" s="344"/>
      <c r="C966" s="344"/>
      <c r="D966" s="344"/>
      <c r="E966" s="344"/>
      <c r="F966" s="344"/>
      <c r="G966" s="344"/>
      <c r="H966" s="344"/>
      <c r="I966" s="344"/>
      <c r="J966" s="344"/>
      <c r="K966" s="344"/>
      <c r="L966" s="344"/>
      <c r="M966" s="344"/>
      <c r="N966" s="344"/>
      <c r="O966" s="344"/>
      <c r="P966" s="344"/>
    </row>
    <row r="967" spans="2:16" ht="18" customHeight="1">
      <c r="B967" s="344"/>
      <c r="C967" s="344"/>
      <c r="D967" s="344"/>
      <c r="E967" s="344"/>
      <c r="F967" s="344"/>
      <c r="G967" s="344"/>
      <c r="H967" s="344"/>
      <c r="I967" s="344"/>
      <c r="J967" s="344"/>
      <c r="K967" s="344"/>
      <c r="L967" s="344"/>
      <c r="M967" s="344"/>
      <c r="N967" s="344"/>
      <c r="O967" s="344"/>
      <c r="P967" s="344"/>
    </row>
    <row r="968" spans="2:16" ht="18" customHeight="1">
      <c r="B968" s="344"/>
      <c r="C968" s="344"/>
      <c r="D968" s="344"/>
      <c r="E968" s="344"/>
      <c r="F968" s="344"/>
      <c r="G968" s="344"/>
      <c r="H968" s="344"/>
      <c r="I968" s="344"/>
      <c r="J968" s="344"/>
      <c r="K968" s="344"/>
      <c r="L968" s="344"/>
      <c r="M968" s="344"/>
      <c r="N968" s="344"/>
      <c r="O968" s="344"/>
      <c r="P968" s="344"/>
    </row>
    <row r="969" spans="2:16" ht="18" customHeight="1">
      <c r="B969" s="344"/>
      <c r="C969" s="344"/>
      <c r="D969" s="344"/>
      <c r="E969" s="344"/>
      <c r="F969" s="344"/>
      <c r="G969" s="344"/>
      <c r="H969" s="344"/>
      <c r="I969" s="344"/>
      <c r="J969" s="344"/>
      <c r="K969" s="344"/>
      <c r="L969" s="344"/>
      <c r="M969" s="344"/>
      <c r="N969" s="344"/>
      <c r="O969" s="344"/>
      <c r="P969" s="344"/>
    </row>
    <row r="970" spans="2:16" ht="18" customHeight="1">
      <c r="B970" s="344"/>
      <c r="C970" s="344"/>
      <c r="D970" s="344"/>
      <c r="E970" s="344"/>
      <c r="F970" s="344"/>
      <c r="G970" s="344"/>
      <c r="H970" s="344"/>
      <c r="I970" s="344"/>
      <c r="J970" s="344"/>
      <c r="K970" s="344"/>
      <c r="L970" s="344"/>
      <c r="M970" s="344"/>
      <c r="N970" s="344"/>
      <c r="O970" s="344"/>
      <c r="P970" s="344"/>
    </row>
    <row r="971" spans="2:16" ht="18" customHeight="1">
      <c r="B971" s="344"/>
      <c r="C971" s="344"/>
      <c r="D971" s="344"/>
      <c r="E971" s="344"/>
      <c r="F971" s="344"/>
      <c r="G971" s="344"/>
      <c r="H971" s="344"/>
      <c r="I971" s="344"/>
      <c r="J971" s="344"/>
      <c r="K971" s="344"/>
      <c r="L971" s="344"/>
      <c r="M971" s="344"/>
      <c r="N971" s="344"/>
      <c r="O971" s="344"/>
      <c r="P971" s="344"/>
    </row>
    <row r="972" spans="2:16" ht="18" customHeight="1">
      <c r="B972" s="344"/>
      <c r="C972" s="344"/>
      <c r="D972" s="344"/>
      <c r="E972" s="344"/>
      <c r="F972" s="344"/>
      <c r="G972" s="344"/>
      <c r="H972" s="344"/>
      <c r="I972" s="344"/>
      <c r="J972" s="344"/>
      <c r="K972" s="344"/>
      <c r="L972" s="344"/>
      <c r="M972" s="344"/>
      <c r="N972" s="344"/>
      <c r="O972" s="344"/>
      <c r="P972" s="344"/>
    </row>
    <row r="973" spans="2:16" ht="18" customHeight="1">
      <c r="B973" s="344"/>
      <c r="C973" s="344"/>
      <c r="D973" s="344"/>
      <c r="E973" s="344"/>
      <c r="F973" s="344"/>
      <c r="G973" s="344"/>
      <c r="H973" s="344"/>
      <c r="I973" s="344"/>
      <c r="J973" s="344"/>
      <c r="K973" s="344"/>
      <c r="L973" s="344"/>
      <c r="M973" s="344"/>
      <c r="N973" s="344"/>
      <c r="O973" s="344"/>
      <c r="P973" s="344"/>
    </row>
    <row r="974" spans="2:16" ht="18" customHeight="1">
      <c r="B974" s="344"/>
      <c r="C974" s="344"/>
      <c r="D974" s="344"/>
      <c r="E974" s="344"/>
      <c r="F974" s="344"/>
      <c r="G974" s="344"/>
      <c r="H974" s="344"/>
      <c r="I974" s="344"/>
      <c r="J974" s="344"/>
      <c r="K974" s="344"/>
      <c r="L974" s="344"/>
      <c r="M974" s="344"/>
      <c r="N974" s="344"/>
      <c r="O974" s="344"/>
      <c r="P974" s="344"/>
    </row>
    <row r="975" spans="2:16" ht="18" customHeight="1">
      <c r="B975" s="344"/>
      <c r="C975" s="344"/>
      <c r="D975" s="344"/>
      <c r="E975" s="344"/>
      <c r="F975" s="344"/>
      <c r="G975" s="344"/>
      <c r="H975" s="344"/>
      <c r="I975" s="344"/>
      <c r="J975" s="344"/>
      <c r="K975" s="344"/>
      <c r="L975" s="344"/>
      <c r="M975" s="344"/>
      <c r="N975" s="344"/>
      <c r="O975" s="344"/>
      <c r="P975" s="344"/>
    </row>
    <row r="976" spans="2:16" ht="18" customHeight="1">
      <c r="B976" s="344"/>
      <c r="C976" s="344"/>
      <c r="D976" s="344"/>
      <c r="E976" s="344"/>
      <c r="F976" s="344"/>
      <c r="G976" s="344"/>
      <c r="H976" s="344"/>
      <c r="I976" s="344"/>
      <c r="J976" s="344"/>
      <c r="K976" s="344"/>
      <c r="L976" s="344"/>
      <c r="M976" s="344"/>
      <c r="N976" s="344"/>
      <c r="O976" s="344"/>
      <c r="P976" s="344"/>
    </row>
    <row r="977" spans="2:16" ht="18" customHeight="1">
      <c r="B977" s="344"/>
      <c r="C977" s="344"/>
      <c r="D977" s="344"/>
      <c r="E977" s="344"/>
      <c r="F977" s="344"/>
      <c r="G977" s="344"/>
      <c r="H977" s="344"/>
      <c r="I977" s="344"/>
      <c r="J977" s="344"/>
      <c r="K977" s="344"/>
      <c r="L977" s="344"/>
      <c r="M977" s="344"/>
      <c r="N977" s="344"/>
      <c r="O977" s="344"/>
      <c r="P977" s="344"/>
    </row>
    <row r="978" spans="2:16" ht="18" customHeight="1">
      <c r="B978" s="344"/>
      <c r="C978" s="344"/>
      <c r="D978" s="344"/>
      <c r="E978" s="344"/>
      <c r="F978" s="344"/>
      <c r="G978" s="344"/>
      <c r="H978" s="344"/>
      <c r="I978" s="344"/>
      <c r="J978" s="344"/>
      <c r="K978" s="344"/>
      <c r="L978" s="344"/>
      <c r="M978" s="344"/>
      <c r="N978" s="344"/>
      <c r="O978" s="344"/>
      <c r="P978" s="344"/>
    </row>
    <row r="979" spans="2:16" ht="18" customHeight="1">
      <c r="B979" s="344"/>
      <c r="C979" s="344"/>
      <c r="D979" s="344"/>
      <c r="E979" s="344"/>
      <c r="F979" s="344"/>
      <c r="G979" s="344"/>
      <c r="H979" s="344"/>
      <c r="I979" s="344"/>
      <c r="J979" s="344"/>
      <c r="K979" s="344"/>
      <c r="L979" s="344"/>
      <c r="M979" s="344"/>
      <c r="N979" s="344"/>
      <c r="O979" s="344"/>
      <c r="P979" s="344"/>
    </row>
    <row r="980" spans="2:16" ht="18" customHeight="1">
      <c r="B980" s="344"/>
      <c r="C980" s="344"/>
      <c r="D980" s="344"/>
      <c r="E980" s="344"/>
      <c r="F980" s="344"/>
      <c r="G980" s="344"/>
      <c r="H980" s="344"/>
      <c r="I980" s="344"/>
      <c r="J980" s="344"/>
      <c r="K980" s="344"/>
      <c r="L980" s="344"/>
      <c r="M980" s="344"/>
      <c r="N980" s="344"/>
      <c r="O980" s="344"/>
      <c r="P980" s="344"/>
    </row>
    <row r="981" spans="2:16" ht="18" customHeight="1">
      <c r="B981" s="344"/>
      <c r="C981" s="344"/>
      <c r="D981" s="344"/>
      <c r="E981" s="344"/>
      <c r="F981" s="344"/>
      <c r="G981" s="344"/>
      <c r="H981" s="344"/>
      <c r="I981" s="344"/>
      <c r="J981" s="344"/>
      <c r="K981" s="344"/>
      <c r="L981" s="344"/>
      <c r="M981" s="344"/>
      <c r="N981" s="344"/>
      <c r="O981" s="344"/>
      <c r="P981" s="344"/>
    </row>
    <row r="982" spans="2:16" ht="18" customHeight="1">
      <c r="B982" s="344"/>
      <c r="C982" s="344"/>
      <c r="D982" s="344"/>
      <c r="E982" s="344"/>
      <c r="F982" s="344"/>
      <c r="G982" s="344"/>
      <c r="H982" s="344"/>
      <c r="I982" s="344"/>
      <c r="J982" s="344"/>
      <c r="K982" s="344"/>
      <c r="L982" s="344"/>
      <c r="M982" s="344"/>
      <c r="N982" s="344"/>
      <c r="O982" s="344"/>
      <c r="P982" s="344"/>
    </row>
    <row r="983" spans="2:16" ht="18" customHeight="1">
      <c r="B983" s="344"/>
      <c r="C983" s="344"/>
      <c r="D983" s="344"/>
      <c r="E983" s="344"/>
      <c r="F983" s="344"/>
      <c r="G983" s="344"/>
      <c r="H983" s="344"/>
      <c r="I983" s="344"/>
      <c r="J983" s="344"/>
      <c r="K983" s="344"/>
      <c r="L983" s="344"/>
      <c r="M983" s="344"/>
      <c r="N983" s="344"/>
      <c r="O983" s="344"/>
      <c r="P983" s="344"/>
    </row>
    <row r="984" spans="2:16" ht="18" customHeight="1">
      <c r="B984" s="344"/>
      <c r="C984" s="344"/>
      <c r="D984" s="344"/>
      <c r="E984" s="344"/>
      <c r="F984" s="344"/>
      <c r="G984" s="344"/>
      <c r="H984" s="344"/>
      <c r="I984" s="344"/>
      <c r="J984" s="344"/>
      <c r="K984" s="344"/>
      <c r="L984" s="344"/>
      <c r="M984" s="344"/>
      <c r="N984" s="344"/>
      <c r="O984" s="344"/>
      <c r="P984" s="344"/>
    </row>
    <row r="985" spans="2:16" ht="18" customHeight="1">
      <c r="B985" s="344"/>
      <c r="C985" s="344"/>
      <c r="D985" s="344"/>
      <c r="E985" s="344"/>
      <c r="F985" s="344"/>
      <c r="G985" s="344"/>
      <c r="H985" s="344"/>
      <c r="I985" s="344"/>
      <c r="J985" s="344"/>
      <c r="K985" s="344"/>
      <c r="L985" s="344"/>
      <c r="M985" s="344"/>
      <c r="N985" s="344"/>
      <c r="O985" s="344"/>
      <c r="P985" s="344"/>
    </row>
    <row r="986" spans="2:16" ht="18" customHeight="1">
      <c r="B986" s="344"/>
      <c r="C986" s="344"/>
      <c r="D986" s="344"/>
      <c r="E986" s="344"/>
      <c r="F986" s="344"/>
      <c r="G986" s="344"/>
      <c r="H986" s="344"/>
      <c r="I986" s="344"/>
      <c r="J986" s="344"/>
      <c r="K986" s="344"/>
      <c r="L986" s="344"/>
      <c r="M986" s="344"/>
      <c r="N986" s="344"/>
      <c r="O986" s="344"/>
      <c r="P986" s="344"/>
    </row>
    <row r="987" spans="2:16" ht="18" customHeight="1">
      <c r="B987" s="344"/>
      <c r="C987" s="344"/>
      <c r="D987" s="344"/>
      <c r="E987" s="344"/>
      <c r="F987" s="344"/>
      <c r="G987" s="344"/>
      <c r="H987" s="344"/>
      <c r="I987" s="344"/>
      <c r="J987" s="344"/>
      <c r="K987" s="344"/>
      <c r="L987" s="344"/>
      <c r="M987" s="344"/>
      <c r="N987" s="344"/>
      <c r="O987" s="344"/>
      <c r="P987" s="344"/>
    </row>
    <row r="988" spans="2:16" ht="18" customHeight="1">
      <c r="B988" s="344"/>
      <c r="C988" s="344"/>
      <c r="D988" s="344"/>
      <c r="E988" s="344"/>
      <c r="F988" s="344"/>
      <c r="G988" s="344"/>
      <c r="H988" s="344"/>
      <c r="I988" s="344"/>
      <c r="J988" s="344"/>
      <c r="K988" s="344"/>
      <c r="L988" s="344"/>
      <c r="M988" s="344"/>
      <c r="N988" s="344"/>
      <c r="O988" s="344"/>
      <c r="P988" s="344"/>
    </row>
    <row r="989" spans="2:16" ht="18" customHeight="1">
      <c r="B989" s="344"/>
      <c r="C989" s="344"/>
      <c r="D989" s="344"/>
      <c r="E989" s="344"/>
      <c r="F989" s="344"/>
      <c r="G989" s="344"/>
      <c r="H989" s="344"/>
      <c r="I989" s="344"/>
      <c r="J989" s="344"/>
      <c r="K989" s="344"/>
      <c r="L989" s="344"/>
      <c r="M989" s="344"/>
      <c r="N989" s="344"/>
      <c r="O989" s="344"/>
      <c r="P989" s="344"/>
    </row>
    <row r="990" spans="2:16" ht="18" customHeight="1">
      <c r="B990" s="344"/>
      <c r="C990" s="344"/>
      <c r="D990" s="344"/>
      <c r="E990" s="344"/>
      <c r="F990" s="344"/>
      <c r="G990" s="344"/>
      <c r="H990" s="344"/>
      <c r="I990" s="344"/>
      <c r="J990" s="344"/>
      <c r="K990" s="344"/>
      <c r="L990" s="344"/>
      <c r="M990" s="344"/>
      <c r="N990" s="344"/>
      <c r="O990" s="344"/>
      <c r="P990" s="344"/>
    </row>
    <row r="991" spans="2:16" ht="18" customHeight="1">
      <c r="B991" s="344"/>
      <c r="C991" s="344"/>
      <c r="D991" s="344"/>
      <c r="E991" s="344"/>
      <c r="F991" s="344"/>
      <c r="G991" s="344"/>
      <c r="H991" s="344"/>
      <c r="I991" s="344"/>
      <c r="J991" s="344"/>
      <c r="K991" s="344"/>
      <c r="L991" s="344"/>
      <c r="M991" s="344"/>
      <c r="N991" s="344"/>
      <c r="O991" s="344"/>
      <c r="P991" s="344"/>
    </row>
    <row r="992" spans="2:16" ht="18" customHeight="1">
      <c r="B992" s="344"/>
      <c r="C992" s="344"/>
      <c r="D992" s="344"/>
      <c r="E992" s="344"/>
      <c r="F992" s="344"/>
      <c r="G992" s="344"/>
      <c r="H992" s="344"/>
      <c r="I992" s="344"/>
      <c r="J992" s="344"/>
      <c r="K992" s="344"/>
      <c r="L992" s="344"/>
      <c r="M992" s="344"/>
      <c r="N992" s="344"/>
      <c r="O992" s="344"/>
      <c r="P992" s="344"/>
    </row>
    <row r="993" spans="2:16" ht="18" customHeight="1">
      <c r="B993" s="344"/>
      <c r="C993" s="344"/>
      <c r="D993" s="344"/>
      <c r="E993" s="344"/>
      <c r="F993" s="344"/>
      <c r="G993" s="344"/>
      <c r="H993" s="344"/>
      <c r="I993" s="344"/>
      <c r="J993" s="344"/>
      <c r="K993" s="344"/>
      <c r="L993" s="344"/>
      <c r="M993" s="344"/>
      <c r="N993" s="344"/>
      <c r="O993" s="344"/>
      <c r="P993" s="344"/>
    </row>
    <row r="994" spans="2:16" ht="18" customHeight="1">
      <c r="B994" s="344"/>
      <c r="C994" s="344"/>
      <c r="D994" s="344"/>
      <c r="E994" s="344"/>
      <c r="F994" s="344"/>
      <c r="G994" s="344"/>
      <c r="H994" s="344"/>
      <c r="I994" s="344"/>
      <c r="J994" s="344"/>
      <c r="K994" s="344"/>
      <c r="L994" s="344"/>
      <c r="M994" s="344"/>
      <c r="N994" s="344"/>
      <c r="O994" s="344"/>
      <c r="P994" s="344"/>
    </row>
    <row r="995" spans="2:16" ht="18" customHeight="1">
      <c r="B995" s="344"/>
      <c r="C995" s="344"/>
      <c r="D995" s="344"/>
      <c r="E995" s="344"/>
      <c r="F995" s="344"/>
      <c r="G995" s="344"/>
      <c r="H995" s="344"/>
      <c r="I995" s="344"/>
      <c r="J995" s="344"/>
      <c r="K995" s="344"/>
      <c r="L995" s="344"/>
      <c r="M995" s="344"/>
      <c r="N995" s="344"/>
      <c r="O995" s="344"/>
      <c r="P995" s="344"/>
    </row>
    <row r="996" spans="2:16" ht="18" customHeight="1">
      <c r="B996" s="344"/>
      <c r="C996" s="344"/>
      <c r="D996" s="344"/>
      <c r="E996" s="344"/>
      <c r="F996" s="344"/>
      <c r="G996" s="344"/>
      <c r="H996" s="344"/>
      <c r="I996" s="344"/>
      <c r="J996" s="344"/>
      <c r="K996" s="344"/>
      <c r="L996" s="344"/>
      <c r="M996" s="344"/>
      <c r="N996" s="344"/>
      <c r="O996" s="344"/>
      <c r="P996" s="344"/>
    </row>
    <row r="997" spans="2:16" ht="18" customHeight="1">
      <c r="B997" s="344"/>
      <c r="C997" s="344"/>
      <c r="D997" s="344"/>
      <c r="E997" s="344"/>
      <c r="F997" s="344"/>
      <c r="G997" s="344"/>
      <c r="H997" s="344"/>
      <c r="I997" s="344"/>
      <c r="J997" s="344"/>
      <c r="K997" s="344"/>
      <c r="L997" s="344"/>
      <c r="M997" s="344"/>
      <c r="N997" s="344"/>
      <c r="O997" s="344"/>
      <c r="P997" s="344"/>
    </row>
    <row r="998" spans="2:16" ht="18" customHeight="1">
      <c r="B998" s="344"/>
      <c r="C998" s="344"/>
      <c r="D998" s="344"/>
      <c r="E998" s="344"/>
      <c r="F998" s="344"/>
      <c r="G998" s="344"/>
      <c r="H998" s="344"/>
      <c r="I998" s="344"/>
      <c r="J998" s="344"/>
      <c r="K998" s="344"/>
      <c r="L998" s="344"/>
      <c r="M998" s="344"/>
      <c r="N998" s="344"/>
      <c r="O998" s="344"/>
      <c r="P998" s="344"/>
    </row>
    <row r="999" spans="2:16" ht="18" customHeight="1">
      <c r="B999" s="344"/>
      <c r="C999" s="344"/>
      <c r="D999" s="344"/>
      <c r="E999" s="344"/>
      <c r="F999" s="344"/>
      <c r="G999" s="344"/>
      <c r="H999" s="344"/>
      <c r="I999" s="344"/>
      <c r="J999" s="344"/>
      <c r="K999" s="344"/>
      <c r="L999" s="344"/>
      <c r="M999" s="344"/>
      <c r="N999" s="344"/>
      <c r="O999" s="344"/>
      <c r="P999" s="344"/>
    </row>
    <row r="1000" spans="2:16" ht="18" customHeight="1">
      <c r="B1000" s="344"/>
      <c r="C1000" s="344"/>
      <c r="D1000" s="344"/>
      <c r="E1000" s="344"/>
      <c r="F1000" s="344"/>
      <c r="G1000" s="344"/>
      <c r="H1000" s="344"/>
      <c r="I1000" s="344"/>
      <c r="J1000" s="344"/>
      <c r="K1000" s="344"/>
      <c r="L1000" s="344"/>
      <c r="M1000" s="344"/>
      <c r="N1000" s="344"/>
      <c r="O1000" s="344"/>
      <c r="P1000" s="344"/>
    </row>
    <row r="1001" spans="2:16" ht="18" customHeight="1">
      <c r="B1001" s="344"/>
      <c r="C1001" s="344"/>
      <c r="D1001" s="344"/>
      <c r="E1001" s="344"/>
      <c r="F1001" s="344"/>
      <c r="G1001" s="344"/>
      <c r="H1001" s="344"/>
      <c r="I1001" s="344"/>
      <c r="J1001" s="344"/>
      <c r="K1001" s="344"/>
      <c r="L1001" s="344"/>
      <c r="M1001" s="344"/>
      <c r="N1001" s="344"/>
      <c r="O1001" s="344"/>
      <c r="P1001" s="344"/>
    </row>
    <row r="1002" spans="2:16" ht="18" customHeight="1">
      <c r="B1002" s="344"/>
      <c r="C1002" s="344"/>
      <c r="D1002" s="344"/>
      <c r="E1002" s="344"/>
      <c r="F1002" s="344"/>
      <c r="G1002" s="344"/>
      <c r="H1002" s="344"/>
      <c r="I1002" s="344"/>
      <c r="J1002" s="344"/>
      <c r="K1002" s="344"/>
      <c r="L1002" s="344"/>
      <c r="M1002" s="344"/>
      <c r="N1002" s="344"/>
      <c r="O1002" s="344"/>
      <c r="P1002" s="344"/>
    </row>
    <row r="1003" spans="2:16" ht="18" customHeight="1">
      <c r="B1003" s="344"/>
      <c r="C1003" s="344"/>
      <c r="D1003" s="344"/>
      <c r="E1003" s="344"/>
      <c r="F1003" s="344"/>
      <c r="G1003" s="344"/>
      <c r="H1003" s="344"/>
      <c r="I1003" s="344"/>
      <c r="J1003" s="344"/>
      <c r="K1003" s="344"/>
      <c r="L1003" s="344"/>
      <c r="M1003" s="344"/>
      <c r="N1003" s="344"/>
      <c r="O1003" s="344"/>
      <c r="P1003" s="344"/>
    </row>
    <row r="1004" spans="2:16" ht="18" customHeight="1">
      <c r="B1004" s="344"/>
      <c r="C1004" s="344"/>
      <c r="D1004" s="344"/>
      <c r="E1004" s="344"/>
      <c r="F1004" s="344"/>
      <c r="G1004" s="344"/>
      <c r="H1004" s="344"/>
      <c r="I1004" s="344"/>
      <c r="J1004" s="344"/>
      <c r="K1004" s="344"/>
      <c r="L1004" s="344"/>
      <c r="M1004" s="344"/>
      <c r="N1004" s="344"/>
      <c r="O1004" s="344"/>
      <c r="P1004" s="344"/>
    </row>
    <row r="1005" spans="2:16" ht="18" customHeight="1">
      <c r="B1005" s="344"/>
      <c r="C1005" s="344"/>
      <c r="D1005" s="344"/>
      <c r="E1005" s="344"/>
      <c r="F1005" s="344"/>
      <c r="G1005" s="344"/>
      <c r="H1005" s="344"/>
      <c r="I1005" s="344"/>
      <c r="J1005" s="344"/>
      <c r="K1005" s="344"/>
      <c r="L1005" s="344"/>
      <c r="M1005" s="344"/>
      <c r="N1005" s="344"/>
      <c r="O1005" s="344"/>
      <c r="P1005" s="344"/>
    </row>
    <row r="1006" spans="2:16" ht="18" customHeight="1">
      <c r="B1006" s="344"/>
      <c r="C1006" s="344"/>
      <c r="D1006" s="344"/>
      <c r="E1006" s="344"/>
      <c r="F1006" s="344"/>
      <c r="G1006" s="344"/>
      <c r="H1006" s="344"/>
      <c r="I1006" s="344"/>
      <c r="J1006" s="344"/>
      <c r="K1006" s="344"/>
      <c r="L1006" s="344"/>
      <c r="M1006" s="344"/>
      <c r="N1006" s="344"/>
      <c r="O1006" s="344"/>
      <c r="P1006" s="344"/>
    </row>
    <row r="1007" spans="2:16" ht="18" customHeight="1">
      <c r="B1007" s="344"/>
      <c r="C1007" s="344"/>
      <c r="D1007" s="344"/>
      <c r="E1007" s="344"/>
      <c r="F1007" s="344"/>
      <c r="G1007" s="344"/>
      <c r="H1007" s="344"/>
      <c r="I1007" s="344"/>
      <c r="J1007" s="344"/>
      <c r="K1007" s="344"/>
      <c r="L1007" s="344"/>
      <c r="M1007" s="344"/>
      <c r="N1007" s="344"/>
      <c r="O1007" s="344"/>
      <c r="P1007" s="344"/>
    </row>
    <row r="1008" spans="2:16" ht="18" customHeight="1">
      <c r="B1008" s="344"/>
      <c r="C1008" s="344"/>
      <c r="D1008" s="344"/>
      <c r="E1008" s="344"/>
      <c r="F1008" s="344"/>
      <c r="G1008" s="344"/>
      <c r="H1008" s="344"/>
      <c r="I1008" s="344"/>
      <c r="J1008" s="344"/>
      <c r="K1008" s="344"/>
      <c r="L1008" s="344"/>
      <c r="M1008" s="344"/>
      <c r="N1008" s="344"/>
      <c r="O1008" s="344"/>
      <c r="P1008" s="344"/>
    </row>
    <row r="1009" spans="2:16" ht="18" customHeight="1">
      <c r="B1009" s="344"/>
      <c r="C1009" s="344"/>
      <c r="D1009" s="344"/>
      <c r="E1009" s="344"/>
      <c r="F1009" s="344"/>
      <c r="G1009" s="344"/>
      <c r="H1009" s="344"/>
      <c r="I1009" s="344"/>
      <c r="J1009" s="344"/>
      <c r="K1009" s="344"/>
      <c r="L1009" s="344"/>
      <c r="M1009" s="344"/>
      <c r="N1009" s="344"/>
      <c r="O1009" s="344"/>
      <c r="P1009" s="344"/>
    </row>
    <row r="1010" spans="2:16" ht="18" customHeight="1">
      <c r="B1010" s="344"/>
      <c r="C1010" s="344"/>
      <c r="D1010" s="344"/>
      <c r="E1010" s="344"/>
      <c r="F1010" s="344"/>
      <c r="G1010" s="344"/>
      <c r="H1010" s="344"/>
      <c r="I1010" s="344"/>
      <c r="J1010" s="344"/>
      <c r="K1010" s="344"/>
      <c r="L1010" s="344"/>
      <c r="M1010" s="344"/>
      <c r="N1010" s="344"/>
      <c r="O1010" s="344"/>
      <c r="P1010" s="344"/>
    </row>
    <row r="1011" spans="2:16" ht="18" customHeight="1">
      <c r="B1011" s="344"/>
      <c r="C1011" s="344"/>
      <c r="D1011" s="344"/>
      <c r="E1011" s="344"/>
      <c r="F1011" s="344"/>
      <c r="G1011" s="344"/>
      <c r="H1011" s="344"/>
      <c r="I1011" s="344"/>
      <c r="J1011" s="344"/>
      <c r="K1011" s="344"/>
      <c r="L1011" s="344"/>
      <c r="M1011" s="344"/>
      <c r="N1011" s="344"/>
      <c r="O1011" s="344"/>
      <c r="P1011" s="344"/>
    </row>
    <row r="1012" spans="2:16" ht="18" customHeight="1">
      <c r="B1012" s="344"/>
      <c r="C1012" s="344"/>
      <c r="D1012" s="344"/>
      <c r="E1012" s="344"/>
      <c r="F1012" s="344"/>
      <c r="G1012" s="344"/>
      <c r="H1012" s="344"/>
      <c r="I1012" s="344"/>
      <c r="J1012" s="344"/>
      <c r="K1012" s="344"/>
      <c r="L1012" s="344"/>
      <c r="M1012" s="344"/>
      <c r="N1012" s="344"/>
      <c r="O1012" s="344"/>
      <c r="P1012" s="344"/>
    </row>
    <row r="1013" spans="2:16" ht="18" customHeight="1">
      <c r="B1013" s="344"/>
      <c r="C1013" s="344"/>
      <c r="D1013" s="344"/>
      <c r="E1013" s="344"/>
      <c r="F1013" s="344"/>
      <c r="G1013" s="344"/>
      <c r="H1013" s="344"/>
      <c r="I1013" s="344"/>
      <c r="J1013" s="344"/>
      <c r="K1013" s="344"/>
      <c r="L1013" s="344"/>
      <c r="M1013" s="344"/>
      <c r="N1013" s="344"/>
      <c r="O1013" s="344"/>
      <c r="P1013" s="344"/>
    </row>
    <row r="1014" spans="2:16" ht="18" customHeight="1">
      <c r="B1014" s="344"/>
      <c r="C1014" s="344"/>
      <c r="D1014" s="344"/>
      <c r="E1014" s="344"/>
      <c r="F1014" s="344"/>
      <c r="G1014" s="344"/>
      <c r="H1014" s="344"/>
      <c r="I1014" s="344"/>
      <c r="J1014" s="344"/>
      <c r="K1014" s="344"/>
      <c r="L1014" s="344"/>
      <c r="M1014" s="344"/>
      <c r="N1014" s="344"/>
      <c r="O1014" s="344"/>
      <c r="P1014" s="344"/>
    </row>
    <row r="1015" spans="2:16" ht="18" customHeight="1">
      <c r="B1015" s="344"/>
      <c r="C1015" s="344"/>
      <c r="D1015" s="344"/>
      <c r="E1015" s="344"/>
      <c r="F1015" s="344"/>
      <c r="G1015" s="344"/>
      <c r="H1015" s="344"/>
      <c r="I1015" s="344"/>
      <c r="J1015" s="344"/>
      <c r="K1015" s="344"/>
      <c r="L1015" s="344"/>
      <c r="M1015" s="344"/>
      <c r="N1015" s="344"/>
      <c r="O1015" s="344"/>
      <c r="P1015" s="344"/>
    </row>
    <row r="1016" spans="2:16" ht="18" customHeight="1">
      <c r="B1016" s="344"/>
      <c r="C1016" s="344"/>
      <c r="D1016" s="344"/>
      <c r="E1016" s="344"/>
      <c r="F1016" s="344"/>
      <c r="G1016" s="344"/>
      <c r="H1016" s="344"/>
      <c r="I1016" s="344"/>
      <c r="J1016" s="344"/>
      <c r="K1016" s="344"/>
      <c r="L1016" s="344"/>
      <c r="M1016" s="344"/>
      <c r="N1016" s="344"/>
      <c r="O1016" s="344"/>
      <c r="P1016" s="344"/>
    </row>
    <row r="1017" spans="2:16" ht="18" customHeight="1">
      <c r="B1017" s="344"/>
      <c r="C1017" s="344"/>
      <c r="D1017" s="344"/>
      <c r="E1017" s="344"/>
      <c r="F1017" s="344"/>
      <c r="G1017" s="344"/>
      <c r="H1017" s="344"/>
      <c r="I1017" s="344"/>
      <c r="J1017" s="344"/>
      <c r="K1017" s="344"/>
      <c r="L1017" s="344"/>
      <c r="M1017" s="344"/>
      <c r="N1017" s="344"/>
      <c r="O1017" s="344"/>
      <c r="P1017" s="344"/>
    </row>
    <row r="1018" spans="2:16" ht="18" customHeight="1">
      <c r="B1018" s="344"/>
      <c r="C1018" s="344"/>
      <c r="D1018" s="344"/>
      <c r="E1018" s="344"/>
      <c r="F1018" s="344"/>
      <c r="G1018" s="344"/>
      <c r="H1018" s="344"/>
      <c r="I1018" s="344"/>
      <c r="J1018" s="344"/>
      <c r="K1018" s="344"/>
      <c r="L1018" s="344"/>
      <c r="M1018" s="344"/>
      <c r="N1018" s="344"/>
      <c r="O1018" s="344"/>
      <c r="P1018" s="344"/>
    </row>
    <row r="1019" spans="2:16" ht="18" customHeight="1">
      <c r="B1019" s="344"/>
      <c r="C1019" s="344"/>
      <c r="D1019" s="344"/>
      <c r="E1019" s="344"/>
      <c r="F1019" s="344"/>
      <c r="G1019" s="344"/>
      <c r="H1019" s="344"/>
      <c r="I1019" s="344"/>
      <c r="J1019" s="344"/>
      <c r="K1019" s="344"/>
      <c r="L1019" s="344"/>
      <c r="M1019" s="344"/>
      <c r="N1019" s="344"/>
      <c r="O1019" s="344"/>
      <c r="P1019" s="344"/>
    </row>
    <row r="1020" spans="2:16" ht="18" customHeight="1">
      <c r="B1020" s="344"/>
      <c r="C1020" s="344"/>
      <c r="D1020" s="344"/>
      <c r="E1020" s="344"/>
      <c r="F1020" s="344"/>
      <c r="G1020" s="344"/>
      <c r="H1020" s="344"/>
      <c r="I1020" s="344"/>
      <c r="J1020" s="344"/>
      <c r="K1020" s="344"/>
      <c r="L1020" s="344"/>
      <c r="M1020" s="344"/>
      <c r="N1020" s="344"/>
      <c r="O1020" s="344"/>
      <c r="P1020" s="344"/>
    </row>
    <row r="1021" spans="2:16" ht="18" customHeight="1">
      <c r="B1021" s="344"/>
      <c r="C1021" s="344"/>
      <c r="D1021" s="344"/>
      <c r="E1021" s="344"/>
      <c r="F1021" s="344"/>
      <c r="G1021" s="344"/>
      <c r="H1021" s="344"/>
      <c r="I1021" s="344"/>
      <c r="J1021" s="344"/>
      <c r="K1021" s="344"/>
      <c r="L1021" s="344"/>
      <c r="M1021" s="344"/>
      <c r="N1021" s="344"/>
      <c r="O1021" s="344"/>
      <c r="P1021" s="344"/>
    </row>
    <row r="1022" spans="2:16" ht="18" customHeight="1">
      <c r="B1022" s="344"/>
      <c r="C1022" s="344"/>
      <c r="D1022" s="344"/>
      <c r="E1022" s="344"/>
      <c r="F1022" s="344"/>
      <c r="G1022" s="344"/>
      <c r="H1022" s="344"/>
      <c r="I1022" s="344"/>
      <c r="J1022" s="344"/>
      <c r="K1022" s="344"/>
      <c r="L1022" s="344"/>
      <c r="M1022" s="344"/>
      <c r="N1022" s="344"/>
      <c r="O1022" s="344"/>
      <c r="P1022" s="344"/>
    </row>
    <row r="1023" spans="2:16" ht="18" customHeight="1">
      <c r="B1023" s="344"/>
      <c r="C1023" s="344"/>
      <c r="D1023" s="344"/>
      <c r="E1023" s="344"/>
      <c r="F1023" s="344"/>
      <c r="G1023" s="344"/>
      <c r="H1023" s="344"/>
      <c r="I1023" s="344"/>
      <c r="J1023" s="344"/>
      <c r="K1023" s="344"/>
      <c r="L1023" s="344"/>
      <c r="M1023" s="344"/>
      <c r="N1023" s="344"/>
      <c r="O1023" s="344"/>
      <c r="P1023" s="344"/>
    </row>
    <row r="1024" spans="2:16" ht="18" customHeight="1">
      <c r="B1024" s="344"/>
      <c r="C1024" s="344"/>
      <c r="D1024" s="344"/>
      <c r="E1024" s="344"/>
      <c r="F1024" s="344"/>
      <c r="G1024" s="344"/>
      <c r="H1024" s="344"/>
      <c r="I1024" s="344"/>
      <c r="J1024" s="344"/>
      <c r="K1024" s="344"/>
      <c r="L1024" s="344"/>
      <c r="M1024" s="344"/>
      <c r="N1024" s="344"/>
      <c r="O1024" s="344"/>
      <c r="P1024" s="344"/>
    </row>
    <row r="1025" spans="2:16" ht="18" customHeight="1">
      <c r="B1025" s="344"/>
      <c r="C1025" s="344"/>
      <c r="D1025" s="344"/>
      <c r="E1025" s="344"/>
      <c r="F1025" s="344"/>
      <c r="G1025" s="344"/>
      <c r="H1025" s="344"/>
      <c r="I1025" s="344"/>
      <c r="J1025" s="344"/>
      <c r="K1025" s="344"/>
      <c r="L1025" s="344"/>
      <c r="M1025" s="344"/>
      <c r="N1025" s="344"/>
      <c r="O1025" s="344"/>
      <c r="P1025" s="344"/>
    </row>
    <row r="1026" spans="2:16" ht="18" customHeight="1">
      <c r="B1026" s="344"/>
      <c r="C1026" s="344"/>
      <c r="D1026" s="344"/>
      <c r="E1026" s="344"/>
      <c r="F1026" s="344"/>
      <c r="G1026" s="344"/>
      <c r="H1026" s="344"/>
      <c r="I1026" s="344"/>
      <c r="J1026" s="344"/>
      <c r="K1026" s="344"/>
      <c r="L1026" s="344"/>
      <c r="M1026" s="344"/>
      <c r="N1026" s="344"/>
      <c r="O1026" s="344"/>
      <c r="P1026" s="344"/>
    </row>
    <row r="1027" spans="2:16" ht="18" customHeight="1">
      <c r="B1027" s="344"/>
      <c r="C1027" s="344"/>
      <c r="D1027" s="344"/>
      <c r="E1027" s="344"/>
      <c r="F1027" s="344"/>
      <c r="G1027" s="344"/>
      <c r="H1027" s="344"/>
      <c r="I1027" s="344"/>
      <c r="J1027" s="344"/>
      <c r="K1027" s="344"/>
      <c r="L1027" s="344"/>
      <c r="M1027" s="344"/>
      <c r="N1027" s="344"/>
      <c r="O1027" s="344"/>
      <c r="P1027" s="344"/>
    </row>
    <row r="1028" spans="2:16" ht="18" customHeight="1">
      <c r="B1028" s="344"/>
      <c r="C1028" s="344"/>
      <c r="D1028" s="344"/>
      <c r="E1028" s="344"/>
      <c r="F1028" s="344"/>
      <c r="G1028" s="344"/>
      <c r="H1028" s="344"/>
      <c r="I1028" s="344"/>
      <c r="J1028" s="344"/>
      <c r="K1028" s="344"/>
      <c r="L1028" s="344"/>
      <c r="M1028" s="344"/>
      <c r="N1028" s="344"/>
      <c r="O1028" s="344"/>
      <c r="P1028" s="344"/>
    </row>
    <row r="1029" spans="2:16" ht="18" customHeight="1">
      <c r="B1029" s="344"/>
      <c r="C1029" s="344"/>
      <c r="D1029" s="344"/>
      <c r="E1029" s="344"/>
      <c r="F1029" s="344"/>
      <c r="G1029" s="344"/>
      <c r="H1029" s="344"/>
      <c r="I1029" s="344"/>
      <c r="J1029" s="344"/>
      <c r="K1029" s="344"/>
      <c r="L1029" s="344"/>
      <c r="M1029" s="344"/>
      <c r="N1029" s="344"/>
      <c r="O1029" s="344"/>
      <c r="P1029" s="344"/>
    </row>
    <row r="1030" spans="2:16" ht="18" customHeight="1">
      <c r="B1030" s="344"/>
      <c r="C1030" s="344"/>
      <c r="D1030" s="344"/>
      <c r="E1030" s="344"/>
      <c r="F1030" s="344"/>
      <c r="G1030" s="344"/>
      <c r="H1030" s="344"/>
      <c r="I1030" s="344"/>
      <c r="J1030" s="344"/>
      <c r="K1030" s="344"/>
      <c r="L1030" s="344"/>
      <c r="M1030" s="344"/>
      <c r="N1030" s="344"/>
      <c r="O1030" s="344"/>
      <c r="P1030" s="344"/>
    </row>
    <row r="1031" spans="2:16" ht="18" customHeight="1">
      <c r="B1031" s="344"/>
      <c r="C1031" s="344"/>
      <c r="D1031" s="344"/>
      <c r="E1031" s="344"/>
      <c r="F1031" s="344"/>
      <c r="G1031" s="344"/>
      <c r="H1031" s="344"/>
      <c r="I1031" s="344"/>
      <c r="J1031" s="344"/>
      <c r="K1031" s="344"/>
      <c r="L1031" s="344"/>
      <c r="M1031" s="344"/>
      <c r="N1031" s="344"/>
      <c r="O1031" s="344"/>
      <c r="P1031" s="344"/>
    </row>
    <row r="1032" spans="2:16" ht="18" customHeight="1">
      <c r="B1032" s="344"/>
      <c r="C1032" s="344"/>
      <c r="D1032" s="344"/>
      <c r="E1032" s="344"/>
      <c r="F1032" s="344"/>
      <c r="G1032" s="344"/>
      <c r="H1032" s="344"/>
      <c r="I1032" s="344"/>
      <c r="J1032" s="344"/>
      <c r="K1032" s="344"/>
      <c r="L1032" s="344"/>
      <c r="M1032" s="344"/>
      <c r="N1032" s="344"/>
      <c r="O1032" s="344"/>
      <c r="P1032" s="344"/>
    </row>
    <row r="1033" spans="2:16" ht="18" customHeight="1">
      <c r="B1033" s="344"/>
      <c r="C1033" s="344"/>
      <c r="D1033" s="344"/>
      <c r="E1033" s="344"/>
      <c r="F1033" s="344"/>
      <c r="G1033" s="344"/>
      <c r="H1033" s="344"/>
      <c r="I1033" s="344"/>
      <c r="J1033" s="344"/>
      <c r="K1033" s="344"/>
      <c r="L1033" s="344"/>
      <c r="M1033" s="344"/>
      <c r="N1033" s="344"/>
      <c r="O1033" s="344"/>
      <c r="P1033" s="344"/>
    </row>
    <row r="1034" spans="2:16" ht="18" customHeight="1">
      <c r="B1034" s="344"/>
      <c r="C1034" s="344"/>
      <c r="D1034" s="344"/>
      <c r="E1034" s="344"/>
      <c r="F1034" s="344"/>
      <c r="G1034" s="344"/>
      <c r="H1034" s="344"/>
      <c r="I1034" s="344"/>
      <c r="J1034" s="344"/>
      <c r="K1034" s="344"/>
      <c r="L1034" s="344"/>
      <c r="M1034" s="344"/>
      <c r="N1034" s="344"/>
      <c r="O1034" s="344"/>
      <c r="P1034" s="344"/>
    </row>
    <row r="1035" spans="2:16" ht="18" customHeight="1">
      <c r="B1035" s="344"/>
      <c r="C1035" s="344"/>
      <c r="D1035" s="344"/>
      <c r="E1035" s="344"/>
      <c r="F1035" s="344"/>
      <c r="G1035" s="344"/>
      <c r="H1035" s="344"/>
      <c r="I1035" s="344"/>
      <c r="J1035" s="344"/>
      <c r="K1035" s="344"/>
      <c r="L1035" s="344"/>
      <c r="M1035" s="344"/>
      <c r="N1035" s="344"/>
      <c r="O1035" s="344"/>
      <c r="P1035" s="344"/>
    </row>
    <row r="1036" spans="2:16" ht="18" customHeight="1">
      <c r="B1036" s="344"/>
      <c r="C1036" s="344"/>
      <c r="D1036" s="344"/>
      <c r="E1036" s="344"/>
      <c r="F1036" s="344"/>
      <c r="G1036" s="344"/>
      <c r="H1036" s="344"/>
      <c r="I1036" s="344"/>
      <c r="J1036" s="344"/>
      <c r="K1036" s="344"/>
      <c r="L1036" s="344"/>
      <c r="M1036" s="344"/>
      <c r="N1036" s="344"/>
      <c r="O1036" s="344"/>
      <c r="P1036" s="344"/>
    </row>
    <row r="1037" spans="2:16" ht="18" customHeight="1">
      <c r="B1037" s="344"/>
      <c r="C1037" s="344"/>
      <c r="D1037" s="344"/>
      <c r="E1037" s="344"/>
      <c r="F1037" s="344"/>
      <c r="G1037" s="344"/>
      <c r="H1037" s="344"/>
      <c r="I1037" s="344"/>
      <c r="J1037" s="344"/>
      <c r="K1037" s="344"/>
      <c r="L1037" s="344"/>
      <c r="M1037" s="344"/>
      <c r="N1037" s="344"/>
      <c r="O1037" s="344"/>
      <c r="P1037" s="344"/>
    </row>
    <row r="1038" spans="2:16" ht="18" customHeight="1">
      <c r="B1038" s="344"/>
      <c r="C1038" s="344"/>
      <c r="D1038" s="344"/>
      <c r="E1038" s="344"/>
      <c r="F1038" s="344"/>
      <c r="G1038" s="344"/>
      <c r="H1038" s="344"/>
      <c r="I1038" s="344"/>
      <c r="J1038" s="344"/>
      <c r="K1038" s="344"/>
      <c r="L1038" s="344"/>
      <c r="M1038" s="344"/>
      <c r="N1038" s="344"/>
      <c r="O1038" s="344"/>
      <c r="P1038" s="344"/>
    </row>
    <row r="1039" spans="2:16" ht="18" customHeight="1">
      <c r="B1039" s="344"/>
      <c r="C1039" s="344"/>
      <c r="D1039" s="344"/>
      <c r="E1039" s="344"/>
      <c r="F1039" s="344"/>
      <c r="G1039" s="344"/>
      <c r="H1039" s="344"/>
      <c r="I1039" s="344"/>
      <c r="J1039" s="344"/>
      <c r="K1039" s="344"/>
      <c r="L1039" s="344"/>
      <c r="M1039" s="344"/>
      <c r="N1039" s="344"/>
      <c r="O1039" s="344"/>
      <c r="P1039" s="344"/>
    </row>
    <row r="1040" spans="2:16" ht="18" customHeight="1">
      <c r="B1040" s="344"/>
      <c r="C1040" s="344"/>
      <c r="D1040" s="344"/>
      <c r="E1040" s="344"/>
      <c r="F1040" s="344"/>
      <c r="G1040" s="344"/>
      <c r="H1040" s="344"/>
      <c r="I1040" s="344"/>
      <c r="J1040" s="344"/>
      <c r="K1040" s="344"/>
      <c r="L1040" s="344"/>
      <c r="M1040" s="344"/>
      <c r="N1040" s="344"/>
      <c r="O1040" s="344"/>
      <c r="P1040" s="344"/>
    </row>
    <row r="1041" spans="2:16" ht="18" customHeight="1">
      <c r="B1041" s="344"/>
      <c r="C1041" s="344"/>
      <c r="D1041" s="344"/>
      <c r="E1041" s="344"/>
      <c r="F1041" s="344"/>
      <c r="G1041" s="344"/>
      <c r="H1041" s="344"/>
      <c r="I1041" s="344"/>
      <c r="J1041" s="344"/>
      <c r="K1041" s="344"/>
      <c r="L1041" s="344"/>
      <c r="M1041" s="344"/>
      <c r="N1041" s="344"/>
      <c r="O1041" s="344"/>
      <c r="P1041" s="344"/>
    </row>
    <row r="1042" spans="2:16" ht="18" customHeight="1">
      <c r="B1042" s="344"/>
      <c r="C1042" s="344"/>
      <c r="D1042" s="344"/>
      <c r="E1042" s="344"/>
      <c r="F1042" s="344"/>
      <c r="G1042" s="344"/>
      <c r="H1042" s="344"/>
      <c r="I1042" s="344"/>
      <c r="J1042" s="344"/>
      <c r="K1042" s="344"/>
      <c r="L1042" s="344"/>
      <c r="M1042" s="344"/>
      <c r="N1042" s="344"/>
      <c r="O1042" s="344"/>
      <c r="P1042" s="344"/>
    </row>
    <row r="1043" spans="2:16" ht="18" customHeight="1">
      <c r="B1043" s="344"/>
      <c r="C1043" s="344"/>
      <c r="D1043" s="344"/>
      <c r="E1043" s="344"/>
      <c r="F1043" s="344"/>
      <c r="G1043" s="344"/>
      <c r="H1043" s="344"/>
      <c r="I1043" s="344"/>
      <c r="J1043" s="344"/>
      <c r="K1043" s="344"/>
      <c r="L1043" s="344"/>
      <c r="M1043" s="344"/>
      <c r="N1043" s="344"/>
      <c r="O1043" s="344"/>
      <c r="P1043" s="344"/>
    </row>
    <row r="1044" spans="2:16" ht="18" customHeight="1">
      <c r="B1044" s="344"/>
      <c r="C1044" s="344"/>
      <c r="D1044" s="344"/>
      <c r="E1044" s="344"/>
      <c r="F1044" s="344"/>
      <c r="G1044" s="344"/>
      <c r="H1044" s="344"/>
      <c r="I1044" s="344"/>
      <c r="J1044" s="344"/>
      <c r="K1044" s="344"/>
      <c r="L1044" s="344"/>
      <c r="M1044" s="344"/>
      <c r="N1044" s="344"/>
      <c r="O1044" s="344"/>
      <c r="P1044" s="344"/>
    </row>
    <row r="1045" spans="2:16" ht="18" customHeight="1">
      <c r="B1045" s="344"/>
      <c r="C1045" s="344"/>
      <c r="D1045" s="344"/>
      <c r="E1045" s="344"/>
      <c r="F1045" s="344"/>
      <c r="G1045" s="344"/>
      <c r="H1045" s="344"/>
      <c r="I1045" s="344"/>
      <c r="J1045" s="344"/>
      <c r="K1045" s="344"/>
      <c r="L1045" s="344"/>
      <c r="M1045" s="344"/>
      <c r="N1045" s="344"/>
      <c r="O1045" s="344"/>
      <c r="P1045" s="344"/>
    </row>
    <row r="1046" spans="2:16" ht="18" customHeight="1">
      <c r="B1046" s="344"/>
      <c r="C1046" s="344"/>
      <c r="D1046" s="344"/>
      <c r="E1046" s="344"/>
      <c r="F1046" s="344"/>
      <c r="G1046" s="344"/>
      <c r="H1046" s="344"/>
      <c r="I1046" s="344"/>
      <c r="J1046" s="344"/>
      <c r="K1046" s="344"/>
      <c r="L1046" s="344"/>
      <c r="M1046" s="344"/>
      <c r="N1046" s="344"/>
      <c r="O1046" s="344"/>
      <c r="P1046" s="344"/>
    </row>
    <row r="1047" spans="2:16" ht="18" customHeight="1">
      <c r="B1047" s="344"/>
      <c r="C1047" s="344"/>
      <c r="D1047" s="344"/>
      <c r="E1047" s="344"/>
      <c r="F1047" s="344"/>
      <c r="G1047" s="344"/>
      <c r="H1047" s="344"/>
      <c r="I1047" s="344"/>
      <c r="J1047" s="344"/>
      <c r="K1047" s="344"/>
      <c r="L1047" s="344"/>
      <c r="M1047" s="344"/>
      <c r="N1047" s="344"/>
      <c r="O1047" s="344"/>
      <c r="P1047" s="344"/>
    </row>
    <row r="1048" spans="2:16" ht="18" customHeight="1">
      <c r="B1048" s="344"/>
      <c r="C1048" s="344"/>
      <c r="D1048" s="344"/>
      <c r="E1048" s="344"/>
      <c r="F1048" s="344"/>
      <c r="G1048" s="344"/>
      <c r="H1048" s="344"/>
      <c r="I1048" s="344"/>
      <c r="J1048" s="344"/>
      <c r="K1048" s="344"/>
      <c r="L1048" s="344"/>
      <c r="M1048" s="344"/>
      <c r="N1048" s="344"/>
      <c r="O1048" s="344"/>
      <c r="P1048" s="344"/>
    </row>
    <row r="1049" spans="2:16" ht="18" customHeight="1">
      <c r="B1049" s="344"/>
      <c r="C1049" s="344"/>
      <c r="D1049" s="344"/>
      <c r="E1049" s="344"/>
      <c r="F1049" s="344"/>
      <c r="G1049" s="344"/>
      <c r="H1049" s="344"/>
      <c r="I1049" s="344"/>
      <c r="J1049" s="344"/>
      <c r="K1049" s="344"/>
      <c r="L1049" s="344"/>
      <c r="M1049" s="344"/>
      <c r="N1049" s="344"/>
      <c r="O1049" s="344"/>
      <c r="P1049" s="344"/>
    </row>
    <row r="1050" spans="2:16" ht="18" customHeight="1">
      <c r="B1050" s="344"/>
      <c r="C1050" s="344"/>
      <c r="D1050" s="344"/>
      <c r="E1050" s="344"/>
      <c r="F1050" s="344"/>
      <c r="G1050" s="344"/>
      <c r="H1050" s="344"/>
      <c r="I1050" s="344"/>
      <c r="J1050" s="344"/>
      <c r="K1050" s="344"/>
      <c r="L1050" s="344"/>
      <c r="M1050" s="344"/>
      <c r="N1050" s="344"/>
      <c r="O1050" s="344"/>
      <c r="P1050" s="344"/>
    </row>
    <row r="1051" spans="2:16" ht="18" customHeight="1">
      <c r="B1051" s="344"/>
      <c r="C1051" s="344"/>
      <c r="D1051" s="344"/>
      <c r="E1051" s="344"/>
      <c r="F1051" s="344"/>
      <c r="G1051" s="344"/>
      <c r="H1051" s="344"/>
      <c r="I1051" s="344"/>
      <c r="J1051" s="344"/>
      <c r="K1051" s="344"/>
      <c r="L1051" s="344"/>
      <c r="M1051" s="344"/>
      <c r="N1051" s="344"/>
      <c r="O1051" s="344"/>
      <c r="P1051" s="344"/>
    </row>
    <row r="1052" spans="2:16" ht="18" customHeight="1">
      <c r="B1052" s="344"/>
      <c r="C1052" s="344"/>
      <c r="D1052" s="344"/>
      <c r="E1052" s="344"/>
      <c r="F1052" s="344"/>
      <c r="G1052" s="344"/>
      <c r="H1052" s="344"/>
      <c r="I1052" s="344"/>
      <c r="J1052" s="344"/>
      <c r="K1052" s="344"/>
      <c r="L1052" s="344"/>
      <c r="M1052" s="344"/>
      <c r="N1052" s="344"/>
      <c r="O1052" s="344"/>
      <c r="P1052" s="344"/>
    </row>
    <row r="1053" spans="2:16" ht="18" customHeight="1">
      <c r="B1053" s="344"/>
      <c r="C1053" s="344"/>
      <c r="D1053" s="344"/>
      <c r="E1053" s="344"/>
      <c r="F1053" s="344"/>
      <c r="G1053" s="344"/>
      <c r="H1053" s="344"/>
      <c r="I1053" s="344"/>
      <c r="J1053" s="344"/>
      <c r="K1053" s="344"/>
      <c r="L1053" s="344"/>
      <c r="M1053" s="344"/>
      <c r="N1053" s="344"/>
      <c r="O1053" s="344"/>
      <c r="P1053" s="344"/>
    </row>
    <row r="1054" spans="2:16" ht="18" customHeight="1">
      <c r="B1054" s="344"/>
      <c r="C1054" s="344"/>
      <c r="D1054" s="344"/>
      <c r="E1054" s="344"/>
      <c r="F1054" s="344"/>
      <c r="G1054" s="344"/>
      <c r="H1054" s="344"/>
      <c r="I1054" s="344"/>
      <c r="J1054" s="344"/>
      <c r="K1054" s="344"/>
      <c r="L1054" s="344"/>
      <c r="M1054" s="344"/>
      <c r="N1054" s="344"/>
      <c r="O1054" s="344"/>
      <c r="P1054" s="344"/>
    </row>
    <row r="1055" spans="2:16" ht="18" customHeight="1">
      <c r="B1055" s="344"/>
      <c r="C1055" s="344"/>
      <c r="D1055" s="344"/>
      <c r="E1055" s="344"/>
      <c r="F1055" s="344"/>
      <c r="G1055" s="344"/>
      <c r="H1055" s="344"/>
      <c r="I1055" s="344"/>
      <c r="J1055" s="344"/>
      <c r="K1055" s="344"/>
      <c r="L1055" s="344"/>
      <c r="M1055" s="344"/>
      <c r="N1055" s="344"/>
      <c r="O1055" s="344"/>
      <c r="P1055" s="344"/>
    </row>
    <row r="1056" spans="2:16" ht="18" customHeight="1">
      <c r="B1056" s="344"/>
      <c r="C1056" s="344"/>
      <c r="D1056" s="344"/>
      <c r="E1056" s="344"/>
      <c r="F1056" s="344"/>
      <c r="G1056" s="344"/>
      <c r="H1056" s="344"/>
      <c r="I1056" s="344"/>
      <c r="J1056" s="344"/>
      <c r="K1056" s="344"/>
      <c r="L1056" s="344"/>
      <c r="M1056" s="344"/>
      <c r="N1056" s="344"/>
      <c r="O1056" s="344"/>
      <c r="P1056" s="344"/>
    </row>
    <row r="1057" spans="2:16" ht="18" customHeight="1">
      <c r="B1057" s="344"/>
      <c r="C1057" s="344"/>
      <c r="D1057" s="344"/>
      <c r="E1057" s="344"/>
      <c r="F1057" s="344"/>
      <c r="G1057" s="344"/>
      <c r="H1057" s="344"/>
      <c r="I1057" s="344"/>
      <c r="J1057" s="344"/>
      <c r="K1057" s="344"/>
      <c r="L1057" s="344"/>
      <c r="M1057" s="344"/>
      <c r="N1057" s="344"/>
      <c r="O1057" s="344"/>
      <c r="P1057" s="344"/>
    </row>
    <row r="1058" spans="2:16" ht="18" customHeight="1">
      <c r="B1058" s="344"/>
      <c r="C1058" s="344"/>
      <c r="D1058" s="344"/>
      <c r="E1058" s="344"/>
      <c r="F1058" s="344"/>
      <c r="G1058" s="344"/>
      <c r="H1058" s="344"/>
      <c r="I1058" s="344"/>
      <c r="J1058" s="344"/>
      <c r="K1058" s="344"/>
      <c r="L1058" s="344"/>
      <c r="M1058" s="344"/>
      <c r="N1058" s="344"/>
      <c r="O1058" s="344"/>
      <c r="P1058" s="344"/>
    </row>
    <row r="1059" spans="2:16" ht="18" customHeight="1">
      <c r="B1059" s="344"/>
      <c r="C1059" s="344"/>
      <c r="D1059" s="344"/>
      <c r="E1059" s="344"/>
      <c r="F1059" s="344"/>
      <c r="G1059" s="344"/>
      <c r="H1059" s="344"/>
      <c r="I1059" s="344"/>
      <c r="J1059" s="344"/>
      <c r="K1059" s="344"/>
      <c r="L1059" s="344"/>
      <c r="M1059" s="344"/>
      <c r="N1059" s="344"/>
      <c r="O1059" s="344"/>
      <c r="P1059" s="344"/>
    </row>
    <row r="1060" spans="2:16" ht="18" customHeight="1">
      <c r="B1060" s="344"/>
      <c r="C1060" s="344"/>
      <c r="D1060" s="344"/>
      <c r="E1060" s="344"/>
      <c r="F1060" s="344"/>
      <c r="G1060" s="344"/>
      <c r="H1060" s="344"/>
      <c r="I1060" s="344"/>
      <c r="J1060" s="344"/>
      <c r="K1060" s="344"/>
      <c r="L1060" s="344"/>
      <c r="M1060" s="344"/>
      <c r="N1060" s="344"/>
      <c r="O1060" s="344"/>
      <c r="P1060" s="344"/>
    </row>
    <row r="1061" spans="2:16" ht="18" customHeight="1">
      <c r="B1061" s="344"/>
      <c r="C1061" s="344"/>
      <c r="D1061" s="344"/>
      <c r="E1061" s="344"/>
      <c r="F1061" s="344"/>
      <c r="G1061" s="344"/>
      <c r="H1061" s="344"/>
      <c r="I1061" s="344"/>
      <c r="J1061" s="344"/>
      <c r="K1061" s="344"/>
      <c r="L1061" s="344"/>
      <c r="M1061" s="344"/>
      <c r="N1061" s="344"/>
      <c r="O1061" s="344"/>
      <c r="P1061" s="344"/>
    </row>
    <row r="1062" spans="2:16" ht="18" customHeight="1">
      <c r="B1062" s="344"/>
      <c r="C1062" s="344"/>
      <c r="D1062" s="344"/>
      <c r="E1062" s="344"/>
      <c r="F1062" s="344"/>
      <c r="G1062" s="344"/>
      <c r="H1062" s="344"/>
      <c r="I1062" s="344"/>
      <c r="J1062" s="344"/>
      <c r="K1062" s="344"/>
      <c r="L1062" s="344"/>
      <c r="M1062" s="344"/>
      <c r="N1062" s="344"/>
      <c r="O1062" s="344"/>
      <c r="P1062" s="344"/>
    </row>
    <row r="1063" spans="2:16" ht="18" customHeight="1">
      <c r="B1063" s="344"/>
      <c r="C1063" s="344"/>
      <c r="D1063" s="344"/>
      <c r="E1063" s="344"/>
      <c r="F1063" s="344"/>
      <c r="G1063" s="344"/>
      <c r="H1063" s="344"/>
      <c r="I1063" s="344"/>
      <c r="J1063" s="344"/>
      <c r="K1063" s="344"/>
      <c r="L1063" s="344"/>
      <c r="M1063" s="344"/>
      <c r="N1063" s="344"/>
      <c r="O1063" s="344"/>
      <c r="P1063" s="344"/>
    </row>
    <row r="1064" spans="2:16" ht="18" customHeight="1">
      <c r="B1064" s="344"/>
      <c r="C1064" s="344"/>
      <c r="D1064" s="344"/>
      <c r="E1064" s="344"/>
      <c r="F1064" s="344"/>
      <c r="G1064" s="344"/>
      <c r="H1064" s="344"/>
      <c r="I1064" s="344"/>
      <c r="J1064" s="344"/>
      <c r="K1064" s="344"/>
      <c r="L1064" s="344"/>
      <c r="M1064" s="344"/>
      <c r="N1064" s="344"/>
      <c r="O1064" s="344"/>
      <c r="P1064" s="344"/>
    </row>
    <row r="1065" spans="2:16" ht="18" customHeight="1">
      <c r="B1065" s="344"/>
      <c r="C1065" s="344"/>
      <c r="D1065" s="344"/>
      <c r="E1065" s="344"/>
      <c r="F1065" s="344"/>
      <c r="G1065" s="344"/>
      <c r="H1065" s="344"/>
      <c r="I1065" s="344"/>
      <c r="J1065" s="344"/>
      <c r="K1065" s="344"/>
      <c r="L1065" s="344"/>
      <c r="M1065" s="344"/>
      <c r="N1065" s="344"/>
      <c r="O1065" s="344"/>
      <c r="P1065" s="344"/>
    </row>
    <row r="1066" spans="2:16" ht="18" customHeight="1">
      <c r="B1066" s="344"/>
      <c r="C1066" s="344"/>
      <c r="D1066" s="344"/>
      <c r="E1066" s="344"/>
      <c r="F1066" s="344"/>
      <c r="G1066" s="344"/>
      <c r="H1066" s="344"/>
      <c r="I1066" s="344"/>
      <c r="J1066" s="344"/>
      <c r="K1066" s="344"/>
      <c r="L1066" s="344"/>
      <c r="M1066" s="344"/>
      <c r="N1066" s="344"/>
      <c r="O1066" s="344"/>
      <c r="P1066" s="344"/>
    </row>
    <row r="1067" spans="2:16" ht="18" customHeight="1">
      <c r="B1067" s="344"/>
      <c r="C1067" s="344"/>
      <c r="D1067" s="344"/>
      <c r="E1067" s="344"/>
      <c r="F1067" s="344"/>
      <c r="G1067" s="344"/>
      <c r="H1067" s="344"/>
      <c r="I1067" s="344"/>
      <c r="J1067" s="344"/>
      <c r="K1067" s="344"/>
      <c r="L1067" s="344"/>
      <c r="M1067" s="344"/>
      <c r="N1067" s="344"/>
      <c r="O1067" s="344"/>
      <c r="P1067" s="344"/>
    </row>
    <row r="1068" spans="2:16" ht="18" customHeight="1">
      <c r="B1068" s="344"/>
      <c r="C1068" s="344"/>
      <c r="D1068" s="344"/>
      <c r="E1068" s="344"/>
      <c r="F1068" s="344"/>
      <c r="G1068" s="344"/>
      <c r="H1068" s="344"/>
      <c r="I1068" s="344"/>
      <c r="J1068" s="344"/>
      <c r="K1068" s="344"/>
      <c r="L1068" s="344"/>
      <c r="M1068" s="344"/>
      <c r="N1068" s="344"/>
      <c r="O1068" s="344"/>
      <c r="P1068" s="344"/>
    </row>
    <row r="1069" spans="2:16" ht="18" customHeight="1">
      <c r="B1069" s="344"/>
      <c r="C1069" s="344"/>
      <c r="D1069" s="344"/>
      <c r="E1069" s="344"/>
      <c r="F1069" s="344"/>
      <c r="G1069" s="344"/>
      <c r="H1069" s="344"/>
      <c r="I1069" s="344"/>
      <c r="J1069" s="344"/>
      <c r="K1069" s="344"/>
      <c r="L1069" s="344"/>
      <c r="M1069" s="344"/>
      <c r="N1069" s="344"/>
      <c r="O1069" s="344"/>
      <c r="P1069" s="344"/>
    </row>
    <row r="1070" spans="2:16" ht="18" customHeight="1">
      <c r="B1070" s="344"/>
      <c r="C1070" s="344"/>
      <c r="D1070" s="344"/>
      <c r="E1070" s="344"/>
      <c r="F1070" s="344"/>
      <c r="G1070" s="344"/>
      <c r="H1070" s="344"/>
      <c r="I1070" s="344"/>
      <c r="J1070" s="344"/>
      <c r="K1070" s="344"/>
      <c r="L1070" s="344"/>
      <c r="M1070" s="344"/>
      <c r="N1070" s="344"/>
      <c r="O1070" s="344"/>
      <c r="P1070" s="344"/>
    </row>
    <row r="1071" spans="2:16" ht="18" customHeight="1">
      <c r="B1071" s="344"/>
      <c r="C1071" s="344"/>
      <c r="D1071" s="344"/>
      <c r="E1071" s="344"/>
      <c r="F1071" s="344"/>
      <c r="G1071" s="344"/>
      <c r="H1071" s="344"/>
      <c r="I1071" s="344"/>
      <c r="J1071" s="344"/>
      <c r="K1071" s="344"/>
      <c r="L1071" s="344"/>
      <c r="M1071" s="344"/>
      <c r="N1071" s="344"/>
      <c r="O1071" s="344"/>
      <c r="P1071" s="344"/>
    </row>
    <row r="1072" spans="2:16" ht="18" customHeight="1">
      <c r="B1072" s="344"/>
      <c r="C1072" s="344"/>
      <c r="D1072" s="344"/>
      <c r="E1072" s="344"/>
      <c r="F1072" s="344"/>
      <c r="G1072" s="344"/>
      <c r="H1072" s="344"/>
      <c r="I1072" s="344"/>
      <c r="J1072" s="344"/>
      <c r="K1072" s="344"/>
      <c r="L1072" s="344"/>
      <c r="M1072" s="344"/>
      <c r="N1072" s="344"/>
      <c r="O1072" s="344"/>
      <c r="P1072" s="344"/>
    </row>
    <row r="1073" spans="2:16" ht="18" customHeight="1">
      <c r="B1073" s="344"/>
      <c r="C1073" s="344"/>
      <c r="D1073" s="344"/>
      <c r="E1073" s="344"/>
      <c r="F1073" s="344"/>
      <c r="G1073" s="344"/>
      <c r="H1073" s="344"/>
      <c r="I1073" s="344"/>
      <c r="J1073" s="344"/>
      <c r="K1073" s="344"/>
      <c r="L1073" s="344"/>
      <c r="M1073" s="344"/>
      <c r="N1073" s="344"/>
      <c r="O1073" s="344"/>
      <c r="P1073" s="344"/>
    </row>
    <row r="1074" spans="2:16" ht="18" customHeight="1">
      <c r="B1074" s="344"/>
      <c r="C1074" s="344"/>
      <c r="D1074" s="344"/>
      <c r="E1074" s="344"/>
      <c r="F1074" s="344"/>
      <c r="G1074" s="344"/>
      <c r="H1074" s="344"/>
      <c r="I1074" s="344"/>
      <c r="J1074" s="344"/>
      <c r="K1074" s="344"/>
      <c r="L1074" s="344"/>
      <c r="M1074" s="344"/>
      <c r="N1074" s="344"/>
      <c r="O1074" s="344"/>
      <c r="P1074" s="344"/>
    </row>
    <row r="1075" spans="2:16" ht="18" customHeight="1">
      <c r="B1075" s="344"/>
      <c r="C1075" s="344"/>
      <c r="D1075" s="344"/>
      <c r="E1075" s="344"/>
      <c r="F1075" s="344"/>
      <c r="G1075" s="344"/>
      <c r="H1075" s="344"/>
      <c r="I1075" s="344"/>
      <c r="J1075" s="344"/>
      <c r="K1075" s="344"/>
      <c r="L1075" s="344"/>
      <c r="M1075" s="344"/>
      <c r="N1075" s="344"/>
      <c r="O1075" s="344"/>
      <c r="P1075" s="344"/>
    </row>
    <row r="1076" spans="2:16" ht="18" customHeight="1">
      <c r="B1076" s="344"/>
      <c r="C1076" s="344"/>
      <c r="D1076" s="344"/>
      <c r="E1076" s="344"/>
      <c r="F1076" s="344"/>
      <c r="G1076" s="344"/>
      <c r="H1076" s="344"/>
      <c r="I1076" s="344"/>
      <c r="J1076" s="344"/>
      <c r="K1076" s="344"/>
      <c r="L1076" s="344"/>
      <c r="M1076" s="344"/>
      <c r="N1076" s="344"/>
      <c r="O1076" s="344"/>
      <c r="P1076" s="344"/>
    </row>
    <row r="1077" spans="2:16" ht="18" customHeight="1">
      <c r="B1077" s="344"/>
      <c r="C1077" s="344"/>
      <c r="D1077" s="344"/>
      <c r="E1077" s="344"/>
      <c r="F1077" s="344"/>
      <c r="G1077" s="344"/>
      <c r="H1077" s="344"/>
      <c r="I1077" s="344"/>
      <c r="J1077" s="344"/>
      <c r="K1077" s="344"/>
      <c r="L1077" s="344"/>
      <c r="M1077" s="344"/>
      <c r="N1077" s="344"/>
      <c r="O1077" s="344"/>
      <c r="P1077" s="344"/>
    </row>
    <row r="1078" spans="2:16" ht="18" customHeight="1">
      <c r="B1078" s="344"/>
      <c r="C1078" s="344"/>
      <c r="D1078" s="344"/>
      <c r="E1078" s="344"/>
      <c r="F1078" s="344"/>
      <c r="G1078" s="344"/>
      <c r="H1078" s="344"/>
      <c r="I1078" s="344"/>
      <c r="J1078" s="344"/>
      <c r="K1078" s="344"/>
      <c r="L1078" s="344"/>
      <c r="M1078" s="344"/>
      <c r="N1078" s="344"/>
      <c r="O1078" s="344"/>
      <c r="P1078" s="344"/>
    </row>
    <row r="1079" spans="2:16" ht="18" customHeight="1">
      <c r="B1079" s="344"/>
      <c r="C1079" s="344"/>
      <c r="D1079" s="344"/>
      <c r="E1079" s="344"/>
      <c r="F1079" s="344"/>
      <c r="G1079" s="344"/>
      <c r="H1079" s="344"/>
      <c r="I1079" s="344"/>
      <c r="J1079" s="344"/>
      <c r="K1079" s="344"/>
      <c r="L1079" s="344"/>
      <c r="M1079" s="344"/>
      <c r="N1079" s="344"/>
      <c r="O1079" s="344"/>
      <c r="P1079" s="344"/>
    </row>
    <row r="1080" spans="2:16" ht="18" customHeight="1">
      <c r="B1080" s="344"/>
      <c r="C1080" s="344"/>
      <c r="D1080" s="344"/>
      <c r="E1080" s="344"/>
      <c r="F1080" s="344"/>
      <c r="G1080" s="344"/>
      <c r="H1080" s="344"/>
      <c r="I1080" s="344"/>
      <c r="J1080" s="344"/>
      <c r="K1080" s="344"/>
      <c r="L1080" s="344"/>
      <c r="M1080" s="344"/>
      <c r="N1080" s="344"/>
      <c r="O1080" s="344"/>
      <c r="P1080" s="344"/>
    </row>
    <row r="1081" spans="2:16" ht="18" customHeight="1">
      <c r="B1081" s="344"/>
      <c r="C1081" s="344"/>
      <c r="D1081" s="344"/>
      <c r="E1081" s="344"/>
      <c r="F1081" s="344"/>
      <c r="G1081" s="344"/>
      <c r="H1081" s="344"/>
      <c r="I1081" s="344"/>
      <c r="J1081" s="344"/>
      <c r="K1081" s="344"/>
      <c r="L1081" s="344"/>
      <c r="M1081" s="344"/>
      <c r="N1081" s="344"/>
      <c r="O1081" s="344"/>
      <c r="P1081" s="344"/>
    </row>
    <row r="1082" spans="2:16" ht="18" customHeight="1">
      <c r="B1082" s="344"/>
      <c r="C1082" s="344"/>
      <c r="D1082" s="344"/>
      <c r="E1082" s="344"/>
      <c r="F1082" s="344"/>
      <c r="G1082" s="344"/>
      <c r="H1082" s="344"/>
      <c r="I1082" s="344"/>
      <c r="J1082" s="344"/>
      <c r="K1082" s="344"/>
      <c r="L1082" s="344"/>
      <c r="M1082" s="344"/>
      <c r="N1082" s="344"/>
      <c r="O1082" s="344"/>
      <c r="P1082" s="344"/>
    </row>
    <row r="1083" spans="2:16" ht="18" customHeight="1">
      <c r="B1083" s="344"/>
      <c r="C1083" s="344"/>
      <c r="D1083" s="344"/>
      <c r="E1083" s="344"/>
      <c r="F1083" s="344"/>
      <c r="G1083" s="344"/>
      <c r="H1083" s="344"/>
      <c r="I1083" s="344"/>
      <c r="J1083" s="344"/>
      <c r="K1083" s="344"/>
      <c r="L1083" s="344"/>
      <c r="M1083" s="344"/>
      <c r="N1083" s="344"/>
      <c r="O1083" s="344"/>
      <c r="P1083" s="344"/>
    </row>
    <row r="1084" spans="2:16" ht="18" customHeight="1">
      <c r="B1084" s="344"/>
      <c r="C1084" s="344"/>
      <c r="D1084" s="344"/>
      <c r="E1084" s="344"/>
      <c r="F1084" s="344"/>
      <c r="G1084" s="344"/>
      <c r="H1084" s="344"/>
      <c r="I1084" s="344"/>
      <c r="J1084" s="344"/>
      <c r="K1084" s="344"/>
      <c r="L1084" s="344"/>
      <c r="M1084" s="344"/>
      <c r="N1084" s="344"/>
      <c r="O1084" s="344"/>
      <c r="P1084" s="344"/>
    </row>
    <row r="1085" spans="2:16" ht="18" customHeight="1">
      <c r="B1085" s="344"/>
      <c r="C1085" s="344"/>
      <c r="D1085" s="344"/>
      <c r="E1085" s="344"/>
      <c r="F1085" s="344"/>
      <c r="G1085" s="344"/>
      <c r="H1085" s="344"/>
      <c r="I1085" s="344"/>
      <c r="J1085" s="344"/>
      <c r="K1085" s="344"/>
      <c r="L1085" s="344"/>
      <c r="M1085" s="344"/>
      <c r="N1085" s="344"/>
      <c r="O1085" s="344"/>
      <c r="P1085" s="344"/>
    </row>
    <row r="1086" spans="2:16" ht="18" customHeight="1">
      <c r="B1086" s="344"/>
      <c r="C1086" s="344"/>
      <c r="D1086" s="344"/>
      <c r="E1086" s="344"/>
      <c r="F1086" s="344"/>
      <c r="G1086" s="344"/>
      <c r="H1086" s="344"/>
      <c r="I1086" s="344"/>
      <c r="J1086" s="344"/>
      <c r="K1086" s="344"/>
      <c r="L1086" s="344"/>
      <c r="M1086" s="344"/>
      <c r="N1086" s="344"/>
      <c r="O1086" s="344"/>
      <c r="P1086" s="344"/>
    </row>
    <row r="1087" spans="2:16" ht="18" customHeight="1">
      <c r="B1087" s="344"/>
      <c r="C1087" s="344"/>
      <c r="D1087" s="344"/>
      <c r="E1087" s="344"/>
      <c r="F1087" s="344"/>
      <c r="G1087" s="344"/>
      <c r="H1087" s="344"/>
      <c r="I1087" s="344"/>
      <c r="J1087" s="344"/>
      <c r="K1087" s="344"/>
      <c r="L1087" s="344"/>
      <c r="M1087" s="344"/>
      <c r="N1087" s="344"/>
      <c r="O1087" s="344"/>
      <c r="P1087" s="344"/>
    </row>
    <row r="1088" spans="2:16" ht="18" customHeight="1">
      <c r="B1088" s="344"/>
      <c r="C1088" s="344"/>
      <c r="D1088" s="344"/>
      <c r="E1088" s="344"/>
      <c r="F1088" s="344"/>
      <c r="G1088" s="344"/>
      <c r="H1088" s="344"/>
      <c r="I1088" s="344"/>
      <c r="J1088" s="344"/>
      <c r="K1088" s="344"/>
      <c r="L1088" s="344"/>
      <c r="M1088" s="344"/>
      <c r="N1088" s="344"/>
      <c r="O1088" s="344"/>
      <c r="P1088" s="344"/>
    </row>
    <row r="1089" spans="2:16" ht="18" customHeight="1">
      <c r="B1089" s="344"/>
      <c r="C1089" s="344"/>
      <c r="D1089" s="344"/>
      <c r="E1089" s="344"/>
      <c r="F1089" s="344"/>
      <c r="G1089" s="344"/>
      <c r="H1089" s="344"/>
      <c r="I1089" s="344"/>
      <c r="J1089" s="344"/>
      <c r="K1089" s="344"/>
      <c r="L1089" s="344"/>
      <c r="M1089" s="344"/>
      <c r="N1089" s="344"/>
      <c r="O1089" s="344"/>
      <c r="P1089" s="344"/>
    </row>
    <row r="1090" spans="2:16" ht="18" customHeight="1">
      <c r="B1090" s="344"/>
      <c r="C1090" s="344"/>
      <c r="D1090" s="344"/>
      <c r="E1090" s="344"/>
      <c r="F1090" s="344"/>
      <c r="G1090" s="344"/>
      <c r="H1090" s="344"/>
      <c r="I1090" s="344"/>
      <c r="J1090" s="344"/>
      <c r="K1090" s="344"/>
      <c r="L1090" s="344"/>
      <c r="M1090" s="344"/>
      <c r="N1090" s="344"/>
      <c r="O1090" s="344"/>
      <c r="P1090" s="344"/>
    </row>
    <row r="1091" spans="2:16" ht="18" customHeight="1">
      <c r="B1091" s="344"/>
      <c r="C1091" s="344"/>
      <c r="D1091" s="344"/>
      <c r="E1091" s="344"/>
      <c r="F1091" s="344"/>
      <c r="G1091" s="344"/>
      <c r="H1091" s="344"/>
      <c r="I1091" s="344"/>
      <c r="J1091" s="344"/>
      <c r="K1091" s="344"/>
      <c r="L1091" s="344"/>
      <c r="M1091" s="344"/>
      <c r="N1091" s="344"/>
      <c r="O1091" s="344"/>
      <c r="P1091" s="344"/>
    </row>
    <row r="1092" spans="2:16" ht="18" customHeight="1">
      <c r="B1092" s="344"/>
      <c r="C1092" s="344"/>
      <c r="D1092" s="344"/>
      <c r="E1092" s="344"/>
      <c r="F1092" s="344"/>
      <c r="G1092" s="344"/>
      <c r="H1092" s="344"/>
      <c r="I1092" s="344"/>
      <c r="J1092" s="344"/>
      <c r="K1092" s="344"/>
      <c r="L1092" s="344"/>
      <c r="M1092" s="344"/>
      <c r="N1092" s="344"/>
      <c r="O1092" s="344"/>
      <c r="P1092" s="344"/>
    </row>
    <row r="1093" spans="2:16" ht="18" customHeight="1">
      <c r="B1093" s="344"/>
      <c r="C1093" s="344"/>
      <c r="D1093" s="344"/>
      <c r="E1093" s="344"/>
      <c r="F1093" s="344"/>
      <c r="G1093" s="344"/>
      <c r="H1093" s="344"/>
      <c r="I1093" s="344"/>
      <c r="J1093" s="344"/>
      <c r="K1093" s="344"/>
      <c r="L1093" s="344"/>
      <c r="M1093" s="344"/>
      <c r="N1093" s="344"/>
      <c r="O1093" s="344"/>
      <c r="P1093" s="344"/>
    </row>
    <row r="1094" spans="2:16" ht="18" customHeight="1">
      <c r="B1094" s="344"/>
      <c r="C1094" s="344"/>
      <c r="D1094" s="344"/>
      <c r="E1094" s="344"/>
      <c r="F1094" s="344"/>
      <c r="G1094" s="344"/>
      <c r="H1094" s="344"/>
      <c r="I1094" s="344"/>
      <c r="J1094" s="344"/>
      <c r="K1094" s="344"/>
      <c r="L1094" s="344"/>
      <c r="M1094" s="344"/>
      <c r="N1094" s="344"/>
      <c r="O1094" s="344"/>
      <c r="P1094" s="344"/>
    </row>
    <row r="1095" spans="2:16" ht="18" customHeight="1">
      <c r="B1095" s="344"/>
      <c r="C1095" s="344"/>
      <c r="D1095" s="344"/>
      <c r="E1095" s="344"/>
      <c r="F1095" s="344"/>
      <c r="G1095" s="344"/>
      <c r="H1095" s="344"/>
      <c r="I1095" s="344"/>
      <c r="J1095" s="344"/>
      <c r="K1095" s="344"/>
      <c r="L1095" s="344"/>
      <c r="M1095" s="344"/>
      <c r="N1095" s="344"/>
      <c r="O1095" s="344"/>
      <c r="P1095" s="344"/>
    </row>
    <row r="1096" spans="2:16" ht="18" customHeight="1">
      <c r="B1096" s="344"/>
      <c r="C1096" s="344"/>
      <c r="D1096" s="344"/>
      <c r="E1096" s="344"/>
      <c r="F1096" s="344"/>
      <c r="G1096" s="344"/>
      <c r="H1096" s="344"/>
      <c r="I1096" s="344"/>
      <c r="J1096" s="344"/>
      <c r="K1096" s="344"/>
      <c r="L1096" s="344"/>
      <c r="M1096" s="344"/>
      <c r="N1096" s="344"/>
      <c r="O1096" s="344"/>
      <c r="P1096" s="344"/>
    </row>
    <row r="1097" spans="2:16" ht="18" customHeight="1">
      <c r="B1097" s="344"/>
      <c r="C1097" s="344"/>
      <c r="D1097" s="344"/>
      <c r="E1097" s="344"/>
      <c r="F1097" s="344"/>
      <c r="G1097" s="344"/>
      <c r="H1097" s="344"/>
      <c r="I1097" s="344"/>
      <c r="J1097" s="344"/>
      <c r="K1097" s="344"/>
      <c r="L1097" s="344"/>
      <c r="M1097" s="344"/>
      <c r="N1097" s="344"/>
      <c r="O1097" s="344"/>
      <c r="P1097" s="344"/>
    </row>
    <row r="1098" spans="2:16" ht="18" customHeight="1">
      <c r="B1098" s="344"/>
      <c r="C1098" s="344"/>
      <c r="D1098" s="344"/>
      <c r="E1098" s="344"/>
      <c r="F1098" s="344"/>
      <c r="G1098" s="344"/>
      <c r="H1098" s="344"/>
      <c r="I1098" s="344"/>
      <c r="J1098" s="344"/>
      <c r="K1098" s="344"/>
      <c r="L1098" s="344"/>
      <c r="M1098" s="344"/>
      <c r="N1098" s="344"/>
      <c r="O1098" s="344"/>
      <c r="P1098" s="344"/>
    </row>
    <row r="1099" spans="2:16" ht="18" customHeight="1">
      <c r="B1099" s="344"/>
      <c r="C1099" s="344"/>
      <c r="D1099" s="344"/>
      <c r="E1099" s="344"/>
      <c r="F1099" s="344"/>
      <c r="G1099" s="344"/>
      <c r="H1099" s="344"/>
      <c r="I1099" s="344"/>
      <c r="J1099" s="344"/>
      <c r="K1099" s="344"/>
      <c r="L1099" s="344"/>
      <c r="M1099" s="344"/>
      <c r="N1099" s="344"/>
      <c r="O1099" s="344"/>
      <c r="P1099" s="344"/>
    </row>
    <row r="1100" spans="2:16" ht="18" customHeight="1">
      <c r="B1100" s="344"/>
      <c r="C1100" s="344"/>
      <c r="D1100" s="344"/>
      <c r="E1100" s="344"/>
      <c r="F1100" s="344"/>
      <c r="G1100" s="344"/>
      <c r="H1100" s="344"/>
      <c r="I1100" s="344"/>
      <c r="J1100" s="344"/>
      <c r="K1100" s="344"/>
      <c r="L1100" s="344"/>
      <c r="M1100" s="344"/>
      <c r="N1100" s="344"/>
      <c r="O1100" s="344"/>
      <c r="P1100" s="344"/>
    </row>
    <row r="1101" spans="2:16" ht="18" customHeight="1">
      <c r="B1101" s="344"/>
      <c r="C1101" s="344"/>
      <c r="D1101" s="344"/>
      <c r="E1101" s="344"/>
      <c r="F1101" s="344"/>
      <c r="G1101" s="344"/>
      <c r="H1101" s="344"/>
      <c r="I1101" s="344"/>
      <c r="J1101" s="344"/>
      <c r="K1101" s="344"/>
      <c r="L1101" s="344"/>
      <c r="M1101" s="344"/>
      <c r="N1101" s="344"/>
      <c r="O1101" s="344"/>
      <c r="P1101" s="344"/>
    </row>
    <row r="1102" spans="2:16" ht="18" customHeight="1">
      <c r="B1102" s="344"/>
      <c r="C1102" s="344"/>
      <c r="D1102" s="344"/>
      <c r="E1102" s="344"/>
      <c r="F1102" s="344"/>
      <c r="G1102" s="344"/>
      <c r="H1102" s="344"/>
      <c r="I1102" s="344"/>
      <c r="J1102" s="344"/>
      <c r="K1102" s="344"/>
      <c r="L1102" s="344"/>
      <c r="M1102" s="344"/>
      <c r="N1102" s="344"/>
      <c r="O1102" s="344"/>
      <c r="P1102" s="344"/>
    </row>
    <row r="1103" spans="2:16" ht="18" customHeight="1">
      <c r="B1103" s="344"/>
      <c r="C1103" s="344"/>
      <c r="D1103" s="344"/>
      <c r="E1103" s="344"/>
      <c r="F1103" s="344"/>
      <c r="G1103" s="344"/>
      <c r="H1103" s="344"/>
      <c r="I1103" s="344"/>
      <c r="J1103" s="344"/>
      <c r="K1103" s="344"/>
      <c r="L1103" s="344"/>
      <c r="M1103" s="344"/>
      <c r="N1103" s="344"/>
      <c r="O1103" s="344"/>
      <c r="P1103" s="344"/>
    </row>
    <row r="1104" spans="2:16" ht="18" customHeight="1">
      <c r="B1104" s="344"/>
      <c r="C1104" s="344"/>
      <c r="D1104" s="344"/>
      <c r="E1104" s="344"/>
      <c r="F1104" s="344"/>
      <c r="G1104" s="344"/>
      <c r="H1104" s="344"/>
      <c r="I1104" s="344"/>
      <c r="J1104" s="344"/>
      <c r="K1104" s="344"/>
      <c r="L1104" s="344"/>
      <c r="M1104" s="344"/>
      <c r="N1104" s="344"/>
      <c r="O1104" s="344"/>
      <c r="P1104" s="344"/>
    </row>
    <row r="1105" spans="2:16" ht="18" customHeight="1">
      <c r="B1105" s="344"/>
      <c r="C1105" s="344"/>
      <c r="D1105" s="344"/>
      <c r="E1105" s="344"/>
      <c r="F1105" s="344"/>
      <c r="G1105" s="344"/>
      <c r="H1105" s="344"/>
      <c r="I1105" s="344"/>
      <c r="J1105" s="344"/>
      <c r="K1105" s="344"/>
      <c r="L1105" s="344"/>
      <c r="M1105" s="344"/>
      <c r="N1105" s="344"/>
      <c r="O1105" s="344"/>
      <c r="P1105" s="344"/>
    </row>
    <row r="1106" spans="2:16" ht="18" customHeight="1">
      <c r="B1106" s="344"/>
      <c r="C1106" s="344"/>
      <c r="D1106" s="344"/>
      <c r="E1106" s="344"/>
      <c r="F1106" s="344"/>
      <c r="G1106" s="344"/>
      <c r="H1106" s="344"/>
      <c r="I1106" s="344"/>
      <c r="J1106" s="344"/>
      <c r="K1106" s="344"/>
      <c r="L1106" s="344"/>
      <c r="M1106" s="344"/>
      <c r="N1106" s="344"/>
      <c r="O1106" s="344"/>
      <c r="P1106" s="344"/>
    </row>
    <row r="1107" spans="2:16" ht="18" customHeight="1">
      <c r="B1107" s="344"/>
      <c r="C1107" s="344"/>
      <c r="D1107" s="344"/>
      <c r="E1107" s="344"/>
      <c r="F1107" s="344"/>
      <c r="G1107" s="344"/>
      <c r="H1107" s="344"/>
      <c r="I1107" s="344"/>
      <c r="J1107" s="344"/>
      <c r="K1107" s="344"/>
      <c r="L1107" s="344"/>
      <c r="M1107" s="344"/>
      <c r="N1107" s="344"/>
      <c r="O1107" s="344"/>
      <c r="P1107" s="344"/>
    </row>
    <row r="1108" spans="2:16" ht="18" customHeight="1">
      <c r="B1108" s="344"/>
      <c r="C1108" s="344"/>
      <c r="D1108" s="344"/>
      <c r="E1108" s="344"/>
      <c r="F1108" s="344"/>
      <c r="G1108" s="344"/>
      <c r="H1108" s="344"/>
      <c r="I1108" s="344"/>
      <c r="J1108" s="344"/>
      <c r="K1108" s="344"/>
      <c r="L1108" s="344"/>
      <c r="M1108" s="344"/>
      <c r="N1108" s="344"/>
      <c r="O1108" s="344"/>
      <c r="P1108" s="344"/>
    </row>
    <row r="1109" spans="2:16" ht="18" customHeight="1">
      <c r="B1109" s="344"/>
      <c r="C1109" s="344"/>
      <c r="D1109" s="344"/>
      <c r="E1109" s="344"/>
      <c r="F1109" s="344"/>
      <c r="G1109" s="344"/>
      <c r="H1109" s="344"/>
      <c r="I1109" s="344"/>
      <c r="J1109" s="344"/>
      <c r="K1109" s="344"/>
      <c r="L1109" s="344"/>
      <c r="M1109" s="344"/>
      <c r="N1109" s="344"/>
      <c r="O1109" s="344"/>
      <c r="P1109" s="344"/>
    </row>
    <row r="1110" spans="2:16" ht="18" customHeight="1">
      <c r="B1110" s="344"/>
      <c r="C1110" s="344"/>
      <c r="D1110" s="344"/>
      <c r="E1110" s="344"/>
      <c r="F1110" s="344"/>
      <c r="G1110" s="344"/>
      <c r="H1110" s="344"/>
      <c r="I1110" s="344"/>
      <c r="J1110" s="344"/>
      <c r="K1110" s="344"/>
      <c r="L1110" s="344"/>
      <c r="M1110" s="344"/>
      <c r="N1110" s="344"/>
      <c r="O1110" s="344"/>
      <c r="P1110" s="344"/>
    </row>
    <row r="1111" spans="2:16" ht="18" customHeight="1">
      <c r="B1111" s="344"/>
      <c r="C1111" s="344"/>
      <c r="D1111" s="344"/>
      <c r="E1111" s="344"/>
      <c r="F1111" s="344"/>
      <c r="G1111" s="344"/>
      <c r="H1111" s="344"/>
      <c r="I1111" s="344"/>
      <c r="J1111" s="344"/>
      <c r="K1111" s="344"/>
      <c r="L1111" s="344"/>
      <c r="M1111" s="344"/>
      <c r="N1111" s="344"/>
      <c r="O1111" s="344"/>
      <c r="P1111" s="344"/>
    </row>
    <row r="1112" spans="2:16" ht="18" customHeight="1">
      <c r="B1112" s="344"/>
      <c r="C1112" s="344"/>
      <c r="D1112" s="344"/>
      <c r="E1112" s="344"/>
      <c r="F1112" s="344"/>
      <c r="G1112" s="344"/>
      <c r="H1112" s="344"/>
      <c r="I1112" s="344"/>
      <c r="J1112" s="344"/>
      <c r="K1112" s="344"/>
      <c r="L1112" s="344"/>
      <c r="M1112" s="344"/>
      <c r="N1112" s="344"/>
      <c r="O1112" s="344"/>
      <c r="P1112" s="344"/>
    </row>
    <row r="1113" spans="2:16" ht="18" customHeight="1">
      <c r="B1113" s="344"/>
      <c r="C1113" s="344"/>
      <c r="D1113" s="344"/>
      <c r="E1113" s="344"/>
      <c r="F1113" s="344"/>
      <c r="G1113" s="344"/>
      <c r="H1113" s="344"/>
      <c r="I1113" s="344"/>
      <c r="J1113" s="344"/>
      <c r="K1113" s="344"/>
      <c r="L1113" s="344"/>
      <c r="M1113" s="344"/>
      <c r="N1113" s="344"/>
      <c r="O1113" s="344"/>
      <c r="P1113" s="344"/>
    </row>
    <row r="1114" spans="2:16" ht="18" customHeight="1">
      <c r="B1114" s="344"/>
      <c r="C1114" s="344"/>
      <c r="D1114" s="344"/>
      <c r="E1114" s="344"/>
      <c r="F1114" s="344"/>
      <c r="G1114" s="344"/>
      <c r="H1114" s="344"/>
      <c r="I1114" s="344"/>
      <c r="J1114" s="344"/>
      <c r="K1114" s="344"/>
      <c r="L1114" s="344"/>
      <c r="M1114" s="344"/>
      <c r="N1114" s="344"/>
      <c r="O1114" s="344"/>
      <c r="P1114" s="344"/>
    </row>
    <row r="1115" spans="2:16" ht="18" customHeight="1">
      <c r="B1115" s="344"/>
      <c r="C1115" s="344"/>
      <c r="D1115" s="344"/>
      <c r="E1115" s="344"/>
      <c r="F1115" s="344"/>
      <c r="G1115" s="344"/>
      <c r="H1115" s="344"/>
      <c r="I1115" s="344"/>
      <c r="J1115" s="344"/>
      <c r="K1115" s="344"/>
      <c r="L1115" s="344"/>
      <c r="M1115" s="344"/>
      <c r="N1115" s="344"/>
      <c r="O1115" s="344"/>
      <c r="P1115" s="344"/>
    </row>
    <row r="1116" spans="2:16" ht="18" customHeight="1">
      <c r="B1116" s="344"/>
      <c r="C1116" s="344"/>
      <c r="D1116" s="344"/>
      <c r="E1116" s="344"/>
      <c r="F1116" s="344"/>
      <c r="G1116" s="344"/>
      <c r="H1116" s="344"/>
      <c r="I1116" s="344"/>
      <c r="J1116" s="344"/>
      <c r="K1116" s="344"/>
      <c r="L1116" s="344"/>
      <c r="M1116" s="344"/>
      <c r="N1116" s="344"/>
      <c r="O1116" s="344"/>
      <c r="P1116" s="344"/>
    </row>
    <row r="1117" spans="2:16" ht="18" customHeight="1">
      <c r="B1117" s="344"/>
      <c r="C1117" s="344"/>
      <c r="D1117" s="344"/>
      <c r="E1117" s="344"/>
      <c r="F1117" s="344"/>
      <c r="G1117" s="344"/>
      <c r="H1117" s="344"/>
      <c r="I1117" s="344"/>
      <c r="J1117" s="344"/>
      <c r="K1117" s="344"/>
      <c r="L1117" s="344"/>
      <c r="M1117" s="344"/>
      <c r="N1117" s="344"/>
      <c r="O1117" s="344"/>
      <c r="P1117" s="344"/>
    </row>
    <row r="1118" spans="2:16" ht="18" customHeight="1">
      <c r="B1118" s="344"/>
      <c r="C1118" s="344"/>
      <c r="D1118" s="344"/>
      <c r="E1118" s="344"/>
      <c r="F1118" s="344"/>
      <c r="G1118" s="344"/>
      <c r="H1118" s="344"/>
      <c r="I1118" s="344"/>
      <c r="J1118" s="344"/>
      <c r="K1118" s="344"/>
      <c r="L1118" s="344"/>
      <c r="M1118" s="344"/>
      <c r="N1118" s="344"/>
      <c r="O1118" s="344"/>
      <c r="P1118" s="344"/>
    </row>
    <row r="1119" spans="2:16" ht="18" customHeight="1">
      <c r="B1119" s="344"/>
      <c r="C1119" s="344"/>
      <c r="D1119" s="344"/>
      <c r="E1119" s="344"/>
      <c r="F1119" s="344"/>
      <c r="G1119" s="344"/>
      <c r="H1119" s="344"/>
      <c r="I1119" s="344"/>
      <c r="J1119" s="344"/>
      <c r="K1119" s="344"/>
      <c r="L1119" s="344"/>
      <c r="M1119" s="344"/>
      <c r="N1119" s="344"/>
      <c r="O1119" s="344"/>
      <c r="P1119" s="344"/>
    </row>
    <row r="1120" spans="2:16" ht="18" customHeight="1">
      <c r="B1120" s="344"/>
      <c r="C1120" s="344"/>
      <c r="D1120" s="344"/>
      <c r="E1120" s="344"/>
      <c r="F1120" s="344"/>
      <c r="G1120" s="344"/>
      <c r="H1120" s="344"/>
      <c r="I1120" s="344"/>
      <c r="J1120" s="344"/>
      <c r="K1120" s="344"/>
      <c r="L1120" s="344"/>
      <c r="M1120" s="344"/>
      <c r="N1120" s="344"/>
      <c r="O1120" s="344"/>
      <c r="P1120" s="344"/>
    </row>
    <row r="1121" spans="2:16" ht="18" customHeight="1">
      <c r="B1121" s="344"/>
      <c r="C1121" s="344"/>
      <c r="D1121" s="344"/>
      <c r="E1121" s="344"/>
      <c r="F1121" s="344"/>
      <c r="G1121" s="344"/>
      <c r="H1121" s="344"/>
      <c r="I1121" s="344"/>
      <c r="J1121" s="344"/>
      <c r="K1121" s="344"/>
      <c r="L1121" s="344"/>
      <c r="M1121" s="344"/>
      <c r="N1121" s="344"/>
      <c r="O1121" s="344"/>
      <c r="P1121" s="344"/>
    </row>
    <row r="1122" spans="2:16" ht="18" customHeight="1">
      <c r="B1122" s="344"/>
      <c r="C1122" s="344"/>
      <c r="D1122" s="344"/>
      <c r="E1122" s="344"/>
      <c r="F1122" s="344"/>
      <c r="G1122" s="344"/>
      <c r="H1122" s="344"/>
      <c r="I1122" s="344"/>
      <c r="J1122" s="344"/>
      <c r="K1122" s="344"/>
      <c r="L1122" s="344"/>
      <c r="M1122" s="344"/>
      <c r="N1122" s="344"/>
      <c r="O1122" s="344"/>
      <c r="P1122" s="344"/>
    </row>
    <row r="1123" spans="2:16" ht="18" customHeight="1">
      <c r="B1123" s="344"/>
      <c r="C1123" s="344"/>
      <c r="D1123" s="344"/>
      <c r="E1123" s="344"/>
      <c r="F1123" s="344"/>
      <c r="G1123" s="344"/>
      <c r="H1123" s="344"/>
      <c r="I1123" s="344"/>
      <c r="J1123" s="344"/>
      <c r="K1123" s="344"/>
      <c r="L1123" s="344"/>
      <c r="M1123" s="344"/>
      <c r="N1123" s="344"/>
      <c r="O1123" s="344"/>
      <c r="P1123" s="344"/>
    </row>
    <row r="1124" spans="2:16" ht="18" customHeight="1">
      <c r="B1124" s="344"/>
      <c r="C1124" s="344"/>
      <c r="D1124" s="344"/>
      <c r="E1124" s="344"/>
      <c r="F1124" s="344"/>
      <c r="G1124" s="344"/>
      <c r="H1124" s="344"/>
      <c r="I1124" s="344"/>
      <c r="J1124" s="344"/>
      <c r="K1124" s="344"/>
      <c r="L1124" s="344"/>
      <c r="M1124" s="344"/>
      <c r="N1124" s="344"/>
      <c r="O1124" s="344"/>
      <c r="P1124" s="344"/>
    </row>
    <row r="1125" spans="2:16" ht="18" customHeight="1">
      <c r="B1125" s="344"/>
      <c r="C1125" s="344"/>
      <c r="D1125" s="344"/>
      <c r="E1125" s="344"/>
      <c r="F1125" s="344"/>
      <c r="G1125" s="344"/>
      <c r="H1125" s="344"/>
      <c r="I1125" s="344"/>
      <c r="J1125" s="344"/>
      <c r="K1125" s="344"/>
      <c r="L1125" s="344"/>
      <c r="M1125" s="344"/>
      <c r="N1125" s="344"/>
      <c r="O1125" s="344"/>
      <c r="P1125" s="344"/>
    </row>
    <row r="1126" spans="2:16" ht="18" customHeight="1">
      <c r="B1126" s="344"/>
      <c r="C1126" s="344"/>
      <c r="D1126" s="344"/>
      <c r="E1126" s="344"/>
      <c r="F1126" s="344"/>
      <c r="G1126" s="344"/>
      <c r="H1126" s="344"/>
      <c r="I1126" s="344"/>
      <c r="J1126" s="344"/>
      <c r="K1126" s="344"/>
      <c r="L1126" s="344"/>
      <c r="M1126" s="344"/>
      <c r="N1126" s="344"/>
      <c r="O1126" s="344"/>
      <c r="P1126" s="344"/>
    </row>
    <row r="1127" spans="2:16" ht="18" customHeight="1">
      <c r="B1127" s="344"/>
      <c r="C1127" s="344"/>
      <c r="D1127" s="344"/>
      <c r="E1127" s="344"/>
      <c r="F1127" s="344"/>
      <c r="G1127" s="344"/>
      <c r="H1127" s="344"/>
      <c r="I1127" s="344"/>
      <c r="J1127" s="344"/>
      <c r="K1127" s="344"/>
      <c r="L1127" s="344"/>
      <c r="M1127" s="344"/>
      <c r="N1127" s="344"/>
      <c r="O1127" s="344"/>
      <c r="P1127" s="344"/>
    </row>
    <row r="1128" spans="2:16" ht="18" customHeight="1">
      <c r="B1128" s="344"/>
      <c r="C1128" s="344"/>
      <c r="D1128" s="344"/>
      <c r="E1128" s="344"/>
      <c r="F1128" s="344"/>
      <c r="G1128" s="344"/>
      <c r="H1128" s="344"/>
      <c r="I1128" s="344"/>
      <c r="J1128" s="344"/>
      <c r="K1128" s="344"/>
      <c r="L1128" s="344"/>
      <c r="M1128" s="344"/>
      <c r="N1128" s="344"/>
      <c r="O1128" s="344"/>
      <c r="P1128" s="344"/>
    </row>
    <row r="1129" spans="2:16" ht="18" customHeight="1">
      <c r="B1129" s="344"/>
      <c r="C1129" s="344"/>
      <c r="D1129" s="344"/>
      <c r="E1129" s="344"/>
      <c r="F1129" s="344"/>
      <c r="G1129" s="344"/>
      <c r="H1129" s="344"/>
      <c r="I1129" s="344"/>
      <c r="J1129" s="344"/>
      <c r="K1129" s="344"/>
      <c r="L1129" s="344"/>
      <c r="M1129" s="344"/>
      <c r="N1129" s="344"/>
      <c r="O1129" s="344"/>
      <c r="P1129" s="344"/>
    </row>
    <row r="1130" spans="2:16" ht="18" customHeight="1">
      <c r="B1130" s="344"/>
      <c r="C1130" s="344"/>
      <c r="D1130" s="344"/>
      <c r="E1130" s="344"/>
      <c r="F1130" s="344"/>
      <c r="G1130" s="344"/>
      <c r="H1130" s="344"/>
      <c r="I1130" s="344"/>
      <c r="J1130" s="344"/>
      <c r="K1130" s="344"/>
      <c r="L1130" s="344"/>
      <c r="M1130" s="344"/>
      <c r="N1130" s="344"/>
      <c r="O1130" s="344"/>
      <c r="P1130" s="344"/>
    </row>
    <row r="1131" spans="2:16" ht="18" customHeight="1">
      <c r="B1131" s="344"/>
      <c r="C1131" s="344"/>
      <c r="D1131" s="344"/>
      <c r="E1131" s="344"/>
      <c r="F1131" s="344"/>
      <c r="G1131" s="344"/>
      <c r="H1131" s="344"/>
      <c r="I1131" s="344"/>
      <c r="J1131" s="344"/>
      <c r="K1131" s="344"/>
      <c r="L1131" s="344"/>
      <c r="M1131" s="344"/>
      <c r="N1131" s="344"/>
      <c r="O1131" s="344"/>
      <c r="P1131" s="344"/>
    </row>
    <row r="1132" spans="2:16" ht="18" customHeight="1">
      <c r="B1132" s="344"/>
      <c r="C1132" s="344"/>
      <c r="D1132" s="344"/>
      <c r="E1132" s="344"/>
      <c r="F1132" s="344"/>
      <c r="G1132" s="344"/>
      <c r="H1132" s="344"/>
      <c r="I1132" s="344"/>
      <c r="J1132" s="344"/>
      <c r="K1132" s="344"/>
      <c r="L1132" s="344"/>
      <c r="M1132" s="344"/>
      <c r="N1132" s="344"/>
      <c r="O1132" s="344"/>
      <c r="P1132" s="344"/>
    </row>
    <row r="1133" spans="2:16" ht="18" customHeight="1">
      <c r="B1133" s="344"/>
      <c r="C1133" s="344"/>
      <c r="D1133" s="344"/>
      <c r="E1133" s="344"/>
      <c r="F1133" s="344"/>
      <c r="G1133" s="344"/>
      <c r="H1133" s="344"/>
      <c r="I1133" s="344"/>
      <c r="J1133" s="344"/>
      <c r="K1133" s="344"/>
      <c r="L1133" s="344"/>
      <c r="M1133" s="344"/>
      <c r="N1133" s="344"/>
      <c r="O1133" s="344"/>
      <c r="P1133" s="344"/>
    </row>
    <row r="1134" spans="2:16" ht="18" customHeight="1">
      <c r="B1134" s="344"/>
      <c r="C1134" s="344"/>
      <c r="D1134" s="344"/>
      <c r="E1134" s="344"/>
      <c r="F1134" s="344"/>
      <c r="G1134" s="344"/>
      <c r="H1134" s="344"/>
      <c r="I1134" s="344"/>
      <c r="J1134" s="344"/>
      <c r="K1134" s="344"/>
      <c r="L1134" s="344"/>
      <c r="M1134" s="344"/>
      <c r="N1134" s="344"/>
      <c r="O1134" s="344"/>
      <c r="P1134" s="344"/>
    </row>
    <row r="1135" spans="2:16" ht="18" customHeight="1">
      <c r="B1135" s="344"/>
      <c r="C1135" s="344"/>
      <c r="D1135" s="344"/>
      <c r="E1135" s="344"/>
      <c r="F1135" s="344"/>
      <c r="G1135" s="344"/>
      <c r="H1135" s="344"/>
      <c r="I1135" s="344"/>
      <c r="J1135" s="344"/>
      <c r="K1135" s="344"/>
      <c r="L1135" s="344"/>
      <c r="M1135" s="344"/>
      <c r="N1135" s="344"/>
      <c r="O1135" s="344"/>
      <c r="P1135" s="344"/>
    </row>
    <row r="1136" spans="2:16" ht="18" customHeight="1">
      <c r="B1136" s="344"/>
      <c r="C1136" s="344"/>
      <c r="D1136" s="344"/>
      <c r="E1136" s="344"/>
      <c r="F1136" s="344"/>
      <c r="G1136" s="344"/>
      <c r="H1136" s="344"/>
      <c r="I1136" s="344"/>
      <c r="J1136" s="344"/>
      <c r="K1136" s="344"/>
      <c r="L1136" s="344"/>
      <c r="M1136" s="344"/>
      <c r="N1136" s="344"/>
      <c r="O1136" s="344"/>
      <c r="P1136" s="344"/>
    </row>
    <row r="1137" spans="2:16" ht="18" customHeight="1">
      <c r="B1137" s="344"/>
      <c r="C1137" s="344"/>
      <c r="D1137" s="344"/>
      <c r="E1137" s="344"/>
      <c r="F1137" s="344"/>
      <c r="G1137" s="344"/>
      <c r="H1137" s="344"/>
      <c r="I1137" s="344"/>
      <c r="J1137" s="344"/>
      <c r="K1137" s="344"/>
      <c r="L1137" s="344"/>
      <c r="M1137" s="344"/>
      <c r="N1137" s="344"/>
      <c r="O1137" s="344"/>
      <c r="P1137" s="344"/>
    </row>
    <row r="1138" spans="2:16" ht="18" customHeight="1">
      <c r="B1138" s="344"/>
      <c r="C1138" s="344"/>
      <c r="D1138" s="344"/>
      <c r="E1138" s="344"/>
      <c r="F1138" s="344"/>
      <c r="G1138" s="344"/>
      <c r="H1138" s="344"/>
      <c r="I1138" s="344"/>
      <c r="J1138" s="344"/>
      <c r="K1138" s="344"/>
      <c r="L1138" s="344"/>
      <c r="M1138" s="344"/>
      <c r="N1138" s="344"/>
      <c r="O1138" s="344"/>
      <c r="P1138" s="344"/>
    </row>
    <row r="1139" spans="2:16" ht="18" customHeight="1">
      <c r="B1139" s="344"/>
      <c r="C1139" s="344"/>
      <c r="D1139" s="344"/>
      <c r="E1139" s="344"/>
      <c r="F1139" s="344"/>
      <c r="G1139" s="344"/>
      <c r="H1139" s="344"/>
      <c r="I1139" s="344"/>
      <c r="J1139" s="344"/>
      <c r="K1139" s="344"/>
      <c r="L1139" s="344"/>
      <c r="M1139" s="344"/>
      <c r="N1139" s="344"/>
      <c r="O1139" s="344"/>
      <c r="P1139" s="344"/>
    </row>
    <row r="1140" spans="2:16" ht="18" customHeight="1">
      <c r="B1140" s="344"/>
      <c r="C1140" s="344"/>
      <c r="D1140" s="344"/>
      <c r="E1140" s="344"/>
      <c r="F1140" s="344"/>
      <c r="G1140" s="344"/>
      <c r="H1140" s="344"/>
      <c r="I1140" s="344"/>
      <c r="J1140" s="344"/>
      <c r="K1140" s="344"/>
      <c r="L1140" s="344"/>
      <c r="M1140" s="344"/>
      <c r="N1140" s="344"/>
      <c r="O1140" s="344"/>
      <c r="P1140" s="344"/>
    </row>
    <row r="1141" spans="2:16" ht="18" customHeight="1">
      <c r="B1141" s="344"/>
      <c r="C1141" s="344"/>
      <c r="D1141" s="344"/>
      <c r="E1141" s="344"/>
      <c r="F1141" s="344"/>
      <c r="G1141" s="344"/>
      <c r="H1141" s="344"/>
      <c r="I1141" s="344"/>
      <c r="J1141" s="344"/>
      <c r="K1141" s="344"/>
      <c r="L1141" s="344"/>
      <c r="M1141" s="344"/>
      <c r="N1141" s="344"/>
      <c r="O1141" s="344"/>
      <c r="P1141" s="344"/>
    </row>
    <row r="1142" spans="2:16" ht="18" customHeight="1">
      <c r="B1142" s="344"/>
      <c r="C1142" s="344"/>
      <c r="D1142" s="344"/>
      <c r="E1142" s="344"/>
      <c r="F1142" s="344"/>
      <c r="G1142" s="344"/>
      <c r="H1142" s="344"/>
      <c r="I1142" s="344"/>
      <c r="J1142" s="344"/>
      <c r="K1142" s="344"/>
      <c r="L1142" s="344"/>
      <c r="M1142" s="344"/>
      <c r="N1142" s="344"/>
      <c r="O1142" s="344"/>
      <c r="P1142" s="344"/>
    </row>
    <row r="1143" spans="2:16" ht="18" customHeight="1">
      <c r="B1143" s="344"/>
      <c r="C1143" s="344"/>
      <c r="D1143" s="344"/>
      <c r="E1143" s="344"/>
      <c r="F1143" s="344"/>
      <c r="G1143" s="344"/>
      <c r="H1143" s="344"/>
      <c r="I1143" s="344"/>
      <c r="J1143" s="344"/>
      <c r="K1143" s="344"/>
      <c r="L1143" s="344"/>
      <c r="M1143" s="344"/>
      <c r="N1143" s="344"/>
      <c r="O1143" s="344"/>
      <c r="P1143" s="344"/>
    </row>
    <row r="1144" spans="2:16" ht="18" customHeight="1">
      <c r="B1144" s="344"/>
      <c r="C1144" s="344"/>
      <c r="D1144" s="344"/>
      <c r="E1144" s="344"/>
      <c r="F1144" s="344"/>
      <c r="G1144" s="344"/>
      <c r="H1144" s="344"/>
      <c r="I1144" s="344"/>
      <c r="J1144" s="344"/>
      <c r="K1144" s="344"/>
      <c r="L1144" s="344"/>
      <c r="M1144" s="344"/>
      <c r="N1144" s="344"/>
      <c r="O1144" s="344"/>
      <c r="P1144" s="344"/>
    </row>
    <row r="1145" spans="2:16" ht="18" customHeight="1">
      <c r="B1145" s="344"/>
      <c r="C1145" s="344"/>
      <c r="D1145" s="344"/>
      <c r="E1145" s="344"/>
      <c r="F1145" s="344"/>
      <c r="G1145" s="344"/>
      <c r="H1145" s="344"/>
      <c r="I1145" s="344"/>
      <c r="J1145" s="344"/>
      <c r="K1145" s="344"/>
      <c r="L1145" s="344"/>
      <c r="M1145" s="344"/>
      <c r="N1145" s="344"/>
      <c r="O1145" s="344"/>
      <c r="P1145" s="344"/>
    </row>
    <row r="1146" spans="2:16" ht="18" customHeight="1">
      <c r="B1146" s="344"/>
      <c r="C1146" s="344"/>
      <c r="D1146" s="344"/>
      <c r="E1146" s="344"/>
      <c r="F1146" s="344"/>
      <c r="G1146" s="344"/>
      <c r="H1146" s="344"/>
      <c r="I1146" s="344"/>
      <c r="J1146" s="344"/>
      <c r="K1146" s="344"/>
      <c r="L1146" s="344"/>
      <c r="M1146" s="344"/>
      <c r="N1146" s="344"/>
      <c r="O1146" s="344"/>
      <c r="P1146" s="344"/>
    </row>
    <row r="1147" spans="2:16" ht="18" customHeight="1">
      <c r="B1147" s="344"/>
      <c r="C1147" s="344"/>
      <c r="D1147" s="344"/>
      <c r="E1147" s="344"/>
      <c r="F1147" s="344"/>
      <c r="G1147" s="344"/>
      <c r="H1147" s="344"/>
      <c r="I1147" s="344"/>
      <c r="J1147" s="344"/>
      <c r="K1147" s="344"/>
      <c r="L1147" s="344"/>
      <c r="M1147" s="344"/>
      <c r="N1147" s="344"/>
      <c r="O1147" s="344"/>
      <c r="P1147" s="344"/>
    </row>
    <row r="1148" spans="2:16" ht="18" customHeight="1">
      <c r="B1148" s="344"/>
      <c r="C1148" s="344"/>
      <c r="D1148" s="344"/>
      <c r="E1148" s="344"/>
      <c r="F1148" s="344"/>
      <c r="G1148" s="344"/>
      <c r="H1148" s="344"/>
      <c r="I1148" s="344"/>
      <c r="J1148" s="344"/>
      <c r="K1148" s="344"/>
      <c r="L1148" s="344"/>
      <c r="M1148" s="344"/>
      <c r="N1148" s="344"/>
      <c r="O1148" s="344"/>
      <c r="P1148" s="344"/>
    </row>
    <row r="1149" spans="2:16" ht="18" customHeight="1">
      <c r="B1149" s="344"/>
      <c r="C1149" s="344"/>
      <c r="D1149" s="344"/>
      <c r="E1149" s="344"/>
      <c r="F1149" s="344"/>
      <c r="G1149" s="344"/>
      <c r="H1149" s="344"/>
      <c r="I1149" s="344"/>
      <c r="J1149" s="344"/>
      <c r="K1149" s="344"/>
      <c r="L1149" s="344"/>
      <c r="M1149" s="344"/>
      <c r="N1149" s="344"/>
      <c r="O1149" s="344"/>
      <c r="P1149" s="344"/>
    </row>
    <row r="1150" spans="2:16" ht="18" customHeight="1">
      <c r="B1150" s="344"/>
      <c r="C1150" s="344"/>
      <c r="D1150" s="344"/>
      <c r="E1150" s="344"/>
      <c r="F1150" s="344"/>
      <c r="G1150" s="344"/>
      <c r="H1150" s="344"/>
      <c r="I1150" s="344"/>
      <c r="J1150" s="344"/>
      <c r="K1150" s="344"/>
      <c r="L1150" s="344"/>
      <c r="M1150" s="344"/>
      <c r="N1150" s="344"/>
      <c r="O1150" s="344"/>
      <c r="P1150" s="344"/>
    </row>
    <row r="1151" spans="2:16" ht="18" customHeight="1">
      <c r="B1151" s="344"/>
      <c r="C1151" s="344"/>
      <c r="D1151" s="344"/>
      <c r="E1151" s="344"/>
      <c r="F1151" s="344"/>
      <c r="G1151" s="344"/>
      <c r="H1151" s="344"/>
      <c r="I1151" s="344"/>
      <c r="J1151" s="344"/>
      <c r="K1151" s="344"/>
      <c r="L1151" s="344"/>
      <c r="M1151" s="344"/>
      <c r="N1151" s="344"/>
      <c r="O1151" s="344"/>
      <c r="P1151" s="344"/>
    </row>
    <row r="1152" spans="2:16" ht="18" customHeight="1">
      <c r="B1152" s="344"/>
      <c r="C1152" s="344"/>
      <c r="D1152" s="344"/>
      <c r="E1152" s="344"/>
      <c r="F1152" s="344"/>
      <c r="G1152" s="344"/>
      <c r="H1152" s="344"/>
      <c r="I1152" s="344"/>
      <c r="J1152" s="344"/>
      <c r="K1152" s="344"/>
      <c r="L1152" s="344"/>
      <c r="M1152" s="344"/>
      <c r="N1152" s="344"/>
      <c r="O1152" s="344"/>
      <c r="P1152" s="344"/>
    </row>
    <row r="1153" spans="2:16" ht="18" customHeight="1">
      <c r="B1153" s="344"/>
      <c r="C1153" s="344"/>
      <c r="D1153" s="344"/>
      <c r="E1153" s="344"/>
      <c r="F1153" s="344"/>
      <c r="G1153" s="344"/>
      <c r="H1153" s="344"/>
      <c r="I1153" s="344"/>
      <c r="J1153" s="344"/>
      <c r="K1153" s="344"/>
      <c r="L1153" s="344"/>
      <c r="M1153" s="344"/>
      <c r="N1153" s="344"/>
      <c r="O1153" s="344"/>
      <c r="P1153" s="344"/>
    </row>
    <row r="1154" spans="2:16" ht="18" customHeight="1">
      <c r="B1154" s="344"/>
      <c r="C1154" s="344"/>
      <c r="D1154" s="344"/>
      <c r="E1154" s="344"/>
      <c r="F1154" s="344"/>
      <c r="G1154" s="344"/>
      <c r="H1154" s="344"/>
      <c r="I1154" s="344"/>
      <c r="J1154" s="344"/>
      <c r="K1154" s="344"/>
      <c r="L1154" s="344"/>
      <c r="M1154" s="344"/>
      <c r="N1154" s="344"/>
      <c r="O1154" s="344"/>
      <c r="P1154" s="344"/>
    </row>
    <row r="1155" spans="2:16" ht="18" customHeight="1">
      <c r="B1155" s="344"/>
      <c r="C1155" s="344"/>
      <c r="D1155" s="344"/>
      <c r="E1155" s="344"/>
      <c r="F1155" s="344"/>
      <c r="G1155" s="344"/>
      <c r="H1155" s="344"/>
      <c r="I1155" s="344"/>
      <c r="J1155" s="344"/>
      <c r="K1155" s="344"/>
      <c r="L1155" s="344"/>
      <c r="M1155" s="344"/>
      <c r="N1155" s="344"/>
      <c r="O1155" s="344"/>
      <c r="P1155" s="344"/>
    </row>
    <row r="1156" spans="2:16" ht="18" customHeight="1">
      <c r="B1156" s="344"/>
      <c r="C1156" s="344"/>
      <c r="D1156" s="344"/>
      <c r="E1156" s="344"/>
      <c r="F1156" s="344"/>
      <c r="G1156" s="344"/>
      <c r="H1156" s="344"/>
      <c r="I1156" s="344"/>
      <c r="J1156" s="344"/>
      <c r="K1156" s="344"/>
      <c r="L1156" s="344"/>
      <c r="M1156" s="344"/>
      <c r="N1156" s="344"/>
      <c r="O1156" s="344"/>
      <c r="P1156" s="344"/>
    </row>
    <row r="1157" spans="2:16" ht="18" customHeight="1">
      <c r="B1157" s="344"/>
      <c r="C1157" s="344"/>
      <c r="D1157" s="344"/>
      <c r="E1157" s="344"/>
      <c r="F1157" s="344"/>
      <c r="G1157" s="344"/>
      <c r="H1157" s="344"/>
      <c r="I1157" s="344"/>
      <c r="J1157" s="344"/>
      <c r="K1157" s="344"/>
      <c r="L1157" s="344"/>
      <c r="M1157" s="344"/>
      <c r="N1157" s="344"/>
      <c r="O1157" s="344"/>
      <c r="P1157" s="344"/>
    </row>
    <row r="1158" spans="2:16" ht="18" customHeight="1">
      <c r="B1158" s="344"/>
      <c r="C1158" s="344"/>
      <c r="D1158" s="344"/>
      <c r="E1158" s="344"/>
      <c r="F1158" s="344"/>
      <c r="G1158" s="344"/>
      <c r="H1158" s="344"/>
      <c r="I1158" s="344"/>
      <c r="J1158" s="344"/>
      <c r="K1158" s="344"/>
      <c r="L1158" s="344"/>
      <c r="M1158" s="344"/>
      <c r="N1158" s="344"/>
      <c r="O1158" s="344"/>
      <c r="P1158" s="344"/>
    </row>
    <row r="1159" spans="2:16" ht="18" customHeight="1">
      <c r="B1159" s="344"/>
      <c r="C1159" s="344"/>
      <c r="D1159" s="344"/>
      <c r="E1159" s="344"/>
      <c r="F1159" s="344"/>
      <c r="G1159" s="344"/>
      <c r="H1159" s="344"/>
      <c r="I1159" s="344"/>
      <c r="J1159" s="344"/>
      <c r="K1159" s="344"/>
      <c r="L1159" s="344"/>
      <c r="M1159" s="344"/>
      <c r="N1159" s="344"/>
      <c r="O1159" s="344"/>
      <c r="P1159" s="344"/>
    </row>
    <row r="1160" spans="2:16" ht="18" customHeight="1">
      <c r="B1160" s="344"/>
      <c r="C1160" s="344"/>
      <c r="D1160" s="344"/>
      <c r="E1160" s="344"/>
      <c r="F1160" s="344"/>
      <c r="G1160" s="344"/>
      <c r="H1160" s="344"/>
      <c r="I1160" s="344"/>
      <c r="J1160" s="344"/>
      <c r="K1160" s="344"/>
      <c r="L1160" s="344"/>
      <c r="M1160" s="344"/>
      <c r="N1160" s="344"/>
      <c r="O1160" s="344"/>
      <c r="P1160" s="344"/>
    </row>
    <row r="1161" spans="2:16" ht="18" customHeight="1">
      <c r="B1161" s="344"/>
      <c r="C1161" s="344"/>
      <c r="D1161" s="344"/>
      <c r="E1161" s="344"/>
      <c r="F1161" s="344"/>
      <c r="G1161" s="344"/>
      <c r="H1161" s="344"/>
      <c r="I1161" s="344"/>
      <c r="J1161" s="344"/>
      <c r="K1161" s="344"/>
      <c r="L1161" s="344"/>
      <c r="M1161" s="344"/>
      <c r="N1161" s="344"/>
      <c r="O1161" s="344"/>
      <c r="P1161" s="344"/>
    </row>
    <row r="1162" spans="2:16" ht="18" customHeight="1">
      <c r="B1162" s="344"/>
      <c r="C1162" s="344"/>
      <c r="D1162" s="344"/>
      <c r="E1162" s="344"/>
      <c r="F1162" s="344"/>
      <c r="G1162" s="344"/>
      <c r="H1162" s="344"/>
      <c r="I1162" s="344"/>
      <c r="J1162" s="344"/>
      <c r="K1162" s="344"/>
      <c r="L1162" s="344"/>
      <c r="M1162" s="344"/>
      <c r="N1162" s="344"/>
      <c r="O1162" s="344"/>
      <c r="P1162" s="344"/>
    </row>
    <row r="1163" spans="2:16" ht="18" customHeight="1">
      <c r="B1163" s="344"/>
      <c r="C1163" s="344"/>
      <c r="D1163" s="344"/>
      <c r="E1163" s="344"/>
      <c r="F1163" s="344"/>
      <c r="G1163" s="344"/>
      <c r="H1163" s="344"/>
      <c r="I1163" s="344"/>
      <c r="J1163" s="344"/>
      <c r="K1163" s="344"/>
      <c r="L1163" s="344"/>
      <c r="M1163" s="344"/>
      <c r="N1163" s="344"/>
      <c r="O1163" s="344"/>
      <c r="P1163" s="344"/>
    </row>
    <row r="1164" spans="2:16" ht="18" customHeight="1">
      <c r="B1164" s="344"/>
      <c r="C1164" s="344"/>
      <c r="D1164" s="344"/>
      <c r="E1164" s="344"/>
      <c r="F1164" s="344"/>
      <c r="G1164" s="344"/>
      <c r="H1164" s="344"/>
      <c r="I1164" s="344"/>
      <c r="J1164" s="344"/>
      <c r="K1164" s="344"/>
      <c r="L1164" s="344"/>
      <c r="M1164" s="344"/>
      <c r="N1164" s="344"/>
      <c r="O1164" s="344"/>
      <c r="P1164" s="344"/>
    </row>
    <row r="1165" spans="2:16" ht="18" customHeight="1">
      <c r="B1165" s="344"/>
      <c r="C1165" s="344"/>
      <c r="D1165" s="344"/>
      <c r="E1165" s="344"/>
      <c r="F1165" s="344"/>
      <c r="G1165" s="344"/>
      <c r="H1165" s="344"/>
      <c r="I1165" s="344"/>
      <c r="J1165" s="344"/>
      <c r="K1165" s="344"/>
      <c r="L1165" s="344"/>
      <c r="M1165" s="344"/>
      <c r="N1165" s="344"/>
      <c r="O1165" s="344"/>
      <c r="P1165" s="344"/>
    </row>
    <row r="1166" spans="2:16" ht="18" customHeight="1">
      <c r="B1166" s="344"/>
      <c r="C1166" s="344"/>
      <c r="D1166" s="344"/>
      <c r="E1166" s="344"/>
      <c r="F1166" s="344"/>
      <c r="G1166" s="344"/>
      <c r="H1166" s="344"/>
      <c r="I1166" s="344"/>
      <c r="J1166" s="344"/>
      <c r="K1166" s="344"/>
      <c r="L1166" s="344"/>
      <c r="M1166" s="344"/>
      <c r="N1166" s="344"/>
      <c r="O1166" s="344"/>
      <c r="P1166" s="344"/>
    </row>
    <row r="1167" spans="2:16" ht="18" customHeight="1">
      <c r="B1167" s="344"/>
      <c r="C1167" s="344"/>
      <c r="D1167" s="344"/>
      <c r="E1167" s="344"/>
      <c r="F1167" s="344"/>
      <c r="G1167" s="344"/>
      <c r="H1167" s="344"/>
      <c r="I1167" s="344"/>
      <c r="J1167" s="344"/>
      <c r="K1167" s="344"/>
      <c r="L1167" s="344"/>
      <c r="M1167" s="344"/>
      <c r="N1167" s="344"/>
      <c r="O1167" s="344"/>
      <c r="P1167" s="344"/>
    </row>
    <row r="1168" spans="2:16" ht="18" customHeight="1">
      <c r="B1168" s="344"/>
      <c r="C1168" s="344"/>
      <c r="D1168" s="344"/>
      <c r="E1168" s="344"/>
      <c r="F1168" s="344"/>
      <c r="G1168" s="344"/>
      <c r="H1168" s="344"/>
      <c r="I1168" s="344"/>
      <c r="J1168" s="344"/>
      <c r="K1168" s="344"/>
      <c r="L1168" s="344"/>
      <c r="M1168" s="344"/>
      <c r="N1168" s="344"/>
      <c r="O1168" s="344"/>
      <c r="P1168" s="344"/>
    </row>
    <row r="1169" spans="2:16" ht="18" customHeight="1">
      <c r="B1169" s="344"/>
      <c r="C1169" s="344"/>
      <c r="D1169" s="344"/>
      <c r="E1169" s="344"/>
      <c r="F1169" s="344"/>
      <c r="G1169" s="344"/>
      <c r="H1169" s="344"/>
      <c r="I1169" s="344"/>
      <c r="J1169" s="344"/>
      <c r="K1169" s="344"/>
      <c r="L1169" s="344"/>
      <c r="M1169" s="344"/>
      <c r="N1169" s="344"/>
      <c r="O1169" s="344"/>
      <c r="P1169" s="344"/>
    </row>
    <row r="1170" spans="2:16" ht="18" customHeight="1">
      <c r="B1170" s="344"/>
      <c r="C1170" s="344"/>
      <c r="D1170" s="344"/>
      <c r="E1170" s="344"/>
      <c r="F1170" s="344"/>
      <c r="G1170" s="344"/>
      <c r="H1170" s="344"/>
      <c r="I1170" s="344"/>
      <c r="J1170" s="344"/>
      <c r="K1170" s="344"/>
      <c r="L1170" s="344"/>
      <c r="M1170" s="344"/>
      <c r="N1170" s="344"/>
      <c r="O1170" s="344"/>
      <c r="P1170" s="344"/>
    </row>
    <row r="1171" spans="2:16" ht="18" customHeight="1">
      <c r="B1171" s="344"/>
      <c r="C1171" s="344"/>
      <c r="D1171" s="344"/>
      <c r="E1171" s="344"/>
      <c r="F1171" s="344"/>
      <c r="G1171" s="344"/>
      <c r="H1171" s="344"/>
      <c r="I1171" s="344"/>
      <c r="J1171" s="344"/>
      <c r="K1171" s="344"/>
      <c r="L1171" s="344"/>
      <c r="M1171" s="344"/>
      <c r="N1171" s="344"/>
      <c r="O1171" s="344"/>
      <c r="P1171" s="344"/>
    </row>
    <row r="1172" spans="2:16" ht="18" customHeight="1">
      <c r="B1172" s="344"/>
      <c r="C1172" s="344"/>
      <c r="D1172" s="344"/>
      <c r="E1172" s="344"/>
      <c r="F1172" s="344"/>
      <c r="G1172" s="344"/>
      <c r="H1172" s="344"/>
      <c r="I1172" s="344"/>
      <c r="J1172" s="344"/>
      <c r="K1172" s="344"/>
      <c r="L1172" s="344"/>
      <c r="M1172" s="344"/>
      <c r="N1172" s="344"/>
      <c r="O1172" s="344"/>
      <c r="P1172" s="344"/>
    </row>
    <row r="1173" spans="2:16" ht="18" customHeight="1">
      <c r="B1173" s="344"/>
      <c r="C1173" s="344"/>
      <c r="D1173" s="344"/>
      <c r="E1173" s="344"/>
      <c r="F1173" s="344"/>
      <c r="G1173" s="344"/>
      <c r="H1173" s="344"/>
      <c r="I1173" s="344"/>
      <c r="J1173" s="344"/>
      <c r="K1173" s="344"/>
      <c r="L1173" s="344"/>
      <c r="M1173" s="344"/>
      <c r="N1173" s="344"/>
      <c r="O1173" s="344"/>
      <c r="P1173" s="344"/>
    </row>
    <row r="1174" spans="2:16" ht="18" customHeight="1">
      <c r="B1174" s="344"/>
      <c r="C1174" s="344"/>
      <c r="D1174" s="344"/>
      <c r="E1174" s="344"/>
      <c r="F1174" s="344"/>
      <c r="G1174" s="344"/>
      <c r="H1174" s="344"/>
      <c r="I1174" s="344"/>
      <c r="J1174" s="344"/>
      <c r="K1174" s="344"/>
      <c r="L1174" s="344"/>
      <c r="M1174" s="344"/>
      <c r="N1174" s="344"/>
      <c r="O1174" s="344"/>
      <c r="P1174" s="344"/>
    </row>
    <row r="1175" spans="2:16" ht="18" customHeight="1">
      <c r="B1175" s="344"/>
      <c r="C1175" s="344"/>
      <c r="D1175" s="344"/>
      <c r="E1175" s="344"/>
      <c r="F1175" s="344"/>
      <c r="G1175" s="344"/>
      <c r="H1175" s="344"/>
      <c r="I1175" s="344"/>
      <c r="J1175" s="344"/>
      <c r="K1175" s="344"/>
      <c r="L1175" s="344"/>
      <c r="M1175" s="344"/>
      <c r="N1175" s="344"/>
      <c r="O1175" s="344"/>
      <c r="P1175" s="344"/>
    </row>
    <row r="1176" spans="2:16" ht="18" customHeight="1">
      <c r="B1176" s="344"/>
      <c r="C1176" s="344"/>
      <c r="D1176" s="344"/>
      <c r="E1176" s="344"/>
      <c r="F1176" s="344"/>
      <c r="G1176" s="344"/>
      <c r="H1176" s="344"/>
      <c r="I1176" s="344"/>
      <c r="J1176" s="344"/>
      <c r="K1176" s="344"/>
      <c r="L1176" s="344"/>
      <c r="M1176" s="344"/>
      <c r="N1176" s="344"/>
      <c r="O1176" s="344"/>
      <c r="P1176" s="344"/>
    </row>
    <row r="1177" spans="2:16" ht="18" customHeight="1">
      <c r="B1177" s="344"/>
      <c r="C1177" s="344"/>
      <c r="D1177" s="344"/>
      <c r="E1177" s="344"/>
      <c r="F1177" s="344"/>
      <c r="G1177" s="344"/>
      <c r="H1177" s="344"/>
      <c r="I1177" s="344"/>
      <c r="J1177" s="344"/>
      <c r="K1177" s="344"/>
      <c r="L1177" s="344"/>
      <c r="M1177" s="344"/>
      <c r="N1177" s="344"/>
      <c r="O1177" s="344"/>
      <c r="P1177" s="344"/>
    </row>
    <row r="1178" spans="2:16" ht="18" customHeight="1">
      <c r="B1178" s="344"/>
      <c r="C1178" s="344"/>
      <c r="D1178" s="344"/>
      <c r="E1178" s="344"/>
      <c r="F1178" s="344"/>
      <c r="G1178" s="344"/>
      <c r="H1178" s="344"/>
      <c r="I1178" s="344"/>
      <c r="J1178" s="344"/>
      <c r="K1178" s="344"/>
      <c r="L1178" s="344"/>
      <c r="M1178" s="344"/>
      <c r="N1178" s="344"/>
      <c r="O1178" s="344"/>
      <c r="P1178" s="344"/>
    </row>
    <row r="1179" spans="2:16" ht="18" customHeight="1">
      <c r="B1179" s="344"/>
      <c r="C1179" s="344"/>
      <c r="D1179" s="344"/>
      <c r="E1179" s="344"/>
      <c r="F1179" s="344"/>
      <c r="G1179" s="344"/>
      <c r="H1179" s="344"/>
      <c r="I1179" s="344"/>
      <c r="J1179" s="344"/>
      <c r="K1179" s="344"/>
      <c r="L1179" s="344"/>
      <c r="M1179" s="344"/>
      <c r="N1179" s="344"/>
      <c r="O1179" s="344"/>
      <c r="P1179" s="344"/>
    </row>
    <row r="1180" spans="2:16" ht="18" customHeight="1">
      <c r="B1180" s="344"/>
      <c r="C1180" s="344"/>
      <c r="D1180" s="344"/>
      <c r="E1180" s="344"/>
      <c r="F1180" s="344"/>
      <c r="G1180" s="344"/>
      <c r="H1180" s="344"/>
      <c r="I1180" s="344"/>
      <c r="J1180" s="344"/>
      <c r="K1180" s="344"/>
      <c r="L1180" s="344"/>
      <c r="M1180" s="344"/>
      <c r="N1180" s="344"/>
      <c r="O1180" s="344"/>
      <c r="P1180" s="344"/>
    </row>
    <row r="1181" spans="2:16" ht="18" customHeight="1">
      <c r="B1181" s="344"/>
      <c r="C1181" s="344"/>
      <c r="D1181" s="344"/>
      <c r="E1181" s="344"/>
      <c r="F1181" s="344"/>
      <c r="G1181" s="344"/>
      <c r="H1181" s="344"/>
      <c r="I1181" s="344"/>
      <c r="J1181" s="344"/>
      <c r="K1181" s="344"/>
      <c r="L1181" s="344"/>
      <c r="M1181" s="344"/>
      <c r="N1181" s="344"/>
      <c r="O1181" s="344"/>
      <c r="P1181" s="344"/>
    </row>
    <row r="1182" spans="2:16" ht="18" customHeight="1">
      <c r="B1182" s="344"/>
      <c r="C1182" s="344"/>
      <c r="D1182" s="344"/>
      <c r="E1182" s="344"/>
      <c r="F1182" s="344"/>
      <c r="G1182" s="344"/>
      <c r="H1182" s="344"/>
      <c r="I1182" s="344"/>
      <c r="J1182" s="344"/>
      <c r="K1182" s="344"/>
      <c r="L1182" s="344"/>
      <c r="M1182" s="344"/>
      <c r="N1182" s="344"/>
      <c r="O1182" s="344"/>
      <c r="P1182" s="344"/>
    </row>
    <row r="1183" spans="2:16" ht="18" customHeight="1">
      <c r="B1183" s="344"/>
      <c r="C1183" s="344"/>
      <c r="D1183" s="344"/>
      <c r="E1183" s="344"/>
      <c r="F1183" s="344"/>
      <c r="G1183" s="344"/>
      <c r="H1183" s="344"/>
      <c r="I1183" s="344"/>
      <c r="J1183" s="344"/>
      <c r="K1183" s="344"/>
      <c r="L1183" s="344"/>
      <c r="M1183" s="344"/>
      <c r="N1183" s="344"/>
      <c r="O1183" s="344"/>
      <c r="P1183" s="344"/>
    </row>
    <row r="1184" spans="2:16" ht="18" customHeight="1">
      <c r="B1184" s="344"/>
      <c r="C1184" s="344"/>
      <c r="D1184" s="344"/>
      <c r="E1184" s="344"/>
      <c r="F1184" s="344"/>
      <c r="G1184" s="344"/>
      <c r="H1184" s="344"/>
      <c r="I1184" s="344"/>
      <c r="J1184" s="344"/>
      <c r="K1184" s="344"/>
      <c r="L1184" s="344"/>
      <c r="M1184" s="344"/>
      <c r="N1184" s="344"/>
      <c r="O1184" s="344"/>
      <c r="P1184" s="344"/>
    </row>
    <row r="1185" spans="2:16" ht="18" customHeight="1">
      <c r="B1185" s="344"/>
      <c r="C1185" s="344"/>
      <c r="D1185" s="344"/>
      <c r="E1185" s="344"/>
      <c r="F1185" s="344"/>
      <c r="G1185" s="344"/>
      <c r="H1185" s="344"/>
      <c r="I1185" s="344"/>
      <c r="J1185" s="344"/>
      <c r="K1185" s="344"/>
      <c r="L1185" s="344"/>
      <c r="M1185" s="344"/>
      <c r="N1185" s="344"/>
      <c r="O1185" s="344"/>
      <c r="P1185" s="344"/>
    </row>
    <row r="1186" spans="2:16" ht="18" customHeight="1">
      <c r="B1186" s="344"/>
      <c r="C1186" s="344"/>
      <c r="D1186" s="344"/>
      <c r="E1186" s="344"/>
      <c r="F1186" s="344"/>
      <c r="G1186" s="344"/>
      <c r="H1186" s="344"/>
      <c r="I1186" s="344"/>
      <c r="J1186" s="344"/>
      <c r="K1186" s="344"/>
      <c r="L1186" s="344"/>
      <c r="M1186" s="344"/>
      <c r="N1186" s="344"/>
      <c r="O1186" s="344"/>
      <c r="P1186" s="344"/>
    </row>
    <row r="1187" spans="2:16" ht="18" customHeight="1">
      <c r="B1187" s="344"/>
      <c r="C1187" s="344"/>
      <c r="D1187" s="344"/>
      <c r="E1187" s="344"/>
      <c r="F1187" s="344"/>
      <c r="G1187" s="344"/>
      <c r="H1187" s="344"/>
      <c r="I1187" s="344"/>
      <c r="J1187" s="344"/>
      <c r="K1187" s="344"/>
      <c r="L1187" s="344"/>
      <c r="M1187" s="344"/>
      <c r="N1187" s="344"/>
      <c r="O1187" s="344"/>
      <c r="P1187" s="344"/>
    </row>
    <row r="1188" spans="2:16" ht="18" customHeight="1">
      <c r="B1188" s="344"/>
      <c r="C1188" s="344"/>
      <c r="D1188" s="344"/>
      <c r="E1188" s="344"/>
      <c r="F1188" s="344"/>
      <c r="G1188" s="344"/>
      <c r="H1188" s="344"/>
      <c r="I1188" s="344"/>
      <c r="J1188" s="344"/>
      <c r="K1188" s="344"/>
      <c r="L1188" s="344"/>
      <c r="M1188" s="344"/>
      <c r="N1188" s="344"/>
      <c r="O1188" s="344"/>
      <c r="P1188" s="344"/>
    </row>
    <row r="1189" spans="2:16" ht="18" customHeight="1">
      <c r="B1189" s="344"/>
      <c r="C1189" s="344"/>
      <c r="D1189" s="344"/>
      <c r="E1189" s="344"/>
      <c r="F1189" s="344"/>
      <c r="G1189" s="344"/>
      <c r="H1189" s="344"/>
      <c r="I1189" s="344"/>
      <c r="J1189" s="344"/>
      <c r="K1189" s="344"/>
      <c r="L1189" s="344"/>
      <c r="M1189" s="344"/>
      <c r="N1189" s="344"/>
      <c r="O1189" s="344"/>
      <c r="P1189" s="344"/>
    </row>
    <row r="1190" spans="2:16" ht="18" customHeight="1">
      <c r="B1190" s="344"/>
      <c r="C1190" s="344"/>
      <c r="D1190" s="344"/>
      <c r="E1190" s="344"/>
      <c r="F1190" s="344"/>
      <c r="G1190" s="344"/>
      <c r="H1190" s="344"/>
      <c r="I1190" s="344"/>
      <c r="J1190" s="344"/>
      <c r="K1190" s="344"/>
      <c r="L1190" s="344"/>
      <c r="M1190" s="344"/>
      <c r="N1190" s="344"/>
      <c r="O1190" s="344"/>
      <c r="P1190" s="344"/>
    </row>
    <row r="1191" spans="2:16" ht="18" customHeight="1">
      <c r="B1191" s="344"/>
      <c r="C1191" s="344"/>
      <c r="D1191" s="344"/>
      <c r="E1191" s="344"/>
      <c r="F1191" s="344"/>
      <c r="G1191" s="344"/>
      <c r="H1191" s="344"/>
      <c r="I1191" s="344"/>
      <c r="J1191" s="344"/>
      <c r="K1191" s="344"/>
      <c r="L1191" s="344"/>
      <c r="M1191" s="344"/>
      <c r="N1191" s="344"/>
      <c r="O1191" s="344"/>
      <c r="P1191" s="344"/>
    </row>
    <row r="1192" spans="2:16" ht="18" customHeight="1">
      <c r="B1192" s="344"/>
      <c r="C1192" s="344"/>
      <c r="D1192" s="344"/>
      <c r="E1192" s="344"/>
      <c r="F1192" s="344"/>
      <c r="G1192" s="344"/>
      <c r="H1192" s="344"/>
      <c r="I1192" s="344"/>
      <c r="J1192" s="344"/>
      <c r="K1192" s="344"/>
      <c r="L1192" s="344"/>
      <c r="M1192" s="344"/>
      <c r="N1192" s="344"/>
      <c r="O1192" s="344"/>
      <c r="P1192" s="344"/>
    </row>
    <row r="1193" spans="2:16" ht="18" customHeight="1">
      <c r="B1193" s="344"/>
      <c r="C1193" s="344"/>
      <c r="D1193" s="344"/>
      <c r="E1193" s="344"/>
      <c r="F1193" s="344"/>
      <c r="G1193" s="344"/>
      <c r="H1193" s="344"/>
      <c r="I1193" s="344"/>
      <c r="J1193" s="344"/>
      <c r="K1193" s="344"/>
      <c r="L1193" s="344"/>
      <c r="M1193" s="344"/>
      <c r="N1193" s="344"/>
      <c r="O1193" s="344"/>
      <c r="P1193" s="344"/>
    </row>
    <row r="1194" spans="2:16" ht="18" customHeight="1">
      <c r="B1194" s="344"/>
      <c r="C1194" s="344"/>
      <c r="D1194" s="344"/>
      <c r="E1194" s="344"/>
      <c r="F1194" s="344"/>
      <c r="G1194" s="344"/>
      <c r="H1194" s="344"/>
      <c r="I1194" s="344"/>
      <c r="J1194" s="344"/>
      <c r="K1194" s="344"/>
      <c r="L1194" s="344"/>
      <c r="M1194" s="344"/>
      <c r="N1194" s="344"/>
      <c r="O1194" s="344"/>
      <c r="P1194" s="344"/>
    </row>
    <row r="1195" spans="2:16" ht="18" customHeight="1">
      <c r="B1195" s="344"/>
      <c r="C1195" s="344"/>
      <c r="D1195" s="344"/>
      <c r="E1195" s="344"/>
      <c r="F1195" s="344"/>
      <c r="G1195" s="344"/>
      <c r="H1195" s="344"/>
      <c r="I1195" s="344"/>
      <c r="J1195" s="344"/>
      <c r="K1195" s="344"/>
      <c r="L1195" s="344"/>
      <c r="M1195" s="344"/>
      <c r="N1195" s="344"/>
      <c r="O1195" s="344"/>
      <c r="P1195" s="344"/>
    </row>
    <row r="1196" spans="2:16" ht="18" customHeight="1">
      <c r="B1196" s="344"/>
      <c r="C1196" s="344"/>
      <c r="D1196" s="344"/>
      <c r="E1196" s="344"/>
      <c r="F1196" s="344"/>
      <c r="G1196" s="344"/>
      <c r="H1196" s="344"/>
      <c r="I1196" s="344"/>
      <c r="J1196" s="344"/>
      <c r="K1196" s="344"/>
      <c r="L1196" s="344"/>
      <c r="M1196" s="344"/>
      <c r="N1196" s="344"/>
      <c r="O1196" s="344"/>
      <c r="P1196" s="344"/>
    </row>
    <row r="1197" spans="2:16" ht="18" customHeight="1">
      <c r="B1197" s="344"/>
      <c r="C1197" s="344"/>
      <c r="D1197" s="344"/>
      <c r="E1197" s="344"/>
      <c r="F1197" s="344"/>
      <c r="G1197" s="344"/>
      <c r="H1197" s="344"/>
      <c r="I1197" s="344"/>
      <c r="J1197" s="344"/>
      <c r="K1197" s="344"/>
      <c r="L1197" s="344"/>
      <c r="M1197" s="344"/>
      <c r="N1197" s="344"/>
      <c r="O1197" s="344"/>
      <c r="P1197" s="344"/>
    </row>
    <row r="1198" spans="2:16" ht="18" customHeight="1">
      <c r="B1198" s="344"/>
      <c r="C1198" s="344"/>
      <c r="D1198" s="344"/>
      <c r="E1198" s="344"/>
      <c r="F1198" s="344"/>
      <c r="G1198" s="344"/>
      <c r="H1198" s="344"/>
      <c r="I1198" s="344"/>
      <c r="J1198" s="344"/>
      <c r="K1198" s="344"/>
      <c r="L1198" s="344"/>
      <c r="M1198" s="344"/>
      <c r="N1198" s="344"/>
      <c r="O1198" s="344"/>
      <c r="P1198" s="344"/>
    </row>
    <row r="1199" spans="2:16" ht="18" customHeight="1">
      <c r="B1199" s="344"/>
      <c r="C1199" s="344"/>
      <c r="D1199" s="344"/>
      <c r="E1199" s="344"/>
      <c r="F1199" s="344"/>
      <c r="G1199" s="344"/>
      <c r="H1199" s="344"/>
      <c r="I1199" s="344"/>
      <c r="J1199" s="344"/>
      <c r="K1199" s="344"/>
      <c r="L1199" s="344"/>
      <c r="M1199" s="344"/>
      <c r="N1199" s="344"/>
      <c r="O1199" s="344"/>
      <c r="P1199" s="344"/>
    </row>
    <row r="1200" spans="2:16" ht="18" customHeight="1">
      <c r="B1200" s="344"/>
      <c r="C1200" s="344"/>
      <c r="D1200" s="344"/>
      <c r="E1200" s="344"/>
      <c r="F1200" s="344"/>
      <c r="G1200" s="344"/>
      <c r="H1200" s="344"/>
      <c r="I1200" s="344"/>
      <c r="J1200" s="344"/>
      <c r="K1200" s="344"/>
      <c r="L1200" s="344"/>
      <c r="M1200" s="344"/>
      <c r="N1200" s="344"/>
      <c r="O1200" s="344"/>
      <c r="P1200" s="344"/>
    </row>
    <row r="1201" spans="2:16" ht="18" customHeight="1">
      <c r="B1201" s="344"/>
      <c r="C1201" s="344"/>
      <c r="D1201" s="344"/>
      <c r="E1201" s="344"/>
      <c r="F1201" s="344"/>
      <c r="G1201" s="344"/>
      <c r="H1201" s="344"/>
      <c r="I1201" s="344"/>
      <c r="J1201" s="344"/>
      <c r="K1201" s="344"/>
      <c r="L1201" s="344"/>
      <c r="M1201" s="344"/>
      <c r="N1201" s="344"/>
      <c r="O1201" s="344"/>
      <c r="P1201" s="344"/>
    </row>
    <row r="1202" spans="2:16" ht="18" customHeight="1">
      <c r="B1202" s="344"/>
      <c r="C1202" s="344"/>
      <c r="D1202" s="344"/>
      <c r="E1202" s="344"/>
      <c r="F1202" s="344"/>
      <c r="G1202" s="344"/>
      <c r="H1202" s="344"/>
      <c r="I1202" s="344"/>
      <c r="J1202" s="344"/>
      <c r="K1202" s="344"/>
      <c r="L1202" s="344"/>
      <c r="M1202" s="344"/>
      <c r="N1202" s="344"/>
      <c r="O1202" s="344"/>
      <c r="P1202" s="344"/>
    </row>
    <row r="1203" spans="2:16" ht="18" customHeight="1">
      <c r="B1203" s="344"/>
      <c r="C1203" s="344"/>
      <c r="D1203" s="344"/>
      <c r="E1203" s="344"/>
      <c r="F1203" s="344"/>
      <c r="G1203" s="344"/>
      <c r="H1203" s="344"/>
      <c r="I1203" s="344"/>
      <c r="J1203" s="344"/>
      <c r="K1203" s="344"/>
      <c r="L1203" s="344"/>
      <c r="M1203" s="344"/>
      <c r="N1203" s="344"/>
      <c r="O1203" s="344"/>
      <c r="P1203" s="344"/>
    </row>
    <row r="1204" spans="2:16" ht="18" customHeight="1">
      <c r="B1204" s="344"/>
      <c r="C1204" s="344"/>
      <c r="D1204" s="344"/>
      <c r="E1204" s="344"/>
      <c r="F1204" s="344"/>
      <c r="G1204" s="344"/>
      <c r="H1204" s="344"/>
      <c r="I1204" s="344"/>
      <c r="J1204" s="344"/>
      <c r="K1204" s="344"/>
      <c r="L1204" s="344"/>
      <c r="M1204" s="344"/>
      <c r="N1204" s="344"/>
      <c r="O1204" s="344"/>
      <c r="P1204" s="344"/>
    </row>
    <row r="1205" spans="2:16" ht="18" customHeight="1">
      <c r="B1205" s="344"/>
      <c r="C1205" s="344"/>
      <c r="D1205" s="344"/>
      <c r="E1205" s="344"/>
      <c r="F1205" s="344"/>
      <c r="G1205" s="344"/>
      <c r="H1205" s="344"/>
      <c r="I1205" s="344"/>
      <c r="J1205" s="344"/>
      <c r="K1205" s="344"/>
      <c r="L1205" s="344"/>
      <c r="M1205" s="344"/>
      <c r="N1205" s="344"/>
      <c r="O1205" s="344"/>
      <c r="P1205" s="344"/>
    </row>
    <row r="1206" spans="2:16" ht="18" customHeight="1">
      <c r="B1206" s="344"/>
      <c r="C1206" s="344"/>
      <c r="D1206" s="344"/>
      <c r="E1206" s="344"/>
      <c r="F1206" s="344"/>
      <c r="G1206" s="344"/>
      <c r="H1206" s="344"/>
      <c r="I1206" s="344"/>
      <c r="J1206" s="344"/>
      <c r="K1206" s="344"/>
      <c r="L1206" s="344"/>
      <c r="M1206" s="344"/>
      <c r="N1206" s="344"/>
      <c r="O1206" s="344"/>
      <c r="P1206" s="344"/>
    </row>
    <row r="1207" spans="2:16" ht="18" customHeight="1">
      <c r="B1207" s="344"/>
      <c r="C1207" s="344"/>
      <c r="D1207" s="344"/>
      <c r="E1207" s="344"/>
      <c r="F1207" s="344"/>
      <c r="G1207" s="344"/>
      <c r="H1207" s="344"/>
      <c r="I1207" s="344"/>
      <c r="J1207" s="344"/>
      <c r="K1207" s="344"/>
      <c r="L1207" s="344"/>
      <c r="M1207" s="344"/>
      <c r="N1207" s="344"/>
      <c r="O1207" s="344"/>
      <c r="P1207" s="344"/>
    </row>
    <row r="1208" spans="2:16" ht="18" customHeight="1">
      <c r="B1208" s="344"/>
      <c r="C1208" s="344"/>
      <c r="D1208" s="344"/>
      <c r="E1208" s="344"/>
      <c r="F1208" s="344"/>
      <c r="G1208" s="344"/>
      <c r="H1208" s="344"/>
      <c r="I1208" s="344"/>
      <c r="J1208" s="344"/>
      <c r="K1208" s="344"/>
      <c r="L1208" s="344"/>
      <c r="M1208" s="344"/>
      <c r="N1208" s="344"/>
      <c r="O1208" s="344"/>
      <c r="P1208" s="344"/>
    </row>
    <row r="1209" spans="2:16" ht="18" customHeight="1">
      <c r="B1209" s="344"/>
      <c r="C1209" s="344"/>
      <c r="D1209" s="344"/>
      <c r="E1209" s="344"/>
      <c r="F1209" s="344"/>
      <c r="G1209" s="344"/>
      <c r="H1209" s="344"/>
      <c r="I1209" s="344"/>
      <c r="J1209" s="344"/>
      <c r="K1209" s="344"/>
      <c r="L1209" s="344"/>
      <c r="M1209" s="344"/>
      <c r="N1209" s="344"/>
      <c r="O1209" s="344"/>
      <c r="P1209" s="344"/>
    </row>
    <row r="1210" spans="2:16" ht="18" customHeight="1">
      <c r="B1210" s="344"/>
      <c r="C1210" s="344"/>
      <c r="D1210" s="344"/>
      <c r="E1210" s="344"/>
      <c r="F1210" s="344"/>
      <c r="G1210" s="344"/>
      <c r="H1210" s="344"/>
      <c r="I1210" s="344"/>
      <c r="J1210" s="344"/>
      <c r="K1210" s="344"/>
      <c r="L1210" s="344"/>
      <c r="M1210" s="344"/>
      <c r="N1210" s="344"/>
      <c r="O1210" s="344"/>
      <c r="P1210" s="344"/>
    </row>
    <row r="1211" spans="2:16" ht="18" customHeight="1">
      <c r="B1211" s="344"/>
      <c r="C1211" s="344"/>
      <c r="D1211" s="344"/>
      <c r="E1211" s="344"/>
      <c r="F1211" s="344"/>
      <c r="G1211" s="344"/>
      <c r="H1211" s="344"/>
      <c r="I1211" s="344"/>
      <c r="J1211" s="344"/>
      <c r="K1211" s="344"/>
      <c r="L1211" s="344"/>
      <c r="M1211" s="344"/>
      <c r="N1211" s="344"/>
      <c r="O1211" s="344"/>
      <c r="P1211" s="344"/>
    </row>
    <row r="1212" spans="2:16" ht="18" customHeight="1">
      <c r="B1212" s="344"/>
      <c r="C1212" s="344"/>
      <c r="D1212" s="344"/>
      <c r="E1212" s="344"/>
      <c r="F1212" s="344"/>
      <c r="G1212" s="344"/>
      <c r="H1212" s="344"/>
      <c r="I1212" s="344"/>
      <c r="J1212" s="344"/>
      <c r="K1212" s="344"/>
      <c r="L1212" s="344"/>
      <c r="M1212" s="344"/>
      <c r="N1212" s="344"/>
      <c r="O1212" s="344"/>
      <c r="P1212" s="344"/>
    </row>
    <row r="1213" spans="2:16" ht="18" customHeight="1">
      <c r="B1213" s="344"/>
      <c r="C1213" s="344"/>
      <c r="D1213" s="344"/>
      <c r="E1213" s="344"/>
      <c r="F1213" s="344"/>
      <c r="G1213" s="344"/>
      <c r="H1213" s="344"/>
      <c r="I1213" s="344"/>
      <c r="J1213" s="344"/>
      <c r="K1213" s="344"/>
      <c r="L1213" s="344"/>
      <c r="M1213" s="344"/>
      <c r="N1213" s="344"/>
      <c r="O1213" s="344"/>
      <c r="P1213" s="344"/>
    </row>
    <row r="1214" spans="2:16" ht="18" customHeight="1">
      <c r="B1214" s="344"/>
      <c r="C1214" s="344"/>
      <c r="D1214" s="344"/>
      <c r="E1214" s="344"/>
      <c r="F1214" s="344"/>
      <c r="G1214" s="344"/>
      <c r="H1214" s="344"/>
      <c r="I1214" s="344"/>
      <c r="J1214" s="344"/>
      <c r="K1214" s="344"/>
      <c r="L1214" s="344"/>
      <c r="M1214" s="344"/>
      <c r="N1214" s="344"/>
      <c r="O1214" s="344"/>
      <c r="P1214" s="344"/>
    </row>
    <row r="1215" spans="2:16" ht="18" customHeight="1">
      <c r="B1215" s="344"/>
      <c r="C1215" s="344"/>
      <c r="D1215" s="344"/>
      <c r="E1215" s="344"/>
      <c r="F1215" s="344"/>
      <c r="G1215" s="344"/>
      <c r="H1215" s="344"/>
      <c r="I1215" s="344"/>
      <c r="J1215" s="344"/>
      <c r="K1215" s="344"/>
      <c r="L1215" s="344"/>
      <c r="M1215" s="344"/>
      <c r="N1215" s="344"/>
      <c r="O1215" s="344"/>
      <c r="P1215" s="344"/>
    </row>
    <row r="1216" spans="2:16" ht="18" customHeight="1">
      <c r="B1216" s="344"/>
      <c r="C1216" s="344"/>
      <c r="D1216" s="344"/>
      <c r="E1216" s="344"/>
      <c r="F1216" s="344"/>
      <c r="G1216" s="344"/>
      <c r="H1216" s="344"/>
      <c r="I1216" s="344"/>
      <c r="J1216" s="344"/>
      <c r="K1216" s="344"/>
      <c r="L1216" s="344"/>
      <c r="M1216" s="344"/>
      <c r="N1216" s="344"/>
      <c r="O1216" s="344"/>
      <c r="P1216" s="344"/>
    </row>
    <row r="1217" spans="2:16" ht="18" customHeight="1">
      <c r="B1217" s="344"/>
      <c r="C1217" s="344"/>
      <c r="D1217" s="344"/>
      <c r="E1217" s="344"/>
      <c r="F1217" s="344"/>
      <c r="G1217" s="344"/>
      <c r="H1217" s="344"/>
      <c r="I1217" s="344"/>
      <c r="J1217" s="344"/>
      <c r="K1217" s="344"/>
      <c r="L1217" s="344"/>
      <c r="M1217" s="344"/>
      <c r="N1217" s="344"/>
      <c r="O1217" s="344"/>
      <c r="P1217" s="344"/>
    </row>
    <row r="1218" spans="2:16" ht="18" customHeight="1">
      <c r="B1218" s="344"/>
      <c r="C1218" s="344"/>
      <c r="D1218" s="344"/>
      <c r="E1218" s="344"/>
      <c r="F1218" s="344"/>
      <c r="G1218" s="344"/>
      <c r="H1218" s="344"/>
      <c r="I1218" s="344"/>
      <c r="J1218" s="344"/>
      <c r="K1218" s="344"/>
      <c r="L1218" s="344"/>
      <c r="M1218" s="344"/>
      <c r="N1218" s="344"/>
      <c r="O1218" s="344"/>
      <c r="P1218" s="344"/>
    </row>
    <row r="1219" spans="2:16" ht="18" customHeight="1">
      <c r="B1219" s="344"/>
      <c r="C1219" s="344"/>
      <c r="D1219" s="344"/>
      <c r="E1219" s="344"/>
      <c r="F1219" s="344"/>
      <c r="G1219" s="344"/>
      <c r="H1219" s="344"/>
      <c r="I1219" s="344"/>
      <c r="J1219" s="344"/>
      <c r="K1219" s="344"/>
      <c r="L1219" s="344"/>
      <c r="M1219" s="344"/>
      <c r="N1219" s="344"/>
      <c r="O1219" s="344"/>
      <c r="P1219" s="344"/>
    </row>
    <row r="1220" spans="2:16" ht="18" customHeight="1">
      <c r="B1220" s="344"/>
      <c r="C1220" s="344"/>
      <c r="D1220" s="344"/>
      <c r="E1220" s="344"/>
      <c r="F1220" s="344"/>
      <c r="G1220" s="344"/>
      <c r="H1220" s="344"/>
      <c r="I1220" s="344"/>
      <c r="J1220" s="344"/>
      <c r="K1220" s="344"/>
      <c r="L1220" s="344"/>
      <c r="M1220" s="344"/>
      <c r="N1220" s="344"/>
      <c r="O1220" s="344"/>
      <c r="P1220" s="344"/>
    </row>
    <row r="1221" spans="2:16" ht="18" customHeight="1">
      <c r="B1221" s="344"/>
      <c r="C1221" s="344"/>
      <c r="D1221" s="344"/>
      <c r="E1221" s="344"/>
      <c r="F1221" s="344"/>
      <c r="G1221" s="344"/>
      <c r="H1221" s="344"/>
      <c r="I1221" s="344"/>
      <c r="J1221" s="344"/>
      <c r="K1221" s="344"/>
      <c r="L1221" s="344"/>
      <c r="M1221" s="344"/>
      <c r="N1221" s="344"/>
      <c r="O1221" s="344"/>
      <c r="P1221" s="344"/>
    </row>
    <row r="1222" spans="2:16" ht="18" customHeight="1">
      <c r="B1222" s="344"/>
      <c r="C1222" s="344"/>
      <c r="D1222" s="344"/>
      <c r="E1222" s="344"/>
      <c r="F1222" s="344"/>
      <c r="G1222" s="344"/>
      <c r="H1222" s="344"/>
      <c r="I1222" s="344"/>
      <c r="J1222" s="344"/>
      <c r="K1222" s="344"/>
      <c r="L1222" s="344"/>
      <c r="M1222" s="344"/>
      <c r="N1222" s="344"/>
      <c r="O1222" s="344"/>
      <c r="P1222" s="344"/>
    </row>
    <row r="1223" spans="2:16" ht="18" customHeight="1">
      <c r="B1223" s="344"/>
      <c r="C1223" s="344"/>
      <c r="D1223" s="344"/>
      <c r="E1223" s="344"/>
      <c r="F1223" s="344"/>
      <c r="G1223" s="344"/>
      <c r="H1223" s="344"/>
      <c r="I1223" s="344"/>
      <c r="J1223" s="344"/>
      <c r="K1223" s="344"/>
      <c r="L1223" s="344"/>
      <c r="M1223" s="344"/>
      <c r="N1223" s="344"/>
      <c r="O1223" s="344"/>
      <c r="P1223" s="344"/>
    </row>
    <row r="1224" spans="2:16" ht="18" customHeight="1">
      <c r="B1224" s="344"/>
      <c r="C1224" s="344"/>
      <c r="D1224" s="344"/>
      <c r="E1224" s="344"/>
      <c r="F1224" s="344"/>
      <c r="G1224" s="344"/>
      <c r="H1224" s="344"/>
      <c r="I1224" s="344"/>
      <c r="J1224" s="344"/>
      <c r="K1224" s="344"/>
      <c r="L1224" s="344"/>
      <c r="M1224" s="344"/>
      <c r="N1224" s="344"/>
      <c r="O1224" s="344"/>
      <c r="P1224" s="344"/>
    </row>
    <row r="1225" spans="2:16" ht="18" customHeight="1">
      <c r="B1225" s="344"/>
      <c r="C1225" s="344"/>
      <c r="D1225" s="344"/>
      <c r="E1225" s="344"/>
      <c r="F1225" s="344"/>
      <c r="G1225" s="344"/>
      <c r="H1225" s="344"/>
      <c r="I1225" s="344"/>
      <c r="J1225" s="344"/>
      <c r="K1225" s="344"/>
      <c r="L1225" s="344"/>
      <c r="M1225" s="344"/>
      <c r="N1225" s="344"/>
      <c r="O1225" s="344"/>
      <c r="P1225" s="344"/>
    </row>
    <row r="1226" spans="2:16" ht="18" customHeight="1">
      <c r="B1226" s="344"/>
      <c r="C1226" s="344"/>
      <c r="D1226" s="344"/>
      <c r="E1226" s="344"/>
      <c r="F1226" s="344"/>
      <c r="G1226" s="344"/>
      <c r="H1226" s="344"/>
      <c r="I1226" s="344"/>
      <c r="J1226" s="344"/>
      <c r="K1226" s="344"/>
      <c r="L1226" s="344"/>
      <c r="M1226" s="344"/>
      <c r="N1226" s="344"/>
      <c r="O1226" s="344"/>
      <c r="P1226" s="344"/>
    </row>
    <row r="1227" spans="2:16" ht="18" customHeight="1">
      <c r="B1227" s="344"/>
      <c r="C1227" s="344"/>
      <c r="D1227" s="344"/>
      <c r="E1227" s="344"/>
      <c r="F1227" s="344"/>
      <c r="G1227" s="344"/>
      <c r="H1227" s="344"/>
      <c r="I1227" s="344"/>
      <c r="J1227" s="344"/>
      <c r="K1227" s="344"/>
      <c r="L1227" s="344"/>
      <c r="M1227" s="344"/>
      <c r="N1227" s="344"/>
      <c r="O1227" s="344"/>
      <c r="P1227" s="344"/>
    </row>
    <row r="1228" spans="2:16" ht="18" customHeight="1">
      <c r="B1228" s="344"/>
      <c r="C1228" s="344"/>
      <c r="D1228" s="344"/>
      <c r="E1228" s="344"/>
      <c r="F1228" s="344"/>
      <c r="G1228" s="344"/>
      <c r="H1228" s="344"/>
      <c r="I1228" s="344"/>
      <c r="J1228" s="344"/>
      <c r="K1228" s="344"/>
      <c r="L1228" s="344"/>
      <c r="M1228" s="344"/>
      <c r="N1228" s="344"/>
      <c r="O1228" s="344"/>
      <c r="P1228" s="344"/>
    </row>
    <row r="1229" spans="2:16" ht="18" customHeight="1">
      <c r="B1229" s="344"/>
      <c r="C1229" s="344"/>
      <c r="D1229" s="344"/>
      <c r="E1229" s="344"/>
      <c r="F1229" s="344"/>
      <c r="G1229" s="344"/>
      <c r="H1229" s="344"/>
      <c r="I1229" s="344"/>
      <c r="J1229" s="344"/>
      <c r="K1229" s="344"/>
      <c r="L1229" s="344"/>
      <c r="M1229" s="344"/>
      <c r="N1229" s="344"/>
      <c r="O1229" s="344"/>
      <c r="P1229" s="344"/>
    </row>
    <row r="1230" spans="2:16" ht="18" customHeight="1">
      <c r="B1230" s="344"/>
      <c r="C1230" s="344"/>
      <c r="D1230" s="344"/>
      <c r="E1230" s="344"/>
      <c r="F1230" s="344"/>
      <c r="G1230" s="344"/>
      <c r="H1230" s="344"/>
      <c r="I1230" s="344"/>
      <c r="J1230" s="344"/>
      <c r="K1230" s="344"/>
      <c r="L1230" s="344"/>
      <c r="M1230" s="344"/>
      <c r="N1230" s="344"/>
      <c r="O1230" s="344"/>
      <c r="P1230" s="344"/>
    </row>
    <row r="1231" spans="2:16" ht="18" customHeight="1">
      <c r="B1231" s="344"/>
      <c r="C1231" s="344"/>
      <c r="D1231" s="344"/>
      <c r="E1231" s="344"/>
      <c r="F1231" s="344"/>
      <c r="G1231" s="344"/>
      <c r="H1231" s="344"/>
      <c r="I1231" s="344"/>
      <c r="J1231" s="344"/>
      <c r="K1231" s="344"/>
      <c r="L1231" s="344"/>
      <c r="M1231" s="344"/>
      <c r="N1231" s="344"/>
      <c r="O1231" s="344"/>
      <c r="P1231" s="344"/>
    </row>
    <row r="1232" spans="2:16" ht="18" customHeight="1">
      <c r="B1232" s="344"/>
      <c r="C1232" s="344"/>
      <c r="D1232" s="344"/>
      <c r="E1232" s="344"/>
      <c r="F1232" s="344"/>
      <c r="G1232" s="344"/>
      <c r="H1232" s="344"/>
      <c r="I1232" s="344"/>
      <c r="J1232" s="344"/>
      <c r="K1232" s="344"/>
      <c r="L1232" s="344"/>
      <c r="M1232" s="344"/>
      <c r="N1232" s="344"/>
      <c r="O1232" s="344"/>
      <c r="P1232" s="344"/>
    </row>
    <row r="1233" spans="2:16" ht="18" customHeight="1">
      <c r="B1233" s="344"/>
      <c r="C1233" s="344"/>
      <c r="D1233" s="344"/>
      <c r="E1233" s="344"/>
      <c r="F1233" s="344"/>
      <c r="G1233" s="344"/>
      <c r="H1233" s="344"/>
      <c r="I1233" s="344"/>
      <c r="J1233" s="344"/>
      <c r="K1233" s="344"/>
      <c r="L1233" s="344"/>
      <c r="M1233" s="344"/>
      <c r="N1233" s="344"/>
      <c r="O1233" s="344"/>
      <c r="P1233" s="344"/>
    </row>
    <row r="1234" spans="2:16" ht="18" customHeight="1">
      <c r="B1234" s="344"/>
      <c r="C1234" s="344"/>
      <c r="D1234" s="344"/>
      <c r="E1234" s="344"/>
      <c r="F1234" s="344"/>
      <c r="G1234" s="344"/>
      <c r="H1234" s="344"/>
      <c r="I1234" s="344"/>
      <c r="J1234" s="344"/>
      <c r="K1234" s="344"/>
      <c r="L1234" s="344"/>
      <c r="M1234" s="344"/>
      <c r="N1234" s="344"/>
      <c r="O1234" s="344"/>
      <c r="P1234" s="344"/>
    </row>
    <row r="1235" spans="2:16" ht="18" customHeight="1">
      <c r="B1235" s="344"/>
      <c r="C1235" s="344"/>
      <c r="D1235" s="344"/>
      <c r="E1235" s="344"/>
      <c r="F1235" s="344"/>
      <c r="G1235" s="344"/>
      <c r="H1235" s="344"/>
      <c r="I1235" s="344"/>
      <c r="J1235" s="344"/>
      <c r="K1235" s="344"/>
      <c r="L1235" s="344"/>
      <c r="M1235" s="344"/>
      <c r="N1235" s="344"/>
      <c r="O1235" s="344"/>
      <c r="P1235" s="344"/>
    </row>
    <row r="1236" spans="2:16" ht="18" customHeight="1">
      <c r="B1236" s="344"/>
      <c r="C1236" s="344"/>
      <c r="D1236" s="344"/>
      <c r="E1236" s="344"/>
      <c r="F1236" s="344"/>
      <c r="G1236" s="344"/>
      <c r="H1236" s="344"/>
      <c r="I1236" s="344"/>
      <c r="J1236" s="344"/>
      <c r="K1236" s="344"/>
      <c r="L1236" s="344"/>
      <c r="M1236" s="344"/>
      <c r="N1236" s="344"/>
      <c r="O1236" s="344"/>
      <c r="P1236" s="344"/>
    </row>
    <row r="1237" spans="2:16" ht="18" customHeight="1">
      <c r="B1237" s="344"/>
      <c r="C1237" s="344"/>
      <c r="D1237" s="344"/>
      <c r="E1237" s="344"/>
      <c r="F1237" s="344"/>
      <c r="G1237" s="344"/>
      <c r="H1237" s="344"/>
      <c r="I1237" s="344"/>
      <c r="J1237" s="344"/>
      <c r="K1237" s="344"/>
      <c r="L1237" s="344"/>
      <c r="M1237" s="344"/>
      <c r="N1237" s="344"/>
      <c r="O1237" s="344"/>
      <c r="P1237" s="344"/>
    </row>
    <row r="1238" spans="2:16" ht="18" customHeight="1">
      <c r="B1238" s="344"/>
      <c r="C1238" s="344"/>
      <c r="D1238" s="344"/>
      <c r="E1238" s="344"/>
      <c r="F1238" s="344"/>
      <c r="G1238" s="344"/>
      <c r="H1238" s="344"/>
      <c r="I1238" s="344"/>
      <c r="J1238" s="344"/>
      <c r="K1238" s="344"/>
      <c r="L1238" s="344"/>
      <c r="M1238" s="344"/>
      <c r="N1238" s="344"/>
      <c r="O1238" s="344"/>
      <c r="P1238" s="344"/>
    </row>
    <row r="1239" spans="2:16" ht="18" customHeight="1">
      <c r="B1239" s="344"/>
      <c r="C1239" s="344"/>
      <c r="D1239" s="344"/>
      <c r="E1239" s="344"/>
      <c r="F1239" s="344"/>
      <c r="G1239" s="344"/>
      <c r="H1239" s="344"/>
      <c r="I1239" s="344"/>
      <c r="J1239" s="344"/>
      <c r="K1239" s="344"/>
      <c r="L1239" s="344"/>
      <c r="M1239" s="344"/>
      <c r="N1239" s="344"/>
      <c r="O1239" s="344"/>
      <c r="P1239" s="344"/>
    </row>
    <row r="1240" spans="2:16" ht="18" customHeight="1">
      <c r="B1240" s="344"/>
      <c r="C1240" s="344"/>
      <c r="D1240" s="344"/>
      <c r="E1240" s="344"/>
      <c r="F1240" s="344"/>
      <c r="G1240" s="344"/>
      <c r="H1240" s="344"/>
      <c r="I1240" s="344"/>
      <c r="J1240" s="344"/>
      <c r="K1240" s="344"/>
      <c r="L1240" s="344"/>
      <c r="M1240" s="344"/>
      <c r="N1240" s="344"/>
      <c r="O1240" s="344"/>
      <c r="P1240" s="344"/>
    </row>
    <row r="1241" spans="2:16" ht="18" customHeight="1">
      <c r="B1241" s="344"/>
      <c r="C1241" s="344"/>
      <c r="D1241" s="344"/>
      <c r="E1241" s="344"/>
      <c r="F1241" s="344"/>
      <c r="G1241" s="344"/>
      <c r="H1241" s="344"/>
      <c r="I1241" s="344"/>
      <c r="J1241" s="344"/>
      <c r="K1241" s="344"/>
      <c r="L1241" s="344"/>
      <c r="M1241" s="344"/>
      <c r="N1241" s="344"/>
      <c r="O1241" s="344"/>
      <c r="P1241" s="344"/>
    </row>
    <row r="1242" spans="2:16" ht="18" customHeight="1">
      <c r="B1242" s="344"/>
      <c r="C1242" s="344"/>
      <c r="D1242" s="344"/>
      <c r="E1242" s="344"/>
      <c r="F1242" s="344"/>
      <c r="G1242" s="344"/>
      <c r="H1242" s="344"/>
      <c r="I1242" s="344"/>
      <c r="J1242" s="344"/>
      <c r="K1242" s="344"/>
      <c r="L1242" s="344"/>
      <c r="M1242" s="344"/>
      <c r="N1242" s="344"/>
      <c r="O1242" s="344"/>
      <c r="P1242" s="344"/>
    </row>
    <row r="1243" spans="2:16" ht="18" customHeight="1">
      <c r="B1243" s="344"/>
      <c r="C1243" s="344"/>
      <c r="D1243" s="344"/>
      <c r="E1243" s="344"/>
      <c r="F1243" s="344"/>
      <c r="G1243" s="344"/>
      <c r="H1243" s="344"/>
      <c r="I1243" s="344"/>
      <c r="J1243" s="344"/>
      <c r="K1243" s="344"/>
      <c r="L1243" s="344"/>
      <c r="M1243" s="344"/>
      <c r="N1243" s="344"/>
      <c r="O1243" s="344"/>
      <c r="P1243" s="344"/>
    </row>
    <row r="1244" spans="2:16" ht="18" customHeight="1">
      <c r="B1244" s="344"/>
      <c r="C1244" s="344"/>
      <c r="D1244" s="344"/>
      <c r="E1244" s="344"/>
      <c r="F1244" s="344"/>
      <c r="G1244" s="344"/>
      <c r="H1244" s="344"/>
      <c r="I1244" s="344"/>
      <c r="J1244" s="344"/>
      <c r="K1244" s="344"/>
      <c r="L1244" s="344"/>
      <c r="M1244" s="344"/>
      <c r="N1244" s="344"/>
      <c r="O1244" s="344"/>
      <c r="P1244" s="344"/>
    </row>
    <row r="1245" spans="2:16" ht="18" customHeight="1">
      <c r="B1245" s="344"/>
      <c r="C1245" s="344"/>
      <c r="D1245" s="344"/>
      <c r="E1245" s="344"/>
      <c r="F1245" s="344"/>
      <c r="G1245" s="344"/>
      <c r="H1245" s="344"/>
      <c r="I1245" s="344"/>
      <c r="J1245" s="344"/>
      <c r="K1245" s="344"/>
      <c r="L1245" s="344"/>
      <c r="M1245" s="344"/>
      <c r="N1245" s="344"/>
      <c r="O1245" s="344"/>
      <c r="P1245" s="344"/>
    </row>
    <row r="1246" spans="2:16" ht="18" customHeight="1">
      <c r="B1246" s="344"/>
      <c r="C1246" s="344"/>
      <c r="D1246" s="344"/>
      <c r="E1246" s="344"/>
      <c r="F1246" s="344"/>
      <c r="G1246" s="344"/>
      <c r="H1246" s="344"/>
      <c r="I1246" s="344"/>
      <c r="J1246" s="344"/>
      <c r="K1246" s="344"/>
      <c r="L1246" s="344"/>
      <c r="M1246" s="344"/>
      <c r="N1246" s="344"/>
      <c r="O1246" s="344"/>
      <c r="P1246" s="344"/>
    </row>
    <row r="1247" spans="2:16" ht="18" customHeight="1">
      <c r="B1247" s="344"/>
      <c r="C1247" s="344"/>
      <c r="D1247" s="344"/>
      <c r="E1247" s="344"/>
      <c r="F1247" s="344"/>
      <c r="G1247" s="344"/>
      <c r="H1247" s="344"/>
      <c r="I1247" s="344"/>
      <c r="J1247" s="344"/>
      <c r="K1247" s="344"/>
      <c r="L1247" s="344"/>
      <c r="M1247" s="344"/>
      <c r="N1247" s="344"/>
      <c r="O1247" s="344"/>
      <c r="P1247" s="344"/>
    </row>
    <row r="1248" spans="2:16" ht="18" customHeight="1">
      <c r="B1248" s="344"/>
      <c r="C1248" s="344"/>
      <c r="D1248" s="344"/>
      <c r="E1248" s="344"/>
      <c r="F1248" s="344"/>
      <c r="G1248" s="344"/>
      <c r="H1248" s="344"/>
      <c r="I1248" s="344"/>
      <c r="J1248" s="344"/>
      <c r="K1248" s="344"/>
      <c r="L1248" s="344"/>
      <c r="M1248" s="344"/>
      <c r="N1248" s="344"/>
      <c r="O1248" s="344"/>
      <c r="P1248" s="344"/>
    </row>
    <row r="1249" spans="2:16" ht="18" customHeight="1">
      <c r="B1249" s="344"/>
      <c r="C1249" s="344"/>
      <c r="D1249" s="344"/>
      <c r="E1249" s="344"/>
      <c r="F1249" s="344"/>
      <c r="G1249" s="344"/>
      <c r="H1249" s="344"/>
      <c r="I1249" s="344"/>
      <c r="J1249" s="344"/>
      <c r="K1249" s="344"/>
      <c r="L1249" s="344"/>
      <c r="M1249" s="344"/>
      <c r="N1249" s="344"/>
      <c r="O1249" s="344"/>
      <c r="P1249" s="344"/>
    </row>
    <row r="1250" spans="2:16" ht="18" customHeight="1">
      <c r="B1250" s="344"/>
      <c r="C1250" s="344"/>
      <c r="D1250" s="344"/>
      <c r="E1250" s="344"/>
      <c r="F1250" s="344"/>
      <c r="G1250" s="344"/>
      <c r="H1250" s="344"/>
      <c r="I1250" s="344"/>
      <c r="J1250" s="344"/>
      <c r="K1250" s="344"/>
      <c r="L1250" s="344"/>
      <c r="M1250" s="344"/>
      <c r="N1250" s="344"/>
      <c r="O1250" s="344"/>
      <c r="P1250" s="344"/>
    </row>
    <row r="1251" spans="2:16" ht="18" customHeight="1">
      <c r="B1251" s="344"/>
      <c r="C1251" s="344"/>
      <c r="D1251" s="344"/>
      <c r="E1251" s="344"/>
      <c r="F1251" s="344"/>
      <c r="G1251" s="344"/>
      <c r="H1251" s="344"/>
      <c r="I1251" s="344"/>
      <c r="J1251" s="344"/>
      <c r="K1251" s="344"/>
      <c r="L1251" s="344"/>
      <c r="M1251" s="344"/>
      <c r="N1251" s="344"/>
      <c r="O1251" s="344"/>
      <c r="P1251" s="344"/>
    </row>
    <row r="1252" spans="2:16" ht="18" customHeight="1">
      <c r="B1252" s="344"/>
      <c r="C1252" s="344"/>
      <c r="D1252" s="344"/>
      <c r="E1252" s="344"/>
      <c r="F1252" s="344"/>
      <c r="G1252" s="344"/>
      <c r="H1252" s="344"/>
      <c r="I1252" s="344"/>
      <c r="J1252" s="344"/>
      <c r="K1252" s="344"/>
      <c r="L1252" s="344"/>
      <c r="M1252" s="344"/>
      <c r="N1252" s="344"/>
      <c r="O1252" s="344"/>
      <c r="P1252" s="344"/>
    </row>
    <row r="1253" spans="2:16" ht="18" customHeight="1">
      <c r="B1253" s="344"/>
      <c r="C1253" s="344"/>
      <c r="D1253" s="344"/>
      <c r="E1253" s="344"/>
      <c r="F1253" s="344"/>
      <c r="G1253" s="344"/>
      <c r="H1253" s="344"/>
      <c r="I1253" s="344"/>
      <c r="J1253" s="344"/>
      <c r="K1253" s="344"/>
      <c r="L1253" s="344"/>
      <c r="M1253" s="344"/>
      <c r="N1253" s="344"/>
      <c r="O1253" s="344"/>
      <c r="P1253" s="344"/>
    </row>
    <row r="1254" spans="2:16" ht="18" customHeight="1">
      <c r="B1254" s="344"/>
      <c r="C1254" s="344"/>
      <c r="D1254" s="344"/>
      <c r="E1254" s="344"/>
      <c r="F1254" s="344"/>
      <c r="G1254" s="344"/>
      <c r="H1254" s="344"/>
      <c r="I1254" s="344"/>
      <c r="J1254" s="344"/>
      <c r="K1254" s="344"/>
      <c r="L1254" s="344"/>
      <c r="M1254" s="344"/>
      <c r="N1254" s="344"/>
      <c r="O1254" s="344"/>
      <c r="P1254" s="344"/>
    </row>
    <row r="1255" spans="2:16" ht="18" customHeight="1">
      <c r="B1255" s="344"/>
      <c r="C1255" s="344"/>
      <c r="D1255" s="344"/>
      <c r="E1255" s="344"/>
      <c r="F1255" s="344"/>
      <c r="G1255" s="344"/>
      <c r="H1255" s="344"/>
      <c r="I1255" s="344"/>
      <c r="J1255" s="344"/>
      <c r="K1255" s="344"/>
      <c r="L1255" s="344"/>
      <c r="M1255" s="344"/>
      <c r="N1255" s="344"/>
      <c r="O1255" s="344"/>
      <c r="P1255" s="344"/>
    </row>
    <row r="1256" spans="2:16" ht="18" customHeight="1">
      <c r="B1256" s="344"/>
      <c r="C1256" s="344"/>
      <c r="D1256" s="344"/>
      <c r="E1256" s="344"/>
      <c r="F1256" s="344"/>
      <c r="G1256" s="344"/>
      <c r="H1256" s="344"/>
      <c r="I1256" s="344"/>
      <c r="J1256" s="344"/>
      <c r="K1256" s="344"/>
      <c r="L1256" s="344"/>
      <c r="M1256" s="344"/>
      <c r="N1256" s="344"/>
      <c r="O1256" s="344"/>
      <c r="P1256" s="344"/>
    </row>
    <row r="1257" spans="2:16" ht="18" customHeight="1">
      <c r="B1257" s="344"/>
      <c r="C1257" s="344"/>
      <c r="D1257" s="344"/>
      <c r="E1257" s="344"/>
      <c r="F1257" s="344"/>
      <c r="G1257" s="344"/>
      <c r="H1257" s="344"/>
      <c r="I1257" s="344"/>
      <c r="J1257" s="344"/>
      <c r="K1257" s="344"/>
      <c r="L1257" s="344"/>
      <c r="M1257" s="344"/>
      <c r="N1257" s="344"/>
      <c r="O1257" s="344"/>
      <c r="P1257" s="344"/>
    </row>
    <row r="1258" spans="2:16" ht="18" customHeight="1">
      <c r="B1258" s="344"/>
      <c r="C1258" s="344"/>
      <c r="D1258" s="344"/>
      <c r="E1258" s="344"/>
      <c r="F1258" s="344"/>
      <c r="G1258" s="344"/>
      <c r="H1258" s="344"/>
      <c r="I1258" s="344"/>
      <c r="J1258" s="344"/>
      <c r="K1258" s="344"/>
      <c r="L1258" s="344"/>
      <c r="M1258" s="344"/>
      <c r="N1258" s="344"/>
      <c r="O1258" s="344"/>
      <c r="P1258" s="344"/>
    </row>
    <row r="1259" spans="2:16" ht="18" customHeight="1">
      <c r="B1259" s="344"/>
      <c r="C1259" s="344"/>
      <c r="D1259" s="344"/>
      <c r="E1259" s="344"/>
      <c r="F1259" s="344"/>
      <c r="G1259" s="344"/>
      <c r="H1259" s="344"/>
      <c r="I1259" s="344"/>
      <c r="J1259" s="344"/>
      <c r="K1259" s="344"/>
      <c r="L1259" s="344"/>
      <c r="M1259" s="344"/>
      <c r="N1259" s="344"/>
      <c r="O1259" s="344"/>
      <c r="P1259" s="344"/>
    </row>
    <row r="1260" spans="2:16" ht="18" customHeight="1">
      <c r="B1260" s="344"/>
      <c r="C1260" s="344"/>
      <c r="D1260" s="344"/>
      <c r="E1260" s="344"/>
      <c r="F1260" s="344"/>
      <c r="G1260" s="344"/>
      <c r="H1260" s="344"/>
      <c r="I1260" s="344"/>
      <c r="J1260" s="344"/>
      <c r="K1260" s="344"/>
      <c r="L1260" s="344"/>
      <c r="M1260" s="344"/>
      <c r="N1260" s="344"/>
      <c r="O1260" s="344"/>
      <c r="P1260" s="344"/>
    </row>
    <row r="1261" spans="2:16" ht="18" customHeight="1">
      <c r="B1261" s="344"/>
      <c r="C1261" s="344"/>
      <c r="D1261" s="344"/>
      <c r="E1261" s="344"/>
      <c r="F1261" s="344"/>
      <c r="G1261" s="344"/>
      <c r="H1261" s="344"/>
      <c r="I1261" s="344"/>
      <c r="J1261" s="344"/>
      <c r="K1261" s="344"/>
      <c r="L1261" s="344"/>
      <c r="M1261" s="344"/>
      <c r="N1261" s="344"/>
      <c r="O1261" s="344"/>
      <c r="P1261" s="344"/>
    </row>
    <row r="1262" spans="2:16" ht="18" customHeight="1">
      <c r="B1262" s="344"/>
      <c r="C1262" s="344"/>
      <c r="D1262" s="344"/>
      <c r="E1262" s="344"/>
      <c r="F1262" s="344"/>
      <c r="G1262" s="344"/>
      <c r="H1262" s="344"/>
      <c r="I1262" s="344"/>
      <c r="J1262" s="344"/>
      <c r="K1262" s="344"/>
      <c r="L1262" s="344"/>
      <c r="M1262" s="344"/>
      <c r="N1262" s="344"/>
      <c r="O1262" s="344"/>
      <c r="P1262" s="344"/>
    </row>
    <row r="1263" spans="2:16" ht="18" customHeight="1">
      <c r="B1263" s="344"/>
      <c r="C1263" s="344"/>
      <c r="D1263" s="344"/>
      <c r="E1263" s="344"/>
      <c r="F1263" s="344"/>
      <c r="G1263" s="344"/>
      <c r="H1263" s="344"/>
      <c r="I1263" s="344"/>
      <c r="J1263" s="344"/>
      <c r="K1263" s="344"/>
      <c r="L1263" s="344"/>
      <c r="M1263" s="344"/>
      <c r="N1263" s="344"/>
      <c r="O1263" s="344"/>
      <c r="P1263" s="344"/>
    </row>
    <row r="1264" spans="2:16" ht="18" customHeight="1">
      <c r="B1264" s="344"/>
      <c r="C1264" s="344"/>
      <c r="D1264" s="344"/>
      <c r="E1264" s="344"/>
      <c r="F1264" s="344"/>
      <c r="G1264" s="344"/>
      <c r="H1264" s="344"/>
      <c r="I1264" s="344"/>
      <c r="J1264" s="344"/>
      <c r="K1264" s="344"/>
      <c r="L1264" s="344"/>
      <c r="M1264" s="344"/>
      <c r="N1264" s="344"/>
      <c r="O1264" s="344"/>
      <c r="P1264" s="344"/>
    </row>
    <row r="1265" spans="2:16" ht="18" customHeight="1">
      <c r="B1265" s="344"/>
      <c r="C1265" s="344"/>
      <c r="D1265" s="344"/>
      <c r="E1265" s="344"/>
      <c r="F1265" s="344"/>
      <c r="G1265" s="344"/>
      <c r="H1265" s="344"/>
      <c r="I1265" s="344"/>
      <c r="J1265" s="344"/>
      <c r="K1265" s="344"/>
      <c r="L1265" s="344"/>
      <c r="M1265" s="344"/>
      <c r="N1265" s="344"/>
      <c r="O1265" s="344"/>
      <c r="P1265" s="344"/>
    </row>
    <row r="1266" spans="2:16" ht="18" customHeight="1">
      <c r="B1266" s="344"/>
      <c r="C1266" s="344"/>
      <c r="D1266" s="344"/>
      <c r="E1266" s="344"/>
      <c r="F1266" s="344"/>
      <c r="G1266" s="344"/>
      <c r="H1266" s="344"/>
      <c r="I1266" s="344"/>
      <c r="J1266" s="344"/>
      <c r="K1266" s="344"/>
      <c r="L1266" s="344"/>
      <c r="M1266" s="344"/>
      <c r="N1266" s="344"/>
      <c r="O1266" s="344"/>
      <c r="P1266" s="344"/>
    </row>
    <row r="1267" spans="2:16" ht="18" customHeight="1">
      <c r="B1267" s="344"/>
      <c r="C1267" s="344"/>
      <c r="D1267" s="344"/>
      <c r="E1267" s="344"/>
      <c r="F1267" s="344"/>
      <c r="G1267" s="344"/>
      <c r="H1267" s="344"/>
      <c r="I1267" s="344"/>
      <c r="J1267" s="344"/>
      <c r="K1267" s="344"/>
      <c r="L1267" s="344"/>
      <c r="M1267" s="344"/>
      <c r="N1267" s="344"/>
      <c r="O1267" s="344"/>
      <c r="P1267" s="344"/>
    </row>
    <row r="1268" spans="2:16" ht="18" customHeight="1">
      <c r="B1268" s="344"/>
      <c r="C1268" s="344"/>
      <c r="D1268" s="344"/>
      <c r="E1268" s="344"/>
      <c r="F1268" s="344"/>
      <c r="G1268" s="344"/>
      <c r="H1268" s="344"/>
      <c r="I1268" s="344"/>
      <c r="J1268" s="344"/>
      <c r="K1268" s="344"/>
      <c r="L1268" s="344"/>
      <c r="M1268" s="344"/>
      <c r="N1268" s="344"/>
      <c r="O1268" s="344"/>
      <c r="P1268" s="344"/>
    </row>
    <row r="1269" spans="2:16" ht="18" customHeight="1">
      <c r="B1269" s="344"/>
      <c r="C1269" s="344"/>
      <c r="D1269" s="344"/>
      <c r="E1269" s="344"/>
      <c r="F1269" s="344"/>
      <c r="G1269" s="344"/>
      <c r="H1269" s="344"/>
      <c r="I1269" s="344"/>
      <c r="J1269" s="344"/>
      <c r="K1269" s="344"/>
      <c r="L1269" s="344"/>
      <c r="M1269" s="344"/>
      <c r="N1269" s="344"/>
      <c r="O1269" s="344"/>
      <c r="P1269" s="344"/>
    </row>
    <row r="1270" spans="2:16" ht="18" customHeight="1">
      <c r="B1270" s="344"/>
      <c r="C1270" s="344"/>
      <c r="D1270" s="344"/>
      <c r="E1270" s="344"/>
      <c r="F1270" s="344"/>
      <c r="G1270" s="344"/>
      <c r="H1270" s="344"/>
      <c r="I1270" s="344"/>
      <c r="J1270" s="344"/>
      <c r="K1270" s="344"/>
      <c r="L1270" s="344"/>
      <c r="M1270" s="344"/>
      <c r="N1270" s="344"/>
      <c r="O1270" s="344"/>
      <c r="P1270" s="344"/>
    </row>
    <row r="1271" spans="2:16" ht="18" customHeight="1">
      <c r="B1271" s="344"/>
      <c r="C1271" s="344"/>
      <c r="D1271" s="344"/>
      <c r="E1271" s="344"/>
      <c r="F1271" s="344"/>
      <c r="G1271" s="344"/>
      <c r="H1271" s="344"/>
      <c r="I1271" s="344"/>
      <c r="J1271" s="344"/>
      <c r="K1271" s="344"/>
      <c r="L1271" s="344"/>
      <c r="M1271" s="344"/>
      <c r="N1271" s="344"/>
      <c r="O1271" s="344"/>
      <c r="P1271" s="344"/>
    </row>
    <row r="1272" spans="2:16" ht="18" customHeight="1">
      <c r="B1272" s="344"/>
      <c r="C1272" s="344"/>
      <c r="D1272" s="344"/>
      <c r="E1272" s="344"/>
      <c r="F1272" s="344"/>
      <c r="G1272" s="344"/>
      <c r="H1272" s="344"/>
      <c r="I1272" s="344"/>
      <c r="J1272" s="344"/>
      <c r="K1272" s="344"/>
      <c r="L1272" s="344"/>
      <c r="M1272" s="344"/>
      <c r="N1272" s="344"/>
      <c r="O1272" s="344"/>
      <c r="P1272" s="344"/>
    </row>
    <row r="1273" spans="2:16" ht="18" customHeight="1">
      <c r="B1273" s="344"/>
      <c r="C1273" s="344"/>
      <c r="D1273" s="344"/>
      <c r="E1273" s="344"/>
      <c r="F1273" s="344"/>
      <c r="G1273" s="344"/>
      <c r="H1273" s="344"/>
      <c r="I1273" s="344"/>
      <c r="J1273" s="344"/>
      <c r="K1273" s="344"/>
      <c r="L1273" s="344"/>
      <c r="M1273" s="344"/>
      <c r="N1273" s="344"/>
      <c r="O1273" s="344"/>
      <c r="P1273" s="344"/>
    </row>
    <row r="1274" spans="2:16" ht="18" customHeight="1">
      <c r="B1274" s="344"/>
      <c r="C1274" s="344"/>
      <c r="D1274" s="344"/>
      <c r="E1274" s="344"/>
      <c r="F1274" s="344"/>
      <c r="G1274" s="344"/>
      <c r="H1274" s="344"/>
      <c r="I1274" s="344"/>
      <c r="J1274" s="344"/>
      <c r="K1274" s="344"/>
      <c r="L1274" s="344"/>
      <c r="M1274" s="344"/>
      <c r="N1274" s="344"/>
      <c r="O1274" s="344"/>
      <c r="P1274" s="344"/>
    </row>
    <row r="1275" spans="2:16" ht="18" customHeight="1">
      <c r="B1275" s="344"/>
      <c r="C1275" s="344"/>
      <c r="D1275" s="344"/>
      <c r="E1275" s="344"/>
      <c r="F1275" s="344"/>
      <c r="G1275" s="344"/>
      <c r="H1275" s="344"/>
      <c r="I1275" s="344"/>
      <c r="J1275" s="344"/>
      <c r="K1275" s="344"/>
      <c r="L1275" s="344"/>
      <c r="M1275" s="344"/>
      <c r="N1275" s="344"/>
      <c r="O1275" s="344"/>
      <c r="P1275" s="344"/>
    </row>
    <row r="1276" spans="2:16" ht="18" customHeight="1">
      <c r="B1276" s="344"/>
      <c r="C1276" s="344"/>
      <c r="D1276" s="344"/>
      <c r="E1276" s="344"/>
      <c r="F1276" s="344"/>
      <c r="G1276" s="344"/>
      <c r="H1276" s="344"/>
      <c r="I1276" s="344"/>
      <c r="J1276" s="344"/>
      <c r="K1276" s="344"/>
      <c r="L1276" s="344"/>
      <c r="M1276" s="344"/>
      <c r="N1276" s="344"/>
      <c r="O1276" s="344"/>
      <c r="P1276" s="344"/>
    </row>
    <row r="1277" spans="2:16" ht="18" customHeight="1">
      <c r="B1277" s="344"/>
      <c r="C1277" s="344"/>
      <c r="D1277" s="344"/>
      <c r="E1277" s="344"/>
      <c r="F1277" s="344"/>
      <c r="G1277" s="344"/>
      <c r="H1277" s="344"/>
      <c r="I1277" s="344"/>
      <c r="J1277" s="344"/>
      <c r="K1277" s="344"/>
      <c r="L1277" s="344"/>
      <c r="M1277" s="344"/>
      <c r="N1277" s="344"/>
      <c r="O1277" s="344"/>
      <c r="P1277" s="344"/>
    </row>
    <row r="1278" spans="2:16" ht="18" customHeight="1">
      <c r="B1278" s="344"/>
      <c r="C1278" s="344"/>
      <c r="D1278" s="344"/>
      <c r="E1278" s="344"/>
      <c r="F1278" s="344"/>
      <c r="G1278" s="344"/>
      <c r="H1278" s="344"/>
      <c r="I1278" s="344"/>
      <c r="J1278" s="344"/>
      <c r="K1278" s="344"/>
      <c r="L1278" s="344"/>
      <c r="M1278" s="344"/>
      <c r="N1278" s="344"/>
      <c r="O1278" s="344"/>
      <c r="P1278" s="344"/>
    </row>
    <row r="1279" spans="2:16" ht="18" customHeight="1">
      <c r="B1279" s="344"/>
      <c r="C1279" s="344"/>
      <c r="D1279" s="344"/>
      <c r="E1279" s="344"/>
      <c r="F1279" s="344"/>
      <c r="G1279" s="344"/>
      <c r="H1279" s="344"/>
      <c r="I1279" s="344"/>
      <c r="J1279" s="344"/>
      <c r="K1279" s="344"/>
      <c r="L1279" s="344"/>
      <c r="M1279" s="344"/>
      <c r="N1279" s="344"/>
      <c r="O1279" s="344"/>
      <c r="P1279" s="344"/>
    </row>
    <row r="1280" spans="2:16" ht="18" customHeight="1">
      <c r="B1280" s="344"/>
      <c r="C1280" s="344"/>
      <c r="D1280" s="344"/>
      <c r="E1280" s="344"/>
      <c r="F1280" s="344"/>
      <c r="G1280" s="344"/>
      <c r="H1280" s="344"/>
      <c r="I1280" s="344"/>
      <c r="J1280" s="344"/>
      <c r="K1280" s="344"/>
      <c r="L1280" s="344"/>
      <c r="M1280" s="344"/>
      <c r="N1280" s="344"/>
      <c r="O1280" s="344"/>
      <c r="P1280" s="344"/>
    </row>
    <row r="1281" spans="2:16" ht="18" customHeight="1">
      <c r="B1281" s="344"/>
      <c r="C1281" s="344"/>
      <c r="D1281" s="344"/>
      <c r="E1281" s="344"/>
      <c r="F1281" s="344"/>
      <c r="G1281" s="344"/>
      <c r="H1281" s="344"/>
      <c r="I1281" s="344"/>
      <c r="J1281" s="344"/>
      <c r="K1281" s="344"/>
      <c r="L1281" s="344"/>
      <c r="M1281" s="344"/>
      <c r="N1281" s="344"/>
      <c r="O1281" s="344"/>
      <c r="P1281" s="344"/>
    </row>
    <row r="1282" spans="2:16" ht="18" customHeight="1">
      <c r="B1282" s="344"/>
      <c r="C1282" s="344"/>
      <c r="D1282" s="344"/>
      <c r="E1282" s="344"/>
      <c r="F1282" s="344"/>
      <c r="G1282" s="344"/>
      <c r="H1282" s="344"/>
      <c r="I1282" s="344"/>
      <c r="J1282" s="344"/>
      <c r="K1282" s="344"/>
      <c r="L1282" s="344"/>
      <c r="M1282" s="344"/>
      <c r="N1282" s="344"/>
      <c r="O1282" s="344"/>
      <c r="P1282" s="344"/>
    </row>
    <row r="1283" spans="2:16" ht="18" customHeight="1">
      <c r="B1283" s="344"/>
      <c r="C1283" s="344"/>
      <c r="D1283" s="344"/>
      <c r="E1283" s="344"/>
      <c r="F1283" s="344"/>
      <c r="G1283" s="344"/>
      <c r="H1283" s="344"/>
      <c r="I1283" s="344"/>
      <c r="J1283" s="344"/>
      <c r="K1283" s="344"/>
      <c r="L1283" s="344"/>
      <c r="M1283" s="344"/>
      <c r="N1283" s="344"/>
      <c r="O1283" s="344"/>
      <c r="P1283" s="344"/>
    </row>
    <row r="1284" spans="2:16" ht="18" customHeight="1">
      <c r="B1284" s="344"/>
      <c r="C1284" s="344"/>
      <c r="D1284" s="344"/>
      <c r="E1284" s="344"/>
      <c r="F1284" s="344"/>
      <c r="G1284" s="344"/>
      <c r="H1284" s="344"/>
      <c r="I1284" s="344"/>
      <c r="J1284" s="344"/>
      <c r="K1284" s="344"/>
      <c r="L1284" s="344"/>
      <c r="M1284" s="344"/>
      <c r="N1284" s="344"/>
      <c r="O1284" s="344"/>
      <c r="P1284" s="344"/>
    </row>
    <row r="1285" spans="2:16" ht="18" customHeight="1">
      <c r="B1285" s="344"/>
      <c r="C1285" s="344"/>
      <c r="D1285" s="344"/>
      <c r="E1285" s="344"/>
      <c r="F1285" s="344"/>
      <c r="G1285" s="344"/>
      <c r="H1285" s="344"/>
      <c r="I1285" s="344"/>
      <c r="J1285" s="344"/>
      <c r="K1285" s="344"/>
      <c r="L1285" s="344"/>
      <c r="M1285" s="344"/>
      <c r="N1285" s="344"/>
      <c r="O1285" s="344"/>
      <c r="P1285" s="344"/>
    </row>
    <row r="1286" spans="2:16" ht="18" customHeight="1">
      <c r="B1286" s="344"/>
      <c r="C1286" s="344"/>
      <c r="D1286" s="344"/>
      <c r="E1286" s="344"/>
      <c r="F1286" s="344"/>
      <c r="G1286" s="344"/>
      <c r="H1286" s="344"/>
      <c r="I1286" s="344"/>
      <c r="J1286" s="344"/>
      <c r="K1286" s="344"/>
      <c r="L1286" s="344"/>
      <c r="M1286" s="344"/>
      <c r="N1286" s="344"/>
      <c r="O1286" s="344"/>
      <c r="P1286" s="344"/>
    </row>
    <row r="1287" spans="2:16" ht="18" customHeight="1">
      <c r="B1287" s="344"/>
      <c r="C1287" s="344"/>
      <c r="D1287" s="344"/>
      <c r="E1287" s="344"/>
      <c r="F1287" s="344"/>
      <c r="G1287" s="344"/>
      <c r="H1287" s="344"/>
      <c r="I1287" s="344"/>
      <c r="J1287" s="344"/>
      <c r="K1287" s="344"/>
      <c r="L1287" s="344"/>
      <c r="M1287" s="344"/>
      <c r="N1287" s="344"/>
      <c r="O1287" s="344"/>
      <c r="P1287" s="344"/>
    </row>
    <row r="1288" spans="2:16" ht="18" customHeight="1">
      <c r="B1288" s="344"/>
      <c r="C1288" s="344"/>
      <c r="D1288" s="344"/>
      <c r="E1288" s="344"/>
      <c r="F1288" s="344"/>
      <c r="G1288" s="344"/>
      <c r="H1288" s="344"/>
      <c r="I1288" s="344"/>
      <c r="J1288" s="344"/>
      <c r="K1288" s="344"/>
      <c r="L1288" s="344"/>
      <c r="M1288" s="344"/>
      <c r="N1288" s="344"/>
      <c r="O1288" s="344"/>
      <c r="P1288" s="344"/>
    </row>
    <row r="1289" spans="2:16" ht="18" customHeight="1">
      <c r="B1289" s="344"/>
      <c r="C1289" s="344"/>
      <c r="D1289" s="344"/>
      <c r="E1289" s="344"/>
      <c r="F1289" s="344"/>
      <c r="G1289" s="344"/>
      <c r="H1289" s="344"/>
      <c r="I1289" s="344"/>
      <c r="J1289" s="344"/>
      <c r="K1289" s="344"/>
      <c r="L1289" s="344"/>
      <c r="M1289" s="344"/>
      <c r="N1289" s="344"/>
      <c r="O1289" s="344"/>
      <c r="P1289" s="344"/>
    </row>
    <row r="1290" spans="2:16" ht="18" customHeight="1">
      <c r="B1290" s="344"/>
      <c r="C1290" s="344"/>
      <c r="D1290" s="344"/>
      <c r="E1290" s="344"/>
      <c r="F1290" s="344"/>
      <c r="G1290" s="344"/>
      <c r="H1290" s="344"/>
      <c r="I1290" s="344"/>
      <c r="J1290" s="344"/>
      <c r="K1290" s="344"/>
      <c r="L1290" s="344"/>
      <c r="M1290" s="344"/>
      <c r="N1290" s="344"/>
      <c r="O1290" s="344"/>
      <c r="P1290" s="344"/>
    </row>
    <row r="1291" spans="2:16" ht="18" customHeight="1">
      <c r="B1291" s="344"/>
      <c r="C1291" s="344"/>
      <c r="D1291" s="344"/>
      <c r="E1291" s="344"/>
      <c r="F1291" s="344"/>
      <c r="G1291" s="344"/>
      <c r="H1291" s="344"/>
      <c r="I1291" s="344"/>
      <c r="J1291" s="344"/>
      <c r="K1291" s="344"/>
      <c r="L1291" s="344"/>
      <c r="M1291" s="344"/>
      <c r="N1291" s="344"/>
      <c r="O1291" s="344"/>
      <c r="P1291" s="344"/>
    </row>
    <row r="1292" spans="2:16" ht="18" customHeight="1">
      <c r="B1292" s="344"/>
      <c r="C1292" s="344"/>
      <c r="D1292" s="344"/>
      <c r="E1292" s="344"/>
      <c r="F1292" s="344"/>
      <c r="G1292" s="344"/>
      <c r="H1292" s="344"/>
      <c r="I1292" s="344"/>
      <c r="J1292" s="344"/>
      <c r="K1292" s="344"/>
      <c r="L1292" s="344"/>
      <c r="M1292" s="344"/>
      <c r="N1292" s="344"/>
      <c r="O1292" s="344"/>
      <c r="P1292" s="344"/>
    </row>
    <row r="1293" spans="2:16" ht="18" customHeight="1">
      <c r="B1293" s="344"/>
      <c r="C1293" s="344"/>
      <c r="D1293" s="344"/>
      <c r="E1293" s="344"/>
      <c r="F1293" s="344"/>
      <c r="G1293" s="344"/>
      <c r="H1293" s="344"/>
      <c r="I1293" s="344"/>
      <c r="J1293" s="344"/>
      <c r="K1293" s="344"/>
      <c r="L1293" s="344"/>
      <c r="M1293" s="344"/>
      <c r="N1293" s="344"/>
      <c r="O1293" s="344"/>
      <c r="P1293" s="344"/>
    </row>
    <row r="1294" spans="2:16" ht="18" customHeight="1">
      <c r="B1294" s="344"/>
      <c r="C1294" s="344"/>
      <c r="D1294" s="344"/>
      <c r="E1294" s="344"/>
      <c r="F1294" s="344"/>
      <c r="G1294" s="344"/>
      <c r="H1294" s="344"/>
      <c r="I1294" s="344"/>
      <c r="J1294" s="344"/>
      <c r="K1294" s="344"/>
      <c r="L1294" s="344"/>
      <c r="M1294" s="344"/>
      <c r="N1294" s="344"/>
      <c r="O1294" s="344"/>
      <c r="P1294" s="344"/>
    </row>
    <row r="1295" spans="2:16" ht="18" customHeight="1">
      <c r="B1295" s="344"/>
      <c r="C1295" s="344"/>
      <c r="D1295" s="344"/>
      <c r="E1295" s="344"/>
      <c r="F1295" s="344"/>
      <c r="G1295" s="344"/>
      <c r="H1295" s="344"/>
      <c r="I1295" s="344"/>
      <c r="J1295" s="344"/>
      <c r="K1295" s="344"/>
      <c r="L1295" s="344"/>
      <c r="M1295" s="344"/>
      <c r="N1295" s="344"/>
      <c r="O1295" s="344"/>
      <c r="P1295" s="344"/>
    </row>
    <row r="1296" spans="2:16" ht="18" customHeight="1">
      <c r="B1296" s="344"/>
      <c r="C1296" s="344"/>
      <c r="D1296" s="344"/>
      <c r="E1296" s="344"/>
      <c r="F1296" s="344"/>
      <c r="G1296" s="344"/>
      <c r="H1296" s="344"/>
      <c r="I1296" s="344"/>
      <c r="J1296" s="344"/>
      <c r="K1296" s="344"/>
      <c r="L1296" s="344"/>
      <c r="M1296" s="344"/>
      <c r="N1296" s="344"/>
      <c r="O1296" s="344"/>
      <c r="P1296" s="344"/>
    </row>
    <row r="1297" spans="2:16" ht="18" customHeight="1">
      <c r="B1297" s="344"/>
      <c r="C1297" s="344"/>
      <c r="D1297" s="344"/>
      <c r="E1297" s="344"/>
      <c r="F1297" s="344"/>
      <c r="G1297" s="344"/>
      <c r="H1297" s="344"/>
      <c r="I1297" s="344"/>
      <c r="J1297" s="344"/>
      <c r="K1297" s="344"/>
      <c r="L1297" s="344"/>
      <c r="M1297" s="344"/>
      <c r="N1297" s="344"/>
      <c r="O1297" s="344"/>
      <c r="P1297" s="344"/>
    </row>
    <row r="1298" spans="2:16" ht="18" customHeight="1">
      <c r="B1298" s="344"/>
      <c r="C1298" s="344"/>
      <c r="D1298" s="344"/>
      <c r="E1298" s="344"/>
      <c r="F1298" s="344"/>
      <c r="G1298" s="344"/>
      <c r="H1298" s="344"/>
      <c r="I1298" s="344"/>
      <c r="J1298" s="344"/>
      <c r="K1298" s="344"/>
      <c r="L1298" s="344"/>
      <c r="M1298" s="344"/>
      <c r="N1298" s="344"/>
      <c r="O1298" s="344"/>
      <c r="P1298" s="344"/>
    </row>
    <row r="1299" spans="2:16" ht="18" customHeight="1">
      <c r="B1299" s="344"/>
      <c r="C1299" s="344"/>
      <c r="D1299" s="344"/>
      <c r="E1299" s="344"/>
      <c r="F1299" s="344"/>
      <c r="G1299" s="344"/>
      <c r="H1299" s="344"/>
      <c r="I1299" s="344"/>
      <c r="J1299" s="344"/>
      <c r="K1299" s="344"/>
      <c r="L1299" s="344"/>
      <c r="M1299" s="344"/>
      <c r="N1299" s="344"/>
      <c r="O1299" s="344"/>
      <c r="P1299" s="344"/>
    </row>
    <row r="1300" spans="2:16" ht="18" customHeight="1">
      <c r="B1300" s="344"/>
      <c r="C1300" s="344"/>
      <c r="D1300" s="344"/>
      <c r="E1300" s="344"/>
      <c r="F1300" s="344"/>
      <c r="G1300" s="344"/>
      <c r="H1300" s="344"/>
      <c r="I1300" s="344"/>
      <c r="J1300" s="344"/>
      <c r="K1300" s="344"/>
      <c r="L1300" s="344"/>
      <c r="M1300" s="344"/>
      <c r="N1300" s="344"/>
      <c r="O1300" s="344"/>
      <c r="P1300" s="344"/>
    </row>
    <row r="1301" spans="2:16" ht="18" customHeight="1">
      <c r="B1301" s="344"/>
      <c r="C1301" s="344"/>
      <c r="D1301" s="344"/>
      <c r="E1301" s="344"/>
      <c r="F1301" s="344"/>
      <c r="G1301" s="344"/>
      <c r="H1301" s="344"/>
      <c r="I1301" s="344"/>
      <c r="J1301" s="344"/>
      <c r="K1301" s="344"/>
      <c r="L1301" s="344"/>
      <c r="M1301" s="344"/>
      <c r="N1301" s="344"/>
      <c r="O1301" s="344"/>
      <c r="P1301" s="344"/>
    </row>
    <row r="1302" spans="2:16" ht="18" customHeight="1">
      <c r="B1302" s="344"/>
      <c r="C1302" s="344"/>
      <c r="D1302" s="344"/>
      <c r="E1302" s="344"/>
      <c r="F1302" s="344"/>
      <c r="G1302" s="344"/>
      <c r="H1302" s="344"/>
      <c r="I1302" s="344"/>
      <c r="J1302" s="344"/>
      <c r="K1302" s="344"/>
      <c r="L1302" s="344"/>
      <c r="M1302" s="344"/>
      <c r="N1302" s="344"/>
      <c r="O1302" s="344"/>
      <c r="P1302" s="344"/>
    </row>
    <row r="1303" spans="2:16" ht="18" customHeight="1">
      <c r="B1303" s="344"/>
      <c r="C1303" s="344"/>
      <c r="D1303" s="344"/>
      <c r="E1303" s="344"/>
      <c r="F1303" s="344"/>
      <c r="G1303" s="344"/>
      <c r="H1303" s="344"/>
      <c r="I1303" s="344"/>
      <c r="J1303" s="344"/>
      <c r="K1303" s="344"/>
      <c r="L1303" s="344"/>
      <c r="M1303" s="344"/>
      <c r="N1303" s="344"/>
      <c r="O1303" s="344"/>
      <c r="P1303" s="344"/>
    </row>
    <row r="1304" spans="2:16" ht="18" customHeight="1">
      <c r="B1304" s="344"/>
      <c r="C1304" s="344"/>
      <c r="D1304" s="344"/>
      <c r="E1304" s="344"/>
      <c r="F1304" s="344"/>
      <c r="G1304" s="344"/>
      <c r="H1304" s="344"/>
      <c r="I1304" s="344"/>
      <c r="J1304" s="344"/>
      <c r="K1304" s="344"/>
      <c r="L1304" s="344"/>
      <c r="M1304" s="344"/>
      <c r="N1304" s="344"/>
      <c r="O1304" s="344"/>
      <c r="P1304" s="344"/>
    </row>
    <row r="1305" spans="2:16" ht="18" customHeight="1">
      <c r="B1305" s="344"/>
      <c r="C1305" s="344"/>
      <c r="D1305" s="344"/>
      <c r="E1305" s="344"/>
      <c r="F1305" s="344"/>
      <c r="G1305" s="344"/>
      <c r="H1305" s="344"/>
      <c r="I1305" s="344"/>
      <c r="J1305" s="344"/>
      <c r="K1305" s="344"/>
      <c r="L1305" s="344"/>
      <c r="M1305" s="344"/>
      <c r="N1305" s="344"/>
      <c r="O1305" s="344"/>
      <c r="P1305" s="344"/>
    </row>
    <row r="1306" spans="2:16" ht="18" customHeight="1">
      <c r="B1306" s="344"/>
      <c r="C1306" s="344"/>
      <c r="D1306" s="344"/>
      <c r="E1306" s="344"/>
      <c r="F1306" s="344"/>
      <c r="G1306" s="344"/>
      <c r="H1306" s="344"/>
      <c r="I1306" s="344"/>
      <c r="J1306" s="344"/>
      <c r="K1306" s="344"/>
      <c r="L1306" s="344"/>
      <c r="M1306" s="344"/>
      <c r="N1306" s="344"/>
      <c r="O1306" s="344"/>
      <c r="P1306" s="344"/>
    </row>
    <row r="1307" spans="2:16" ht="18" customHeight="1">
      <c r="B1307" s="344"/>
      <c r="C1307" s="344"/>
      <c r="D1307" s="344"/>
      <c r="E1307" s="344"/>
      <c r="F1307" s="344"/>
      <c r="G1307" s="344"/>
      <c r="H1307" s="344"/>
      <c r="I1307" s="344"/>
      <c r="J1307" s="344"/>
      <c r="K1307" s="344"/>
      <c r="L1307" s="344"/>
      <c r="M1307" s="344"/>
      <c r="N1307" s="344"/>
      <c r="O1307" s="344"/>
      <c r="P1307" s="344"/>
    </row>
    <row r="1308" spans="2:16" ht="18" customHeight="1">
      <c r="B1308" s="344"/>
      <c r="C1308" s="344"/>
      <c r="D1308" s="344"/>
      <c r="E1308" s="344"/>
      <c r="F1308" s="344"/>
      <c r="G1308" s="344"/>
      <c r="H1308" s="344"/>
      <c r="I1308" s="344"/>
      <c r="J1308" s="344"/>
      <c r="K1308" s="344"/>
      <c r="L1308" s="344"/>
      <c r="M1308" s="344"/>
      <c r="N1308" s="344"/>
      <c r="O1308" s="344"/>
      <c r="P1308" s="344"/>
    </row>
    <row r="1309" spans="2:16" ht="18" customHeight="1">
      <c r="B1309" s="344"/>
      <c r="C1309" s="344"/>
      <c r="D1309" s="344"/>
      <c r="E1309" s="344"/>
      <c r="F1309" s="344"/>
      <c r="G1309" s="344"/>
      <c r="H1309" s="344"/>
      <c r="I1309" s="344"/>
      <c r="J1309" s="344"/>
      <c r="K1309" s="344"/>
      <c r="L1309" s="344"/>
      <c r="M1309" s="344"/>
      <c r="N1309" s="344"/>
      <c r="O1309" s="344"/>
      <c r="P1309" s="344"/>
    </row>
    <row r="1310" spans="2:16" ht="18" customHeight="1">
      <c r="B1310" s="344"/>
      <c r="C1310" s="344"/>
      <c r="D1310" s="344"/>
      <c r="E1310" s="344"/>
      <c r="F1310" s="344"/>
      <c r="G1310" s="344"/>
      <c r="H1310" s="344"/>
      <c r="I1310" s="344"/>
      <c r="J1310" s="344"/>
      <c r="K1310" s="344"/>
      <c r="L1310" s="344"/>
      <c r="M1310" s="344"/>
      <c r="N1310" s="344"/>
      <c r="O1310" s="344"/>
      <c r="P1310" s="344"/>
    </row>
    <row r="1311" spans="2:16" ht="18" customHeight="1">
      <c r="B1311" s="344"/>
      <c r="C1311" s="344"/>
      <c r="D1311" s="344"/>
      <c r="E1311" s="344"/>
      <c r="F1311" s="344"/>
      <c r="G1311" s="344"/>
      <c r="H1311" s="344"/>
      <c r="I1311" s="344"/>
      <c r="J1311" s="344"/>
      <c r="K1311" s="344"/>
      <c r="L1311" s="344"/>
      <c r="M1311" s="344"/>
      <c r="N1311" s="344"/>
      <c r="O1311" s="344"/>
      <c r="P1311" s="344"/>
    </row>
    <row r="1312" spans="2:16" ht="18" customHeight="1">
      <c r="B1312" s="344"/>
      <c r="C1312" s="344"/>
      <c r="D1312" s="344"/>
      <c r="E1312" s="344"/>
      <c r="F1312" s="344"/>
      <c r="G1312" s="344"/>
      <c r="H1312" s="344"/>
      <c r="I1312" s="344"/>
      <c r="J1312" s="344"/>
      <c r="K1312" s="344"/>
      <c r="L1312" s="344"/>
      <c r="M1312" s="344"/>
      <c r="N1312" s="344"/>
      <c r="O1312" s="344"/>
      <c r="P1312" s="344"/>
    </row>
    <row r="1313" spans="2:16" ht="18" customHeight="1">
      <c r="B1313" s="344"/>
      <c r="C1313" s="344"/>
      <c r="D1313" s="344"/>
      <c r="E1313" s="344"/>
      <c r="F1313" s="344"/>
      <c r="G1313" s="344"/>
      <c r="H1313" s="344"/>
      <c r="I1313" s="344"/>
      <c r="J1313" s="344"/>
      <c r="K1313" s="344"/>
      <c r="L1313" s="344"/>
      <c r="M1313" s="344"/>
      <c r="N1313" s="344"/>
      <c r="O1313" s="344"/>
      <c r="P1313" s="344"/>
    </row>
    <row r="1314" spans="2:16" ht="18" customHeight="1">
      <c r="B1314" s="344"/>
      <c r="C1314" s="344"/>
      <c r="D1314" s="344"/>
      <c r="E1314" s="344"/>
      <c r="F1314" s="344"/>
      <c r="G1314" s="344"/>
      <c r="H1314" s="344"/>
      <c r="I1314" s="344"/>
      <c r="J1314" s="344"/>
      <c r="K1314" s="344"/>
      <c r="L1314" s="344"/>
      <c r="M1314" s="344"/>
      <c r="N1314" s="344"/>
      <c r="O1314" s="344"/>
      <c r="P1314" s="344"/>
    </row>
    <row r="1315" spans="2:16" ht="18" customHeight="1">
      <c r="B1315" s="344"/>
      <c r="C1315" s="344"/>
      <c r="D1315" s="344"/>
      <c r="E1315" s="344"/>
      <c r="F1315" s="344"/>
      <c r="G1315" s="344"/>
      <c r="H1315" s="344"/>
      <c r="I1315" s="344"/>
      <c r="J1315" s="344"/>
      <c r="K1315" s="344"/>
      <c r="L1315" s="344"/>
      <c r="M1315" s="344"/>
      <c r="N1315" s="344"/>
      <c r="O1315" s="344"/>
      <c r="P1315" s="344"/>
    </row>
    <row r="1316" spans="2:16" ht="18" customHeight="1">
      <c r="B1316" s="344"/>
      <c r="C1316" s="344"/>
      <c r="D1316" s="344"/>
      <c r="E1316" s="344"/>
      <c r="F1316" s="344"/>
      <c r="G1316" s="344"/>
      <c r="H1316" s="344"/>
      <c r="I1316" s="344"/>
      <c r="J1316" s="344"/>
      <c r="K1316" s="344"/>
      <c r="L1316" s="344"/>
      <c r="M1316" s="344"/>
      <c r="N1316" s="344"/>
      <c r="O1316" s="344"/>
      <c r="P1316" s="344"/>
    </row>
    <row r="1317" spans="2:16" ht="18" customHeight="1">
      <c r="B1317" s="344"/>
      <c r="C1317" s="344"/>
      <c r="D1317" s="344"/>
      <c r="E1317" s="344"/>
      <c r="F1317" s="344"/>
      <c r="G1317" s="344"/>
      <c r="H1317" s="344"/>
      <c r="I1317" s="344"/>
      <c r="J1317" s="344"/>
      <c r="K1317" s="344"/>
      <c r="L1317" s="344"/>
      <c r="M1317" s="344"/>
      <c r="N1317" s="344"/>
      <c r="O1317" s="344"/>
      <c r="P1317" s="344"/>
    </row>
    <row r="1318" spans="2:16" ht="18" customHeight="1">
      <c r="B1318" s="344"/>
      <c r="C1318" s="344"/>
      <c r="D1318" s="344"/>
      <c r="E1318" s="344"/>
      <c r="F1318" s="344"/>
      <c r="G1318" s="344"/>
      <c r="H1318" s="344"/>
      <c r="I1318" s="344"/>
      <c r="J1318" s="344"/>
      <c r="K1318" s="344"/>
      <c r="L1318" s="344"/>
      <c r="M1318" s="344"/>
      <c r="N1318" s="344"/>
      <c r="O1318" s="344"/>
      <c r="P1318" s="344"/>
    </row>
    <row r="1319" spans="2:16" ht="18" customHeight="1">
      <c r="B1319" s="344"/>
      <c r="C1319" s="344"/>
      <c r="D1319" s="344"/>
      <c r="E1319" s="344"/>
      <c r="F1319" s="344"/>
      <c r="G1319" s="344"/>
      <c r="H1319" s="344"/>
      <c r="I1319" s="344"/>
      <c r="J1319" s="344"/>
      <c r="K1319" s="344"/>
      <c r="L1319" s="344"/>
      <c r="M1319" s="344"/>
      <c r="N1319" s="344"/>
      <c r="O1319" s="344"/>
      <c r="P1319" s="344"/>
    </row>
    <row r="1320" spans="2:16" ht="18" customHeight="1">
      <c r="B1320" s="344"/>
      <c r="C1320" s="344"/>
      <c r="D1320" s="344"/>
      <c r="E1320" s="344"/>
      <c r="F1320" s="344"/>
      <c r="G1320" s="344"/>
      <c r="H1320" s="344"/>
      <c r="I1320" s="344"/>
      <c r="J1320" s="344"/>
      <c r="K1320" s="344"/>
      <c r="L1320" s="344"/>
      <c r="M1320" s="344"/>
      <c r="N1320" s="344"/>
      <c r="O1320" s="344"/>
      <c r="P1320" s="344"/>
    </row>
    <row r="1321" spans="2:16" ht="18" customHeight="1">
      <c r="B1321" s="344"/>
      <c r="C1321" s="344"/>
      <c r="D1321" s="344"/>
      <c r="E1321" s="344"/>
      <c r="F1321" s="344"/>
      <c r="G1321" s="344"/>
      <c r="H1321" s="344"/>
      <c r="I1321" s="344"/>
      <c r="J1321" s="344"/>
      <c r="K1321" s="344"/>
      <c r="L1321" s="344"/>
      <c r="M1321" s="344"/>
      <c r="N1321" s="344"/>
      <c r="O1321" s="344"/>
      <c r="P1321" s="344"/>
    </row>
    <row r="1322" spans="2:16" ht="18" customHeight="1">
      <c r="B1322" s="344"/>
      <c r="C1322" s="344"/>
      <c r="D1322" s="344"/>
      <c r="E1322" s="344"/>
      <c r="F1322" s="344"/>
      <c r="G1322" s="344"/>
      <c r="H1322" s="344"/>
      <c r="I1322" s="344"/>
      <c r="J1322" s="344"/>
      <c r="K1322" s="344"/>
      <c r="L1322" s="344"/>
      <c r="M1322" s="344"/>
      <c r="N1322" s="344"/>
      <c r="O1322" s="344"/>
      <c r="P1322" s="344"/>
    </row>
    <row r="1323" spans="2:16" ht="18" customHeight="1">
      <c r="B1323" s="344"/>
      <c r="C1323" s="344"/>
      <c r="D1323" s="344"/>
      <c r="E1323" s="344"/>
      <c r="F1323" s="344"/>
      <c r="G1323" s="344"/>
      <c r="H1323" s="344"/>
      <c r="I1323" s="344"/>
      <c r="J1323" s="344"/>
      <c r="K1323" s="344"/>
      <c r="L1323" s="344"/>
      <c r="M1323" s="344"/>
      <c r="N1323" s="344"/>
      <c r="O1323" s="344"/>
      <c r="P1323" s="344"/>
    </row>
    <row r="1324" spans="2:16" ht="18" customHeight="1">
      <c r="B1324" s="344"/>
      <c r="C1324" s="344"/>
      <c r="D1324" s="344"/>
      <c r="E1324" s="344"/>
      <c r="F1324" s="344"/>
      <c r="G1324" s="344"/>
      <c r="H1324" s="344"/>
      <c r="I1324" s="344"/>
      <c r="J1324" s="344"/>
      <c r="K1324" s="344"/>
      <c r="L1324" s="344"/>
      <c r="M1324" s="344"/>
      <c r="N1324" s="344"/>
      <c r="O1324" s="344"/>
      <c r="P1324" s="344"/>
    </row>
    <row r="1325" spans="2:16" ht="18" customHeight="1">
      <c r="B1325" s="344"/>
      <c r="C1325" s="344"/>
      <c r="D1325" s="344"/>
      <c r="E1325" s="344"/>
      <c r="F1325" s="344"/>
      <c r="G1325" s="344"/>
      <c r="H1325" s="344"/>
      <c r="I1325" s="344"/>
      <c r="J1325" s="344"/>
      <c r="K1325" s="344"/>
      <c r="L1325" s="344"/>
      <c r="M1325" s="344"/>
      <c r="N1325" s="344"/>
      <c r="O1325" s="344"/>
      <c r="P1325" s="344"/>
    </row>
    <row r="1326" spans="2:16" ht="18" customHeight="1">
      <c r="B1326" s="344"/>
      <c r="C1326" s="344"/>
      <c r="D1326" s="344"/>
      <c r="E1326" s="344"/>
      <c r="F1326" s="344"/>
      <c r="G1326" s="344"/>
      <c r="H1326" s="344"/>
      <c r="I1326" s="344"/>
      <c r="J1326" s="344"/>
      <c r="K1326" s="344"/>
      <c r="L1326" s="344"/>
      <c r="M1326" s="344"/>
      <c r="N1326" s="344"/>
      <c r="O1326" s="344"/>
      <c r="P1326" s="344"/>
    </row>
    <row r="1327" spans="2:16" ht="18" customHeight="1">
      <c r="B1327" s="344"/>
      <c r="C1327" s="344"/>
      <c r="D1327" s="344"/>
      <c r="E1327" s="344"/>
      <c r="F1327" s="344"/>
      <c r="G1327" s="344"/>
      <c r="H1327" s="344"/>
      <c r="I1327" s="344"/>
      <c r="J1327" s="344"/>
      <c r="K1327" s="344"/>
      <c r="L1327" s="344"/>
      <c r="M1327" s="344"/>
      <c r="N1327" s="344"/>
      <c r="O1327" s="344"/>
      <c r="P1327" s="344"/>
    </row>
    <row r="1328" spans="2:16" ht="18" customHeight="1">
      <c r="B1328" s="344"/>
      <c r="C1328" s="344"/>
      <c r="D1328" s="344"/>
      <c r="E1328" s="344"/>
      <c r="F1328" s="344"/>
      <c r="G1328" s="344"/>
      <c r="H1328" s="344"/>
      <c r="I1328" s="344"/>
      <c r="J1328" s="344"/>
      <c r="K1328" s="344"/>
      <c r="L1328" s="344"/>
      <c r="M1328" s="344"/>
      <c r="N1328" s="344"/>
      <c r="O1328" s="344"/>
      <c r="P1328" s="344"/>
    </row>
    <row r="1329" spans="2:16" ht="18" customHeight="1">
      <c r="B1329" s="344"/>
      <c r="C1329" s="344"/>
      <c r="D1329" s="344"/>
      <c r="E1329" s="344"/>
      <c r="F1329" s="344"/>
      <c r="G1329" s="344"/>
      <c r="H1329" s="344"/>
      <c r="I1329" s="344"/>
      <c r="J1329" s="344"/>
      <c r="K1329" s="344"/>
      <c r="L1329" s="344"/>
      <c r="M1329" s="344"/>
      <c r="N1329" s="344"/>
      <c r="O1329" s="344"/>
      <c r="P1329" s="344"/>
    </row>
    <row r="1330" spans="2:16" ht="18" customHeight="1">
      <c r="B1330" s="344"/>
      <c r="C1330" s="344"/>
      <c r="D1330" s="344"/>
      <c r="E1330" s="344"/>
      <c r="F1330" s="344"/>
      <c r="G1330" s="344"/>
      <c r="H1330" s="344"/>
      <c r="I1330" s="344"/>
      <c r="J1330" s="344"/>
      <c r="K1330" s="344"/>
      <c r="L1330" s="344"/>
      <c r="M1330" s="344"/>
      <c r="N1330" s="344"/>
      <c r="O1330" s="344"/>
      <c r="P1330" s="344"/>
    </row>
    <row r="1331" spans="2:16" ht="18" customHeight="1">
      <c r="B1331" s="344"/>
      <c r="C1331" s="344"/>
      <c r="D1331" s="344"/>
      <c r="E1331" s="344"/>
      <c r="F1331" s="344"/>
      <c r="G1331" s="344"/>
      <c r="H1331" s="344"/>
      <c r="I1331" s="344"/>
      <c r="J1331" s="344"/>
      <c r="K1331" s="344"/>
      <c r="L1331" s="344"/>
      <c r="M1331" s="344"/>
      <c r="N1331" s="344"/>
      <c r="O1331" s="344"/>
      <c r="P1331" s="344"/>
    </row>
    <row r="1332" spans="2:16" ht="18" customHeight="1">
      <c r="B1332" s="344"/>
      <c r="C1332" s="344"/>
      <c r="D1332" s="344"/>
      <c r="E1332" s="344"/>
      <c r="F1332" s="344"/>
      <c r="G1332" s="344"/>
      <c r="H1332" s="344"/>
      <c r="I1332" s="344"/>
      <c r="J1332" s="344"/>
      <c r="K1332" s="344"/>
      <c r="L1332" s="344"/>
      <c r="M1332" s="344"/>
      <c r="N1332" s="344"/>
      <c r="O1332" s="344"/>
      <c r="P1332" s="344"/>
    </row>
    <row r="1333" spans="2:16" ht="18" customHeight="1">
      <c r="B1333" s="344"/>
      <c r="C1333" s="344"/>
      <c r="D1333" s="344"/>
      <c r="E1333" s="344"/>
      <c r="F1333" s="344"/>
      <c r="G1333" s="344"/>
      <c r="H1333" s="344"/>
      <c r="I1333" s="344"/>
      <c r="J1333" s="344"/>
      <c r="K1333" s="344"/>
      <c r="L1333" s="344"/>
      <c r="M1333" s="344"/>
      <c r="N1333" s="344"/>
      <c r="O1333" s="344"/>
      <c r="P1333" s="344"/>
    </row>
    <row r="1334" spans="2:16" ht="18" customHeight="1">
      <c r="B1334" s="344"/>
      <c r="C1334" s="344"/>
      <c r="D1334" s="344"/>
      <c r="E1334" s="344"/>
      <c r="F1334" s="344"/>
      <c r="G1334" s="344"/>
      <c r="H1334" s="344"/>
      <c r="I1334" s="344"/>
      <c r="J1334" s="344"/>
      <c r="K1334" s="344"/>
      <c r="L1334" s="344"/>
      <c r="M1334" s="344"/>
      <c r="N1334" s="344"/>
      <c r="O1334" s="344"/>
      <c r="P1334" s="344"/>
    </row>
    <row r="1335" spans="2:16" ht="18" customHeight="1">
      <c r="B1335" s="344"/>
      <c r="C1335" s="344"/>
      <c r="D1335" s="344"/>
      <c r="E1335" s="344"/>
      <c r="F1335" s="344"/>
      <c r="G1335" s="344"/>
      <c r="H1335" s="344"/>
      <c r="I1335" s="344"/>
      <c r="J1335" s="344"/>
      <c r="K1335" s="344"/>
      <c r="L1335" s="344"/>
      <c r="M1335" s="344"/>
      <c r="N1335" s="344"/>
      <c r="O1335" s="344"/>
      <c r="P1335" s="344"/>
    </row>
    <row r="1336" spans="2:16" ht="18" customHeight="1">
      <c r="B1336" s="344"/>
      <c r="C1336" s="344"/>
      <c r="D1336" s="344"/>
      <c r="E1336" s="344"/>
      <c r="F1336" s="344"/>
      <c r="G1336" s="344"/>
      <c r="H1336" s="344"/>
      <c r="I1336" s="344"/>
      <c r="J1336" s="344"/>
      <c r="K1336" s="344"/>
      <c r="L1336" s="344"/>
      <c r="M1336" s="344"/>
      <c r="N1336" s="344"/>
      <c r="O1336" s="344"/>
      <c r="P1336" s="344"/>
    </row>
    <row r="1337" spans="2:16" ht="18" customHeight="1">
      <c r="B1337" s="344"/>
      <c r="C1337" s="344"/>
      <c r="D1337" s="344"/>
      <c r="E1337" s="344"/>
      <c r="F1337" s="344"/>
      <c r="G1337" s="344"/>
      <c r="H1337" s="344"/>
      <c r="I1337" s="344"/>
      <c r="J1337" s="344"/>
      <c r="K1337" s="344"/>
      <c r="L1337" s="344"/>
      <c r="M1337" s="344"/>
      <c r="N1337" s="344"/>
      <c r="O1337" s="344"/>
      <c r="P1337" s="344"/>
    </row>
    <row r="1338" spans="2:16" ht="18" customHeight="1">
      <c r="B1338" s="344"/>
      <c r="C1338" s="344"/>
      <c r="D1338" s="344"/>
      <c r="E1338" s="344"/>
      <c r="F1338" s="344"/>
      <c r="G1338" s="344"/>
      <c r="H1338" s="344"/>
      <c r="I1338" s="344"/>
      <c r="J1338" s="344"/>
      <c r="K1338" s="344"/>
      <c r="L1338" s="344"/>
      <c r="M1338" s="344"/>
      <c r="N1338" s="344"/>
      <c r="O1338" s="344"/>
      <c r="P1338" s="344"/>
    </row>
    <row r="1339" spans="2:16" ht="18" customHeight="1">
      <c r="B1339" s="344"/>
      <c r="C1339" s="344"/>
      <c r="D1339" s="344"/>
      <c r="E1339" s="344"/>
      <c r="F1339" s="344"/>
      <c r="G1339" s="344"/>
      <c r="H1339" s="344"/>
      <c r="I1339" s="344"/>
      <c r="J1339" s="344"/>
      <c r="K1339" s="344"/>
      <c r="L1339" s="344"/>
      <c r="M1339" s="344"/>
      <c r="N1339" s="344"/>
      <c r="O1339" s="344"/>
      <c r="P1339" s="344"/>
    </row>
    <row r="1340" spans="2:16" ht="18" customHeight="1">
      <c r="B1340" s="344"/>
      <c r="C1340" s="344"/>
      <c r="D1340" s="344"/>
      <c r="E1340" s="344"/>
      <c r="F1340" s="344"/>
      <c r="G1340" s="344"/>
      <c r="H1340" s="344"/>
      <c r="I1340" s="344"/>
      <c r="J1340" s="344"/>
      <c r="K1340" s="344"/>
      <c r="L1340" s="344"/>
      <c r="M1340" s="344"/>
      <c r="N1340" s="344"/>
      <c r="O1340" s="344"/>
      <c r="P1340" s="344"/>
    </row>
    <row r="1341" spans="2:16" ht="18" customHeight="1">
      <c r="B1341" s="344"/>
      <c r="C1341" s="344"/>
      <c r="D1341" s="344"/>
      <c r="E1341" s="344"/>
      <c r="F1341" s="344"/>
      <c r="G1341" s="344"/>
      <c r="H1341" s="344"/>
      <c r="I1341" s="344"/>
      <c r="J1341" s="344"/>
      <c r="K1341" s="344"/>
      <c r="L1341" s="344"/>
      <c r="M1341" s="344"/>
      <c r="N1341" s="344"/>
      <c r="O1341" s="344"/>
      <c r="P1341" s="344"/>
    </row>
    <row r="1342" spans="2:16" ht="18" customHeight="1">
      <c r="B1342" s="344"/>
      <c r="C1342" s="344"/>
      <c r="D1342" s="344"/>
      <c r="E1342" s="344"/>
      <c r="F1342" s="344"/>
      <c r="G1342" s="344"/>
      <c r="H1342" s="344"/>
      <c r="I1342" s="344"/>
      <c r="J1342" s="344"/>
      <c r="K1342" s="344"/>
      <c r="L1342" s="344"/>
      <c r="M1342" s="344"/>
      <c r="N1342" s="344"/>
      <c r="O1342" s="344"/>
      <c r="P1342" s="344"/>
    </row>
    <row r="1343" spans="2:16" ht="18" customHeight="1">
      <c r="B1343" s="344"/>
      <c r="C1343" s="344"/>
      <c r="D1343" s="344"/>
      <c r="E1343" s="344"/>
      <c r="F1343" s="344"/>
      <c r="G1343" s="344"/>
      <c r="H1343" s="344"/>
      <c r="I1343" s="344"/>
      <c r="J1343" s="344"/>
      <c r="K1343" s="344"/>
      <c r="L1343" s="344"/>
      <c r="M1343" s="344"/>
      <c r="N1343" s="344"/>
      <c r="O1343" s="344"/>
      <c r="P1343" s="344"/>
    </row>
    <row r="1344" spans="2:16" ht="18" customHeight="1">
      <c r="B1344" s="344"/>
      <c r="C1344" s="344"/>
      <c r="D1344" s="344"/>
      <c r="E1344" s="344"/>
      <c r="F1344" s="344"/>
      <c r="G1344" s="344"/>
      <c r="H1344" s="344"/>
      <c r="I1344" s="344"/>
      <c r="J1344" s="344"/>
      <c r="K1344" s="344"/>
      <c r="L1344" s="344"/>
      <c r="M1344" s="344"/>
      <c r="N1344" s="344"/>
      <c r="O1344" s="344"/>
      <c r="P1344" s="344"/>
    </row>
    <row r="1345" spans="2:16" ht="18" customHeight="1">
      <c r="B1345" s="344"/>
      <c r="C1345" s="344"/>
      <c r="D1345" s="344"/>
      <c r="E1345" s="344"/>
      <c r="F1345" s="344"/>
      <c r="G1345" s="344"/>
      <c r="H1345" s="344"/>
      <c r="I1345" s="344"/>
      <c r="J1345" s="344"/>
      <c r="K1345" s="344"/>
      <c r="L1345" s="344"/>
      <c r="M1345" s="344"/>
      <c r="N1345" s="344"/>
      <c r="O1345" s="344"/>
      <c r="P1345" s="344"/>
    </row>
    <row r="1346" spans="2:16" ht="18" customHeight="1">
      <c r="B1346" s="344"/>
      <c r="C1346" s="344"/>
      <c r="D1346" s="344"/>
      <c r="E1346" s="344"/>
      <c r="F1346" s="344"/>
      <c r="G1346" s="344"/>
      <c r="H1346" s="344"/>
      <c r="I1346" s="344"/>
      <c r="J1346" s="344"/>
      <c r="K1346" s="344"/>
      <c r="L1346" s="344"/>
      <c r="M1346" s="344"/>
      <c r="N1346" s="344"/>
      <c r="O1346" s="344"/>
      <c r="P1346" s="344"/>
    </row>
    <row r="1347" spans="2:16" ht="18" customHeight="1">
      <c r="B1347" s="344"/>
      <c r="C1347" s="344"/>
      <c r="D1347" s="344"/>
      <c r="E1347" s="344"/>
      <c r="F1347" s="344"/>
      <c r="G1347" s="344"/>
      <c r="H1347" s="344"/>
      <c r="I1347" s="344"/>
      <c r="J1347" s="344"/>
      <c r="K1347" s="344"/>
      <c r="L1347" s="344"/>
      <c r="M1347" s="344"/>
      <c r="N1347" s="344"/>
      <c r="O1347" s="344"/>
      <c r="P1347" s="344"/>
    </row>
    <row r="1348" spans="2:16" ht="18" customHeight="1">
      <c r="B1348" s="344"/>
      <c r="C1348" s="344"/>
      <c r="D1348" s="344"/>
      <c r="E1348" s="344"/>
      <c r="F1348" s="344"/>
      <c r="G1348" s="344"/>
      <c r="H1348" s="344"/>
      <c r="I1348" s="344"/>
      <c r="J1348" s="344"/>
      <c r="K1348" s="344"/>
      <c r="L1348" s="344"/>
      <c r="M1348" s="344"/>
      <c r="N1348" s="344"/>
      <c r="O1348" s="344"/>
      <c r="P1348" s="344"/>
    </row>
    <row r="1349" spans="2:16" ht="18" customHeight="1">
      <c r="B1349" s="344"/>
      <c r="C1349" s="344"/>
      <c r="D1349" s="344"/>
      <c r="E1349" s="344"/>
      <c r="F1349" s="344"/>
      <c r="G1349" s="344"/>
      <c r="H1349" s="344"/>
      <c r="I1349" s="344"/>
      <c r="J1349" s="344"/>
      <c r="K1349" s="344"/>
      <c r="L1349" s="344"/>
      <c r="M1349" s="344"/>
      <c r="N1349" s="344"/>
      <c r="O1349" s="344"/>
      <c r="P1349" s="344"/>
    </row>
    <row r="1350" spans="2:16" ht="18" customHeight="1">
      <c r="B1350" s="344"/>
      <c r="C1350" s="344"/>
      <c r="D1350" s="344"/>
      <c r="E1350" s="344"/>
      <c r="F1350" s="344"/>
      <c r="G1350" s="344"/>
      <c r="H1350" s="344"/>
      <c r="I1350" s="344"/>
      <c r="J1350" s="344"/>
      <c r="K1350" s="344"/>
      <c r="L1350" s="344"/>
      <c r="M1350" s="344"/>
      <c r="N1350" s="344"/>
      <c r="O1350" s="344"/>
      <c r="P1350" s="344"/>
    </row>
    <row r="1351" spans="2:16" ht="18" customHeight="1">
      <c r="B1351" s="344"/>
      <c r="C1351" s="344"/>
      <c r="D1351" s="344"/>
      <c r="E1351" s="344"/>
      <c r="F1351" s="344"/>
      <c r="G1351" s="344"/>
      <c r="H1351" s="344"/>
      <c r="I1351" s="344"/>
      <c r="J1351" s="344"/>
      <c r="K1351" s="344"/>
      <c r="L1351" s="344"/>
      <c r="M1351" s="344"/>
      <c r="N1351" s="344"/>
      <c r="O1351" s="344"/>
      <c r="P1351" s="344"/>
    </row>
    <row r="1352" spans="2:16" ht="18" customHeight="1">
      <c r="B1352" s="344"/>
      <c r="C1352" s="344"/>
      <c r="D1352" s="344"/>
      <c r="E1352" s="344"/>
      <c r="F1352" s="344"/>
      <c r="G1352" s="344"/>
      <c r="H1352" s="344"/>
      <c r="I1352" s="344"/>
      <c r="J1352" s="344"/>
      <c r="K1352" s="344"/>
      <c r="L1352" s="344"/>
      <c r="M1352" s="344"/>
      <c r="N1352" s="344"/>
      <c r="O1352" s="344"/>
      <c r="P1352" s="344"/>
    </row>
    <row r="1353" spans="2:16" ht="18" customHeight="1">
      <c r="B1353" s="344"/>
      <c r="C1353" s="344"/>
      <c r="D1353" s="344"/>
      <c r="E1353" s="344"/>
      <c r="F1353" s="344"/>
      <c r="G1353" s="344"/>
      <c r="H1353" s="344"/>
      <c r="I1353" s="344"/>
      <c r="J1353" s="344"/>
      <c r="K1353" s="344"/>
      <c r="L1353" s="344"/>
      <c r="M1353" s="344"/>
      <c r="N1353" s="344"/>
      <c r="O1353" s="344"/>
      <c r="P1353" s="344"/>
    </row>
    <row r="1354" spans="2:16" ht="18" customHeight="1">
      <c r="B1354" s="344"/>
      <c r="C1354" s="344"/>
      <c r="D1354" s="344"/>
      <c r="E1354" s="344"/>
      <c r="F1354" s="344"/>
      <c r="G1354" s="344"/>
      <c r="H1354" s="344"/>
      <c r="I1354" s="344"/>
      <c r="J1354" s="344"/>
      <c r="K1354" s="344"/>
      <c r="L1354" s="344"/>
      <c r="M1354" s="344"/>
      <c r="N1354" s="344"/>
      <c r="O1354" s="344"/>
      <c r="P1354" s="344"/>
    </row>
    <row r="1355" spans="2:16" ht="18" customHeight="1">
      <c r="B1355" s="344"/>
      <c r="C1355" s="344"/>
      <c r="D1355" s="344"/>
      <c r="E1355" s="344"/>
      <c r="F1355" s="344"/>
      <c r="G1355" s="344"/>
      <c r="H1355" s="344"/>
      <c r="I1355" s="344"/>
      <c r="J1355" s="344"/>
      <c r="K1355" s="344"/>
      <c r="L1355" s="344"/>
      <c r="M1355" s="344"/>
      <c r="N1355" s="344"/>
      <c r="O1355" s="344"/>
      <c r="P1355" s="344"/>
    </row>
    <row r="1356" spans="2:16" ht="18" customHeight="1">
      <c r="B1356" s="344"/>
      <c r="C1356" s="344"/>
      <c r="D1356" s="344"/>
      <c r="E1356" s="344"/>
      <c r="F1356" s="344"/>
      <c r="G1356" s="344"/>
      <c r="H1356" s="344"/>
      <c r="I1356" s="344"/>
      <c r="J1356" s="344"/>
      <c r="K1356" s="344"/>
      <c r="L1356" s="344"/>
      <c r="M1356" s="344"/>
      <c r="N1356" s="344"/>
      <c r="O1356" s="344"/>
      <c r="P1356" s="344"/>
    </row>
    <row r="1357" spans="2:16" ht="18" customHeight="1">
      <c r="B1357" s="344"/>
      <c r="C1357" s="344"/>
      <c r="D1357" s="344"/>
      <c r="E1357" s="344"/>
      <c r="F1357" s="344"/>
      <c r="G1357" s="344"/>
      <c r="H1357" s="344"/>
      <c r="I1357" s="344"/>
      <c r="J1357" s="344"/>
      <c r="K1357" s="344"/>
      <c r="L1357" s="344"/>
      <c r="M1357" s="344"/>
      <c r="N1357" s="344"/>
      <c r="O1357" s="344"/>
      <c r="P1357" s="344"/>
    </row>
    <row r="1358" spans="2:16" ht="18" customHeight="1">
      <c r="B1358" s="344"/>
      <c r="C1358" s="344"/>
      <c r="D1358" s="344"/>
      <c r="E1358" s="344"/>
      <c r="F1358" s="344"/>
      <c r="G1358" s="344"/>
      <c r="H1358" s="344"/>
      <c r="I1358" s="344"/>
      <c r="J1358" s="344"/>
      <c r="K1358" s="344"/>
      <c r="L1358" s="344"/>
      <c r="M1358" s="344"/>
      <c r="N1358" s="344"/>
      <c r="O1358" s="344"/>
      <c r="P1358" s="344"/>
    </row>
    <row r="1359" spans="2:16" ht="18" customHeight="1">
      <c r="B1359" s="344"/>
      <c r="C1359" s="344"/>
      <c r="D1359" s="344"/>
      <c r="E1359" s="344"/>
      <c r="F1359" s="344"/>
      <c r="G1359" s="344"/>
      <c r="H1359" s="344"/>
      <c r="I1359" s="344"/>
      <c r="J1359" s="344"/>
      <c r="K1359" s="344"/>
      <c r="L1359" s="344"/>
      <c r="M1359" s="344"/>
      <c r="N1359" s="344"/>
      <c r="O1359" s="344"/>
      <c r="P1359" s="344"/>
    </row>
    <row r="1360" spans="2:16" ht="18" customHeight="1">
      <c r="B1360" s="344"/>
      <c r="C1360" s="344"/>
      <c r="D1360" s="344"/>
      <c r="E1360" s="344"/>
      <c r="F1360" s="344"/>
      <c r="G1360" s="344"/>
      <c r="H1360" s="344"/>
      <c r="I1360" s="344"/>
      <c r="J1360" s="344"/>
      <c r="K1360" s="344"/>
      <c r="L1360" s="344"/>
      <c r="M1360" s="344"/>
      <c r="N1360" s="344"/>
      <c r="O1360" s="344"/>
      <c r="P1360" s="344"/>
    </row>
    <row r="1361" spans="2:16" ht="18" customHeight="1">
      <c r="B1361" s="344"/>
      <c r="C1361" s="344"/>
      <c r="D1361" s="344"/>
      <c r="E1361" s="344"/>
      <c r="F1361" s="344"/>
      <c r="G1361" s="344"/>
      <c r="H1361" s="344"/>
      <c r="I1361" s="344"/>
      <c r="J1361" s="344"/>
      <c r="K1361" s="344"/>
      <c r="L1361" s="344"/>
      <c r="M1361" s="344"/>
      <c r="N1361" s="344"/>
      <c r="O1361" s="344"/>
      <c r="P1361" s="344"/>
    </row>
    <row r="1362" spans="2:16" ht="18" customHeight="1">
      <c r="B1362" s="344"/>
      <c r="C1362" s="344"/>
      <c r="D1362" s="344"/>
      <c r="E1362" s="344"/>
      <c r="F1362" s="344"/>
      <c r="G1362" s="344"/>
      <c r="H1362" s="344"/>
      <c r="I1362" s="344"/>
      <c r="J1362" s="344"/>
      <c r="K1362" s="344"/>
      <c r="L1362" s="344"/>
      <c r="M1362" s="344"/>
      <c r="N1362" s="344"/>
      <c r="O1362" s="344"/>
      <c r="P1362" s="344"/>
    </row>
    <row r="1363" spans="2:16" ht="18" customHeight="1">
      <c r="B1363" s="344"/>
      <c r="C1363" s="344"/>
      <c r="D1363" s="344"/>
      <c r="E1363" s="344"/>
      <c r="F1363" s="344"/>
      <c r="G1363" s="344"/>
      <c r="H1363" s="344"/>
      <c r="I1363" s="344"/>
      <c r="J1363" s="344"/>
      <c r="K1363" s="344"/>
      <c r="L1363" s="344"/>
      <c r="M1363" s="344"/>
      <c r="N1363" s="344"/>
      <c r="O1363" s="344"/>
      <c r="P1363" s="344"/>
    </row>
    <row r="1364" spans="2:16" ht="18" customHeight="1">
      <c r="B1364" s="344"/>
      <c r="C1364" s="344"/>
      <c r="D1364" s="344"/>
      <c r="E1364" s="344"/>
      <c r="F1364" s="344"/>
      <c r="G1364" s="344"/>
      <c r="H1364" s="344"/>
      <c r="I1364" s="344"/>
      <c r="J1364" s="344"/>
      <c r="K1364" s="344"/>
      <c r="L1364" s="344"/>
      <c r="M1364" s="344"/>
      <c r="N1364" s="344"/>
      <c r="O1364" s="344"/>
      <c r="P1364" s="344"/>
    </row>
    <row r="1365" spans="2:16" ht="18" customHeight="1">
      <c r="B1365" s="344"/>
      <c r="C1365" s="344"/>
      <c r="D1365" s="344"/>
      <c r="E1365" s="344"/>
      <c r="F1365" s="344"/>
      <c r="G1365" s="344"/>
      <c r="H1365" s="344"/>
      <c r="I1365" s="344"/>
      <c r="J1365" s="344"/>
      <c r="K1365" s="344"/>
      <c r="L1365" s="344"/>
      <c r="M1365" s="344"/>
      <c r="N1365" s="344"/>
      <c r="O1365" s="344"/>
      <c r="P1365" s="344"/>
    </row>
    <row r="1366" spans="2:16" ht="18" customHeight="1">
      <c r="B1366" s="344"/>
      <c r="C1366" s="344"/>
      <c r="D1366" s="344"/>
      <c r="E1366" s="344"/>
      <c r="F1366" s="344"/>
      <c r="G1366" s="344"/>
      <c r="H1366" s="344"/>
      <c r="I1366" s="344"/>
      <c r="J1366" s="344"/>
      <c r="K1366" s="344"/>
      <c r="L1366" s="344"/>
      <c r="M1366" s="344"/>
      <c r="N1366" s="344"/>
      <c r="O1366" s="344"/>
      <c r="P1366" s="344"/>
    </row>
    <row r="1367" spans="2:16" ht="18" customHeight="1">
      <c r="B1367" s="344"/>
      <c r="C1367" s="344"/>
      <c r="D1367" s="344"/>
      <c r="E1367" s="344"/>
      <c r="F1367" s="344"/>
      <c r="G1367" s="344"/>
      <c r="H1367" s="344"/>
      <c r="I1367" s="344"/>
      <c r="J1367" s="344"/>
      <c r="K1367" s="344"/>
      <c r="L1367" s="344"/>
      <c r="M1367" s="344"/>
      <c r="N1367" s="344"/>
      <c r="O1367" s="344"/>
      <c r="P1367" s="344"/>
    </row>
    <row r="1368" spans="2:16" ht="18" customHeight="1">
      <c r="B1368" s="344"/>
      <c r="C1368" s="344"/>
      <c r="D1368" s="344"/>
      <c r="E1368" s="344"/>
      <c r="F1368" s="344"/>
      <c r="G1368" s="344"/>
      <c r="H1368" s="344"/>
      <c r="I1368" s="344"/>
      <c r="J1368" s="344"/>
      <c r="K1368" s="344"/>
      <c r="L1368" s="344"/>
      <c r="M1368" s="344"/>
      <c r="N1368" s="344"/>
      <c r="O1368" s="344"/>
      <c r="P1368" s="344"/>
    </row>
    <row r="1369" spans="2:16" ht="18" customHeight="1">
      <c r="B1369" s="344"/>
      <c r="C1369" s="344"/>
      <c r="D1369" s="344"/>
      <c r="E1369" s="344"/>
      <c r="F1369" s="344"/>
      <c r="G1369" s="344"/>
      <c r="H1369" s="344"/>
      <c r="I1369" s="344"/>
      <c r="J1369" s="344"/>
      <c r="K1369" s="344"/>
      <c r="L1369" s="344"/>
      <c r="M1369" s="344"/>
      <c r="N1369" s="344"/>
      <c r="O1369" s="344"/>
      <c r="P1369" s="344"/>
    </row>
    <row r="1370" spans="2:16" ht="18" customHeight="1">
      <c r="B1370" s="344"/>
      <c r="C1370" s="344"/>
      <c r="D1370" s="344"/>
      <c r="E1370" s="344"/>
      <c r="F1370" s="344"/>
      <c r="G1370" s="344"/>
      <c r="H1370" s="344"/>
      <c r="I1370" s="344"/>
      <c r="J1370" s="344"/>
      <c r="K1370" s="344"/>
      <c r="L1370" s="344"/>
      <c r="M1370" s="344"/>
      <c r="N1370" s="344"/>
      <c r="O1370" s="344"/>
      <c r="P1370" s="344"/>
    </row>
    <row r="1371" spans="2:16" ht="18" customHeight="1">
      <c r="B1371" s="344"/>
      <c r="C1371" s="344"/>
      <c r="D1371" s="344"/>
      <c r="E1371" s="344"/>
      <c r="F1371" s="344"/>
      <c r="G1371" s="344"/>
      <c r="H1371" s="344"/>
      <c r="I1371" s="344"/>
      <c r="J1371" s="344"/>
      <c r="K1371" s="344"/>
      <c r="L1371" s="344"/>
      <c r="M1371" s="344"/>
      <c r="N1371" s="344"/>
      <c r="O1371" s="344"/>
      <c r="P1371" s="344"/>
    </row>
    <row r="1372" spans="2:16" ht="18" customHeight="1">
      <c r="B1372" s="344"/>
      <c r="C1372" s="344"/>
      <c r="D1372" s="344"/>
      <c r="E1372" s="344"/>
      <c r="F1372" s="344"/>
      <c r="G1372" s="344"/>
      <c r="H1372" s="344"/>
      <c r="I1372" s="344"/>
      <c r="J1372" s="344"/>
      <c r="K1372" s="344"/>
      <c r="L1372" s="344"/>
      <c r="M1372" s="344"/>
      <c r="N1372" s="344"/>
      <c r="O1372" s="344"/>
      <c r="P1372" s="344"/>
    </row>
    <row r="1373" spans="2:16" ht="18" customHeight="1">
      <c r="B1373" s="344"/>
      <c r="C1373" s="344"/>
      <c r="D1373" s="344"/>
      <c r="E1373" s="344"/>
      <c r="F1373" s="344"/>
      <c r="G1373" s="344"/>
      <c r="H1373" s="344"/>
      <c r="I1373" s="344"/>
      <c r="J1373" s="344"/>
      <c r="K1373" s="344"/>
      <c r="L1373" s="344"/>
      <c r="M1373" s="344"/>
      <c r="N1373" s="344"/>
      <c r="O1373" s="344"/>
      <c r="P1373" s="344"/>
    </row>
    <row r="1374" spans="2:16" ht="18" customHeight="1">
      <c r="B1374" s="344"/>
      <c r="C1374" s="344"/>
      <c r="D1374" s="344"/>
      <c r="E1374" s="344"/>
      <c r="F1374" s="344"/>
      <c r="G1374" s="344"/>
      <c r="H1374" s="344"/>
      <c r="I1374" s="344"/>
      <c r="J1374" s="344"/>
      <c r="K1374" s="344"/>
      <c r="L1374" s="344"/>
      <c r="M1374" s="344"/>
      <c r="N1374" s="344"/>
      <c r="O1374" s="344"/>
      <c r="P1374" s="344"/>
    </row>
    <row r="1375" spans="2:16" ht="18" customHeight="1">
      <c r="B1375" s="344"/>
      <c r="C1375" s="344"/>
      <c r="D1375" s="344"/>
      <c r="E1375" s="344"/>
      <c r="F1375" s="344"/>
      <c r="G1375" s="344"/>
      <c r="H1375" s="344"/>
      <c r="I1375" s="344"/>
      <c r="J1375" s="344"/>
      <c r="K1375" s="344"/>
      <c r="L1375" s="344"/>
      <c r="M1375" s="344"/>
      <c r="N1375" s="344"/>
      <c r="O1375" s="344"/>
      <c r="P1375" s="344"/>
    </row>
    <row r="1376" spans="2:16" ht="18" customHeight="1">
      <c r="B1376" s="344"/>
      <c r="C1376" s="344"/>
      <c r="D1376" s="344"/>
      <c r="E1376" s="344"/>
      <c r="F1376" s="344"/>
      <c r="G1376" s="344"/>
      <c r="H1376" s="344"/>
      <c r="I1376" s="344"/>
      <c r="J1376" s="344"/>
      <c r="K1376" s="344"/>
      <c r="L1376" s="344"/>
      <c r="M1376" s="344"/>
      <c r="N1376" s="344"/>
      <c r="O1376" s="344"/>
      <c r="P1376" s="344"/>
    </row>
    <row r="1377" spans="2:16" ht="18" customHeight="1">
      <c r="B1377" s="344"/>
      <c r="C1377" s="344"/>
      <c r="D1377" s="344"/>
      <c r="E1377" s="344"/>
      <c r="F1377" s="344"/>
      <c r="G1377" s="344"/>
      <c r="H1377" s="344"/>
      <c r="I1377" s="344"/>
      <c r="J1377" s="344"/>
      <c r="K1377" s="344"/>
      <c r="L1377" s="344"/>
      <c r="M1377" s="344"/>
      <c r="N1377" s="344"/>
      <c r="O1377" s="344"/>
      <c r="P1377" s="344"/>
    </row>
    <row r="1378" spans="2:16" ht="18" customHeight="1">
      <c r="B1378" s="344"/>
      <c r="C1378" s="344"/>
      <c r="D1378" s="344"/>
      <c r="E1378" s="344"/>
      <c r="F1378" s="344"/>
      <c r="G1378" s="344"/>
      <c r="H1378" s="344"/>
      <c r="I1378" s="344"/>
      <c r="J1378" s="344"/>
      <c r="K1378" s="344"/>
      <c r="L1378" s="344"/>
      <c r="M1378" s="344"/>
      <c r="N1378" s="344"/>
      <c r="O1378" s="344"/>
      <c r="P1378" s="344"/>
    </row>
    <row r="1379" spans="2:16" ht="18" customHeight="1">
      <c r="B1379" s="344"/>
      <c r="C1379" s="344"/>
      <c r="D1379" s="344"/>
      <c r="E1379" s="344"/>
      <c r="F1379" s="344"/>
      <c r="G1379" s="344"/>
      <c r="H1379" s="344"/>
      <c r="I1379" s="344"/>
      <c r="J1379" s="344"/>
      <c r="K1379" s="344"/>
      <c r="L1379" s="344"/>
      <c r="M1379" s="344"/>
      <c r="N1379" s="344"/>
      <c r="O1379" s="344"/>
      <c r="P1379" s="344"/>
    </row>
    <row r="1380" spans="2:16" ht="18" customHeight="1">
      <c r="B1380" s="344"/>
      <c r="C1380" s="344"/>
      <c r="D1380" s="344"/>
      <c r="E1380" s="344"/>
      <c r="F1380" s="344"/>
      <c r="G1380" s="344"/>
      <c r="H1380" s="344"/>
      <c r="I1380" s="344"/>
      <c r="J1380" s="344"/>
      <c r="K1380" s="344"/>
      <c r="L1380" s="344"/>
      <c r="M1380" s="344"/>
      <c r="N1380" s="344"/>
      <c r="O1380" s="344"/>
      <c r="P1380" s="344"/>
    </row>
    <row r="1381" spans="2:16" ht="18" customHeight="1">
      <c r="B1381" s="344"/>
      <c r="C1381" s="344"/>
      <c r="D1381" s="344"/>
      <c r="E1381" s="344"/>
      <c r="F1381" s="344"/>
      <c r="G1381" s="344"/>
      <c r="H1381" s="344"/>
      <c r="I1381" s="344"/>
      <c r="J1381" s="344"/>
      <c r="K1381" s="344"/>
      <c r="L1381" s="344"/>
      <c r="M1381" s="344"/>
      <c r="N1381" s="344"/>
      <c r="O1381" s="344"/>
      <c r="P1381" s="344"/>
    </row>
    <row r="1382" spans="2:16" ht="18" customHeight="1">
      <c r="B1382" s="344"/>
      <c r="C1382" s="344"/>
      <c r="D1382" s="344"/>
      <c r="E1382" s="344"/>
      <c r="F1382" s="344"/>
      <c r="G1382" s="344"/>
      <c r="H1382" s="344"/>
      <c r="I1382" s="344"/>
      <c r="J1382" s="344"/>
      <c r="K1382" s="344"/>
      <c r="L1382" s="344"/>
      <c r="M1382" s="344"/>
      <c r="N1382" s="344"/>
      <c r="O1382" s="344"/>
      <c r="P1382" s="344"/>
    </row>
    <row r="1383" spans="2:16" ht="18" customHeight="1">
      <c r="B1383" s="344"/>
      <c r="C1383" s="344"/>
      <c r="D1383" s="344"/>
      <c r="E1383" s="344"/>
      <c r="F1383" s="344"/>
      <c r="G1383" s="344"/>
      <c r="H1383" s="344"/>
      <c r="I1383" s="344"/>
      <c r="J1383" s="344"/>
      <c r="K1383" s="344"/>
      <c r="L1383" s="344"/>
      <c r="M1383" s="344"/>
      <c r="N1383" s="344"/>
      <c r="O1383" s="344"/>
      <c r="P1383" s="344"/>
    </row>
    <row r="1384" spans="2:16" ht="18" customHeight="1">
      <c r="B1384" s="344"/>
      <c r="C1384" s="344"/>
      <c r="D1384" s="344"/>
      <c r="E1384" s="344"/>
      <c r="F1384" s="344"/>
      <c r="G1384" s="344"/>
      <c r="H1384" s="344"/>
      <c r="I1384" s="344"/>
      <c r="J1384" s="344"/>
      <c r="K1384" s="344"/>
      <c r="L1384" s="344"/>
      <c r="M1384" s="344"/>
      <c r="N1384" s="344"/>
      <c r="O1384" s="344"/>
      <c r="P1384" s="344"/>
    </row>
    <row r="1385" spans="2:16" ht="18" customHeight="1">
      <c r="B1385" s="344"/>
      <c r="C1385" s="344"/>
      <c r="D1385" s="344"/>
      <c r="E1385" s="344"/>
      <c r="F1385" s="344"/>
      <c r="G1385" s="344"/>
      <c r="H1385" s="344"/>
      <c r="I1385" s="344"/>
      <c r="J1385" s="344"/>
      <c r="K1385" s="344"/>
      <c r="L1385" s="344"/>
      <c r="M1385" s="344"/>
      <c r="N1385" s="344"/>
      <c r="O1385" s="344"/>
      <c r="P1385" s="344"/>
    </row>
    <row r="1386" spans="2:16" ht="18" customHeight="1">
      <c r="B1386" s="344"/>
      <c r="C1386" s="344"/>
      <c r="D1386" s="344"/>
      <c r="E1386" s="344"/>
      <c r="F1386" s="344"/>
      <c r="G1386" s="344"/>
      <c r="H1386" s="344"/>
      <c r="I1386" s="344"/>
      <c r="J1386" s="344"/>
      <c r="K1386" s="344"/>
      <c r="L1386" s="344"/>
      <c r="M1386" s="344"/>
      <c r="N1386" s="344"/>
      <c r="O1386" s="344"/>
      <c r="P1386" s="344"/>
    </row>
    <row r="1387" spans="2:16" ht="18" customHeight="1">
      <c r="B1387" s="344"/>
      <c r="C1387" s="344"/>
      <c r="D1387" s="344"/>
      <c r="E1387" s="344"/>
      <c r="F1387" s="344"/>
      <c r="G1387" s="344"/>
      <c r="H1387" s="344"/>
      <c r="I1387" s="344"/>
      <c r="J1387" s="344"/>
      <c r="K1387" s="344"/>
      <c r="L1387" s="344"/>
      <c r="M1387" s="344"/>
      <c r="N1387" s="344"/>
      <c r="O1387" s="344"/>
      <c r="P1387" s="344"/>
    </row>
    <row r="1388" spans="2:16" ht="18" customHeight="1">
      <c r="B1388" s="344"/>
      <c r="C1388" s="344"/>
      <c r="D1388" s="344"/>
      <c r="E1388" s="344"/>
      <c r="F1388" s="344"/>
      <c r="G1388" s="344"/>
      <c r="H1388" s="344"/>
      <c r="I1388" s="344"/>
      <c r="J1388" s="344"/>
      <c r="K1388" s="344"/>
      <c r="L1388" s="344"/>
      <c r="M1388" s="344"/>
      <c r="N1388" s="344"/>
      <c r="O1388" s="344"/>
      <c r="P1388" s="344"/>
    </row>
    <row r="1389" spans="2:16" ht="18" customHeight="1">
      <c r="B1389" s="344"/>
      <c r="C1389" s="344"/>
      <c r="D1389" s="344"/>
      <c r="E1389" s="344"/>
      <c r="F1389" s="344"/>
      <c r="G1389" s="344"/>
      <c r="H1389" s="344"/>
      <c r="I1389" s="344"/>
      <c r="J1389" s="344"/>
      <c r="K1389" s="344"/>
      <c r="L1389" s="344"/>
      <c r="M1389" s="344"/>
      <c r="N1389" s="344"/>
      <c r="O1389" s="344"/>
      <c r="P1389" s="344"/>
    </row>
    <row r="1390" spans="2:16" ht="18" customHeight="1">
      <c r="B1390" s="344"/>
      <c r="C1390" s="344"/>
      <c r="D1390" s="344"/>
      <c r="E1390" s="344"/>
      <c r="F1390" s="344"/>
      <c r="G1390" s="344"/>
      <c r="H1390" s="344"/>
      <c r="I1390" s="344"/>
      <c r="J1390" s="344"/>
      <c r="K1390" s="344"/>
      <c r="L1390" s="344"/>
      <c r="M1390" s="344"/>
      <c r="N1390" s="344"/>
      <c r="O1390" s="344"/>
      <c r="P1390" s="344"/>
    </row>
    <row r="1391" spans="2:16" ht="18" customHeight="1">
      <c r="B1391" s="344"/>
      <c r="C1391" s="344"/>
      <c r="D1391" s="344"/>
      <c r="E1391" s="344"/>
      <c r="F1391" s="344"/>
      <c r="G1391" s="344"/>
      <c r="H1391" s="344"/>
      <c r="I1391" s="344"/>
      <c r="J1391" s="344"/>
      <c r="K1391" s="344"/>
      <c r="L1391" s="344"/>
      <c r="M1391" s="344"/>
      <c r="N1391" s="344"/>
      <c r="O1391" s="344"/>
      <c r="P1391" s="344"/>
    </row>
    <row r="1392" spans="2:16" ht="18" customHeight="1">
      <c r="B1392" s="344"/>
      <c r="C1392" s="344"/>
      <c r="D1392" s="344"/>
      <c r="E1392" s="344"/>
      <c r="F1392" s="344"/>
      <c r="G1392" s="344"/>
      <c r="H1392" s="344"/>
      <c r="I1392" s="344"/>
      <c r="J1392" s="344"/>
      <c r="K1392" s="344"/>
      <c r="L1392" s="344"/>
      <c r="M1392" s="344"/>
      <c r="N1392" s="344"/>
      <c r="O1392" s="344"/>
      <c r="P1392" s="344"/>
    </row>
    <row r="1393" spans="2:16" ht="18" customHeight="1">
      <c r="B1393" s="344"/>
      <c r="C1393" s="344"/>
      <c r="D1393" s="344"/>
      <c r="E1393" s="344"/>
      <c r="F1393" s="344"/>
      <c r="G1393" s="344"/>
      <c r="H1393" s="344"/>
      <c r="I1393" s="344"/>
      <c r="J1393" s="344"/>
      <c r="K1393" s="344"/>
      <c r="L1393" s="344"/>
      <c r="M1393" s="344"/>
      <c r="N1393" s="344"/>
      <c r="O1393" s="344"/>
      <c r="P1393" s="344"/>
    </row>
    <row r="1394" spans="2:16" ht="18" customHeight="1">
      <c r="B1394" s="344"/>
      <c r="C1394" s="344"/>
      <c r="D1394" s="344"/>
      <c r="E1394" s="344"/>
      <c r="F1394" s="344"/>
      <c r="G1394" s="344"/>
      <c r="H1394" s="344"/>
      <c r="I1394" s="344"/>
      <c r="J1394" s="344"/>
      <c r="K1394" s="344"/>
      <c r="L1394" s="344"/>
      <c r="M1394" s="344"/>
      <c r="N1394" s="344"/>
      <c r="O1394" s="344"/>
      <c r="P1394" s="344"/>
    </row>
    <row r="1395" spans="2:16" ht="18" customHeight="1">
      <c r="B1395" s="344"/>
      <c r="C1395" s="344"/>
      <c r="D1395" s="344"/>
      <c r="E1395" s="344"/>
      <c r="F1395" s="344"/>
      <c r="G1395" s="344"/>
      <c r="H1395" s="344"/>
      <c r="I1395" s="344"/>
      <c r="J1395" s="344"/>
      <c r="K1395" s="344"/>
      <c r="L1395" s="344"/>
      <c r="M1395" s="344"/>
      <c r="N1395" s="344"/>
      <c r="O1395" s="344"/>
      <c r="P1395" s="344"/>
    </row>
    <row r="1396" spans="2:16" ht="18" customHeight="1">
      <c r="B1396" s="344"/>
      <c r="C1396" s="344"/>
      <c r="D1396" s="344"/>
      <c r="E1396" s="344"/>
      <c r="F1396" s="344"/>
      <c r="G1396" s="344"/>
      <c r="H1396" s="344"/>
      <c r="I1396" s="344"/>
      <c r="J1396" s="344"/>
      <c r="K1396" s="344"/>
      <c r="L1396" s="344"/>
      <c r="M1396" s="344"/>
      <c r="N1396" s="344"/>
      <c r="O1396" s="344"/>
      <c r="P1396" s="344"/>
    </row>
    <row r="1397" spans="2:16" ht="18" customHeight="1">
      <c r="B1397" s="344"/>
      <c r="C1397" s="344"/>
      <c r="D1397" s="344"/>
      <c r="E1397" s="344"/>
      <c r="F1397" s="344"/>
      <c r="G1397" s="344"/>
      <c r="H1397" s="344"/>
      <c r="I1397" s="344"/>
      <c r="J1397" s="344"/>
      <c r="K1397" s="344"/>
      <c r="L1397" s="344"/>
      <c r="M1397" s="344"/>
      <c r="N1397" s="344"/>
      <c r="O1397" s="344"/>
      <c r="P1397" s="344"/>
    </row>
    <row r="1398" spans="2:16" ht="18" customHeight="1">
      <c r="B1398" s="344"/>
      <c r="C1398" s="344"/>
      <c r="D1398" s="344"/>
      <c r="E1398" s="344"/>
      <c r="F1398" s="344"/>
      <c r="G1398" s="344"/>
      <c r="H1398" s="344"/>
      <c r="I1398" s="344"/>
      <c r="J1398" s="344"/>
      <c r="K1398" s="344"/>
      <c r="L1398" s="344"/>
      <c r="M1398" s="344"/>
      <c r="N1398" s="344"/>
      <c r="O1398" s="344"/>
      <c r="P1398" s="344"/>
    </row>
    <row r="1399" spans="2:16" ht="18" customHeight="1">
      <c r="B1399" s="344"/>
      <c r="C1399" s="344"/>
      <c r="D1399" s="344"/>
      <c r="E1399" s="344"/>
      <c r="F1399" s="344"/>
      <c r="G1399" s="344"/>
      <c r="H1399" s="344"/>
      <c r="I1399" s="344"/>
      <c r="J1399" s="344"/>
      <c r="K1399" s="344"/>
      <c r="L1399" s="344"/>
      <c r="M1399" s="344"/>
      <c r="N1399" s="344"/>
      <c r="O1399" s="344"/>
      <c r="P1399" s="344"/>
    </row>
    <row r="1400" spans="2:16" ht="18" customHeight="1">
      <c r="B1400" s="344"/>
      <c r="C1400" s="344"/>
      <c r="D1400" s="344"/>
      <c r="E1400" s="344"/>
      <c r="F1400" s="344"/>
      <c r="G1400" s="344"/>
      <c r="H1400" s="344"/>
      <c r="I1400" s="344"/>
      <c r="J1400" s="344"/>
      <c r="K1400" s="344"/>
      <c r="L1400" s="344"/>
      <c r="M1400" s="344"/>
      <c r="N1400" s="344"/>
      <c r="O1400" s="344"/>
      <c r="P1400" s="344"/>
    </row>
    <row r="1401" spans="2:16" ht="18" customHeight="1">
      <c r="B1401" s="344"/>
      <c r="C1401" s="344"/>
      <c r="D1401" s="344"/>
      <c r="E1401" s="344"/>
      <c r="F1401" s="344"/>
      <c r="G1401" s="344"/>
      <c r="H1401" s="344"/>
      <c r="I1401" s="344"/>
      <c r="J1401" s="344"/>
      <c r="K1401" s="344"/>
      <c r="L1401" s="344"/>
      <c r="M1401" s="344"/>
      <c r="N1401" s="344"/>
      <c r="O1401" s="344"/>
      <c r="P1401" s="344"/>
    </row>
    <row r="1402" spans="2:16" ht="18" customHeight="1">
      <c r="B1402" s="344"/>
      <c r="C1402" s="344"/>
      <c r="D1402" s="344"/>
      <c r="E1402" s="344"/>
      <c r="F1402" s="344"/>
      <c r="G1402" s="344"/>
      <c r="H1402" s="344"/>
      <c r="I1402" s="344"/>
      <c r="J1402" s="344"/>
      <c r="K1402" s="344"/>
      <c r="L1402" s="344"/>
      <c r="M1402" s="344"/>
      <c r="N1402" s="344"/>
      <c r="O1402" s="344"/>
      <c r="P1402" s="344"/>
    </row>
    <row r="1403" spans="2:16" ht="18" customHeight="1">
      <c r="B1403" s="344"/>
      <c r="C1403" s="344"/>
      <c r="D1403" s="344"/>
      <c r="E1403" s="344"/>
      <c r="F1403" s="344"/>
      <c r="G1403" s="344"/>
      <c r="H1403" s="344"/>
      <c r="I1403" s="344"/>
      <c r="J1403" s="344"/>
      <c r="K1403" s="344"/>
      <c r="L1403" s="344"/>
      <c r="M1403" s="344"/>
      <c r="N1403" s="344"/>
      <c r="O1403" s="344"/>
      <c r="P1403" s="344"/>
    </row>
    <row r="1404" spans="2:16" ht="18" customHeight="1">
      <c r="B1404" s="344"/>
      <c r="C1404" s="344"/>
      <c r="D1404" s="344"/>
      <c r="E1404" s="344"/>
      <c r="F1404" s="344"/>
      <c r="G1404" s="344"/>
      <c r="H1404" s="344"/>
      <c r="I1404" s="344"/>
      <c r="J1404" s="344"/>
      <c r="K1404" s="344"/>
      <c r="L1404" s="344"/>
      <c r="M1404" s="344"/>
      <c r="N1404" s="344"/>
      <c r="O1404" s="344"/>
      <c r="P1404" s="344"/>
    </row>
    <row r="1405" spans="2:16" ht="18" customHeight="1">
      <c r="B1405" s="344"/>
      <c r="C1405" s="344"/>
      <c r="D1405" s="344"/>
      <c r="E1405" s="344"/>
      <c r="F1405" s="344"/>
      <c r="G1405" s="344"/>
      <c r="H1405" s="344"/>
      <c r="I1405" s="344"/>
      <c r="J1405" s="344"/>
      <c r="K1405" s="344"/>
      <c r="L1405" s="344"/>
      <c r="M1405" s="344"/>
      <c r="N1405" s="344"/>
      <c r="O1405" s="344"/>
      <c r="P1405" s="344"/>
    </row>
    <row r="1406" spans="2:16" ht="18" customHeight="1">
      <c r="B1406" s="344"/>
      <c r="C1406" s="344"/>
      <c r="D1406" s="344"/>
      <c r="E1406" s="344"/>
      <c r="F1406" s="344"/>
      <c r="G1406" s="344"/>
      <c r="H1406" s="344"/>
      <c r="I1406" s="344"/>
      <c r="J1406" s="344"/>
      <c r="K1406" s="344"/>
      <c r="L1406" s="344"/>
      <c r="M1406" s="344"/>
      <c r="N1406" s="344"/>
      <c r="O1406" s="344"/>
      <c r="P1406" s="344"/>
    </row>
    <row r="1407" spans="2:16" ht="18" customHeight="1">
      <c r="B1407" s="344"/>
      <c r="C1407" s="344"/>
      <c r="D1407" s="344"/>
      <c r="E1407" s="344"/>
      <c r="F1407" s="344"/>
      <c r="G1407" s="344"/>
      <c r="H1407" s="344"/>
      <c r="I1407" s="344"/>
      <c r="J1407" s="344"/>
      <c r="K1407" s="344"/>
      <c r="L1407" s="344"/>
      <c r="M1407" s="344"/>
      <c r="N1407" s="344"/>
      <c r="O1407" s="344"/>
      <c r="P1407" s="344"/>
    </row>
    <row r="1408" spans="2:16" ht="18" customHeight="1">
      <c r="B1408" s="344"/>
      <c r="C1408" s="344"/>
      <c r="D1408" s="344"/>
      <c r="E1408" s="344"/>
      <c r="F1408" s="344"/>
      <c r="G1408" s="344"/>
      <c r="H1408" s="344"/>
      <c r="I1408" s="344"/>
      <c r="J1408" s="344"/>
      <c r="K1408" s="344"/>
      <c r="L1408" s="344"/>
      <c r="M1408" s="344"/>
      <c r="N1408" s="344"/>
      <c r="O1408" s="344"/>
      <c r="P1408" s="344"/>
    </row>
    <row r="1409" spans="2:16" ht="18" customHeight="1">
      <c r="B1409" s="344"/>
      <c r="C1409" s="344"/>
      <c r="D1409" s="344"/>
      <c r="E1409" s="344"/>
      <c r="F1409" s="344"/>
      <c r="G1409" s="344"/>
      <c r="H1409" s="344"/>
      <c r="I1409" s="344"/>
      <c r="J1409" s="344"/>
      <c r="K1409" s="344"/>
      <c r="L1409" s="344"/>
      <c r="M1409" s="344"/>
      <c r="N1409" s="344"/>
      <c r="O1409" s="344"/>
      <c r="P1409" s="344"/>
    </row>
    <row r="1410" spans="2:16" ht="18" customHeight="1">
      <c r="B1410" s="344"/>
      <c r="C1410" s="344"/>
      <c r="D1410" s="344"/>
      <c r="E1410" s="344"/>
      <c r="F1410" s="344"/>
      <c r="G1410" s="344"/>
      <c r="H1410" s="344"/>
      <c r="I1410" s="344"/>
      <c r="J1410" s="344"/>
      <c r="K1410" s="344"/>
      <c r="L1410" s="344"/>
      <c r="M1410" s="344"/>
      <c r="N1410" s="344"/>
      <c r="O1410" s="344"/>
      <c r="P1410" s="344"/>
    </row>
    <row r="1411" spans="2:16" ht="18" customHeight="1">
      <c r="B1411" s="344"/>
      <c r="C1411" s="344"/>
      <c r="D1411" s="344"/>
      <c r="E1411" s="344"/>
      <c r="F1411" s="344"/>
      <c r="G1411" s="344"/>
      <c r="H1411" s="344"/>
      <c r="I1411" s="344"/>
      <c r="J1411" s="344"/>
      <c r="K1411" s="344"/>
      <c r="L1411" s="344"/>
      <c r="M1411" s="344"/>
      <c r="N1411" s="344"/>
      <c r="O1411" s="344"/>
      <c r="P1411" s="344"/>
    </row>
    <row r="1412" spans="2:16" ht="18" customHeight="1">
      <c r="B1412" s="344"/>
      <c r="C1412" s="344"/>
      <c r="D1412" s="344"/>
      <c r="E1412" s="344"/>
      <c r="F1412" s="344"/>
      <c r="G1412" s="344"/>
      <c r="H1412" s="344"/>
      <c r="I1412" s="344"/>
      <c r="J1412" s="344"/>
      <c r="K1412" s="344"/>
      <c r="L1412" s="344"/>
      <c r="M1412" s="344"/>
      <c r="N1412" s="344"/>
      <c r="O1412" s="344"/>
      <c r="P1412" s="344"/>
    </row>
    <row r="1413" spans="2:16" ht="18" customHeight="1">
      <c r="B1413" s="344"/>
      <c r="C1413" s="344"/>
      <c r="D1413" s="344"/>
      <c r="E1413" s="344"/>
      <c r="F1413" s="344"/>
      <c r="G1413" s="344"/>
      <c r="H1413" s="344"/>
      <c r="I1413" s="344"/>
      <c r="J1413" s="344"/>
      <c r="K1413" s="344"/>
      <c r="L1413" s="344"/>
      <c r="M1413" s="344"/>
      <c r="N1413" s="344"/>
      <c r="O1413" s="344"/>
      <c r="P1413" s="344"/>
    </row>
    <row r="1414" spans="2:16" ht="18" customHeight="1">
      <c r="B1414" s="344"/>
      <c r="C1414" s="344"/>
      <c r="D1414" s="344"/>
      <c r="E1414" s="344"/>
      <c r="F1414" s="344"/>
      <c r="G1414" s="344"/>
      <c r="H1414" s="344"/>
      <c r="I1414" s="344"/>
      <c r="J1414" s="344"/>
      <c r="K1414" s="344"/>
      <c r="L1414" s="344"/>
      <c r="M1414" s="344"/>
      <c r="N1414" s="344"/>
      <c r="O1414" s="344"/>
      <c r="P1414" s="344"/>
    </row>
    <row r="1415" spans="2:16" ht="18" customHeight="1">
      <c r="B1415" s="344"/>
      <c r="C1415" s="344"/>
      <c r="D1415" s="344"/>
      <c r="E1415" s="344"/>
      <c r="F1415" s="344"/>
      <c r="G1415" s="344"/>
      <c r="H1415" s="344"/>
      <c r="I1415" s="344"/>
      <c r="J1415" s="344"/>
      <c r="K1415" s="344"/>
      <c r="L1415" s="344"/>
      <c r="M1415" s="344"/>
      <c r="N1415" s="344"/>
      <c r="O1415" s="344"/>
      <c r="P1415" s="344"/>
    </row>
    <row r="1416" spans="2:16" ht="18" customHeight="1">
      <c r="B1416" s="344"/>
      <c r="C1416" s="344"/>
      <c r="D1416" s="344"/>
      <c r="E1416" s="344"/>
      <c r="F1416" s="344"/>
      <c r="G1416" s="344"/>
      <c r="H1416" s="344"/>
      <c r="I1416" s="344"/>
      <c r="J1416" s="344"/>
      <c r="K1416" s="344"/>
      <c r="L1416" s="344"/>
      <c r="M1416" s="344"/>
      <c r="N1416" s="344"/>
      <c r="O1416" s="344"/>
      <c r="P1416" s="344"/>
    </row>
    <row r="1417" spans="2:16" ht="18" customHeight="1">
      <c r="B1417" s="344"/>
      <c r="C1417" s="344"/>
      <c r="D1417" s="344"/>
      <c r="E1417" s="344"/>
      <c r="F1417" s="344"/>
      <c r="G1417" s="344"/>
      <c r="H1417" s="344"/>
      <c r="I1417" s="344"/>
      <c r="J1417" s="344"/>
      <c r="K1417" s="344"/>
      <c r="L1417" s="344"/>
      <c r="M1417" s="344"/>
      <c r="N1417" s="344"/>
      <c r="O1417" s="344"/>
      <c r="P1417" s="344"/>
    </row>
    <row r="1418" spans="2:16" ht="18" customHeight="1">
      <c r="B1418" s="344"/>
      <c r="C1418" s="344"/>
      <c r="D1418" s="344"/>
      <c r="E1418" s="344"/>
      <c r="F1418" s="344"/>
      <c r="G1418" s="344"/>
      <c r="H1418" s="344"/>
      <c r="I1418" s="344"/>
      <c r="J1418" s="344"/>
      <c r="K1418" s="344"/>
      <c r="L1418" s="344"/>
      <c r="M1418" s="344"/>
      <c r="N1418" s="344"/>
      <c r="O1418" s="344"/>
      <c r="P1418" s="344"/>
    </row>
    <row r="1419" spans="2:16" ht="18" customHeight="1">
      <c r="B1419" s="344"/>
      <c r="C1419" s="344"/>
      <c r="D1419" s="344"/>
      <c r="E1419" s="344"/>
      <c r="F1419" s="344"/>
      <c r="G1419" s="344"/>
      <c r="H1419" s="344"/>
      <c r="I1419" s="344"/>
      <c r="J1419" s="344"/>
      <c r="K1419" s="344"/>
      <c r="L1419" s="344"/>
      <c r="M1419" s="344"/>
      <c r="N1419" s="344"/>
      <c r="O1419" s="344"/>
      <c r="P1419" s="344"/>
    </row>
    <row r="1420" spans="2:16" ht="18" customHeight="1">
      <c r="B1420" s="344"/>
      <c r="C1420" s="344"/>
      <c r="D1420" s="344"/>
      <c r="E1420" s="344"/>
      <c r="F1420" s="344"/>
      <c r="G1420" s="344"/>
      <c r="H1420" s="344"/>
      <c r="I1420" s="344"/>
      <c r="J1420" s="344"/>
      <c r="K1420" s="344"/>
      <c r="L1420" s="344"/>
      <c r="M1420" s="344"/>
      <c r="N1420" s="344"/>
      <c r="O1420" s="344"/>
      <c r="P1420" s="344"/>
    </row>
    <row r="1421" spans="2:16" ht="18" customHeight="1">
      <c r="B1421" s="344"/>
      <c r="C1421" s="344"/>
      <c r="D1421" s="344"/>
      <c r="E1421" s="344"/>
      <c r="F1421" s="344"/>
      <c r="G1421" s="344"/>
      <c r="H1421" s="344"/>
      <c r="I1421" s="344"/>
      <c r="J1421" s="344"/>
      <c r="K1421" s="344"/>
      <c r="L1421" s="344"/>
      <c r="M1421" s="344"/>
      <c r="N1421" s="344"/>
      <c r="O1421" s="344"/>
      <c r="P1421" s="344"/>
    </row>
    <row r="1422" spans="2:16" ht="18" customHeight="1">
      <c r="B1422" s="344"/>
      <c r="C1422" s="344"/>
      <c r="D1422" s="344"/>
      <c r="E1422" s="344"/>
      <c r="F1422" s="344"/>
      <c r="G1422" s="344"/>
      <c r="H1422" s="344"/>
      <c r="I1422" s="344"/>
      <c r="J1422" s="344"/>
      <c r="K1422" s="344"/>
      <c r="L1422" s="344"/>
      <c r="M1422" s="344"/>
      <c r="N1422" s="344"/>
      <c r="O1422" s="344"/>
      <c r="P1422" s="344"/>
    </row>
    <row r="1423" spans="2:16" ht="18" customHeight="1">
      <c r="B1423" s="344"/>
      <c r="C1423" s="344"/>
      <c r="D1423" s="344"/>
      <c r="E1423" s="344"/>
      <c r="F1423" s="344"/>
      <c r="G1423" s="344"/>
      <c r="H1423" s="344"/>
      <c r="I1423" s="344"/>
      <c r="J1423" s="344"/>
      <c r="K1423" s="344"/>
      <c r="L1423" s="344"/>
      <c r="M1423" s="344"/>
      <c r="N1423" s="344"/>
      <c r="O1423" s="344"/>
      <c r="P1423" s="344"/>
    </row>
    <row r="1424" spans="2:16" ht="18" customHeight="1">
      <c r="B1424" s="344"/>
      <c r="C1424" s="344"/>
      <c r="D1424" s="344"/>
      <c r="E1424" s="344"/>
      <c r="F1424" s="344"/>
      <c r="G1424" s="344"/>
      <c r="H1424" s="344"/>
      <c r="I1424" s="344"/>
      <c r="J1424" s="344"/>
      <c r="K1424" s="344"/>
      <c r="L1424" s="344"/>
      <c r="M1424" s="344"/>
      <c r="N1424" s="344"/>
      <c r="O1424" s="344"/>
      <c r="P1424" s="344"/>
    </row>
    <row r="1425" spans="2:16" ht="18" customHeight="1">
      <c r="B1425" s="344"/>
      <c r="C1425" s="344"/>
      <c r="D1425" s="344"/>
      <c r="E1425" s="344"/>
      <c r="F1425" s="344"/>
      <c r="G1425" s="344"/>
      <c r="H1425" s="344"/>
      <c r="I1425" s="344"/>
      <c r="J1425" s="344"/>
      <c r="K1425" s="344"/>
      <c r="L1425" s="344"/>
      <c r="M1425" s="344"/>
      <c r="N1425" s="344"/>
      <c r="O1425" s="344"/>
      <c r="P1425" s="344"/>
    </row>
    <row r="1426" spans="2:16" ht="18" customHeight="1">
      <c r="B1426" s="344"/>
      <c r="C1426" s="344"/>
      <c r="D1426" s="344"/>
      <c r="E1426" s="344"/>
      <c r="F1426" s="344"/>
      <c r="G1426" s="344"/>
      <c r="H1426" s="344"/>
      <c r="I1426" s="344"/>
      <c r="J1426" s="344"/>
      <c r="K1426" s="344"/>
      <c r="L1426" s="344"/>
      <c r="M1426" s="344"/>
      <c r="N1426" s="344"/>
      <c r="O1426" s="344"/>
      <c r="P1426" s="344"/>
    </row>
    <row r="1427" spans="2:16" ht="18" customHeight="1">
      <c r="B1427" s="344"/>
      <c r="C1427" s="344"/>
      <c r="D1427" s="344"/>
      <c r="E1427" s="344"/>
      <c r="F1427" s="344"/>
      <c r="G1427" s="344"/>
      <c r="H1427" s="344"/>
      <c r="I1427" s="344"/>
      <c r="J1427" s="344"/>
      <c r="K1427" s="344"/>
      <c r="L1427" s="344"/>
      <c r="M1427" s="344"/>
      <c r="N1427" s="344"/>
      <c r="O1427" s="344"/>
      <c r="P1427" s="344"/>
    </row>
    <row r="1428" spans="2:16" ht="18" customHeight="1">
      <c r="B1428" s="344"/>
      <c r="C1428" s="344"/>
      <c r="D1428" s="344"/>
      <c r="E1428" s="344"/>
      <c r="F1428" s="344"/>
      <c r="G1428" s="344"/>
      <c r="H1428" s="344"/>
      <c r="I1428" s="344"/>
      <c r="J1428" s="344"/>
      <c r="K1428" s="344"/>
      <c r="L1428" s="344"/>
      <c r="M1428" s="344"/>
      <c r="N1428" s="344"/>
      <c r="O1428" s="344"/>
      <c r="P1428" s="344"/>
    </row>
    <row r="1429" spans="2:16" ht="18" customHeight="1">
      <c r="B1429" s="344"/>
      <c r="C1429" s="344"/>
      <c r="D1429" s="344"/>
      <c r="E1429" s="344"/>
      <c r="F1429" s="344"/>
      <c r="G1429" s="344"/>
      <c r="H1429" s="344"/>
      <c r="I1429" s="344"/>
      <c r="J1429" s="344"/>
      <c r="K1429" s="344"/>
      <c r="L1429" s="344"/>
      <c r="M1429" s="344"/>
      <c r="N1429" s="344"/>
      <c r="O1429" s="344"/>
      <c r="P1429" s="344"/>
    </row>
    <row r="1430" spans="2:16" ht="18" customHeight="1">
      <c r="B1430" s="344"/>
      <c r="C1430" s="344"/>
      <c r="D1430" s="344"/>
      <c r="E1430" s="344"/>
      <c r="F1430" s="344"/>
      <c r="G1430" s="344"/>
      <c r="H1430" s="344"/>
      <c r="I1430" s="344"/>
      <c r="J1430" s="344"/>
      <c r="K1430" s="344"/>
      <c r="L1430" s="344"/>
      <c r="M1430" s="344"/>
      <c r="N1430" s="344"/>
      <c r="O1430" s="344"/>
      <c r="P1430" s="344"/>
    </row>
    <row r="1431" spans="2:16" ht="18" customHeight="1">
      <c r="B1431" s="344"/>
      <c r="C1431" s="344"/>
      <c r="D1431" s="344"/>
      <c r="E1431" s="344"/>
      <c r="F1431" s="344"/>
      <c r="G1431" s="344"/>
      <c r="H1431" s="344"/>
      <c r="I1431" s="344"/>
      <c r="J1431" s="344"/>
      <c r="K1431" s="344"/>
      <c r="L1431" s="344"/>
      <c r="M1431" s="344"/>
      <c r="N1431" s="344"/>
      <c r="O1431" s="344"/>
      <c r="P1431" s="344"/>
    </row>
    <row r="1432" spans="2:16" ht="18" customHeight="1">
      <c r="B1432" s="344"/>
      <c r="C1432" s="344"/>
      <c r="D1432" s="344"/>
      <c r="E1432" s="344"/>
      <c r="F1432" s="344"/>
      <c r="G1432" s="344"/>
      <c r="H1432" s="344"/>
      <c r="I1432" s="344"/>
      <c r="J1432" s="344"/>
      <c r="K1432" s="344"/>
      <c r="L1432" s="344"/>
      <c r="M1432" s="344"/>
      <c r="N1432" s="344"/>
      <c r="O1432" s="344"/>
      <c r="P1432" s="344"/>
    </row>
    <row r="1433" spans="2:16" ht="18" customHeight="1">
      <c r="B1433" s="344"/>
      <c r="C1433" s="344"/>
      <c r="D1433" s="344"/>
      <c r="E1433" s="344"/>
      <c r="F1433" s="344"/>
      <c r="G1433" s="344"/>
      <c r="H1433" s="344"/>
      <c r="I1433" s="344"/>
      <c r="J1433" s="344"/>
      <c r="K1433" s="344"/>
      <c r="L1433" s="344"/>
      <c r="M1433" s="344"/>
      <c r="N1433" s="344"/>
      <c r="O1433" s="344"/>
      <c r="P1433" s="344"/>
    </row>
    <row r="1434" spans="2:16" ht="18" customHeight="1">
      <c r="B1434" s="344"/>
      <c r="C1434" s="344"/>
      <c r="D1434" s="344"/>
      <c r="E1434" s="344"/>
      <c r="F1434" s="344"/>
      <c r="G1434" s="344"/>
      <c r="H1434" s="344"/>
      <c r="I1434" s="344"/>
      <c r="J1434" s="344"/>
      <c r="K1434" s="344"/>
      <c r="L1434" s="344"/>
      <c r="M1434" s="344"/>
      <c r="N1434" s="344"/>
      <c r="O1434" s="344"/>
      <c r="P1434" s="344"/>
    </row>
    <row r="1435" spans="2:16" ht="18" customHeight="1">
      <c r="B1435" s="344"/>
      <c r="C1435" s="344"/>
      <c r="D1435" s="344"/>
      <c r="E1435" s="344"/>
      <c r="F1435" s="344"/>
      <c r="G1435" s="344"/>
      <c r="H1435" s="344"/>
      <c r="I1435" s="344"/>
      <c r="J1435" s="344"/>
      <c r="K1435" s="344"/>
      <c r="L1435" s="344"/>
      <c r="M1435" s="344"/>
      <c r="N1435" s="344"/>
      <c r="O1435" s="344"/>
      <c r="P1435" s="344"/>
    </row>
    <row r="1436" spans="2:16" ht="18" customHeight="1">
      <c r="B1436" s="344"/>
      <c r="C1436" s="344"/>
      <c r="D1436" s="344"/>
      <c r="E1436" s="344"/>
      <c r="F1436" s="344"/>
      <c r="G1436" s="344"/>
      <c r="H1436" s="344"/>
      <c r="I1436" s="344"/>
      <c r="J1436" s="344"/>
      <c r="K1436" s="344"/>
      <c r="L1436" s="344"/>
      <c r="M1436" s="344"/>
      <c r="N1436" s="344"/>
      <c r="O1436" s="344"/>
      <c r="P1436" s="344"/>
    </row>
    <row r="1437" spans="2:16" ht="18" customHeight="1">
      <c r="B1437" s="344"/>
      <c r="C1437" s="344"/>
      <c r="D1437" s="344"/>
      <c r="E1437" s="344"/>
      <c r="F1437" s="344"/>
      <c r="G1437" s="344"/>
      <c r="H1437" s="344"/>
      <c r="I1437" s="344"/>
      <c r="J1437" s="344"/>
      <c r="K1437" s="344"/>
      <c r="L1437" s="344"/>
      <c r="M1437" s="344"/>
      <c r="N1437" s="344"/>
      <c r="O1437" s="344"/>
      <c r="P1437" s="344"/>
    </row>
    <row r="1438" spans="2:16" ht="18" customHeight="1">
      <c r="B1438" s="344"/>
      <c r="C1438" s="344"/>
      <c r="D1438" s="344"/>
      <c r="E1438" s="344"/>
      <c r="F1438" s="344"/>
      <c r="G1438" s="344"/>
      <c r="H1438" s="344"/>
      <c r="I1438" s="344"/>
      <c r="J1438" s="344"/>
      <c r="K1438" s="344"/>
      <c r="L1438" s="344"/>
      <c r="M1438" s="344"/>
      <c r="N1438" s="344"/>
      <c r="O1438" s="344"/>
      <c r="P1438" s="344"/>
    </row>
    <row r="1439" spans="2:16" ht="18" customHeight="1">
      <c r="B1439" s="344"/>
      <c r="C1439" s="344"/>
      <c r="D1439" s="344"/>
      <c r="E1439" s="344"/>
      <c r="F1439" s="344"/>
      <c r="G1439" s="344"/>
      <c r="H1439" s="344"/>
      <c r="I1439" s="344"/>
      <c r="J1439" s="344"/>
      <c r="K1439" s="344"/>
      <c r="L1439" s="344"/>
      <c r="M1439" s="344"/>
      <c r="N1439" s="344"/>
      <c r="O1439" s="344"/>
      <c r="P1439" s="344"/>
    </row>
    <row r="1440" spans="2:16" ht="18" customHeight="1">
      <c r="B1440" s="344"/>
      <c r="C1440" s="344"/>
      <c r="D1440" s="344"/>
      <c r="E1440" s="344"/>
      <c r="F1440" s="344"/>
      <c r="G1440" s="344"/>
      <c r="H1440" s="344"/>
      <c r="I1440" s="344"/>
      <c r="J1440" s="344"/>
      <c r="K1440" s="344"/>
      <c r="L1440" s="344"/>
      <c r="M1440" s="344"/>
      <c r="N1440" s="344"/>
      <c r="O1440" s="344"/>
      <c r="P1440" s="344"/>
    </row>
    <row r="1441" spans="2:16" ht="18" customHeight="1">
      <c r="B1441" s="344"/>
      <c r="C1441" s="344"/>
      <c r="D1441" s="344"/>
      <c r="E1441" s="344"/>
      <c r="F1441" s="344"/>
      <c r="G1441" s="344"/>
      <c r="H1441" s="344"/>
      <c r="I1441" s="344"/>
      <c r="J1441" s="344"/>
      <c r="K1441" s="344"/>
      <c r="L1441" s="344"/>
      <c r="M1441" s="344"/>
      <c r="N1441" s="344"/>
      <c r="O1441" s="344"/>
      <c r="P1441" s="344"/>
    </row>
    <row r="1442" spans="2:16" ht="18" customHeight="1">
      <c r="B1442" s="344"/>
      <c r="C1442" s="344"/>
      <c r="D1442" s="344"/>
      <c r="E1442" s="344"/>
      <c r="F1442" s="344"/>
      <c r="G1442" s="344"/>
      <c r="H1442" s="344"/>
      <c r="I1442" s="344"/>
      <c r="J1442" s="344"/>
      <c r="K1442" s="344"/>
      <c r="L1442" s="344"/>
      <c r="M1442" s="344"/>
      <c r="N1442" s="344"/>
      <c r="O1442" s="344"/>
      <c r="P1442" s="344"/>
    </row>
    <row r="1443" spans="2:16" ht="18" customHeight="1">
      <c r="B1443" s="344"/>
      <c r="C1443" s="344"/>
      <c r="D1443" s="344"/>
      <c r="E1443" s="344"/>
      <c r="F1443" s="344"/>
      <c r="G1443" s="344"/>
      <c r="H1443" s="344"/>
      <c r="I1443" s="344"/>
      <c r="J1443" s="344"/>
      <c r="K1443" s="344"/>
      <c r="L1443" s="344"/>
      <c r="M1443" s="344"/>
      <c r="N1443" s="344"/>
      <c r="O1443" s="344"/>
      <c r="P1443" s="344"/>
    </row>
    <row r="1444" spans="2:16" ht="18" customHeight="1">
      <c r="B1444" s="344"/>
      <c r="C1444" s="344"/>
      <c r="D1444" s="344"/>
      <c r="E1444" s="344"/>
      <c r="F1444" s="344"/>
      <c r="G1444" s="344"/>
      <c r="H1444" s="344"/>
      <c r="I1444" s="344"/>
      <c r="J1444" s="344"/>
      <c r="K1444" s="344"/>
      <c r="L1444" s="344"/>
      <c r="M1444" s="344"/>
      <c r="N1444" s="344"/>
      <c r="O1444" s="344"/>
      <c r="P1444" s="344"/>
    </row>
    <row r="1445" spans="2:16" ht="18" customHeight="1">
      <c r="B1445" s="344"/>
      <c r="C1445" s="344"/>
      <c r="D1445" s="344"/>
      <c r="E1445" s="344"/>
      <c r="F1445" s="344"/>
      <c r="G1445" s="344"/>
      <c r="H1445" s="344"/>
      <c r="I1445" s="344"/>
      <c r="J1445" s="344"/>
      <c r="K1445" s="344"/>
      <c r="L1445" s="344"/>
      <c r="M1445" s="344"/>
      <c r="N1445" s="344"/>
      <c r="O1445" s="344"/>
      <c r="P1445" s="344"/>
    </row>
    <row r="1446" spans="2:16" ht="18" customHeight="1">
      <c r="B1446" s="344"/>
      <c r="C1446" s="344"/>
      <c r="D1446" s="344"/>
      <c r="E1446" s="344"/>
      <c r="F1446" s="344"/>
      <c r="G1446" s="344"/>
      <c r="H1446" s="344"/>
      <c r="I1446" s="344"/>
      <c r="J1446" s="344"/>
      <c r="K1446" s="344"/>
      <c r="L1446" s="344"/>
      <c r="M1446" s="344"/>
      <c r="N1446" s="344"/>
      <c r="O1446" s="344"/>
      <c r="P1446" s="344"/>
    </row>
    <row r="1447" spans="2:16" ht="18" customHeight="1">
      <c r="B1447" s="344"/>
      <c r="C1447" s="344"/>
      <c r="D1447" s="344"/>
      <c r="E1447" s="344"/>
      <c r="F1447" s="344"/>
      <c r="G1447" s="344"/>
      <c r="H1447" s="344"/>
      <c r="I1447" s="344"/>
      <c r="J1447" s="344"/>
      <c r="K1447" s="344"/>
      <c r="L1447" s="344"/>
      <c r="M1447" s="344"/>
      <c r="N1447" s="344"/>
      <c r="O1447" s="344"/>
      <c r="P1447" s="344"/>
    </row>
    <row r="1448" spans="2:16" ht="18" customHeight="1">
      <c r="B1448" s="344"/>
      <c r="C1448" s="344"/>
      <c r="D1448" s="344"/>
      <c r="E1448" s="344"/>
      <c r="F1448" s="344"/>
      <c r="G1448" s="344"/>
      <c r="H1448" s="344"/>
      <c r="I1448" s="344"/>
      <c r="J1448" s="344"/>
      <c r="K1448" s="344"/>
      <c r="L1448" s="344"/>
      <c r="M1448" s="344"/>
      <c r="N1448" s="344"/>
      <c r="O1448" s="344"/>
      <c r="P1448" s="344"/>
    </row>
    <row r="1449" spans="2:16" ht="18" customHeight="1">
      <c r="B1449" s="344"/>
      <c r="C1449" s="344"/>
      <c r="D1449" s="344"/>
      <c r="E1449" s="344"/>
      <c r="F1449" s="344"/>
      <c r="G1449" s="344"/>
      <c r="H1449" s="344"/>
      <c r="I1449" s="344"/>
      <c r="J1449" s="344"/>
      <c r="K1449" s="344"/>
      <c r="L1449" s="344"/>
      <c r="M1449" s="344"/>
      <c r="N1449" s="344"/>
      <c r="O1449" s="344"/>
      <c r="P1449" s="344"/>
    </row>
    <row r="1450" spans="2:16" ht="18" customHeight="1">
      <c r="B1450" s="344"/>
      <c r="C1450" s="344"/>
      <c r="D1450" s="344"/>
      <c r="E1450" s="344"/>
      <c r="F1450" s="344"/>
      <c r="G1450" s="344"/>
      <c r="H1450" s="344"/>
      <c r="I1450" s="344"/>
      <c r="J1450" s="344"/>
      <c r="K1450" s="344"/>
      <c r="L1450" s="344"/>
      <c r="M1450" s="344"/>
      <c r="N1450" s="344"/>
      <c r="O1450" s="344"/>
      <c r="P1450" s="344"/>
    </row>
    <row r="1451" spans="2:16" ht="18" customHeight="1">
      <c r="B1451" s="344"/>
      <c r="C1451" s="344"/>
      <c r="D1451" s="344"/>
      <c r="E1451" s="344"/>
      <c r="F1451" s="344"/>
      <c r="G1451" s="344"/>
      <c r="H1451" s="344"/>
      <c r="I1451" s="344"/>
      <c r="J1451" s="344"/>
      <c r="K1451" s="344"/>
      <c r="L1451" s="344"/>
      <c r="M1451" s="344"/>
      <c r="N1451" s="344"/>
      <c r="O1451" s="344"/>
      <c r="P1451" s="344"/>
    </row>
    <row r="1452" spans="2:16" ht="18" customHeight="1">
      <c r="B1452" s="344"/>
      <c r="C1452" s="344"/>
      <c r="D1452" s="344"/>
      <c r="E1452" s="344"/>
      <c r="F1452" s="344"/>
      <c r="G1452" s="344"/>
      <c r="H1452" s="344"/>
      <c r="I1452" s="344"/>
      <c r="J1452" s="344"/>
      <c r="K1452" s="344"/>
      <c r="L1452" s="344"/>
      <c r="M1452" s="344"/>
      <c r="N1452" s="344"/>
      <c r="O1452" s="344"/>
      <c r="P1452" s="344"/>
    </row>
    <row r="1453" spans="2:16" ht="18" customHeight="1">
      <c r="B1453" s="344"/>
      <c r="C1453" s="344"/>
      <c r="D1453" s="344"/>
      <c r="E1453" s="344"/>
      <c r="F1453" s="344"/>
      <c r="G1453" s="344"/>
      <c r="H1453" s="344"/>
      <c r="I1453" s="344"/>
      <c r="J1453" s="344"/>
      <c r="K1453" s="344"/>
      <c r="L1453" s="344"/>
      <c r="M1453" s="344"/>
      <c r="N1453" s="344"/>
      <c r="O1453" s="344"/>
      <c r="P1453" s="344"/>
    </row>
    <row r="1454" spans="2:16" ht="18" customHeight="1">
      <c r="B1454" s="344"/>
      <c r="C1454" s="344"/>
      <c r="D1454" s="344"/>
      <c r="E1454" s="344"/>
      <c r="F1454" s="344"/>
      <c r="G1454" s="344"/>
      <c r="H1454" s="344"/>
      <c r="I1454" s="344"/>
      <c r="J1454" s="344"/>
      <c r="K1454" s="344"/>
      <c r="L1454" s="344"/>
      <c r="M1454" s="344"/>
      <c r="N1454" s="344"/>
      <c r="O1454" s="344"/>
      <c r="P1454" s="344"/>
    </row>
    <row r="1455" spans="2:16" ht="18" customHeight="1">
      <c r="B1455" s="344"/>
      <c r="C1455" s="344"/>
      <c r="D1455" s="344"/>
      <c r="E1455" s="344"/>
      <c r="F1455" s="344"/>
      <c r="G1455" s="344"/>
      <c r="H1455" s="344"/>
      <c r="I1455" s="344"/>
      <c r="J1455" s="344"/>
      <c r="K1455" s="344"/>
      <c r="L1455" s="344"/>
      <c r="M1455" s="344"/>
      <c r="N1455" s="344"/>
      <c r="O1455" s="344"/>
      <c r="P1455" s="344"/>
    </row>
    <row r="1456" spans="2:16" ht="18" customHeight="1">
      <c r="B1456" s="344"/>
      <c r="C1456" s="344"/>
      <c r="D1456" s="344"/>
      <c r="E1456" s="344"/>
      <c r="F1456" s="344"/>
      <c r="G1456" s="344"/>
      <c r="H1456" s="344"/>
      <c r="I1456" s="344"/>
      <c r="J1456" s="344"/>
      <c r="K1456" s="344"/>
      <c r="L1456" s="344"/>
      <c r="M1456" s="344"/>
      <c r="N1456" s="344"/>
      <c r="O1456" s="344"/>
      <c r="P1456" s="344"/>
    </row>
    <row r="1457" spans="2:16" ht="18" customHeight="1">
      <c r="B1457" s="344"/>
      <c r="C1457" s="344"/>
      <c r="D1457" s="344"/>
      <c r="E1457" s="344"/>
      <c r="F1457" s="344"/>
      <c r="G1457" s="344"/>
      <c r="H1457" s="344"/>
      <c r="I1457" s="344"/>
      <c r="J1457" s="344"/>
      <c r="K1457" s="344"/>
      <c r="L1457" s="344"/>
      <c r="M1457" s="344"/>
      <c r="N1457" s="344"/>
      <c r="O1457" s="344"/>
      <c r="P1457" s="344"/>
    </row>
    <row r="1458" spans="2:16" ht="18" customHeight="1">
      <c r="B1458" s="344"/>
      <c r="C1458" s="344"/>
      <c r="D1458" s="344"/>
      <c r="E1458" s="344"/>
      <c r="F1458" s="344"/>
      <c r="G1458" s="344"/>
      <c r="H1458" s="344"/>
      <c r="I1458" s="344"/>
      <c r="J1458" s="344"/>
      <c r="K1458" s="344"/>
      <c r="L1458" s="344"/>
      <c r="M1458" s="344"/>
      <c r="N1458" s="344"/>
      <c r="O1458" s="344"/>
      <c r="P1458" s="344"/>
    </row>
    <row r="1459" spans="2:16" ht="18" customHeight="1">
      <c r="B1459" s="344"/>
      <c r="C1459" s="344"/>
      <c r="D1459" s="344"/>
      <c r="E1459" s="344"/>
      <c r="F1459" s="344"/>
      <c r="G1459" s="344"/>
      <c r="H1459" s="344"/>
      <c r="I1459" s="344"/>
      <c r="J1459" s="344"/>
      <c r="K1459" s="344"/>
      <c r="L1459" s="344"/>
      <c r="M1459" s="344"/>
      <c r="N1459" s="344"/>
      <c r="O1459" s="344"/>
      <c r="P1459" s="344"/>
    </row>
    <row r="1460" spans="2:16" ht="18" customHeight="1">
      <c r="B1460" s="344"/>
      <c r="C1460" s="344"/>
      <c r="D1460" s="344"/>
      <c r="E1460" s="344"/>
      <c r="F1460" s="344"/>
      <c r="G1460" s="344"/>
      <c r="H1460" s="344"/>
      <c r="I1460" s="344"/>
      <c r="J1460" s="344"/>
      <c r="K1460" s="344"/>
      <c r="L1460" s="344"/>
      <c r="M1460" s="344"/>
      <c r="N1460" s="344"/>
      <c r="O1460" s="344"/>
      <c r="P1460" s="344"/>
    </row>
    <row r="1461" spans="2:16" ht="18" customHeight="1">
      <c r="B1461" s="344"/>
      <c r="C1461" s="344"/>
      <c r="D1461" s="344"/>
      <c r="E1461" s="344"/>
      <c r="F1461" s="344"/>
      <c r="G1461" s="344"/>
      <c r="H1461" s="344"/>
      <c r="I1461" s="344"/>
      <c r="J1461" s="344"/>
      <c r="K1461" s="344"/>
      <c r="L1461" s="344"/>
      <c r="M1461" s="344"/>
      <c r="N1461" s="344"/>
      <c r="O1461" s="344"/>
      <c r="P1461" s="344"/>
    </row>
    <row r="1462" spans="2:16" ht="18" customHeight="1">
      <c r="B1462" s="344"/>
      <c r="C1462" s="344"/>
      <c r="D1462" s="344"/>
      <c r="E1462" s="344"/>
      <c r="F1462" s="344"/>
      <c r="G1462" s="344"/>
      <c r="H1462" s="344"/>
      <c r="I1462" s="344"/>
      <c r="J1462" s="344"/>
      <c r="K1462" s="344"/>
      <c r="L1462" s="344"/>
      <c r="M1462" s="344"/>
      <c r="N1462" s="344"/>
      <c r="O1462" s="344"/>
      <c r="P1462" s="344"/>
    </row>
    <row r="1463" spans="2:16" ht="18" customHeight="1">
      <c r="B1463" s="344"/>
      <c r="C1463" s="344"/>
      <c r="D1463" s="344"/>
      <c r="E1463" s="344"/>
      <c r="F1463" s="344"/>
      <c r="G1463" s="344"/>
      <c r="H1463" s="344"/>
      <c r="I1463" s="344"/>
      <c r="J1463" s="344"/>
      <c r="K1463" s="344"/>
      <c r="L1463" s="344"/>
      <c r="M1463" s="344"/>
      <c r="N1463" s="344"/>
      <c r="O1463" s="344"/>
      <c r="P1463" s="344"/>
    </row>
    <row r="1464" spans="2:16" ht="18" customHeight="1">
      <c r="B1464" s="344"/>
      <c r="C1464" s="344"/>
      <c r="D1464" s="344"/>
      <c r="E1464" s="344"/>
      <c r="F1464" s="344"/>
      <c r="G1464" s="344"/>
      <c r="H1464" s="344"/>
      <c r="I1464" s="344"/>
      <c r="J1464" s="344"/>
      <c r="K1464" s="344"/>
      <c r="L1464" s="344"/>
      <c r="M1464" s="344"/>
      <c r="N1464" s="344"/>
      <c r="O1464" s="344"/>
      <c r="P1464" s="344"/>
    </row>
    <row r="1465" spans="2:16" ht="18" customHeight="1">
      <c r="B1465" s="344"/>
      <c r="C1465" s="344"/>
      <c r="D1465" s="344"/>
      <c r="E1465" s="344"/>
      <c r="F1465" s="344"/>
      <c r="G1465" s="344"/>
      <c r="H1465" s="344"/>
      <c r="I1465" s="344"/>
      <c r="J1465" s="344"/>
      <c r="K1465" s="344"/>
      <c r="L1465" s="344"/>
      <c r="M1465" s="344"/>
      <c r="N1465" s="344"/>
      <c r="O1465" s="344"/>
      <c r="P1465" s="344"/>
    </row>
    <row r="1466" spans="2:16" ht="18" customHeight="1">
      <c r="B1466" s="344"/>
      <c r="C1466" s="344"/>
      <c r="D1466" s="344"/>
      <c r="E1466" s="344"/>
      <c r="F1466" s="344"/>
      <c r="G1466" s="344"/>
      <c r="H1466" s="344"/>
      <c r="I1466" s="344"/>
      <c r="J1466" s="344"/>
      <c r="K1466" s="344"/>
      <c r="L1466" s="344"/>
      <c r="M1466" s="344"/>
      <c r="N1466" s="344"/>
      <c r="O1466" s="344"/>
      <c r="P1466" s="344"/>
    </row>
    <row r="1467" spans="2:16" ht="18" customHeight="1">
      <c r="B1467" s="344"/>
      <c r="C1467" s="344"/>
      <c r="D1467" s="344"/>
      <c r="E1467" s="344"/>
      <c r="F1467" s="344"/>
      <c r="G1467" s="344"/>
      <c r="H1467" s="344"/>
      <c r="I1467" s="344"/>
      <c r="J1467" s="344"/>
      <c r="K1467" s="344"/>
      <c r="L1467" s="344"/>
      <c r="M1467" s="344"/>
      <c r="N1467" s="344"/>
      <c r="O1467" s="344"/>
      <c r="P1467" s="344"/>
    </row>
    <row r="1468" spans="2:16" ht="18" customHeight="1">
      <c r="B1468" s="344"/>
      <c r="C1468" s="344"/>
      <c r="D1468" s="344"/>
      <c r="E1468" s="344"/>
      <c r="F1468" s="344"/>
      <c r="G1468" s="344"/>
      <c r="H1468" s="344"/>
      <c r="I1468" s="344"/>
      <c r="J1468" s="344"/>
      <c r="K1468" s="344"/>
      <c r="L1468" s="344"/>
      <c r="M1468" s="344"/>
      <c r="N1468" s="344"/>
      <c r="O1468" s="344"/>
      <c r="P1468" s="344"/>
    </row>
    <row r="1469" spans="2:16" ht="18" customHeight="1">
      <c r="B1469" s="344"/>
      <c r="C1469" s="344"/>
      <c r="D1469" s="344"/>
      <c r="E1469" s="344"/>
      <c r="F1469" s="344"/>
      <c r="G1469" s="344"/>
      <c r="H1469" s="344"/>
      <c r="I1469" s="344"/>
      <c r="J1469" s="344"/>
      <c r="K1469" s="344"/>
      <c r="L1469" s="344"/>
      <c r="M1469" s="344"/>
      <c r="N1469" s="344"/>
      <c r="O1469" s="344"/>
      <c r="P1469" s="344"/>
    </row>
    <row r="1470" spans="2:16" ht="18" customHeight="1">
      <c r="B1470" s="344"/>
      <c r="C1470" s="344"/>
      <c r="D1470" s="344"/>
      <c r="E1470" s="344"/>
      <c r="F1470" s="344"/>
      <c r="G1470" s="344"/>
      <c r="H1470" s="344"/>
      <c r="I1470" s="344"/>
      <c r="J1470" s="344"/>
      <c r="K1470" s="344"/>
      <c r="L1470" s="344"/>
      <c r="M1470" s="344"/>
      <c r="N1470" s="344"/>
      <c r="O1470" s="344"/>
      <c r="P1470" s="344"/>
    </row>
    <row r="1471" spans="2:16" ht="18" customHeight="1">
      <c r="B1471" s="344"/>
      <c r="C1471" s="344"/>
      <c r="D1471" s="344"/>
      <c r="E1471" s="344"/>
      <c r="F1471" s="344"/>
      <c r="G1471" s="344"/>
      <c r="H1471" s="344"/>
      <c r="I1471" s="344"/>
      <c r="J1471" s="344"/>
      <c r="K1471" s="344"/>
      <c r="L1471" s="344"/>
      <c r="M1471" s="344"/>
      <c r="N1471" s="344"/>
      <c r="O1471" s="344"/>
      <c r="P1471" s="344"/>
    </row>
    <row r="1472" spans="2:16" ht="18" customHeight="1">
      <c r="B1472" s="344"/>
      <c r="C1472" s="344"/>
      <c r="D1472" s="344"/>
      <c r="E1472" s="344"/>
      <c r="F1472" s="344"/>
      <c r="G1472" s="344"/>
      <c r="H1472" s="344"/>
      <c r="I1472" s="344"/>
      <c r="J1472" s="344"/>
      <c r="K1472" s="344"/>
      <c r="L1472" s="344"/>
      <c r="M1472" s="344"/>
      <c r="N1472" s="344"/>
      <c r="O1472" s="344"/>
      <c r="P1472" s="344"/>
    </row>
    <row r="1473" spans="2:16" ht="18" customHeight="1">
      <c r="B1473" s="344"/>
      <c r="C1473" s="344"/>
      <c r="D1473" s="344"/>
      <c r="E1473" s="344"/>
      <c r="F1473" s="344"/>
      <c r="G1473" s="344"/>
      <c r="H1473" s="344"/>
      <c r="I1473" s="344"/>
      <c r="J1473" s="344"/>
      <c r="K1473" s="344"/>
      <c r="L1473" s="344"/>
      <c r="M1473" s="344"/>
      <c r="N1473" s="344"/>
      <c r="O1473" s="344"/>
      <c r="P1473" s="344"/>
    </row>
    <row r="1474" spans="2:16" ht="18" customHeight="1">
      <c r="B1474" s="344"/>
      <c r="C1474" s="344"/>
      <c r="D1474" s="344"/>
      <c r="E1474" s="344"/>
      <c r="F1474" s="344"/>
      <c r="G1474" s="344"/>
      <c r="H1474" s="344"/>
      <c r="I1474" s="344"/>
      <c r="J1474" s="344"/>
      <c r="K1474" s="344"/>
      <c r="L1474" s="344"/>
      <c r="M1474" s="344"/>
      <c r="N1474" s="344"/>
      <c r="O1474" s="344"/>
      <c r="P1474" s="344"/>
    </row>
    <row r="1475" spans="2:16" ht="18" customHeight="1">
      <c r="B1475" s="344"/>
      <c r="C1475" s="344"/>
      <c r="D1475" s="344"/>
      <c r="E1475" s="344"/>
      <c r="F1475" s="344"/>
      <c r="G1475" s="344"/>
      <c r="H1475" s="344"/>
      <c r="I1475" s="344"/>
      <c r="J1475" s="344"/>
      <c r="K1475" s="344"/>
      <c r="L1475" s="344"/>
      <c r="M1475" s="344"/>
      <c r="N1475" s="344"/>
      <c r="O1475" s="344"/>
      <c r="P1475" s="344"/>
    </row>
    <row r="1476" spans="2:16" ht="18" customHeight="1">
      <c r="B1476" s="344"/>
      <c r="C1476" s="344"/>
      <c r="D1476" s="344"/>
      <c r="E1476" s="344"/>
      <c r="F1476" s="344"/>
      <c r="G1476" s="344"/>
      <c r="H1476" s="344"/>
      <c r="I1476" s="344"/>
      <c r="J1476" s="344"/>
      <c r="K1476" s="344"/>
      <c r="L1476" s="344"/>
      <c r="M1476" s="344"/>
      <c r="N1476" s="344"/>
      <c r="O1476" s="344"/>
      <c r="P1476" s="344"/>
    </row>
    <row r="1477" spans="2:16" ht="18" customHeight="1">
      <c r="B1477" s="344"/>
      <c r="C1477" s="344"/>
      <c r="D1477" s="344"/>
      <c r="E1477" s="344"/>
      <c r="F1477" s="344"/>
      <c r="G1477" s="344"/>
      <c r="H1477" s="344"/>
      <c r="I1477" s="344"/>
      <c r="J1477" s="344"/>
      <c r="K1477" s="344"/>
      <c r="L1477" s="344"/>
      <c r="M1477" s="344"/>
      <c r="N1477" s="344"/>
      <c r="O1477" s="344"/>
      <c r="P1477" s="344"/>
    </row>
    <row r="1478" spans="2:16" ht="18" customHeight="1">
      <c r="B1478" s="344"/>
      <c r="C1478" s="344"/>
      <c r="D1478" s="344"/>
      <c r="E1478" s="344"/>
      <c r="F1478" s="344"/>
      <c r="G1478" s="344"/>
      <c r="H1478" s="344"/>
      <c r="I1478" s="344"/>
      <c r="J1478" s="344"/>
      <c r="K1478" s="344"/>
      <c r="L1478" s="344"/>
      <c r="M1478" s="344"/>
      <c r="N1478" s="344"/>
      <c r="O1478" s="344"/>
      <c r="P1478" s="344"/>
    </row>
    <row r="1479" spans="2:16" ht="18" customHeight="1">
      <c r="B1479" s="344"/>
      <c r="C1479" s="344"/>
      <c r="D1479" s="344"/>
      <c r="E1479" s="344"/>
      <c r="F1479" s="344"/>
      <c r="G1479" s="344"/>
      <c r="H1479" s="344"/>
      <c r="I1479" s="344"/>
      <c r="J1479" s="344"/>
      <c r="K1479" s="344"/>
      <c r="L1479" s="344"/>
      <c r="M1479" s="344"/>
      <c r="N1479" s="344"/>
      <c r="O1479" s="344"/>
      <c r="P1479" s="344"/>
    </row>
    <row r="1480" spans="2:16" ht="18" customHeight="1">
      <c r="B1480" s="344"/>
      <c r="C1480" s="344"/>
      <c r="D1480" s="344"/>
      <c r="E1480" s="344"/>
      <c r="F1480" s="344"/>
      <c r="G1480" s="344"/>
      <c r="H1480" s="344"/>
      <c r="I1480" s="344"/>
      <c r="J1480" s="344"/>
      <c r="K1480" s="344"/>
      <c r="L1480" s="344"/>
      <c r="M1480" s="344"/>
      <c r="N1480" s="344"/>
      <c r="O1480" s="344"/>
      <c r="P1480" s="344"/>
    </row>
    <row r="1481" spans="2:16" ht="18" customHeight="1">
      <c r="B1481" s="344"/>
      <c r="C1481" s="344"/>
      <c r="D1481" s="344"/>
      <c r="E1481" s="344"/>
      <c r="F1481" s="344"/>
      <c r="G1481" s="344"/>
      <c r="H1481" s="344"/>
      <c r="I1481" s="344"/>
      <c r="J1481" s="344"/>
      <c r="K1481" s="344"/>
      <c r="L1481" s="344"/>
      <c r="M1481" s="344"/>
      <c r="N1481" s="344"/>
      <c r="O1481" s="344"/>
      <c r="P1481" s="344"/>
    </row>
    <row r="1482" spans="2:16" ht="18" customHeight="1">
      <c r="B1482" s="344"/>
      <c r="C1482" s="344"/>
      <c r="D1482" s="344"/>
      <c r="E1482" s="344"/>
      <c r="F1482" s="344"/>
      <c r="G1482" s="344"/>
      <c r="H1482" s="344"/>
      <c r="I1482" s="344"/>
      <c r="J1482" s="344"/>
      <c r="K1482" s="344"/>
      <c r="L1482" s="344"/>
      <c r="M1482" s="344"/>
      <c r="N1482" s="344"/>
      <c r="O1482" s="344"/>
      <c r="P1482" s="344"/>
    </row>
    <row r="1483" spans="2:16" ht="18" customHeight="1">
      <c r="B1483" s="344"/>
      <c r="C1483" s="344"/>
      <c r="D1483" s="344"/>
      <c r="E1483" s="344"/>
      <c r="F1483" s="344"/>
      <c r="G1483" s="344"/>
      <c r="H1483" s="344"/>
      <c r="I1483" s="344"/>
      <c r="J1483" s="344"/>
      <c r="K1483" s="344"/>
      <c r="L1483" s="344"/>
      <c r="M1483" s="344"/>
      <c r="N1483" s="344"/>
      <c r="O1483" s="344"/>
      <c r="P1483" s="344"/>
    </row>
    <row r="1484" spans="2:16" ht="18" customHeight="1">
      <c r="B1484" s="344"/>
      <c r="C1484" s="344"/>
      <c r="D1484" s="344"/>
      <c r="E1484" s="344"/>
      <c r="F1484" s="344"/>
      <c r="G1484" s="344"/>
      <c r="H1484" s="344"/>
      <c r="I1484" s="344"/>
      <c r="J1484" s="344"/>
      <c r="K1484" s="344"/>
      <c r="L1484" s="344"/>
      <c r="M1484" s="344"/>
      <c r="N1484" s="344"/>
      <c r="O1484" s="344"/>
      <c r="P1484" s="344"/>
    </row>
    <row r="1485" spans="2:16" ht="18" customHeight="1">
      <c r="B1485" s="344"/>
      <c r="C1485" s="344"/>
      <c r="D1485" s="344"/>
      <c r="E1485" s="344"/>
      <c r="F1485" s="344"/>
      <c r="G1485" s="344"/>
      <c r="H1485" s="344"/>
      <c r="I1485" s="344"/>
      <c r="J1485" s="344"/>
      <c r="K1485" s="344"/>
      <c r="L1485" s="344"/>
      <c r="M1485" s="344"/>
      <c r="N1485" s="344"/>
      <c r="O1485" s="344"/>
      <c r="P1485" s="344"/>
    </row>
    <row r="1486" spans="2:16" ht="18" customHeight="1">
      <c r="B1486" s="344"/>
      <c r="C1486" s="344"/>
      <c r="D1486" s="344"/>
      <c r="E1486" s="344"/>
      <c r="F1486" s="344"/>
      <c r="G1486" s="344"/>
      <c r="H1486" s="344"/>
      <c r="I1486" s="344"/>
      <c r="J1486" s="344"/>
      <c r="K1486" s="344"/>
      <c r="L1486" s="344"/>
      <c r="M1486" s="344"/>
      <c r="N1486" s="344"/>
      <c r="O1486" s="344"/>
      <c r="P1486" s="344"/>
    </row>
    <row r="1487" spans="2:16" ht="18" customHeight="1">
      <c r="B1487" s="344"/>
      <c r="C1487" s="344"/>
      <c r="D1487" s="344"/>
      <c r="E1487" s="344"/>
      <c r="F1487" s="344"/>
      <c r="G1487" s="344"/>
      <c r="H1487" s="344"/>
      <c r="I1487" s="344"/>
      <c r="J1487" s="344"/>
      <c r="K1487" s="344"/>
      <c r="L1487" s="344"/>
      <c r="M1487" s="344"/>
      <c r="N1487" s="344"/>
      <c r="O1487" s="344"/>
      <c r="P1487" s="344"/>
    </row>
    <row r="1488" spans="2:16" ht="18" customHeight="1">
      <c r="B1488" s="344"/>
      <c r="C1488" s="344"/>
      <c r="D1488" s="344"/>
      <c r="E1488" s="344"/>
      <c r="F1488" s="344"/>
      <c r="G1488" s="344"/>
      <c r="H1488" s="344"/>
      <c r="I1488" s="344"/>
      <c r="J1488" s="344"/>
      <c r="K1488" s="344"/>
      <c r="L1488" s="344"/>
      <c r="M1488" s="344"/>
      <c r="N1488" s="344"/>
      <c r="O1488" s="344"/>
      <c r="P1488" s="344"/>
    </row>
    <row r="1489" spans="2:16" ht="18" customHeight="1">
      <c r="B1489" s="344"/>
      <c r="C1489" s="344"/>
      <c r="D1489" s="344"/>
      <c r="E1489" s="344"/>
      <c r="F1489" s="344"/>
      <c r="G1489" s="344"/>
      <c r="H1489" s="344"/>
      <c r="I1489" s="344"/>
      <c r="J1489" s="344"/>
      <c r="K1489" s="344"/>
      <c r="L1489" s="344"/>
      <c r="M1489" s="344"/>
      <c r="N1489" s="344"/>
      <c r="O1489" s="344"/>
      <c r="P1489" s="344"/>
    </row>
    <row r="1490" spans="2:16" ht="18" customHeight="1">
      <c r="B1490" s="344"/>
      <c r="C1490" s="344"/>
      <c r="D1490" s="344"/>
      <c r="E1490" s="344"/>
      <c r="F1490" s="344"/>
      <c r="G1490" s="344"/>
      <c r="H1490" s="344"/>
      <c r="I1490" s="344"/>
      <c r="J1490" s="344"/>
      <c r="K1490" s="344"/>
      <c r="L1490" s="344"/>
      <c r="M1490" s="344"/>
      <c r="N1490" s="344"/>
      <c r="O1490" s="344"/>
      <c r="P1490" s="344"/>
    </row>
    <row r="1491" spans="2:16" ht="18" customHeight="1">
      <c r="B1491" s="344"/>
      <c r="C1491" s="344"/>
      <c r="D1491" s="344"/>
      <c r="E1491" s="344"/>
      <c r="F1491" s="344"/>
      <c r="G1491" s="344"/>
      <c r="H1491" s="344"/>
      <c r="I1491" s="344"/>
      <c r="J1491" s="344"/>
      <c r="K1491" s="344"/>
      <c r="L1491" s="344"/>
      <c r="M1491" s="344"/>
      <c r="N1491" s="344"/>
      <c r="O1491" s="344"/>
      <c r="P1491" s="344"/>
    </row>
    <row r="1492" spans="2:16" ht="18" customHeight="1">
      <c r="B1492" s="344"/>
      <c r="C1492" s="344"/>
      <c r="D1492" s="344"/>
      <c r="E1492" s="344"/>
      <c r="F1492" s="344"/>
      <c r="G1492" s="344"/>
      <c r="H1492" s="344"/>
      <c r="I1492" s="344"/>
      <c r="J1492" s="344"/>
      <c r="K1492" s="344"/>
      <c r="L1492" s="344"/>
      <c r="M1492" s="344"/>
      <c r="N1492" s="344"/>
      <c r="O1492" s="344"/>
      <c r="P1492" s="344"/>
    </row>
    <row r="1493" spans="2:16" ht="18" customHeight="1">
      <c r="B1493" s="344"/>
      <c r="C1493" s="344"/>
      <c r="D1493" s="344"/>
      <c r="E1493" s="344"/>
      <c r="F1493" s="344"/>
      <c r="G1493" s="344"/>
      <c r="H1493" s="344"/>
      <c r="I1493" s="344"/>
      <c r="J1493" s="344"/>
      <c r="K1493" s="344"/>
      <c r="L1493" s="344"/>
      <c r="M1493" s="344"/>
      <c r="N1493" s="344"/>
      <c r="O1493" s="344"/>
      <c r="P1493" s="344"/>
    </row>
    <row r="1494" spans="2:16" ht="18" customHeight="1">
      <c r="B1494" s="344"/>
      <c r="C1494" s="344"/>
      <c r="D1494" s="344"/>
      <c r="E1494" s="344"/>
      <c r="F1494" s="344"/>
      <c r="G1494" s="344"/>
      <c r="H1494" s="344"/>
      <c r="I1494" s="344"/>
      <c r="J1494" s="344"/>
      <c r="K1494" s="344"/>
      <c r="L1494" s="344"/>
      <c r="M1494" s="344"/>
      <c r="N1494" s="344"/>
      <c r="O1494" s="344"/>
      <c r="P1494" s="344"/>
    </row>
    <row r="1495" spans="2:16" ht="18" customHeight="1">
      <c r="B1495" s="344"/>
      <c r="C1495" s="344"/>
      <c r="D1495" s="344"/>
      <c r="E1495" s="344"/>
      <c r="F1495" s="344"/>
      <c r="G1495" s="344"/>
      <c r="H1495" s="344"/>
      <c r="I1495" s="344"/>
      <c r="J1495" s="344"/>
      <c r="K1495" s="344"/>
      <c r="L1495" s="344"/>
      <c r="M1495" s="344"/>
      <c r="N1495" s="344"/>
      <c r="O1495" s="344"/>
      <c r="P1495" s="344"/>
    </row>
    <row r="1496" spans="2:16" ht="18" customHeight="1">
      <c r="B1496" s="344"/>
      <c r="C1496" s="344"/>
      <c r="D1496" s="344"/>
      <c r="E1496" s="344"/>
      <c r="F1496" s="344"/>
      <c r="G1496" s="344"/>
      <c r="H1496" s="344"/>
      <c r="I1496" s="344"/>
      <c r="J1496" s="344"/>
      <c r="K1496" s="344"/>
      <c r="L1496" s="344"/>
      <c r="M1496" s="344"/>
      <c r="N1496" s="344"/>
      <c r="O1496" s="344"/>
      <c r="P1496" s="344"/>
    </row>
    <row r="1497" spans="2:16" ht="18" customHeight="1">
      <c r="B1497" s="344"/>
      <c r="C1497" s="344"/>
      <c r="D1497" s="344"/>
      <c r="E1497" s="344"/>
      <c r="F1497" s="344"/>
      <c r="G1497" s="344"/>
      <c r="H1497" s="344"/>
      <c r="I1497" s="344"/>
      <c r="J1497" s="344"/>
      <c r="K1497" s="344"/>
      <c r="L1497" s="344"/>
      <c r="M1497" s="344"/>
      <c r="N1497" s="344"/>
      <c r="O1497" s="344"/>
      <c r="P1497" s="344"/>
    </row>
    <row r="1498" spans="2:16" ht="18" customHeight="1">
      <c r="B1498" s="344"/>
      <c r="C1498" s="344"/>
      <c r="D1498" s="344"/>
      <c r="E1498" s="344"/>
      <c r="F1498" s="344"/>
      <c r="G1498" s="344"/>
      <c r="H1498" s="344"/>
      <c r="I1498" s="344"/>
      <c r="J1498" s="344"/>
      <c r="K1498" s="344"/>
      <c r="L1498" s="344"/>
      <c r="M1498" s="344"/>
      <c r="N1498" s="344"/>
      <c r="O1498" s="344"/>
      <c r="P1498" s="344"/>
    </row>
    <row r="1499" spans="2:16" ht="18" customHeight="1">
      <c r="B1499" s="344"/>
      <c r="C1499" s="344"/>
      <c r="D1499" s="344"/>
      <c r="E1499" s="344"/>
      <c r="F1499" s="344"/>
      <c r="G1499" s="344"/>
      <c r="H1499" s="344"/>
      <c r="I1499" s="344"/>
      <c r="J1499" s="344"/>
      <c r="K1499" s="344"/>
      <c r="L1499" s="344"/>
      <c r="M1499" s="344"/>
      <c r="N1499" s="344"/>
      <c r="O1499" s="344"/>
      <c r="P1499" s="344"/>
    </row>
    <row r="1500" spans="2:16" ht="18" customHeight="1">
      <c r="B1500" s="344"/>
      <c r="C1500" s="344"/>
      <c r="D1500" s="344"/>
      <c r="E1500" s="344"/>
      <c r="F1500" s="344"/>
      <c r="G1500" s="344"/>
      <c r="H1500" s="344"/>
      <c r="I1500" s="344"/>
      <c r="J1500" s="344"/>
      <c r="K1500" s="344"/>
      <c r="L1500" s="344"/>
      <c r="M1500" s="344"/>
      <c r="N1500" s="344"/>
      <c r="O1500" s="344"/>
      <c r="P1500" s="344"/>
    </row>
    <row r="1501" spans="2:16" ht="18" customHeight="1">
      <c r="B1501" s="344"/>
      <c r="C1501" s="344"/>
      <c r="D1501" s="344"/>
      <c r="E1501" s="344"/>
      <c r="F1501" s="344"/>
      <c r="G1501" s="344"/>
      <c r="H1501" s="344"/>
      <c r="I1501" s="344"/>
      <c r="J1501" s="344"/>
      <c r="K1501" s="344"/>
      <c r="L1501" s="344"/>
      <c r="M1501" s="344"/>
      <c r="N1501" s="344"/>
      <c r="O1501" s="344"/>
      <c r="P1501" s="344"/>
    </row>
    <row r="1502" spans="2:16" ht="18" customHeight="1">
      <c r="B1502" s="344"/>
      <c r="C1502" s="344"/>
      <c r="D1502" s="344"/>
      <c r="E1502" s="344"/>
      <c r="F1502" s="344"/>
      <c r="G1502" s="344"/>
      <c r="H1502" s="344"/>
      <c r="I1502" s="344"/>
      <c r="J1502" s="344"/>
      <c r="K1502" s="344"/>
      <c r="L1502" s="344"/>
      <c r="M1502" s="344"/>
      <c r="N1502" s="344"/>
      <c r="O1502" s="344"/>
      <c r="P1502" s="344"/>
    </row>
    <row r="1503" spans="2:16" ht="18" customHeight="1">
      <c r="B1503" s="344"/>
      <c r="C1503" s="344"/>
      <c r="D1503" s="344"/>
      <c r="E1503" s="344"/>
      <c r="F1503" s="344"/>
      <c r="G1503" s="344"/>
      <c r="H1503" s="344"/>
      <c r="I1503" s="344"/>
      <c r="J1503" s="344"/>
      <c r="K1503" s="344"/>
      <c r="L1503" s="344"/>
      <c r="M1503" s="344"/>
      <c r="N1503" s="344"/>
      <c r="O1503" s="344"/>
      <c r="P1503" s="344"/>
    </row>
    <row r="1504" spans="2:16" ht="18" customHeight="1">
      <c r="B1504" s="344"/>
      <c r="C1504" s="344"/>
      <c r="D1504" s="344"/>
      <c r="E1504" s="344"/>
      <c r="F1504" s="344"/>
      <c r="G1504" s="344"/>
      <c r="H1504" s="344"/>
      <c r="I1504" s="344"/>
      <c r="J1504" s="344"/>
      <c r="K1504" s="344"/>
      <c r="L1504" s="344"/>
      <c r="M1504" s="344"/>
      <c r="N1504" s="344"/>
      <c r="O1504" s="344"/>
      <c r="P1504" s="344"/>
    </row>
    <row r="1505" spans="2:16" ht="18" customHeight="1">
      <c r="B1505" s="344"/>
      <c r="C1505" s="344"/>
      <c r="D1505" s="344"/>
      <c r="E1505" s="344"/>
      <c r="F1505" s="344"/>
      <c r="G1505" s="344"/>
      <c r="H1505" s="344"/>
      <c r="I1505" s="344"/>
      <c r="J1505" s="344"/>
      <c r="K1505" s="344"/>
      <c r="L1505" s="344"/>
      <c r="M1505" s="344"/>
      <c r="N1505" s="344"/>
      <c r="O1505" s="344"/>
      <c r="P1505" s="344"/>
    </row>
    <row r="1506" spans="2:16" ht="18" customHeight="1">
      <c r="B1506" s="344"/>
      <c r="C1506" s="344"/>
      <c r="D1506" s="344"/>
      <c r="E1506" s="344"/>
      <c r="F1506" s="344"/>
      <c r="G1506" s="344"/>
      <c r="H1506" s="344"/>
      <c r="I1506" s="344"/>
      <c r="J1506" s="344"/>
      <c r="K1506" s="344"/>
      <c r="L1506" s="344"/>
      <c r="M1506" s="344"/>
      <c r="N1506" s="344"/>
      <c r="O1506" s="344"/>
      <c r="P1506" s="344"/>
    </row>
    <row r="1507" spans="2:16" ht="18" customHeight="1">
      <c r="B1507" s="344"/>
      <c r="C1507" s="344"/>
      <c r="D1507" s="344"/>
      <c r="E1507" s="344"/>
      <c r="F1507" s="344"/>
      <c r="G1507" s="344"/>
      <c r="H1507" s="344"/>
      <c r="I1507" s="344"/>
      <c r="J1507" s="344"/>
      <c r="K1507" s="344"/>
      <c r="L1507" s="344"/>
      <c r="M1507" s="344"/>
      <c r="N1507" s="344"/>
      <c r="O1507" s="344"/>
      <c r="P1507" s="344"/>
    </row>
    <row r="1508" spans="2:16" ht="18" customHeight="1">
      <c r="B1508" s="344"/>
      <c r="C1508" s="344"/>
      <c r="D1508" s="344"/>
      <c r="E1508" s="344"/>
      <c r="F1508" s="344"/>
      <c r="G1508" s="344"/>
      <c r="H1508" s="344"/>
      <c r="I1508" s="344"/>
      <c r="J1508" s="344"/>
      <c r="K1508" s="344"/>
      <c r="L1508" s="344"/>
      <c r="M1508" s="344"/>
      <c r="N1508" s="344"/>
      <c r="O1508" s="344"/>
      <c r="P1508" s="344"/>
    </row>
    <row r="1509" spans="2:16" ht="18" customHeight="1">
      <c r="B1509" s="344"/>
      <c r="C1509" s="344"/>
      <c r="D1509" s="344"/>
      <c r="E1509" s="344"/>
      <c r="F1509" s="344"/>
      <c r="G1509" s="344"/>
      <c r="H1509" s="344"/>
      <c r="I1509" s="344"/>
      <c r="J1509" s="344"/>
      <c r="K1509" s="344"/>
      <c r="L1509" s="344"/>
      <c r="M1509" s="344"/>
      <c r="N1509" s="344"/>
      <c r="O1509" s="344"/>
      <c r="P1509" s="344"/>
    </row>
    <row r="1510" spans="2:16" ht="18" customHeight="1">
      <c r="B1510" s="344"/>
      <c r="C1510" s="344"/>
      <c r="D1510" s="344"/>
      <c r="E1510" s="344"/>
      <c r="F1510" s="344"/>
      <c r="G1510" s="344"/>
      <c r="H1510" s="344"/>
      <c r="I1510" s="344"/>
      <c r="J1510" s="344"/>
      <c r="K1510" s="344"/>
      <c r="L1510" s="344"/>
      <c r="M1510" s="344"/>
      <c r="N1510" s="344"/>
      <c r="O1510" s="344"/>
      <c r="P1510" s="344"/>
    </row>
    <row r="1511" spans="2:16" ht="18" customHeight="1">
      <c r="B1511" s="344"/>
      <c r="C1511" s="344"/>
      <c r="D1511" s="344"/>
      <c r="E1511" s="344"/>
      <c r="F1511" s="344"/>
      <c r="G1511" s="344"/>
      <c r="H1511" s="344"/>
      <c r="I1511" s="344"/>
      <c r="J1511" s="344"/>
      <c r="K1511" s="344"/>
      <c r="L1511" s="344"/>
      <c r="M1511" s="344"/>
      <c r="N1511" s="344"/>
      <c r="O1511" s="344"/>
      <c r="P1511" s="344"/>
    </row>
    <row r="1512" spans="2:16" ht="18" customHeight="1">
      <c r="B1512" s="344"/>
      <c r="C1512" s="344"/>
      <c r="D1512" s="344"/>
      <c r="E1512" s="344"/>
      <c r="F1512" s="344"/>
      <c r="G1512" s="344"/>
      <c r="H1512" s="344"/>
      <c r="I1512" s="344"/>
      <c r="J1512" s="344"/>
      <c r="K1512" s="344"/>
      <c r="L1512" s="344"/>
      <c r="M1512" s="344"/>
      <c r="N1512" s="344"/>
      <c r="O1512" s="344"/>
      <c r="P1512" s="344"/>
    </row>
    <row r="1513" spans="2:16" ht="18" customHeight="1">
      <c r="B1513" s="344"/>
      <c r="C1513" s="344"/>
      <c r="D1513" s="344"/>
      <c r="E1513" s="344"/>
      <c r="F1513" s="344"/>
      <c r="G1513" s="344"/>
      <c r="H1513" s="344"/>
      <c r="I1513" s="344"/>
      <c r="J1513" s="344"/>
      <c r="K1513" s="344"/>
      <c r="L1513" s="344"/>
      <c r="M1513" s="344"/>
      <c r="N1513" s="344"/>
      <c r="O1513" s="344"/>
      <c r="P1513" s="344"/>
    </row>
    <row r="1514" spans="2:16" ht="18" customHeight="1">
      <c r="B1514" s="344"/>
      <c r="C1514" s="344"/>
      <c r="D1514" s="344"/>
      <c r="E1514" s="344"/>
      <c r="F1514" s="344"/>
      <c r="G1514" s="344"/>
      <c r="H1514" s="344"/>
      <c r="I1514" s="344"/>
      <c r="J1514" s="344"/>
      <c r="K1514" s="344"/>
      <c r="L1514" s="344"/>
      <c r="M1514" s="344"/>
      <c r="N1514" s="344"/>
      <c r="O1514" s="344"/>
      <c r="P1514" s="344"/>
    </row>
    <row r="1515" spans="2:16" ht="18" customHeight="1">
      <c r="B1515" s="344"/>
      <c r="C1515" s="344"/>
      <c r="D1515" s="344"/>
      <c r="E1515" s="344"/>
      <c r="F1515" s="344"/>
      <c r="G1515" s="344"/>
      <c r="H1515" s="344"/>
      <c r="I1515" s="344"/>
      <c r="J1515" s="344"/>
      <c r="K1515" s="344"/>
      <c r="L1515" s="344"/>
      <c r="M1515" s="344"/>
      <c r="N1515" s="344"/>
      <c r="O1515" s="344"/>
      <c r="P1515" s="344"/>
    </row>
    <row r="1516" spans="2:16" ht="18" customHeight="1">
      <c r="B1516" s="344"/>
      <c r="C1516" s="344"/>
      <c r="D1516" s="344"/>
      <c r="E1516" s="344"/>
      <c r="F1516" s="344"/>
      <c r="G1516" s="344"/>
      <c r="H1516" s="344"/>
      <c r="I1516" s="344"/>
      <c r="J1516" s="344"/>
      <c r="K1516" s="344"/>
      <c r="L1516" s="344"/>
      <c r="M1516" s="344"/>
      <c r="N1516" s="344"/>
      <c r="O1516" s="344"/>
      <c r="P1516" s="344"/>
    </row>
    <row r="1517" spans="2:16" ht="18" customHeight="1">
      <c r="B1517" s="344"/>
      <c r="C1517" s="344"/>
      <c r="D1517" s="344"/>
      <c r="E1517" s="344"/>
      <c r="F1517" s="344"/>
      <c r="G1517" s="344"/>
      <c r="H1517" s="344"/>
      <c r="I1517" s="344"/>
      <c r="J1517" s="344"/>
      <c r="K1517" s="344"/>
      <c r="L1517" s="344"/>
      <c r="M1517" s="344"/>
      <c r="N1517" s="344"/>
      <c r="O1517" s="344"/>
      <c r="P1517" s="344"/>
    </row>
    <row r="1518" spans="2:16" ht="18" customHeight="1">
      <c r="B1518" s="344"/>
      <c r="C1518" s="344"/>
      <c r="D1518" s="344"/>
      <c r="E1518" s="344"/>
      <c r="F1518" s="344"/>
      <c r="G1518" s="344"/>
      <c r="H1518" s="344"/>
      <c r="I1518" s="344"/>
      <c r="J1518" s="344"/>
      <c r="K1518" s="344"/>
      <c r="L1518" s="344"/>
      <c r="M1518" s="344"/>
      <c r="N1518" s="344"/>
      <c r="O1518" s="344"/>
      <c r="P1518" s="344"/>
    </row>
    <row r="1519" spans="2:16" ht="18" customHeight="1">
      <c r="B1519" s="344"/>
      <c r="C1519" s="344"/>
      <c r="D1519" s="344"/>
      <c r="E1519" s="344"/>
      <c r="F1519" s="344"/>
      <c r="G1519" s="344"/>
      <c r="H1519" s="344"/>
      <c r="I1519" s="344"/>
      <c r="J1519" s="344"/>
      <c r="K1519" s="344"/>
      <c r="L1519" s="344"/>
      <c r="M1519" s="344"/>
      <c r="N1519" s="344"/>
      <c r="O1519" s="344"/>
      <c r="P1519" s="344"/>
    </row>
    <row r="1520" spans="2:16" ht="18" customHeight="1">
      <c r="B1520" s="344"/>
      <c r="C1520" s="344"/>
      <c r="D1520" s="344"/>
      <c r="E1520" s="344"/>
      <c r="F1520" s="344"/>
      <c r="G1520" s="344"/>
      <c r="H1520" s="344"/>
      <c r="I1520" s="344"/>
      <c r="J1520" s="344"/>
      <c r="K1520" s="344"/>
      <c r="L1520" s="344"/>
      <c r="M1520" s="344"/>
      <c r="N1520" s="344"/>
      <c r="O1520" s="344"/>
      <c r="P1520" s="344"/>
    </row>
    <row r="1521" spans="2:16" ht="18" customHeight="1">
      <c r="B1521" s="344"/>
      <c r="C1521" s="344"/>
      <c r="D1521" s="344"/>
      <c r="E1521" s="344"/>
      <c r="F1521" s="344"/>
      <c r="G1521" s="344"/>
      <c r="H1521" s="344"/>
      <c r="I1521" s="344"/>
      <c r="J1521" s="344"/>
      <c r="K1521" s="344"/>
      <c r="L1521" s="344"/>
      <c r="M1521" s="344"/>
      <c r="N1521" s="344"/>
      <c r="O1521" s="344"/>
      <c r="P1521" s="344"/>
    </row>
    <row r="1522" spans="2:16" ht="18" customHeight="1">
      <c r="B1522" s="344"/>
      <c r="C1522" s="344"/>
      <c r="D1522" s="344"/>
      <c r="E1522" s="344"/>
      <c r="F1522" s="344"/>
      <c r="G1522" s="344"/>
      <c r="H1522" s="344"/>
      <c r="I1522" s="344"/>
      <c r="J1522" s="344"/>
      <c r="K1522" s="344"/>
      <c r="L1522" s="344"/>
      <c r="M1522" s="344"/>
      <c r="N1522" s="344"/>
      <c r="O1522" s="344"/>
      <c r="P1522" s="344"/>
    </row>
    <row r="1523" spans="2:16" ht="18" customHeight="1">
      <c r="B1523" s="344"/>
      <c r="C1523" s="344"/>
      <c r="D1523" s="344"/>
      <c r="E1523" s="344"/>
      <c r="F1523" s="344"/>
      <c r="G1523" s="344"/>
      <c r="H1523" s="344"/>
      <c r="I1523" s="344"/>
      <c r="J1523" s="344"/>
      <c r="K1523" s="344"/>
      <c r="L1523" s="344"/>
      <c r="M1523" s="344"/>
      <c r="N1523" s="344"/>
      <c r="O1523" s="344"/>
      <c r="P1523" s="344"/>
    </row>
    <row r="1524" spans="2:16" ht="18" customHeight="1">
      <c r="B1524" s="344"/>
      <c r="C1524" s="344"/>
      <c r="D1524" s="344"/>
      <c r="E1524" s="344"/>
      <c r="F1524" s="344"/>
      <c r="G1524" s="344"/>
      <c r="H1524" s="344"/>
      <c r="I1524" s="344"/>
      <c r="J1524" s="344"/>
      <c r="K1524" s="344"/>
      <c r="L1524" s="344"/>
      <c r="M1524" s="344"/>
      <c r="N1524" s="344"/>
      <c r="O1524" s="344"/>
      <c r="P1524" s="344"/>
    </row>
    <row r="1525" spans="2:16" ht="18" customHeight="1">
      <c r="B1525" s="344"/>
      <c r="C1525" s="344"/>
      <c r="D1525" s="344"/>
      <c r="E1525" s="344"/>
      <c r="F1525" s="344"/>
      <c r="G1525" s="344"/>
      <c r="H1525" s="344"/>
      <c r="I1525" s="344"/>
      <c r="J1525" s="344"/>
      <c r="K1525" s="344"/>
      <c r="L1525" s="344"/>
      <c r="M1525" s="344"/>
      <c r="N1525" s="344"/>
      <c r="O1525" s="344"/>
      <c r="P1525" s="344"/>
    </row>
    <row r="1526" spans="2:16" ht="18" customHeight="1">
      <c r="B1526" s="344"/>
      <c r="C1526" s="344"/>
      <c r="D1526" s="344"/>
      <c r="E1526" s="344"/>
      <c r="F1526" s="344"/>
      <c r="G1526" s="344"/>
      <c r="H1526" s="344"/>
      <c r="I1526" s="344"/>
      <c r="J1526" s="344"/>
      <c r="K1526" s="344"/>
      <c r="L1526" s="344"/>
      <c r="M1526" s="344"/>
      <c r="N1526" s="344"/>
      <c r="O1526" s="344"/>
      <c r="P1526" s="344"/>
    </row>
    <row r="1527" spans="2:16" ht="18" customHeight="1">
      <c r="B1527" s="344"/>
      <c r="C1527" s="344"/>
      <c r="D1527" s="344"/>
      <c r="E1527" s="344"/>
      <c r="F1527" s="344"/>
      <c r="G1527" s="344"/>
      <c r="H1527" s="344"/>
      <c r="I1527" s="344"/>
      <c r="J1527" s="344"/>
      <c r="K1527" s="344"/>
      <c r="L1527" s="344"/>
      <c r="M1527" s="344"/>
      <c r="N1527" s="344"/>
      <c r="O1527" s="344"/>
      <c r="P1527" s="344"/>
    </row>
    <row r="1528" spans="2:16" ht="18" customHeight="1">
      <c r="B1528" s="344"/>
      <c r="C1528" s="344"/>
      <c r="D1528" s="344"/>
      <c r="E1528" s="344"/>
      <c r="F1528" s="344"/>
      <c r="G1528" s="344"/>
      <c r="H1528" s="344"/>
      <c r="I1528" s="344"/>
      <c r="J1528" s="344"/>
      <c r="K1528" s="344"/>
      <c r="L1528" s="344"/>
      <c r="M1528" s="344"/>
      <c r="N1528" s="344"/>
      <c r="O1528" s="344"/>
      <c r="P1528" s="344"/>
    </row>
    <row r="1529" spans="2:16" ht="18" customHeight="1">
      <c r="B1529" s="344"/>
      <c r="C1529" s="344"/>
      <c r="D1529" s="344"/>
      <c r="E1529" s="344"/>
      <c r="F1529" s="344"/>
      <c r="G1529" s="344"/>
      <c r="H1529" s="344"/>
      <c r="I1529" s="344"/>
      <c r="J1529" s="344"/>
      <c r="K1529" s="344"/>
      <c r="L1529" s="344"/>
      <c r="M1529" s="344"/>
      <c r="N1529" s="344"/>
      <c r="O1529" s="344"/>
      <c r="P1529" s="344"/>
    </row>
    <row r="1530" spans="2:16" ht="18" customHeight="1">
      <c r="B1530" s="344"/>
      <c r="C1530" s="344"/>
      <c r="D1530" s="344"/>
      <c r="E1530" s="344"/>
      <c r="F1530" s="344"/>
      <c r="G1530" s="344"/>
      <c r="H1530" s="344"/>
      <c r="I1530" s="344"/>
      <c r="J1530" s="344"/>
      <c r="K1530" s="344"/>
      <c r="L1530" s="344"/>
      <c r="M1530" s="344"/>
      <c r="N1530" s="344"/>
      <c r="O1530" s="344"/>
      <c r="P1530" s="344"/>
    </row>
    <row r="1531" spans="2:16" ht="18" customHeight="1">
      <c r="B1531" s="344"/>
      <c r="C1531" s="344"/>
      <c r="D1531" s="344"/>
      <c r="E1531" s="344"/>
      <c r="F1531" s="344"/>
      <c r="G1531" s="344"/>
      <c r="H1531" s="344"/>
      <c r="I1531" s="344"/>
      <c r="J1531" s="344"/>
      <c r="K1531" s="344"/>
      <c r="L1531" s="344"/>
      <c r="M1531" s="344"/>
      <c r="N1531" s="344"/>
      <c r="O1531" s="344"/>
      <c r="P1531" s="344"/>
    </row>
    <row r="1532" spans="2:16" ht="18" customHeight="1">
      <c r="B1532" s="344"/>
      <c r="C1532" s="344"/>
      <c r="D1532" s="344"/>
      <c r="E1532" s="344"/>
      <c r="F1532" s="344"/>
      <c r="G1532" s="344"/>
      <c r="H1532" s="344"/>
      <c r="I1532" s="344"/>
      <c r="J1532" s="344"/>
      <c r="K1532" s="344"/>
      <c r="L1532" s="344"/>
      <c r="M1532" s="344"/>
      <c r="N1532" s="344"/>
      <c r="O1532" s="344"/>
      <c r="P1532" s="344"/>
    </row>
    <row r="1533" spans="2:16" ht="18" customHeight="1">
      <c r="B1533" s="344"/>
      <c r="C1533" s="344"/>
      <c r="D1533" s="344"/>
      <c r="E1533" s="344"/>
      <c r="F1533" s="344"/>
      <c r="G1533" s="344"/>
      <c r="H1533" s="344"/>
      <c r="I1533" s="344"/>
      <c r="J1533" s="344"/>
      <c r="K1533" s="344"/>
      <c r="L1533" s="344"/>
      <c r="M1533" s="344"/>
      <c r="N1533" s="344"/>
      <c r="O1533" s="344"/>
      <c r="P1533" s="344"/>
    </row>
    <row r="1534" spans="2:16" ht="18" customHeight="1">
      <c r="B1534" s="344"/>
      <c r="C1534" s="344"/>
      <c r="D1534" s="344"/>
      <c r="E1534" s="344"/>
      <c r="F1534" s="344"/>
      <c r="G1534" s="344"/>
      <c r="H1534" s="344"/>
      <c r="I1534" s="344"/>
      <c r="J1534" s="344"/>
      <c r="K1534" s="344"/>
      <c r="L1534" s="344"/>
      <c r="M1534" s="344"/>
      <c r="N1534" s="344"/>
      <c r="O1534" s="344"/>
      <c r="P1534" s="344"/>
    </row>
    <row r="1535" spans="2:16" ht="18" customHeight="1">
      <c r="B1535" s="344"/>
      <c r="C1535" s="344"/>
      <c r="D1535" s="344"/>
      <c r="E1535" s="344"/>
      <c r="F1535" s="344"/>
      <c r="G1535" s="344"/>
      <c r="H1535" s="344"/>
      <c r="I1535" s="344"/>
      <c r="J1535" s="344"/>
      <c r="K1535" s="344"/>
      <c r="L1535" s="344"/>
      <c r="M1535" s="344"/>
      <c r="N1535" s="344"/>
      <c r="O1535" s="344"/>
      <c r="P1535" s="344"/>
    </row>
    <row r="1536" spans="2:16" ht="18" customHeight="1">
      <c r="B1536" s="344"/>
      <c r="C1536" s="344"/>
      <c r="D1536" s="344"/>
      <c r="E1536" s="344"/>
      <c r="F1536" s="344"/>
      <c r="G1536" s="344"/>
      <c r="H1536" s="344"/>
      <c r="I1536" s="344"/>
      <c r="J1536" s="344"/>
      <c r="K1536" s="344"/>
      <c r="L1536" s="344"/>
      <c r="M1536" s="344"/>
      <c r="N1536" s="344"/>
      <c r="O1536" s="344"/>
      <c r="P1536" s="344"/>
    </row>
    <row r="1537" spans="2:16" ht="18" customHeight="1">
      <c r="B1537" s="344"/>
      <c r="C1537" s="344"/>
      <c r="D1537" s="344"/>
      <c r="E1537" s="344"/>
      <c r="F1537" s="344"/>
      <c r="G1537" s="344"/>
      <c r="H1537" s="344"/>
      <c r="I1537" s="344"/>
      <c r="J1537" s="344"/>
      <c r="K1537" s="344"/>
      <c r="L1537" s="344"/>
      <c r="M1537" s="344"/>
      <c r="N1537" s="344"/>
      <c r="O1537" s="344"/>
      <c r="P1537" s="344"/>
    </row>
    <row r="1538" spans="2:16" ht="18" customHeight="1">
      <c r="B1538" s="344"/>
      <c r="C1538" s="344"/>
      <c r="D1538" s="344"/>
      <c r="E1538" s="344"/>
      <c r="F1538" s="344"/>
      <c r="G1538" s="344"/>
      <c r="H1538" s="344"/>
      <c r="I1538" s="344"/>
      <c r="J1538" s="344"/>
      <c r="K1538" s="344"/>
      <c r="L1538" s="344"/>
      <c r="M1538" s="344"/>
      <c r="N1538" s="344"/>
      <c r="O1538" s="344"/>
      <c r="P1538" s="344"/>
    </row>
    <row r="1539" spans="2:16" ht="18" customHeight="1">
      <c r="B1539" s="344"/>
      <c r="C1539" s="344"/>
      <c r="D1539" s="344"/>
      <c r="E1539" s="344"/>
      <c r="F1539" s="344"/>
      <c r="G1539" s="344"/>
      <c r="H1539" s="344"/>
      <c r="I1539" s="344"/>
      <c r="J1539" s="344"/>
      <c r="K1539" s="344"/>
      <c r="L1539" s="344"/>
      <c r="M1539" s="344"/>
      <c r="N1539" s="344"/>
      <c r="O1539" s="344"/>
      <c r="P1539" s="344"/>
    </row>
    <row r="1540" spans="2:16" ht="18" customHeight="1">
      <c r="B1540" s="344"/>
      <c r="C1540" s="344"/>
      <c r="D1540" s="344"/>
      <c r="E1540" s="344"/>
      <c r="F1540" s="344"/>
      <c r="G1540" s="344"/>
      <c r="H1540" s="344"/>
      <c r="I1540" s="344"/>
      <c r="J1540" s="344"/>
      <c r="K1540" s="344"/>
      <c r="L1540" s="344"/>
      <c r="M1540" s="344"/>
      <c r="N1540" s="344"/>
      <c r="O1540" s="344"/>
      <c r="P1540" s="344"/>
    </row>
    <row r="1541" spans="2:16" ht="18" customHeight="1">
      <c r="B1541" s="344"/>
      <c r="C1541" s="344"/>
      <c r="D1541" s="344"/>
      <c r="E1541" s="344"/>
      <c r="F1541" s="344"/>
      <c r="G1541" s="344"/>
      <c r="H1541" s="344"/>
      <c r="I1541" s="344"/>
      <c r="J1541" s="344"/>
      <c r="K1541" s="344"/>
      <c r="L1541" s="344"/>
      <c r="M1541" s="344"/>
      <c r="N1541" s="344"/>
      <c r="O1541" s="344"/>
      <c r="P1541" s="344"/>
    </row>
    <row r="1542" spans="2:16" ht="18" customHeight="1">
      <c r="B1542" s="344"/>
      <c r="C1542" s="344"/>
      <c r="D1542" s="344"/>
      <c r="E1542" s="344"/>
      <c r="F1542" s="344"/>
      <c r="G1542" s="344"/>
      <c r="H1542" s="344"/>
      <c r="I1542" s="344"/>
      <c r="J1542" s="344"/>
      <c r="K1542" s="344"/>
      <c r="L1542" s="344"/>
      <c r="M1542" s="344"/>
      <c r="N1542" s="344"/>
      <c r="O1542" s="344"/>
      <c r="P1542" s="344"/>
    </row>
    <row r="1543" spans="2:16" ht="18" customHeight="1">
      <c r="B1543" s="344"/>
      <c r="C1543" s="344"/>
      <c r="D1543" s="344"/>
      <c r="E1543" s="344"/>
      <c r="F1543" s="344"/>
      <c r="G1543" s="344"/>
      <c r="H1543" s="344"/>
      <c r="I1543" s="344"/>
      <c r="J1543" s="344"/>
      <c r="K1543" s="344"/>
      <c r="L1543" s="344"/>
      <c r="M1543" s="344"/>
      <c r="N1543" s="344"/>
      <c r="O1543" s="344"/>
      <c r="P1543" s="344"/>
    </row>
    <row r="1544" spans="2:16" ht="18" customHeight="1">
      <c r="B1544" s="344"/>
      <c r="C1544" s="344"/>
      <c r="D1544" s="344"/>
      <c r="E1544" s="344"/>
      <c r="F1544" s="344"/>
      <c r="G1544" s="344"/>
      <c r="H1544" s="344"/>
      <c r="I1544" s="344"/>
      <c r="J1544" s="344"/>
      <c r="K1544" s="344"/>
      <c r="L1544" s="344"/>
      <c r="M1544" s="344"/>
      <c r="N1544" s="344"/>
      <c r="O1544" s="344"/>
      <c r="P1544" s="344"/>
    </row>
    <row r="1545" spans="2:16" ht="18" customHeight="1">
      <c r="B1545" s="344"/>
      <c r="C1545" s="344"/>
      <c r="D1545" s="344"/>
      <c r="E1545" s="344"/>
      <c r="F1545" s="344"/>
      <c r="G1545" s="344"/>
      <c r="H1545" s="344"/>
      <c r="I1545" s="344"/>
      <c r="J1545" s="344"/>
      <c r="K1545" s="344"/>
      <c r="L1545" s="344"/>
      <c r="M1545" s="344"/>
      <c r="N1545" s="344"/>
      <c r="O1545" s="344"/>
      <c r="P1545" s="344"/>
    </row>
    <row r="1546" spans="2:16" ht="18" customHeight="1">
      <c r="B1546" s="344"/>
      <c r="C1546" s="344"/>
      <c r="D1546" s="344"/>
      <c r="E1546" s="344"/>
      <c r="F1546" s="344"/>
      <c r="G1546" s="344"/>
      <c r="H1546" s="344"/>
      <c r="I1546" s="344"/>
      <c r="J1546" s="344"/>
      <c r="K1546" s="344"/>
      <c r="L1546" s="344"/>
      <c r="M1546" s="344"/>
      <c r="N1546" s="344"/>
      <c r="O1546" s="344"/>
      <c r="P1546" s="344"/>
    </row>
    <row r="1547" spans="2:16" ht="18" customHeight="1">
      <c r="B1547" s="344"/>
      <c r="C1547" s="344"/>
      <c r="D1547" s="344"/>
      <c r="E1547" s="344"/>
      <c r="F1547" s="344"/>
      <c r="G1547" s="344"/>
      <c r="H1547" s="344"/>
      <c r="I1547" s="344"/>
      <c r="J1547" s="344"/>
      <c r="K1547" s="344"/>
      <c r="L1547" s="344"/>
      <c r="M1547" s="344"/>
      <c r="N1547" s="344"/>
      <c r="O1547" s="344"/>
      <c r="P1547" s="344"/>
    </row>
    <row r="1548" spans="2:16" ht="18" customHeight="1">
      <c r="B1548" s="344"/>
      <c r="C1548" s="344"/>
      <c r="D1548" s="344"/>
      <c r="E1548" s="344"/>
      <c r="F1548" s="344"/>
      <c r="G1548" s="344"/>
      <c r="H1548" s="344"/>
      <c r="I1548" s="344"/>
      <c r="J1548" s="344"/>
      <c r="K1548" s="344"/>
      <c r="L1548" s="344"/>
      <c r="M1548" s="344"/>
      <c r="N1548" s="344"/>
      <c r="O1548" s="344"/>
      <c r="P1548" s="344"/>
    </row>
    <row r="1549" spans="2:16" ht="18" customHeight="1">
      <c r="B1549" s="344"/>
      <c r="C1549" s="344"/>
      <c r="D1549" s="344"/>
      <c r="E1549" s="344"/>
      <c r="F1549" s="344"/>
      <c r="G1549" s="344"/>
      <c r="H1549" s="344"/>
      <c r="I1549" s="344"/>
      <c r="J1549" s="344"/>
      <c r="K1549" s="344"/>
      <c r="L1549" s="344"/>
      <c r="M1549" s="344"/>
      <c r="N1549" s="344"/>
      <c r="O1549" s="344"/>
      <c r="P1549" s="344"/>
    </row>
    <row r="1550" spans="2:16" ht="18" customHeight="1">
      <c r="B1550" s="344"/>
      <c r="C1550" s="344"/>
      <c r="D1550" s="344"/>
      <c r="E1550" s="344"/>
      <c r="F1550" s="344"/>
      <c r="G1550" s="344"/>
      <c r="H1550" s="344"/>
      <c r="I1550" s="344"/>
      <c r="J1550" s="344"/>
      <c r="K1550" s="344"/>
      <c r="L1550" s="344"/>
      <c r="M1550" s="344"/>
      <c r="N1550" s="344"/>
      <c r="O1550" s="344"/>
      <c r="P1550" s="344"/>
    </row>
    <row r="1551" spans="2:16" ht="18" customHeight="1">
      <c r="B1551" s="344"/>
      <c r="C1551" s="344"/>
      <c r="D1551" s="344"/>
      <c r="E1551" s="344"/>
      <c r="F1551" s="344"/>
      <c r="G1551" s="344"/>
      <c r="H1551" s="344"/>
      <c r="I1551" s="344"/>
      <c r="J1551" s="344"/>
      <c r="K1551" s="344"/>
      <c r="L1551" s="344"/>
      <c r="M1551" s="344"/>
      <c r="N1551" s="344"/>
      <c r="O1551" s="344"/>
      <c r="P1551" s="344"/>
    </row>
    <row r="1552" spans="2:16" ht="18" customHeight="1">
      <c r="B1552" s="344"/>
      <c r="C1552" s="344"/>
      <c r="D1552" s="344"/>
      <c r="E1552" s="344"/>
      <c r="F1552" s="344"/>
      <c r="G1552" s="344"/>
      <c r="H1552" s="344"/>
      <c r="I1552" s="344"/>
      <c r="J1552" s="344"/>
      <c r="K1552" s="344"/>
      <c r="L1552" s="344"/>
      <c r="M1552" s="344"/>
      <c r="N1552" s="344"/>
      <c r="O1552" s="344"/>
      <c r="P1552" s="344"/>
    </row>
    <row r="1553" spans="2:16" ht="18" customHeight="1">
      <c r="B1553" s="344"/>
      <c r="C1553" s="344"/>
      <c r="D1553" s="344"/>
      <c r="E1553" s="344"/>
      <c r="F1553" s="344"/>
      <c r="G1553" s="344"/>
      <c r="H1553" s="344"/>
      <c r="I1553" s="344"/>
      <c r="J1553" s="344"/>
      <c r="K1553" s="344"/>
      <c r="L1553" s="344"/>
      <c r="M1553" s="344"/>
      <c r="N1553" s="344"/>
      <c r="O1553" s="344"/>
      <c r="P1553" s="344"/>
    </row>
    <row r="1554" spans="2:16" ht="18" customHeight="1">
      <c r="B1554" s="344"/>
      <c r="C1554" s="344"/>
      <c r="D1554" s="344"/>
      <c r="E1554" s="344"/>
      <c r="F1554" s="344"/>
      <c r="G1554" s="344"/>
      <c r="H1554" s="344"/>
      <c r="I1554" s="344"/>
      <c r="J1554" s="344"/>
      <c r="K1554" s="344"/>
      <c r="L1554" s="344"/>
      <c r="M1554" s="344"/>
      <c r="N1554" s="344"/>
      <c r="O1554" s="344"/>
      <c r="P1554" s="344"/>
    </row>
    <row r="1555" spans="2:16" ht="18" customHeight="1">
      <c r="B1555" s="344"/>
      <c r="C1555" s="344"/>
      <c r="D1555" s="344"/>
      <c r="E1555" s="344"/>
      <c r="F1555" s="344"/>
      <c r="G1555" s="344"/>
      <c r="H1555" s="344"/>
      <c r="I1555" s="344"/>
      <c r="J1555" s="344"/>
      <c r="K1555" s="344"/>
      <c r="L1555" s="344"/>
      <c r="M1555" s="344"/>
      <c r="N1555" s="344"/>
      <c r="O1555" s="344"/>
      <c r="P1555" s="344"/>
    </row>
    <row r="1556" spans="2:16" ht="18" customHeight="1">
      <c r="B1556" s="344"/>
      <c r="C1556" s="344"/>
      <c r="D1556" s="344"/>
      <c r="E1556" s="344"/>
      <c r="F1556" s="344"/>
      <c r="G1556" s="344"/>
      <c r="H1556" s="344"/>
      <c r="I1556" s="344"/>
      <c r="J1556" s="344"/>
      <c r="K1556" s="344"/>
      <c r="L1556" s="344"/>
      <c r="M1556" s="344"/>
      <c r="N1556" s="344"/>
      <c r="O1556" s="344"/>
      <c r="P1556" s="344"/>
    </row>
    <row r="1557" spans="2:16" ht="18" customHeight="1">
      <c r="B1557" s="344"/>
      <c r="C1557" s="344"/>
      <c r="D1557" s="344"/>
      <c r="E1557" s="344"/>
      <c r="F1557" s="344"/>
      <c r="G1557" s="344"/>
      <c r="H1557" s="344"/>
      <c r="I1557" s="344"/>
      <c r="J1557" s="344"/>
      <c r="K1557" s="344"/>
      <c r="L1557" s="344"/>
      <c r="M1557" s="344"/>
      <c r="N1557" s="344"/>
      <c r="O1557" s="344"/>
      <c r="P1557" s="344"/>
    </row>
    <row r="1558" spans="2:16" ht="18" customHeight="1">
      <c r="B1558" s="344"/>
      <c r="C1558" s="344"/>
      <c r="D1558" s="344"/>
      <c r="E1558" s="344"/>
      <c r="F1558" s="344"/>
      <c r="G1558" s="344"/>
      <c r="H1558" s="344"/>
      <c r="I1558" s="344"/>
      <c r="J1558" s="344"/>
      <c r="K1558" s="344"/>
      <c r="L1558" s="344"/>
      <c r="M1558" s="344"/>
      <c r="N1558" s="344"/>
      <c r="O1558" s="344"/>
      <c r="P1558" s="344"/>
    </row>
    <row r="1559" spans="2:16" ht="18" customHeight="1">
      <c r="B1559" s="344"/>
      <c r="C1559" s="344"/>
      <c r="D1559" s="344"/>
      <c r="E1559" s="344"/>
      <c r="F1559" s="344"/>
      <c r="G1559" s="344"/>
      <c r="H1559" s="344"/>
      <c r="I1559" s="344"/>
      <c r="J1559" s="344"/>
      <c r="K1559" s="344"/>
      <c r="L1559" s="344"/>
      <c r="M1559" s="344"/>
      <c r="N1559" s="344"/>
      <c r="O1559" s="344"/>
      <c r="P1559" s="344"/>
    </row>
    <row r="1560" spans="2:16" ht="18" customHeight="1">
      <c r="B1560" s="344"/>
      <c r="C1560" s="344"/>
      <c r="D1560" s="344"/>
      <c r="E1560" s="344"/>
      <c r="F1560" s="344"/>
      <c r="G1560" s="344"/>
      <c r="H1560" s="344"/>
      <c r="I1560" s="344"/>
      <c r="J1560" s="344"/>
      <c r="K1560" s="344"/>
      <c r="L1560" s="344"/>
      <c r="M1560" s="344"/>
      <c r="N1560" s="344"/>
      <c r="O1560" s="344"/>
      <c r="P1560" s="344"/>
    </row>
    <row r="1561" spans="2:16" ht="18" customHeight="1">
      <c r="B1561" s="344"/>
      <c r="C1561" s="344"/>
      <c r="D1561" s="344"/>
      <c r="E1561" s="344"/>
      <c r="F1561" s="344"/>
      <c r="G1561" s="344"/>
      <c r="H1561" s="344"/>
      <c r="I1561" s="344"/>
      <c r="J1561" s="344"/>
      <c r="K1561" s="344"/>
      <c r="L1561" s="344"/>
      <c r="M1561" s="344"/>
      <c r="N1561" s="344"/>
      <c r="O1561" s="344"/>
      <c r="P1561" s="344"/>
    </row>
    <row r="1562" spans="2:16" ht="18" customHeight="1">
      <c r="B1562" s="344"/>
      <c r="C1562" s="344"/>
      <c r="D1562" s="344"/>
      <c r="E1562" s="344"/>
      <c r="F1562" s="344"/>
      <c r="G1562" s="344"/>
      <c r="H1562" s="344"/>
      <c r="I1562" s="344"/>
      <c r="J1562" s="344"/>
      <c r="K1562" s="344"/>
      <c r="L1562" s="344"/>
      <c r="M1562" s="344"/>
      <c r="N1562" s="344"/>
      <c r="O1562" s="344"/>
      <c r="P1562" s="344"/>
    </row>
    <row r="1563" spans="2:16" ht="18" customHeight="1">
      <c r="B1563" s="344"/>
      <c r="C1563" s="344"/>
      <c r="D1563" s="344"/>
      <c r="E1563" s="344"/>
      <c r="F1563" s="344"/>
      <c r="G1563" s="344"/>
      <c r="H1563" s="344"/>
      <c r="I1563" s="344"/>
      <c r="J1563" s="344"/>
      <c r="K1563" s="344"/>
      <c r="L1563" s="344"/>
      <c r="M1563" s="344"/>
      <c r="N1563" s="344"/>
      <c r="O1563" s="344"/>
      <c r="P1563" s="344"/>
    </row>
    <row r="1564" spans="2:16" ht="18" customHeight="1">
      <c r="B1564" s="344"/>
      <c r="C1564" s="344"/>
      <c r="D1564" s="344"/>
      <c r="E1564" s="344"/>
      <c r="F1564" s="344"/>
      <c r="G1564" s="344"/>
      <c r="H1564" s="344"/>
      <c r="I1564" s="344"/>
      <c r="J1564" s="344"/>
      <c r="K1564" s="344"/>
      <c r="L1564" s="344"/>
      <c r="M1564" s="344"/>
      <c r="N1564" s="344"/>
      <c r="O1564" s="344"/>
      <c r="P1564" s="344"/>
    </row>
    <row r="1565" spans="2:16" ht="18" customHeight="1">
      <c r="B1565" s="344"/>
      <c r="C1565" s="344"/>
      <c r="D1565" s="344"/>
      <c r="E1565" s="344"/>
      <c r="F1565" s="344"/>
      <c r="G1565" s="344"/>
      <c r="H1565" s="344"/>
      <c r="I1565" s="344"/>
      <c r="J1565" s="344"/>
      <c r="K1565" s="344"/>
      <c r="L1565" s="344"/>
      <c r="M1565" s="344"/>
      <c r="N1565" s="344"/>
      <c r="O1565" s="344"/>
      <c r="P1565" s="344"/>
    </row>
    <row r="1566" spans="2:16" ht="18" customHeight="1">
      <c r="B1566" s="344"/>
      <c r="C1566" s="344"/>
      <c r="D1566" s="344"/>
      <c r="E1566" s="344"/>
      <c r="F1566" s="344"/>
      <c r="G1566" s="344"/>
      <c r="H1566" s="344"/>
      <c r="I1566" s="344"/>
      <c r="J1566" s="344"/>
      <c r="K1566" s="344"/>
      <c r="L1566" s="344"/>
      <c r="M1566" s="344"/>
      <c r="N1566" s="344"/>
      <c r="O1566" s="344"/>
      <c r="P1566" s="344"/>
    </row>
    <row r="1567" spans="2:16" ht="18" customHeight="1">
      <c r="B1567" s="344"/>
      <c r="C1567" s="344"/>
      <c r="D1567" s="344"/>
      <c r="E1567" s="344"/>
      <c r="F1567" s="344"/>
      <c r="G1567" s="344"/>
      <c r="H1567" s="344"/>
      <c r="I1567" s="344"/>
      <c r="J1567" s="344"/>
      <c r="K1567" s="344"/>
      <c r="L1567" s="344"/>
      <c r="M1567" s="344"/>
      <c r="N1567" s="344"/>
      <c r="O1567" s="344"/>
      <c r="P1567" s="344"/>
    </row>
    <row r="1568" spans="2:16" ht="18" customHeight="1">
      <c r="B1568" s="344"/>
      <c r="C1568" s="344"/>
      <c r="D1568" s="344"/>
      <c r="E1568" s="344"/>
      <c r="F1568" s="344"/>
      <c r="G1568" s="344"/>
      <c r="H1568" s="344"/>
      <c r="I1568" s="344"/>
      <c r="J1568" s="344"/>
      <c r="K1568" s="344"/>
      <c r="L1568" s="344"/>
      <c r="M1568" s="344"/>
      <c r="N1568" s="344"/>
      <c r="O1568" s="344"/>
      <c r="P1568" s="344"/>
    </row>
    <row r="1569" spans="2:16" ht="18" customHeight="1">
      <c r="B1569" s="344"/>
      <c r="C1569" s="344"/>
      <c r="D1569" s="344"/>
      <c r="E1569" s="344"/>
      <c r="F1569" s="344"/>
      <c r="G1569" s="344"/>
      <c r="H1569" s="344"/>
      <c r="I1569" s="344"/>
      <c r="J1569" s="344"/>
      <c r="K1569" s="344"/>
      <c r="L1569" s="344"/>
      <c r="M1569" s="344"/>
      <c r="N1569" s="344"/>
      <c r="O1569" s="344"/>
      <c r="P1569" s="344"/>
    </row>
    <row r="1570" spans="2:16" ht="18" customHeight="1">
      <c r="B1570" s="344"/>
      <c r="C1570" s="344"/>
      <c r="D1570" s="344"/>
      <c r="E1570" s="344"/>
      <c r="F1570" s="344"/>
      <c r="G1570" s="344"/>
      <c r="H1570" s="344"/>
      <c r="I1570" s="344"/>
      <c r="J1570" s="344"/>
      <c r="K1570" s="344"/>
      <c r="L1570" s="344"/>
      <c r="M1570" s="344"/>
      <c r="N1570" s="344"/>
      <c r="O1570" s="344"/>
      <c r="P1570" s="344"/>
    </row>
    <row r="1571" spans="2:16" ht="18" customHeight="1">
      <c r="B1571" s="344"/>
      <c r="C1571" s="344"/>
      <c r="D1571" s="344"/>
      <c r="E1571" s="344"/>
      <c r="F1571" s="344"/>
      <c r="G1571" s="344"/>
      <c r="H1571" s="344"/>
      <c r="I1571" s="344"/>
      <c r="J1571" s="344"/>
      <c r="K1571" s="344"/>
      <c r="L1571" s="344"/>
      <c r="M1571" s="344"/>
      <c r="N1571" s="344"/>
      <c r="O1571" s="344"/>
      <c r="P1571" s="344"/>
    </row>
    <row r="1572" spans="2:16" ht="18" customHeight="1">
      <c r="B1572" s="344"/>
      <c r="C1572" s="344"/>
      <c r="D1572" s="344"/>
      <c r="E1572" s="344"/>
      <c r="F1572" s="344"/>
      <c r="G1572" s="344"/>
      <c r="H1572" s="344"/>
      <c r="I1572" s="344"/>
      <c r="J1572" s="344"/>
      <c r="K1572" s="344"/>
      <c r="L1572" s="344"/>
      <c r="M1572" s="344"/>
      <c r="N1572" s="344"/>
      <c r="O1572" s="344"/>
      <c r="P1572" s="344"/>
    </row>
    <row r="1573" spans="2:16" ht="18" customHeight="1">
      <c r="B1573" s="344"/>
      <c r="C1573" s="344"/>
      <c r="D1573" s="344"/>
      <c r="E1573" s="344"/>
      <c r="F1573" s="344"/>
      <c r="G1573" s="344"/>
      <c r="H1573" s="344"/>
      <c r="I1573" s="344"/>
      <c r="J1573" s="344"/>
      <c r="K1573" s="344"/>
      <c r="L1573" s="344"/>
      <c r="M1573" s="344"/>
      <c r="N1573" s="344"/>
      <c r="O1573" s="344"/>
      <c r="P1573" s="344"/>
    </row>
    <row r="1574" spans="2:16" ht="18" customHeight="1">
      <c r="B1574" s="344"/>
      <c r="C1574" s="344"/>
      <c r="D1574" s="344"/>
      <c r="E1574" s="344"/>
      <c r="F1574" s="344"/>
      <c r="G1574" s="344"/>
      <c r="H1574" s="344"/>
      <c r="I1574" s="344"/>
      <c r="J1574" s="344"/>
      <c r="K1574" s="344"/>
      <c r="L1574" s="344"/>
      <c r="M1574" s="344"/>
      <c r="N1574" s="344"/>
      <c r="O1574" s="344"/>
      <c r="P1574" s="344"/>
    </row>
    <row r="1575" spans="2:16" ht="18" customHeight="1">
      <c r="B1575" s="344"/>
      <c r="C1575" s="344"/>
      <c r="D1575" s="344"/>
      <c r="E1575" s="344"/>
      <c r="F1575" s="344"/>
      <c r="G1575" s="344"/>
      <c r="H1575" s="344"/>
      <c r="I1575" s="344"/>
      <c r="J1575" s="344"/>
      <c r="K1575" s="344"/>
      <c r="L1575" s="344"/>
      <c r="M1575" s="344"/>
      <c r="N1575" s="344"/>
      <c r="O1575" s="344"/>
      <c r="P1575" s="344"/>
    </row>
    <row r="1576" spans="2:16" ht="18" customHeight="1">
      <c r="B1576" s="344"/>
      <c r="C1576" s="344"/>
      <c r="D1576" s="344"/>
      <c r="E1576" s="344"/>
      <c r="F1576" s="344"/>
      <c r="G1576" s="344"/>
      <c r="H1576" s="344"/>
      <c r="I1576" s="344"/>
      <c r="J1576" s="344"/>
      <c r="K1576" s="344"/>
      <c r="L1576" s="344"/>
      <c r="M1576" s="344"/>
      <c r="N1576" s="344"/>
      <c r="O1576" s="344"/>
      <c r="P1576" s="344"/>
    </row>
    <row r="1577" spans="2:16" ht="18" customHeight="1">
      <c r="B1577" s="344"/>
      <c r="C1577" s="344"/>
      <c r="D1577" s="344"/>
      <c r="E1577" s="344"/>
      <c r="F1577" s="344"/>
      <c r="G1577" s="344"/>
      <c r="H1577" s="344"/>
      <c r="I1577" s="344"/>
      <c r="J1577" s="344"/>
      <c r="K1577" s="344"/>
      <c r="L1577" s="344"/>
      <c r="M1577" s="344"/>
      <c r="N1577" s="344"/>
      <c r="O1577" s="344"/>
      <c r="P1577" s="344"/>
    </row>
    <row r="1578" spans="2:16" ht="18" customHeight="1">
      <c r="B1578" s="344"/>
      <c r="C1578" s="344"/>
      <c r="D1578" s="344"/>
      <c r="E1578" s="344"/>
      <c r="F1578" s="344"/>
      <c r="G1578" s="344"/>
      <c r="H1578" s="344"/>
      <c r="I1578" s="344"/>
      <c r="J1578" s="344"/>
      <c r="K1578" s="344"/>
      <c r="L1578" s="344"/>
      <c r="M1578" s="344"/>
      <c r="N1578" s="344"/>
      <c r="O1578" s="344"/>
      <c r="P1578" s="344"/>
    </row>
    <row r="1579" spans="2:16" ht="18" customHeight="1">
      <c r="B1579" s="344"/>
      <c r="C1579" s="344"/>
      <c r="D1579" s="344"/>
      <c r="E1579" s="344"/>
      <c r="F1579" s="344"/>
      <c r="G1579" s="344"/>
      <c r="H1579" s="344"/>
      <c r="I1579" s="344"/>
      <c r="J1579" s="344"/>
      <c r="K1579" s="344"/>
      <c r="L1579" s="344"/>
      <c r="M1579" s="344"/>
      <c r="N1579" s="344"/>
      <c r="O1579" s="344"/>
      <c r="P1579" s="344"/>
    </row>
    <row r="1580" spans="2:16" ht="18" customHeight="1">
      <c r="B1580" s="344"/>
      <c r="C1580" s="344"/>
      <c r="D1580" s="344"/>
      <c r="E1580" s="344"/>
      <c r="F1580" s="344"/>
      <c r="G1580" s="344"/>
      <c r="H1580" s="344"/>
      <c r="I1580" s="344"/>
      <c r="J1580" s="344"/>
      <c r="K1580" s="344"/>
      <c r="L1580" s="344"/>
      <c r="M1580" s="344"/>
      <c r="N1580" s="344"/>
      <c r="O1580" s="344"/>
      <c r="P1580" s="344"/>
    </row>
    <row r="1581" spans="2:16" ht="18" customHeight="1">
      <c r="B1581" s="344"/>
      <c r="C1581" s="344"/>
      <c r="D1581" s="344"/>
      <c r="E1581" s="344"/>
      <c r="F1581" s="344"/>
      <c r="G1581" s="344"/>
      <c r="H1581" s="344"/>
      <c r="I1581" s="344"/>
      <c r="J1581" s="344"/>
      <c r="K1581" s="344"/>
      <c r="L1581" s="344"/>
      <c r="M1581" s="344"/>
      <c r="N1581" s="344"/>
      <c r="O1581" s="344"/>
      <c r="P1581" s="344"/>
    </row>
    <row r="1582" spans="2:16" ht="18" customHeight="1">
      <c r="B1582" s="344"/>
      <c r="C1582" s="344"/>
      <c r="D1582" s="344"/>
      <c r="E1582" s="344"/>
      <c r="F1582" s="344"/>
      <c r="G1582" s="344"/>
      <c r="H1582" s="344"/>
      <c r="I1582" s="344"/>
      <c r="J1582" s="344"/>
      <c r="K1582" s="344"/>
      <c r="L1582" s="344"/>
      <c r="M1582" s="344"/>
      <c r="N1582" s="344"/>
      <c r="O1582" s="344"/>
      <c r="P1582" s="344"/>
    </row>
    <row r="1583" spans="2:16" ht="18" customHeight="1">
      <c r="B1583" s="344"/>
      <c r="C1583" s="344"/>
      <c r="D1583" s="344"/>
      <c r="E1583" s="344"/>
      <c r="F1583" s="344"/>
      <c r="G1583" s="344"/>
      <c r="H1583" s="344"/>
      <c r="I1583" s="344"/>
      <c r="J1583" s="344"/>
      <c r="K1583" s="344"/>
      <c r="L1583" s="344"/>
      <c r="M1583" s="344"/>
      <c r="N1583" s="344"/>
      <c r="O1583" s="344"/>
      <c r="P1583" s="344"/>
    </row>
    <row r="1584" spans="2:16" ht="18" customHeight="1">
      <c r="B1584" s="344"/>
      <c r="C1584" s="344"/>
      <c r="D1584" s="344"/>
      <c r="E1584" s="344"/>
      <c r="F1584" s="344"/>
      <c r="G1584" s="344"/>
      <c r="H1584" s="344"/>
      <c r="I1584" s="344"/>
      <c r="J1584" s="344"/>
      <c r="K1584" s="344"/>
      <c r="L1584" s="344"/>
      <c r="M1584" s="344"/>
      <c r="N1584" s="344"/>
      <c r="O1584" s="344"/>
      <c r="P1584" s="344"/>
    </row>
    <row r="1585" spans="2:16" ht="18" customHeight="1">
      <c r="B1585" s="344"/>
      <c r="C1585" s="344"/>
      <c r="D1585" s="344"/>
      <c r="E1585" s="344"/>
      <c r="F1585" s="344"/>
      <c r="G1585" s="344"/>
      <c r="H1585" s="344"/>
      <c r="I1585" s="344"/>
      <c r="J1585" s="344"/>
      <c r="K1585" s="344"/>
      <c r="L1585" s="344"/>
      <c r="M1585" s="344"/>
      <c r="N1585" s="344"/>
      <c r="O1585" s="344"/>
      <c r="P1585" s="344"/>
    </row>
    <row r="1586" spans="2:16" ht="18" customHeight="1">
      <c r="B1586" s="344"/>
      <c r="C1586" s="344"/>
      <c r="D1586" s="344"/>
      <c r="E1586" s="344"/>
      <c r="F1586" s="344"/>
      <c r="G1586" s="344"/>
      <c r="H1586" s="344"/>
      <c r="I1586" s="344"/>
      <c r="J1586" s="344"/>
      <c r="K1586" s="344"/>
      <c r="L1586" s="344"/>
      <c r="M1586" s="344"/>
      <c r="N1586" s="344"/>
      <c r="O1586" s="344"/>
      <c r="P1586" s="344"/>
    </row>
    <row r="1587" spans="2:16" ht="18" customHeight="1">
      <c r="B1587" s="344"/>
      <c r="C1587" s="344"/>
      <c r="D1587" s="344"/>
      <c r="E1587" s="344"/>
      <c r="F1587" s="344"/>
      <c r="G1587" s="344"/>
      <c r="H1587" s="344"/>
      <c r="I1587" s="344"/>
      <c r="J1587" s="344"/>
      <c r="K1587" s="344"/>
      <c r="L1587" s="344"/>
      <c r="M1587" s="344"/>
      <c r="N1587" s="344"/>
      <c r="O1587" s="344"/>
      <c r="P1587" s="344"/>
    </row>
    <row r="1588" spans="2:16" ht="18" customHeight="1">
      <c r="B1588" s="344"/>
      <c r="C1588" s="344"/>
      <c r="D1588" s="344"/>
      <c r="E1588" s="344"/>
      <c r="F1588" s="344"/>
      <c r="G1588" s="344"/>
      <c r="H1588" s="344"/>
      <c r="I1588" s="344"/>
      <c r="J1588" s="344"/>
      <c r="K1588" s="344"/>
      <c r="L1588" s="344"/>
      <c r="M1588" s="344"/>
      <c r="N1588" s="344"/>
      <c r="O1588" s="344"/>
      <c r="P1588" s="344"/>
    </row>
    <row r="1589" spans="2:16" ht="18" customHeight="1">
      <c r="B1589" s="344"/>
      <c r="C1589" s="344"/>
      <c r="D1589" s="344"/>
      <c r="E1589" s="344"/>
      <c r="F1589" s="344"/>
      <c r="G1589" s="344"/>
      <c r="H1589" s="344"/>
      <c r="I1589" s="344"/>
      <c r="J1589" s="344"/>
      <c r="K1589" s="344"/>
      <c r="L1589" s="344"/>
      <c r="M1589" s="344"/>
      <c r="N1589" s="344"/>
      <c r="O1589" s="344"/>
      <c r="P1589" s="344"/>
    </row>
    <row r="1590" spans="2:16" ht="18" customHeight="1">
      <c r="B1590" s="344"/>
      <c r="C1590" s="344"/>
      <c r="D1590" s="344"/>
      <c r="E1590" s="344"/>
      <c r="F1590" s="344"/>
      <c r="G1590" s="344"/>
      <c r="H1590" s="344"/>
      <c r="I1590" s="344"/>
      <c r="J1590" s="344"/>
      <c r="K1590" s="344"/>
      <c r="L1590" s="344"/>
      <c r="M1590" s="344"/>
      <c r="N1590" s="344"/>
      <c r="O1590" s="344"/>
      <c r="P1590" s="344"/>
    </row>
    <row r="1591" spans="2:16" ht="18" customHeight="1">
      <c r="B1591" s="344"/>
      <c r="C1591" s="344"/>
      <c r="D1591" s="344"/>
      <c r="E1591" s="344"/>
      <c r="F1591" s="344"/>
      <c r="G1591" s="344"/>
      <c r="H1591" s="344"/>
      <c r="I1591" s="344"/>
      <c r="J1591" s="344"/>
      <c r="K1591" s="344"/>
      <c r="L1591" s="344"/>
      <c r="M1591" s="344"/>
      <c r="N1591" s="344"/>
      <c r="O1591" s="344"/>
      <c r="P1591" s="344"/>
    </row>
    <row r="1592" spans="2:16" ht="18" customHeight="1">
      <c r="B1592" s="344"/>
      <c r="C1592" s="344"/>
      <c r="D1592" s="344"/>
      <c r="E1592" s="344"/>
      <c r="F1592" s="344"/>
      <c r="G1592" s="344"/>
      <c r="H1592" s="344"/>
      <c r="I1592" s="344"/>
      <c r="J1592" s="344"/>
      <c r="K1592" s="344"/>
      <c r="L1592" s="344"/>
      <c r="M1592" s="344"/>
      <c r="N1592" s="344"/>
      <c r="O1592" s="344"/>
      <c r="P1592" s="344"/>
    </row>
    <row r="1593" spans="2:16" ht="18" customHeight="1">
      <c r="B1593" s="344"/>
      <c r="C1593" s="344"/>
      <c r="D1593" s="344"/>
      <c r="E1593" s="344"/>
      <c r="F1593" s="344"/>
      <c r="G1593" s="344"/>
      <c r="H1593" s="344"/>
      <c r="I1593" s="344"/>
      <c r="J1593" s="344"/>
      <c r="K1593" s="344"/>
      <c r="L1593" s="344"/>
      <c r="M1593" s="344"/>
      <c r="N1593" s="344"/>
      <c r="O1593" s="344"/>
      <c r="P1593" s="344"/>
    </row>
    <row r="1594" spans="2:16" ht="18" customHeight="1">
      <c r="B1594" s="344"/>
      <c r="C1594" s="344"/>
      <c r="D1594" s="344"/>
      <c r="E1594" s="344"/>
      <c r="F1594" s="344"/>
      <c r="G1594" s="344"/>
      <c r="H1594" s="344"/>
      <c r="I1594" s="344"/>
      <c r="J1594" s="344"/>
      <c r="K1594" s="344"/>
      <c r="L1594" s="344"/>
      <c r="M1594" s="344"/>
      <c r="N1594" s="344"/>
      <c r="O1594" s="344"/>
      <c r="P1594" s="344"/>
    </row>
    <row r="1595" spans="2:16" ht="18" customHeight="1">
      <c r="B1595" s="344"/>
      <c r="C1595" s="344"/>
      <c r="D1595" s="344"/>
      <c r="E1595" s="344"/>
      <c r="F1595" s="344"/>
      <c r="G1595" s="344"/>
      <c r="H1595" s="344"/>
      <c r="I1595" s="344"/>
      <c r="J1595" s="344"/>
      <c r="K1595" s="344"/>
      <c r="L1595" s="344"/>
      <c r="M1595" s="344"/>
      <c r="N1595" s="344"/>
      <c r="O1595" s="344"/>
      <c r="P1595" s="344"/>
    </row>
    <row r="1596" spans="2:16" ht="18" customHeight="1">
      <c r="B1596" s="344"/>
      <c r="C1596" s="344"/>
      <c r="D1596" s="344"/>
      <c r="E1596" s="344"/>
      <c r="F1596" s="344"/>
      <c r="G1596" s="344"/>
      <c r="H1596" s="344"/>
      <c r="I1596" s="344"/>
      <c r="J1596" s="344"/>
      <c r="K1596" s="344"/>
      <c r="L1596" s="344"/>
      <c r="M1596" s="344"/>
      <c r="N1596" s="344"/>
      <c r="O1596" s="344"/>
      <c r="P1596" s="344"/>
    </row>
    <row r="1597" spans="2:16" ht="18" customHeight="1">
      <c r="B1597" s="344"/>
      <c r="C1597" s="344"/>
      <c r="D1597" s="344"/>
      <c r="E1597" s="344"/>
      <c r="F1597" s="344"/>
      <c r="G1597" s="344"/>
      <c r="H1597" s="344"/>
      <c r="I1597" s="344"/>
      <c r="J1597" s="344"/>
      <c r="K1597" s="344"/>
      <c r="L1597" s="344"/>
      <c r="M1597" s="344"/>
      <c r="N1597" s="344"/>
      <c r="O1597" s="344"/>
      <c r="P1597" s="344"/>
    </row>
    <row r="1598" spans="2:16" ht="18" customHeight="1">
      <c r="B1598" s="344"/>
      <c r="C1598" s="344"/>
      <c r="D1598" s="344"/>
      <c r="E1598" s="344"/>
      <c r="F1598" s="344"/>
      <c r="G1598" s="344"/>
      <c r="H1598" s="344"/>
      <c r="I1598" s="344"/>
      <c r="J1598" s="344"/>
      <c r="K1598" s="344"/>
      <c r="L1598" s="344"/>
      <c r="M1598" s="344"/>
      <c r="N1598" s="344"/>
      <c r="O1598" s="344"/>
      <c r="P1598" s="344"/>
    </row>
    <row r="1599" spans="2:16" ht="18" customHeight="1">
      <c r="B1599" s="344"/>
      <c r="C1599" s="344"/>
      <c r="D1599" s="344"/>
      <c r="E1599" s="344"/>
      <c r="F1599" s="344"/>
      <c r="G1599" s="344"/>
      <c r="H1599" s="344"/>
      <c r="I1599" s="344"/>
      <c r="J1599" s="344"/>
      <c r="K1599" s="344"/>
      <c r="L1599" s="344"/>
      <c r="M1599" s="344"/>
      <c r="N1599" s="344"/>
      <c r="O1599" s="344"/>
      <c r="P1599" s="344"/>
    </row>
    <row r="1600" spans="2:16" ht="18" customHeight="1">
      <c r="B1600" s="344"/>
      <c r="C1600" s="344"/>
      <c r="D1600" s="344"/>
      <c r="E1600" s="344"/>
      <c r="F1600" s="344"/>
      <c r="G1600" s="344"/>
      <c r="H1600" s="344"/>
      <c r="I1600" s="344"/>
      <c r="J1600" s="344"/>
      <c r="K1600" s="344"/>
      <c r="L1600" s="344"/>
      <c r="M1600" s="344"/>
      <c r="N1600" s="344"/>
      <c r="O1600" s="344"/>
      <c r="P1600" s="344"/>
    </row>
    <row r="1601" spans="2:16" ht="18" customHeight="1">
      <c r="B1601" s="344"/>
      <c r="C1601" s="344"/>
      <c r="D1601" s="344"/>
      <c r="E1601" s="344"/>
      <c r="F1601" s="344"/>
      <c r="G1601" s="344"/>
      <c r="H1601" s="344"/>
      <c r="I1601" s="344"/>
      <c r="J1601" s="344"/>
      <c r="K1601" s="344"/>
      <c r="L1601" s="344"/>
      <c r="M1601" s="344"/>
      <c r="N1601" s="344"/>
      <c r="O1601" s="344"/>
      <c r="P1601" s="344"/>
    </row>
    <row r="1602" spans="2:16" ht="18" customHeight="1">
      <c r="B1602" s="344"/>
      <c r="C1602" s="344"/>
      <c r="D1602" s="344"/>
      <c r="E1602" s="344"/>
      <c r="F1602" s="344"/>
      <c r="G1602" s="344"/>
      <c r="H1602" s="344"/>
      <c r="I1602" s="344"/>
      <c r="J1602" s="344"/>
      <c r="K1602" s="344"/>
      <c r="L1602" s="344"/>
      <c r="M1602" s="344"/>
      <c r="N1602" s="344"/>
      <c r="O1602" s="344"/>
      <c r="P1602" s="344"/>
    </row>
    <row r="1603" spans="2:16" ht="18" customHeight="1">
      <c r="B1603" s="344"/>
      <c r="C1603" s="344"/>
      <c r="D1603" s="344"/>
      <c r="E1603" s="344"/>
      <c r="F1603" s="344"/>
      <c r="G1603" s="344"/>
      <c r="H1603" s="344"/>
      <c r="I1603" s="344"/>
      <c r="J1603" s="344"/>
      <c r="K1603" s="344"/>
      <c r="L1603" s="344"/>
      <c r="M1603" s="344"/>
      <c r="N1603" s="344"/>
      <c r="O1603" s="344"/>
      <c r="P1603" s="344"/>
    </row>
    <row r="1604" spans="2:16" ht="18" customHeight="1">
      <c r="B1604" s="344"/>
      <c r="C1604" s="344"/>
      <c r="D1604" s="344"/>
      <c r="E1604" s="344"/>
      <c r="F1604" s="344"/>
      <c r="G1604" s="344"/>
      <c r="H1604" s="344"/>
      <c r="I1604" s="344"/>
      <c r="J1604" s="344"/>
      <c r="K1604" s="344"/>
      <c r="L1604" s="344"/>
      <c r="M1604" s="344"/>
      <c r="N1604" s="344"/>
      <c r="O1604" s="344"/>
      <c r="P1604" s="344"/>
    </row>
    <row r="1605" spans="2:16" ht="18" customHeight="1">
      <c r="B1605" s="344"/>
      <c r="C1605" s="344"/>
      <c r="D1605" s="344"/>
      <c r="E1605" s="344"/>
      <c r="F1605" s="344"/>
      <c r="G1605" s="344"/>
      <c r="H1605" s="344"/>
      <c r="I1605" s="344"/>
      <c r="J1605" s="344"/>
      <c r="K1605" s="344"/>
      <c r="L1605" s="344"/>
      <c r="M1605" s="344"/>
      <c r="N1605" s="344"/>
      <c r="O1605" s="344"/>
      <c r="P1605" s="344"/>
    </row>
    <row r="1606" spans="2:16" ht="18" customHeight="1">
      <c r="B1606" s="344"/>
      <c r="C1606" s="344"/>
      <c r="D1606" s="344"/>
      <c r="E1606" s="344"/>
      <c r="F1606" s="344"/>
      <c r="G1606" s="344"/>
      <c r="H1606" s="344"/>
      <c r="I1606" s="344"/>
      <c r="J1606" s="344"/>
      <c r="K1606" s="344"/>
      <c r="L1606" s="344"/>
      <c r="M1606" s="344"/>
      <c r="N1606" s="344"/>
      <c r="O1606" s="344"/>
      <c r="P1606" s="344"/>
    </row>
    <row r="1607" spans="2:16" ht="18" customHeight="1">
      <c r="B1607" s="344"/>
      <c r="C1607" s="344"/>
      <c r="D1607" s="344"/>
      <c r="E1607" s="344"/>
      <c r="F1607" s="344"/>
      <c r="G1607" s="344"/>
      <c r="H1607" s="344"/>
      <c r="I1607" s="344"/>
      <c r="J1607" s="344"/>
      <c r="K1607" s="344"/>
      <c r="L1607" s="344"/>
      <c r="M1607" s="344"/>
      <c r="N1607" s="344"/>
      <c r="O1607" s="344"/>
      <c r="P1607" s="344"/>
    </row>
    <row r="1608" spans="2:16" ht="18" customHeight="1">
      <c r="B1608" s="344"/>
      <c r="C1608" s="344"/>
      <c r="D1608" s="344"/>
      <c r="E1608" s="344"/>
      <c r="F1608" s="344"/>
      <c r="G1608" s="344"/>
      <c r="H1608" s="344"/>
      <c r="I1608" s="344"/>
      <c r="J1608" s="344"/>
      <c r="K1608" s="344"/>
      <c r="L1608" s="344"/>
      <c r="M1608" s="344"/>
      <c r="N1608" s="344"/>
      <c r="O1608" s="344"/>
      <c r="P1608" s="344"/>
    </row>
    <row r="1609" spans="2:16" ht="18" customHeight="1">
      <c r="B1609" s="344"/>
      <c r="C1609" s="344"/>
      <c r="D1609" s="344"/>
      <c r="E1609" s="344"/>
      <c r="F1609" s="344"/>
      <c r="G1609" s="344"/>
      <c r="H1609" s="344"/>
      <c r="I1609" s="344"/>
      <c r="J1609" s="344"/>
      <c r="K1609" s="344"/>
      <c r="L1609" s="344"/>
      <c r="M1609" s="344"/>
      <c r="N1609" s="344"/>
      <c r="O1609" s="344"/>
      <c r="P1609" s="344"/>
    </row>
    <row r="1610" spans="2:16" ht="18" customHeight="1">
      <c r="B1610" s="344"/>
      <c r="C1610" s="344"/>
      <c r="D1610" s="344"/>
      <c r="E1610" s="344"/>
      <c r="F1610" s="344"/>
      <c r="G1610" s="344"/>
      <c r="H1610" s="344"/>
      <c r="I1610" s="344"/>
      <c r="J1610" s="344"/>
      <c r="K1610" s="344"/>
      <c r="L1610" s="344"/>
      <c r="M1610" s="344"/>
      <c r="N1610" s="344"/>
      <c r="O1610" s="344"/>
      <c r="P1610" s="344"/>
    </row>
    <row r="1611" spans="2:16" ht="18" customHeight="1">
      <c r="B1611" s="344"/>
      <c r="C1611" s="344"/>
      <c r="D1611" s="344"/>
      <c r="E1611" s="344"/>
      <c r="F1611" s="344"/>
      <c r="G1611" s="344"/>
      <c r="H1611" s="344"/>
      <c r="I1611" s="344"/>
      <c r="J1611" s="344"/>
      <c r="K1611" s="344"/>
      <c r="L1611" s="344"/>
      <c r="M1611" s="344"/>
      <c r="N1611" s="344"/>
      <c r="O1611" s="344"/>
      <c r="P1611" s="344"/>
    </row>
    <row r="1612" spans="2:16" ht="18" customHeight="1">
      <c r="B1612" s="344"/>
      <c r="C1612" s="344"/>
      <c r="D1612" s="344"/>
      <c r="E1612" s="344"/>
      <c r="F1612" s="344"/>
      <c r="G1612" s="344"/>
      <c r="H1612" s="344"/>
      <c r="I1612" s="344"/>
      <c r="J1612" s="344"/>
      <c r="K1612" s="344"/>
      <c r="L1612" s="344"/>
      <c r="M1612" s="344"/>
      <c r="N1612" s="344"/>
      <c r="O1612" s="344"/>
      <c r="P1612" s="344"/>
    </row>
    <row r="1613" spans="2:16" ht="18" customHeight="1">
      <c r="B1613" s="344"/>
      <c r="C1613" s="344"/>
      <c r="D1613" s="344"/>
      <c r="E1613" s="344"/>
      <c r="F1613" s="344"/>
      <c r="G1613" s="344"/>
      <c r="H1613" s="344"/>
      <c r="I1613" s="344"/>
      <c r="J1613" s="344"/>
      <c r="K1613" s="344"/>
      <c r="L1613" s="344"/>
      <c r="M1613" s="344"/>
      <c r="N1613" s="344"/>
      <c r="O1613" s="344"/>
      <c r="P1613" s="344"/>
    </row>
    <row r="1614" spans="2:16" ht="18" customHeight="1">
      <c r="B1614" s="344"/>
      <c r="C1614" s="344"/>
      <c r="D1614" s="344"/>
      <c r="E1614" s="344"/>
      <c r="F1614" s="344"/>
      <c r="G1614" s="344"/>
      <c r="H1614" s="344"/>
      <c r="I1614" s="344"/>
      <c r="J1614" s="344"/>
      <c r="K1614" s="344"/>
      <c r="L1614" s="344"/>
      <c r="M1614" s="344"/>
      <c r="N1614" s="344"/>
      <c r="O1614" s="344"/>
      <c r="P1614" s="344"/>
    </row>
    <row r="1615" spans="2:16" ht="18" customHeight="1">
      <c r="B1615" s="344"/>
      <c r="C1615" s="344"/>
      <c r="D1615" s="344"/>
      <c r="E1615" s="344"/>
      <c r="F1615" s="344"/>
      <c r="G1615" s="344"/>
      <c r="H1615" s="344"/>
      <c r="I1615" s="344"/>
      <c r="J1615" s="344"/>
      <c r="K1615" s="344"/>
      <c r="L1615" s="344"/>
      <c r="M1615" s="344"/>
      <c r="N1615" s="344"/>
      <c r="O1615" s="344"/>
      <c r="P1615" s="344"/>
    </row>
    <row r="1616" spans="2:16" ht="18" customHeight="1">
      <c r="B1616" s="344"/>
      <c r="C1616" s="344"/>
      <c r="D1616" s="344"/>
      <c r="E1616" s="344"/>
      <c r="F1616" s="344"/>
      <c r="G1616" s="344"/>
      <c r="H1616" s="344"/>
      <c r="I1616" s="344"/>
      <c r="J1616" s="344"/>
      <c r="K1616" s="344"/>
      <c r="L1616" s="344"/>
      <c r="M1616" s="344"/>
      <c r="N1616" s="344"/>
      <c r="O1616" s="344"/>
      <c r="P1616" s="344"/>
    </row>
    <row r="1617" spans="2:16" ht="18" customHeight="1">
      <c r="B1617" s="344"/>
      <c r="C1617" s="344"/>
      <c r="D1617" s="344"/>
      <c r="E1617" s="344"/>
      <c r="F1617" s="344"/>
      <c r="G1617" s="344"/>
      <c r="H1617" s="344"/>
      <c r="I1617" s="344"/>
      <c r="J1617" s="344"/>
      <c r="K1617" s="344"/>
      <c r="L1617" s="344"/>
      <c r="M1617" s="344"/>
      <c r="N1617" s="344"/>
      <c r="O1617" s="344"/>
      <c r="P1617" s="344"/>
    </row>
    <row r="1618" spans="2:16" ht="18" customHeight="1">
      <c r="B1618" s="344"/>
      <c r="C1618" s="344"/>
      <c r="D1618" s="344"/>
      <c r="E1618" s="344"/>
      <c r="F1618" s="344"/>
      <c r="G1618" s="344"/>
      <c r="H1618" s="344"/>
      <c r="I1618" s="344"/>
      <c r="J1618" s="344"/>
      <c r="K1618" s="344"/>
      <c r="L1618" s="344"/>
      <c r="M1618" s="344"/>
      <c r="N1618" s="344"/>
      <c r="O1618" s="344"/>
      <c r="P1618" s="344"/>
    </row>
    <row r="1619" spans="2:16" ht="18" customHeight="1">
      <c r="B1619" s="344"/>
      <c r="C1619" s="344"/>
      <c r="D1619" s="344"/>
      <c r="E1619" s="344"/>
      <c r="F1619" s="344"/>
      <c r="G1619" s="344"/>
      <c r="H1619" s="344"/>
      <c r="I1619" s="344"/>
      <c r="J1619" s="344"/>
      <c r="K1619" s="344"/>
      <c r="L1619" s="344"/>
      <c r="M1619" s="344"/>
      <c r="N1619" s="344"/>
      <c r="O1619" s="344"/>
      <c r="P1619" s="344"/>
    </row>
    <row r="1620" spans="2:16" ht="18" customHeight="1">
      <c r="B1620" s="344"/>
      <c r="C1620" s="344"/>
      <c r="D1620" s="344"/>
      <c r="E1620" s="344"/>
      <c r="F1620" s="344"/>
      <c r="G1620" s="344"/>
      <c r="H1620" s="344"/>
      <c r="I1620" s="344"/>
      <c r="J1620" s="344"/>
      <c r="K1620" s="344"/>
      <c r="L1620" s="344"/>
      <c r="M1620" s="344"/>
      <c r="N1620" s="344"/>
      <c r="O1620" s="344"/>
      <c r="P1620" s="344"/>
    </row>
    <row r="1621" spans="2:16" ht="18" customHeight="1">
      <c r="B1621" s="344"/>
      <c r="C1621" s="344"/>
      <c r="D1621" s="344"/>
      <c r="E1621" s="344"/>
      <c r="F1621" s="344"/>
      <c r="G1621" s="344"/>
      <c r="H1621" s="344"/>
      <c r="I1621" s="344"/>
      <c r="J1621" s="344"/>
      <c r="K1621" s="344"/>
      <c r="L1621" s="344"/>
      <c r="M1621" s="344"/>
      <c r="N1621" s="344"/>
      <c r="O1621" s="344"/>
      <c r="P1621" s="344"/>
    </row>
    <row r="1622" spans="2:16" ht="18" customHeight="1">
      <c r="B1622" s="344"/>
      <c r="C1622" s="344"/>
      <c r="D1622" s="344"/>
      <c r="E1622" s="344"/>
      <c r="F1622" s="344"/>
      <c r="G1622" s="344"/>
      <c r="H1622" s="344"/>
      <c r="I1622" s="344"/>
      <c r="J1622" s="344"/>
      <c r="K1622" s="344"/>
      <c r="L1622" s="344"/>
      <c r="M1622" s="344"/>
      <c r="N1622" s="344"/>
      <c r="O1622" s="344"/>
      <c r="P1622" s="344"/>
    </row>
    <row r="1623" spans="2:16" ht="18" customHeight="1">
      <c r="B1623" s="344"/>
      <c r="C1623" s="344"/>
      <c r="D1623" s="344"/>
      <c r="E1623" s="344"/>
      <c r="F1623" s="344"/>
      <c r="G1623" s="344"/>
      <c r="H1623" s="344"/>
      <c r="I1623" s="344"/>
      <c r="J1623" s="344"/>
      <c r="K1623" s="344"/>
      <c r="L1623" s="344"/>
      <c r="M1623" s="344"/>
      <c r="N1623" s="344"/>
      <c r="O1623" s="344"/>
      <c r="P1623" s="344"/>
    </row>
    <row r="1624" spans="2:16" ht="18" customHeight="1">
      <c r="B1624" s="344"/>
      <c r="C1624" s="344"/>
      <c r="D1624" s="344"/>
      <c r="E1624" s="344"/>
      <c r="F1624" s="344"/>
      <c r="G1624" s="344"/>
      <c r="H1624" s="344"/>
      <c r="I1624" s="344"/>
      <c r="J1624" s="344"/>
      <c r="K1624" s="344"/>
      <c r="L1624" s="344"/>
      <c r="M1624" s="344"/>
      <c r="N1624" s="344"/>
      <c r="O1624" s="344"/>
      <c r="P1624" s="344"/>
    </row>
    <row r="1625" spans="2:16" ht="18" customHeight="1">
      <c r="B1625" s="344"/>
      <c r="C1625" s="344"/>
      <c r="D1625" s="344"/>
      <c r="E1625" s="344"/>
      <c r="F1625" s="344"/>
      <c r="G1625" s="344"/>
      <c r="H1625" s="344"/>
      <c r="I1625" s="344"/>
      <c r="J1625" s="344"/>
      <c r="K1625" s="344"/>
      <c r="L1625" s="344"/>
      <c r="M1625" s="344"/>
      <c r="N1625" s="344"/>
      <c r="O1625" s="344"/>
      <c r="P1625" s="344"/>
    </row>
    <row r="1626" spans="2:16" ht="18" customHeight="1">
      <c r="B1626" s="344"/>
      <c r="C1626" s="344"/>
      <c r="D1626" s="344"/>
      <c r="E1626" s="344"/>
      <c r="F1626" s="344"/>
      <c r="G1626" s="344"/>
      <c r="H1626" s="344"/>
      <c r="I1626" s="344"/>
      <c r="J1626" s="344"/>
      <c r="K1626" s="344"/>
      <c r="L1626" s="344"/>
      <c r="M1626" s="344"/>
      <c r="N1626" s="344"/>
      <c r="O1626" s="344"/>
      <c r="P1626" s="344"/>
    </row>
    <row r="1627" spans="2:16" ht="18" customHeight="1">
      <c r="B1627" s="344"/>
      <c r="C1627" s="344"/>
      <c r="D1627" s="344"/>
      <c r="E1627" s="344"/>
      <c r="F1627" s="344"/>
      <c r="G1627" s="344"/>
      <c r="H1627" s="344"/>
      <c r="I1627" s="344"/>
      <c r="J1627" s="344"/>
      <c r="K1627" s="344"/>
      <c r="L1627" s="344"/>
      <c r="M1627" s="344"/>
      <c r="N1627" s="344"/>
      <c r="O1627" s="344"/>
      <c r="P1627" s="344"/>
    </row>
    <row r="1628" spans="2:16" ht="18" customHeight="1">
      <c r="B1628" s="344"/>
      <c r="C1628" s="344"/>
      <c r="D1628" s="344"/>
      <c r="E1628" s="344"/>
      <c r="F1628" s="344"/>
      <c r="G1628" s="344"/>
      <c r="H1628" s="344"/>
      <c r="I1628" s="344"/>
      <c r="J1628" s="344"/>
      <c r="K1628" s="344"/>
      <c r="L1628" s="344"/>
      <c r="M1628" s="344"/>
      <c r="N1628" s="344"/>
      <c r="O1628" s="344"/>
      <c r="P1628" s="344"/>
    </row>
    <row r="1629" spans="2:16" ht="18" customHeight="1">
      <c r="B1629" s="344"/>
      <c r="C1629" s="344"/>
      <c r="D1629" s="344"/>
      <c r="E1629" s="344"/>
      <c r="F1629" s="344"/>
      <c r="G1629" s="344"/>
      <c r="H1629" s="344"/>
      <c r="I1629" s="344"/>
      <c r="J1629" s="344"/>
      <c r="K1629" s="344"/>
      <c r="L1629" s="344"/>
      <c r="M1629" s="344"/>
      <c r="N1629" s="344"/>
      <c r="O1629" s="344"/>
      <c r="P1629" s="344"/>
    </row>
    <row r="1630" spans="2:16" ht="18" customHeight="1">
      <c r="B1630" s="344"/>
      <c r="C1630" s="344"/>
      <c r="D1630" s="344"/>
      <c r="E1630" s="344"/>
      <c r="F1630" s="344"/>
      <c r="G1630" s="344"/>
      <c r="H1630" s="344"/>
      <c r="I1630" s="344"/>
      <c r="J1630" s="344"/>
      <c r="K1630" s="344"/>
      <c r="L1630" s="344"/>
      <c r="M1630" s="344"/>
      <c r="N1630" s="344"/>
      <c r="O1630" s="344"/>
      <c r="P1630" s="344"/>
    </row>
    <row r="1631" spans="2:16" ht="18" customHeight="1">
      <c r="B1631" s="344"/>
      <c r="C1631" s="344"/>
      <c r="D1631" s="344"/>
      <c r="E1631" s="344"/>
      <c r="F1631" s="344"/>
      <c r="G1631" s="344"/>
      <c r="H1631" s="344"/>
      <c r="I1631" s="344"/>
      <c r="J1631" s="344"/>
      <c r="K1631" s="344"/>
      <c r="L1631" s="344"/>
      <c r="M1631" s="344"/>
      <c r="N1631" s="344"/>
      <c r="O1631" s="344"/>
      <c r="P1631" s="344"/>
    </row>
    <row r="1632" spans="2:16" ht="18" customHeight="1">
      <c r="B1632" s="344"/>
      <c r="C1632" s="344"/>
      <c r="D1632" s="344"/>
      <c r="E1632" s="344"/>
      <c r="F1632" s="344"/>
      <c r="G1632" s="344"/>
      <c r="H1632" s="344"/>
      <c r="I1632" s="344"/>
      <c r="J1632" s="344"/>
      <c r="K1632" s="344"/>
      <c r="L1632" s="344"/>
      <c r="M1632" s="344"/>
      <c r="N1632" s="344"/>
      <c r="O1632" s="344"/>
      <c r="P1632" s="344"/>
    </row>
    <row r="1633" spans="2:16" ht="18" customHeight="1">
      <c r="B1633" s="344"/>
      <c r="C1633" s="344"/>
      <c r="D1633" s="344"/>
      <c r="E1633" s="344"/>
      <c r="F1633" s="344"/>
      <c r="G1633" s="344"/>
      <c r="H1633" s="344"/>
      <c r="I1633" s="344"/>
      <c r="J1633" s="344"/>
      <c r="K1633" s="344"/>
      <c r="L1633" s="344"/>
      <c r="M1633" s="344"/>
      <c r="N1633" s="344"/>
      <c r="O1633" s="344"/>
      <c r="P1633" s="344"/>
    </row>
    <row r="1634" spans="2:16" ht="18" customHeight="1">
      <c r="B1634" s="344"/>
      <c r="C1634" s="344"/>
      <c r="D1634" s="344"/>
      <c r="E1634" s="344"/>
      <c r="F1634" s="344"/>
      <c r="G1634" s="344"/>
      <c r="H1634" s="344"/>
      <c r="I1634" s="344"/>
      <c r="J1634" s="344"/>
      <c r="K1634" s="344"/>
      <c r="L1634" s="344"/>
      <c r="M1634" s="344"/>
      <c r="N1634" s="344"/>
      <c r="O1634" s="344"/>
      <c r="P1634" s="344"/>
    </row>
    <row r="1635" spans="2:16" ht="18" customHeight="1">
      <c r="B1635" s="344"/>
      <c r="C1635" s="344"/>
      <c r="D1635" s="344"/>
      <c r="E1635" s="344"/>
      <c r="F1635" s="344"/>
      <c r="G1635" s="344"/>
      <c r="H1635" s="344"/>
      <c r="I1635" s="344"/>
      <c r="J1635" s="344"/>
      <c r="K1635" s="344"/>
      <c r="L1635" s="344"/>
      <c r="M1635" s="344"/>
      <c r="N1635" s="344"/>
      <c r="O1635" s="344"/>
      <c r="P1635" s="344"/>
    </row>
    <row r="1636" spans="2:16" ht="18" customHeight="1">
      <c r="B1636" s="344"/>
      <c r="C1636" s="344"/>
      <c r="D1636" s="344"/>
      <c r="E1636" s="344"/>
      <c r="F1636" s="344"/>
      <c r="G1636" s="344"/>
      <c r="H1636" s="344"/>
      <c r="I1636" s="344"/>
      <c r="J1636" s="344"/>
      <c r="K1636" s="344"/>
      <c r="L1636" s="344"/>
      <c r="M1636" s="344"/>
      <c r="N1636" s="344"/>
      <c r="O1636" s="344"/>
      <c r="P1636" s="344"/>
    </row>
    <row r="1637" spans="2:16" ht="18" customHeight="1">
      <c r="B1637" s="344"/>
      <c r="C1637" s="344"/>
      <c r="D1637" s="344"/>
      <c r="E1637" s="344"/>
      <c r="F1637" s="344"/>
      <c r="G1637" s="344"/>
      <c r="H1637" s="344"/>
      <c r="I1637" s="344"/>
      <c r="J1637" s="344"/>
      <c r="K1637" s="344"/>
      <c r="L1637" s="344"/>
      <c r="M1637" s="344"/>
      <c r="N1637" s="344"/>
      <c r="O1637" s="344"/>
      <c r="P1637" s="344"/>
    </row>
    <row r="1638" spans="2:16" ht="18" customHeight="1">
      <c r="B1638" s="344"/>
      <c r="C1638" s="344"/>
      <c r="D1638" s="344"/>
      <c r="E1638" s="344"/>
      <c r="F1638" s="344"/>
      <c r="G1638" s="344"/>
      <c r="H1638" s="344"/>
      <c r="I1638" s="344"/>
      <c r="J1638" s="344"/>
      <c r="K1638" s="344"/>
      <c r="L1638" s="344"/>
      <c r="M1638" s="344"/>
      <c r="N1638" s="344"/>
      <c r="O1638" s="344"/>
      <c r="P1638" s="344"/>
    </row>
    <row r="1639" spans="2:16" ht="18" customHeight="1">
      <c r="B1639" s="344"/>
      <c r="C1639" s="344"/>
      <c r="D1639" s="344"/>
      <c r="E1639" s="344"/>
      <c r="F1639" s="344"/>
      <c r="G1639" s="344"/>
      <c r="H1639" s="344"/>
      <c r="I1639" s="344"/>
      <c r="J1639" s="344"/>
      <c r="K1639" s="344"/>
      <c r="L1639" s="344"/>
      <c r="M1639" s="344"/>
      <c r="N1639" s="344"/>
      <c r="O1639" s="344"/>
      <c r="P1639" s="344"/>
    </row>
    <row r="1640" spans="2:16" ht="18" customHeight="1">
      <c r="B1640" s="344"/>
      <c r="C1640" s="344"/>
      <c r="D1640" s="344"/>
      <c r="E1640" s="344"/>
      <c r="F1640" s="344"/>
      <c r="G1640" s="344"/>
      <c r="H1640" s="344"/>
      <c r="I1640" s="344"/>
      <c r="J1640" s="344"/>
      <c r="K1640" s="344"/>
      <c r="L1640" s="344"/>
      <c r="M1640" s="344"/>
      <c r="N1640" s="344"/>
      <c r="O1640" s="344"/>
      <c r="P1640" s="344"/>
    </row>
    <row r="1641" spans="2:16" ht="18" customHeight="1">
      <c r="B1641" s="344"/>
      <c r="C1641" s="344"/>
      <c r="D1641" s="344"/>
      <c r="E1641" s="344"/>
      <c r="F1641" s="344"/>
      <c r="G1641" s="344"/>
      <c r="H1641" s="344"/>
      <c r="I1641" s="344"/>
      <c r="J1641" s="344"/>
      <c r="K1641" s="344"/>
      <c r="L1641" s="344"/>
      <c r="M1641" s="344"/>
      <c r="N1641" s="344"/>
      <c r="O1641" s="344"/>
      <c r="P1641" s="344"/>
    </row>
    <row r="1642" spans="2:16" ht="18" customHeight="1">
      <c r="B1642" s="344"/>
      <c r="C1642" s="344"/>
      <c r="D1642" s="344"/>
      <c r="E1642" s="344"/>
      <c r="F1642" s="344"/>
      <c r="G1642" s="344"/>
      <c r="H1642" s="344"/>
      <c r="I1642" s="344"/>
      <c r="J1642" s="344"/>
      <c r="K1642" s="344"/>
      <c r="L1642" s="344"/>
      <c r="M1642" s="344"/>
      <c r="N1642" s="344"/>
      <c r="O1642" s="344"/>
      <c r="P1642" s="344"/>
    </row>
    <row r="1643" spans="2:16" ht="18" customHeight="1">
      <c r="B1643" s="344"/>
      <c r="C1643" s="344"/>
      <c r="D1643" s="344"/>
      <c r="E1643" s="344"/>
      <c r="F1643" s="344"/>
      <c r="G1643" s="344"/>
      <c r="H1643" s="344"/>
      <c r="I1643" s="344"/>
      <c r="J1643" s="344"/>
      <c r="K1643" s="344"/>
      <c r="L1643" s="344"/>
      <c r="M1643" s="344"/>
      <c r="N1643" s="344"/>
      <c r="O1643" s="344"/>
      <c r="P1643" s="344"/>
    </row>
    <row r="1644" spans="2:16" ht="18" customHeight="1">
      <c r="B1644" s="344"/>
      <c r="C1644" s="344"/>
      <c r="D1644" s="344"/>
      <c r="E1644" s="344"/>
      <c r="F1644" s="344"/>
      <c r="G1644" s="344"/>
      <c r="H1644" s="344"/>
      <c r="I1644" s="344"/>
      <c r="J1644" s="344"/>
      <c r="K1644" s="344"/>
      <c r="L1644" s="344"/>
      <c r="M1644" s="344"/>
      <c r="N1644" s="344"/>
      <c r="O1644" s="344"/>
      <c r="P1644" s="344"/>
    </row>
    <row r="1645" spans="2:16" ht="18" customHeight="1">
      <c r="B1645" s="344"/>
      <c r="C1645" s="344"/>
      <c r="D1645" s="344"/>
      <c r="E1645" s="344"/>
      <c r="F1645" s="344"/>
      <c r="G1645" s="344"/>
      <c r="H1645" s="344"/>
      <c r="I1645" s="344"/>
      <c r="J1645" s="344"/>
      <c r="K1645" s="344"/>
      <c r="L1645" s="344"/>
      <c r="M1645" s="344"/>
      <c r="N1645" s="344"/>
      <c r="O1645" s="344"/>
      <c r="P1645" s="344"/>
    </row>
    <row r="1646" spans="2:16" ht="18" customHeight="1">
      <c r="B1646" s="344"/>
      <c r="C1646" s="344"/>
      <c r="D1646" s="344"/>
      <c r="E1646" s="344"/>
      <c r="F1646" s="344"/>
      <c r="G1646" s="344"/>
      <c r="H1646" s="344"/>
      <c r="I1646" s="344"/>
      <c r="J1646" s="344"/>
      <c r="K1646" s="344"/>
      <c r="L1646" s="344"/>
      <c r="M1646" s="344"/>
      <c r="N1646" s="344"/>
      <c r="O1646" s="344"/>
      <c r="P1646" s="344"/>
    </row>
    <row r="1647" spans="2:16" ht="18" customHeight="1">
      <c r="B1647" s="344"/>
      <c r="C1647" s="344"/>
      <c r="D1647" s="344"/>
      <c r="E1647" s="344"/>
      <c r="F1647" s="344"/>
      <c r="G1647" s="344"/>
      <c r="H1647" s="344"/>
      <c r="I1647" s="344"/>
      <c r="J1647" s="344"/>
      <c r="K1647" s="344"/>
      <c r="L1647" s="344"/>
      <c r="M1647" s="344"/>
      <c r="N1647" s="344"/>
      <c r="O1647" s="344"/>
      <c r="P1647" s="344"/>
    </row>
    <row r="1648" spans="2:16" ht="18" customHeight="1">
      <c r="B1648" s="344"/>
      <c r="C1648" s="344"/>
      <c r="D1648" s="344"/>
      <c r="E1648" s="344"/>
      <c r="F1648" s="344"/>
      <c r="G1648" s="344"/>
      <c r="H1648" s="344"/>
      <c r="I1648" s="344"/>
      <c r="J1648" s="344"/>
      <c r="K1648" s="344"/>
      <c r="L1648" s="344"/>
      <c r="M1648" s="344"/>
      <c r="N1648" s="344"/>
      <c r="O1648" s="344"/>
      <c r="P1648" s="344"/>
    </row>
    <row r="1649" spans="2:16" ht="18" customHeight="1">
      <c r="B1649" s="344"/>
      <c r="C1649" s="344"/>
      <c r="D1649" s="344"/>
      <c r="E1649" s="344"/>
      <c r="F1649" s="344"/>
      <c r="G1649" s="344"/>
      <c r="H1649" s="344"/>
      <c r="I1649" s="344"/>
      <c r="J1649" s="344"/>
      <c r="K1649" s="344"/>
      <c r="L1649" s="344"/>
      <c r="M1649" s="344"/>
      <c r="N1649" s="344"/>
      <c r="O1649" s="344"/>
      <c r="P1649" s="344"/>
    </row>
    <row r="1650" spans="2:16" ht="18" customHeight="1">
      <c r="B1650" s="344"/>
      <c r="C1650" s="344"/>
      <c r="D1650" s="344"/>
      <c r="E1650" s="344"/>
      <c r="F1650" s="344"/>
      <c r="G1650" s="344"/>
      <c r="H1650" s="344"/>
      <c r="I1650" s="344"/>
      <c r="J1650" s="344"/>
      <c r="K1650" s="344"/>
      <c r="L1650" s="344"/>
      <c r="M1650" s="344"/>
      <c r="N1650" s="344"/>
      <c r="O1650" s="344"/>
      <c r="P1650" s="344"/>
    </row>
    <row r="1651" spans="2:16" ht="18" customHeight="1">
      <c r="B1651" s="344"/>
      <c r="C1651" s="344"/>
      <c r="D1651" s="344"/>
      <c r="E1651" s="344"/>
      <c r="F1651" s="344"/>
      <c r="G1651" s="344"/>
      <c r="H1651" s="344"/>
      <c r="I1651" s="344"/>
      <c r="J1651" s="344"/>
      <c r="K1651" s="344"/>
      <c r="L1651" s="344"/>
      <c r="M1651" s="344"/>
      <c r="N1651" s="344"/>
      <c r="O1651" s="344"/>
      <c r="P1651" s="344"/>
    </row>
    <row r="1652" spans="2:16" ht="18" customHeight="1">
      <c r="B1652" s="344"/>
      <c r="C1652" s="344"/>
      <c r="D1652" s="344"/>
      <c r="E1652" s="344"/>
      <c r="F1652" s="344"/>
      <c r="G1652" s="344"/>
      <c r="H1652" s="344"/>
      <c r="I1652" s="344"/>
      <c r="J1652" s="344"/>
      <c r="K1652" s="344"/>
      <c r="L1652" s="344"/>
      <c r="M1652" s="344"/>
      <c r="N1652" s="344"/>
      <c r="O1652" s="344"/>
      <c r="P1652" s="344"/>
    </row>
    <row r="1653" spans="2:16" ht="18" customHeight="1">
      <c r="B1653" s="344"/>
      <c r="C1653" s="344"/>
      <c r="D1653" s="344"/>
      <c r="E1653" s="344"/>
      <c r="F1653" s="344"/>
      <c r="G1653" s="344"/>
      <c r="H1653" s="344"/>
      <c r="I1653" s="344"/>
      <c r="J1653" s="344"/>
      <c r="K1653" s="344"/>
      <c r="L1653" s="344"/>
      <c r="M1653" s="344"/>
      <c r="N1653" s="344"/>
      <c r="O1653" s="344"/>
      <c r="P1653" s="344"/>
    </row>
    <row r="1654" spans="2:16" ht="18" customHeight="1">
      <c r="B1654" s="344"/>
      <c r="C1654" s="344"/>
      <c r="D1654" s="344"/>
      <c r="E1654" s="344"/>
      <c r="F1654" s="344"/>
      <c r="G1654" s="344"/>
      <c r="H1654" s="344"/>
      <c r="I1654" s="344"/>
      <c r="J1654" s="344"/>
      <c r="K1654" s="344"/>
      <c r="L1654" s="344"/>
      <c r="M1654" s="344"/>
      <c r="N1654" s="344"/>
      <c r="O1654" s="344"/>
      <c r="P1654" s="344"/>
    </row>
    <row r="1655" spans="2:16" ht="18" customHeight="1">
      <c r="B1655" s="344"/>
      <c r="C1655" s="344"/>
      <c r="D1655" s="344"/>
      <c r="E1655" s="344"/>
      <c r="F1655" s="344"/>
      <c r="G1655" s="344"/>
      <c r="H1655" s="344"/>
      <c r="I1655" s="344"/>
      <c r="J1655" s="344"/>
      <c r="K1655" s="344"/>
      <c r="L1655" s="344"/>
      <c r="M1655" s="344"/>
      <c r="N1655" s="344"/>
      <c r="O1655" s="344"/>
      <c r="P1655" s="344"/>
    </row>
    <row r="1656" spans="2:16" ht="18" customHeight="1">
      <c r="B1656" s="344"/>
      <c r="C1656" s="344"/>
      <c r="D1656" s="344"/>
      <c r="E1656" s="344"/>
      <c r="F1656" s="344"/>
      <c r="G1656" s="344"/>
      <c r="H1656" s="344"/>
      <c r="I1656" s="344"/>
      <c r="J1656" s="344"/>
      <c r="K1656" s="344"/>
      <c r="L1656" s="344"/>
      <c r="M1656" s="344"/>
      <c r="N1656" s="344"/>
      <c r="O1656" s="344"/>
      <c r="P1656" s="344"/>
    </row>
    <row r="1657" spans="2:16" ht="18" customHeight="1">
      <c r="B1657" s="344"/>
      <c r="C1657" s="344"/>
      <c r="D1657" s="344"/>
      <c r="E1657" s="344"/>
      <c r="F1657" s="344"/>
      <c r="G1657" s="344"/>
      <c r="H1657" s="344"/>
      <c r="I1657" s="344"/>
      <c r="J1657" s="344"/>
      <c r="K1657" s="344"/>
      <c r="L1657" s="344"/>
      <c r="M1657" s="344"/>
      <c r="N1657" s="344"/>
      <c r="O1657" s="344"/>
      <c r="P1657" s="344"/>
    </row>
    <row r="1658" spans="2:16" ht="18" customHeight="1">
      <c r="B1658" s="344"/>
      <c r="C1658" s="344"/>
      <c r="D1658" s="344"/>
      <c r="E1658" s="344"/>
      <c r="F1658" s="344"/>
      <c r="G1658" s="344"/>
      <c r="H1658" s="344"/>
      <c r="I1658" s="344"/>
      <c r="J1658" s="344"/>
      <c r="K1658" s="344"/>
      <c r="L1658" s="344"/>
      <c r="M1658" s="344"/>
      <c r="N1658" s="344"/>
      <c r="O1658" s="344"/>
      <c r="P1658" s="344"/>
    </row>
    <row r="1659" spans="2:16" ht="18" customHeight="1">
      <c r="B1659" s="344"/>
      <c r="C1659" s="344"/>
      <c r="D1659" s="344"/>
      <c r="E1659" s="344"/>
      <c r="F1659" s="344"/>
      <c r="G1659" s="344"/>
      <c r="H1659" s="344"/>
      <c r="I1659" s="344"/>
      <c r="J1659" s="344"/>
      <c r="K1659" s="344"/>
      <c r="L1659" s="344"/>
      <c r="M1659" s="344"/>
      <c r="N1659" s="344"/>
      <c r="O1659" s="344"/>
      <c r="P1659" s="344"/>
    </row>
    <row r="1660" spans="2:16" ht="18" customHeight="1">
      <c r="B1660" s="344"/>
      <c r="C1660" s="344"/>
      <c r="D1660" s="344"/>
      <c r="E1660" s="344"/>
      <c r="F1660" s="344"/>
      <c r="G1660" s="344"/>
      <c r="H1660" s="344"/>
      <c r="I1660" s="344"/>
      <c r="J1660" s="344"/>
      <c r="K1660" s="344"/>
      <c r="L1660" s="344"/>
      <c r="M1660" s="344"/>
      <c r="N1660" s="344"/>
      <c r="O1660" s="344"/>
      <c r="P1660" s="344"/>
    </row>
    <row r="1661" spans="2:16" ht="18" customHeight="1">
      <c r="B1661" s="344"/>
      <c r="C1661" s="344"/>
      <c r="D1661" s="344"/>
      <c r="E1661" s="344"/>
      <c r="F1661" s="344"/>
      <c r="G1661" s="344"/>
      <c r="H1661" s="344"/>
      <c r="I1661" s="344"/>
      <c r="J1661" s="344"/>
      <c r="K1661" s="344"/>
      <c r="L1661" s="344"/>
      <c r="M1661" s="344"/>
      <c r="N1661" s="344"/>
      <c r="O1661" s="344"/>
      <c r="P1661" s="344"/>
    </row>
    <row r="1662" spans="2:16" ht="18" customHeight="1">
      <c r="B1662" s="344"/>
      <c r="C1662" s="344"/>
      <c r="D1662" s="344"/>
      <c r="E1662" s="344"/>
      <c r="F1662" s="344"/>
      <c r="G1662" s="344"/>
      <c r="H1662" s="344"/>
      <c r="I1662" s="344"/>
      <c r="J1662" s="344"/>
      <c r="K1662" s="344"/>
      <c r="L1662" s="344"/>
      <c r="M1662" s="344"/>
      <c r="N1662" s="344"/>
      <c r="O1662" s="344"/>
      <c r="P1662" s="344"/>
    </row>
    <row r="1663" spans="2:16" ht="18" customHeight="1">
      <c r="B1663" s="344"/>
      <c r="C1663" s="344"/>
      <c r="D1663" s="344"/>
      <c r="E1663" s="344"/>
      <c r="F1663" s="344"/>
      <c r="G1663" s="344"/>
      <c r="H1663" s="344"/>
      <c r="I1663" s="344"/>
      <c r="J1663" s="344"/>
      <c r="K1663" s="344"/>
      <c r="L1663" s="344"/>
      <c r="M1663" s="344"/>
      <c r="N1663" s="344"/>
      <c r="O1663" s="344"/>
      <c r="P1663" s="344"/>
    </row>
    <row r="1664" spans="2:16" ht="18" customHeight="1">
      <c r="B1664" s="344"/>
      <c r="C1664" s="344"/>
      <c r="D1664" s="344"/>
      <c r="E1664" s="344"/>
      <c r="F1664" s="344"/>
      <c r="G1664" s="344"/>
      <c r="H1664" s="344"/>
      <c r="I1664" s="344"/>
      <c r="J1664" s="344"/>
      <c r="K1664" s="344"/>
      <c r="L1664" s="344"/>
      <c r="M1664" s="344"/>
      <c r="N1664" s="344"/>
      <c r="O1664" s="344"/>
      <c r="P1664" s="344"/>
    </row>
    <row r="1665" spans="2:16" ht="18" customHeight="1">
      <c r="B1665" s="344"/>
      <c r="C1665" s="344"/>
      <c r="D1665" s="344"/>
      <c r="E1665" s="344"/>
      <c r="F1665" s="344"/>
      <c r="G1665" s="344"/>
      <c r="H1665" s="344"/>
      <c r="I1665" s="344"/>
      <c r="J1665" s="344"/>
      <c r="K1665" s="344"/>
      <c r="L1665" s="344"/>
      <c r="M1665" s="344"/>
      <c r="N1665" s="344"/>
      <c r="O1665" s="344"/>
      <c r="P1665" s="344"/>
    </row>
    <row r="1666" spans="2:16" ht="18" customHeight="1">
      <c r="B1666" s="344"/>
      <c r="C1666" s="344"/>
      <c r="D1666" s="344"/>
      <c r="E1666" s="344"/>
      <c r="F1666" s="344"/>
      <c r="G1666" s="344"/>
      <c r="H1666" s="344"/>
      <c r="I1666" s="344"/>
      <c r="J1666" s="344"/>
      <c r="K1666" s="344"/>
      <c r="L1666" s="344"/>
      <c r="M1666" s="344"/>
      <c r="N1666" s="344"/>
      <c r="O1666" s="344"/>
      <c r="P1666" s="344"/>
    </row>
    <row r="1667" spans="2:16" ht="18" customHeight="1">
      <c r="B1667" s="344"/>
      <c r="C1667" s="344"/>
      <c r="D1667" s="344"/>
      <c r="E1667" s="344"/>
      <c r="F1667" s="344"/>
      <c r="G1667" s="344"/>
      <c r="H1667" s="344"/>
      <c r="I1667" s="344"/>
      <c r="J1667" s="344"/>
      <c r="K1667" s="344"/>
      <c r="L1667" s="344"/>
      <c r="M1667" s="344"/>
      <c r="N1667" s="344"/>
      <c r="O1667" s="344"/>
      <c r="P1667" s="344"/>
    </row>
    <row r="1668" spans="2:16" ht="18" customHeight="1">
      <c r="B1668" s="344"/>
      <c r="C1668" s="344"/>
      <c r="D1668" s="344"/>
      <c r="E1668" s="344"/>
      <c r="F1668" s="344"/>
      <c r="G1668" s="344"/>
      <c r="H1668" s="344"/>
      <c r="I1668" s="344"/>
      <c r="J1668" s="344"/>
      <c r="K1668" s="344"/>
      <c r="L1668" s="344"/>
      <c r="M1668" s="344"/>
      <c r="N1668" s="344"/>
      <c r="O1668" s="344"/>
      <c r="P1668" s="344"/>
    </row>
    <row r="1669" spans="2:16" ht="18" customHeight="1">
      <c r="B1669" s="344"/>
      <c r="C1669" s="344"/>
      <c r="D1669" s="344"/>
      <c r="E1669" s="344"/>
      <c r="F1669" s="344"/>
      <c r="G1669" s="344"/>
      <c r="H1669" s="344"/>
      <c r="I1669" s="344"/>
      <c r="J1669" s="344"/>
      <c r="K1669" s="344"/>
      <c r="L1669" s="344"/>
      <c r="M1669" s="344"/>
      <c r="N1669" s="344"/>
      <c r="O1669" s="344"/>
      <c r="P1669" s="344"/>
    </row>
    <row r="1670" spans="2:16" ht="18" customHeight="1">
      <c r="B1670" s="344"/>
      <c r="C1670" s="344"/>
      <c r="D1670" s="344"/>
      <c r="E1670" s="344"/>
      <c r="F1670" s="344"/>
      <c r="G1670" s="344"/>
      <c r="H1670" s="344"/>
      <c r="I1670" s="344"/>
      <c r="J1670" s="344"/>
      <c r="K1670" s="344"/>
      <c r="L1670" s="344"/>
      <c r="M1670" s="344"/>
      <c r="N1670" s="344"/>
      <c r="O1670" s="344"/>
      <c r="P1670" s="344"/>
    </row>
    <row r="1671" spans="2:16" ht="18" customHeight="1">
      <c r="B1671" s="344"/>
      <c r="C1671" s="344"/>
      <c r="D1671" s="344"/>
      <c r="E1671" s="344"/>
      <c r="F1671" s="344"/>
      <c r="G1671" s="344"/>
      <c r="H1671" s="344"/>
      <c r="I1671" s="344"/>
      <c r="J1671" s="344"/>
      <c r="K1671" s="344"/>
      <c r="L1671" s="344"/>
      <c r="M1671" s="344"/>
      <c r="N1671" s="344"/>
      <c r="O1671" s="344"/>
      <c r="P1671" s="344"/>
    </row>
    <row r="1672" spans="2:16" ht="18" customHeight="1">
      <c r="B1672" s="344"/>
      <c r="C1672" s="344"/>
      <c r="D1672" s="344"/>
      <c r="E1672" s="344"/>
      <c r="F1672" s="344"/>
      <c r="G1672" s="344"/>
      <c r="H1672" s="344"/>
      <c r="I1672" s="344"/>
      <c r="J1672" s="344"/>
      <c r="K1672" s="344"/>
      <c r="L1672" s="344"/>
      <c r="M1672" s="344"/>
      <c r="N1672" s="344"/>
      <c r="O1672" s="344"/>
      <c r="P1672" s="344"/>
    </row>
    <row r="1673" spans="2:16" ht="18" customHeight="1">
      <c r="B1673" s="344"/>
      <c r="C1673" s="344"/>
      <c r="D1673" s="344"/>
      <c r="E1673" s="344"/>
      <c r="F1673" s="344"/>
      <c r="G1673" s="344"/>
      <c r="H1673" s="344"/>
      <c r="I1673" s="344"/>
      <c r="J1673" s="344"/>
      <c r="K1673" s="344"/>
      <c r="L1673" s="344"/>
      <c r="M1673" s="344"/>
      <c r="N1673" s="344"/>
      <c r="O1673" s="344"/>
      <c r="P1673" s="344"/>
    </row>
    <row r="1674" spans="2:16" ht="18" customHeight="1">
      <c r="B1674" s="344"/>
      <c r="C1674" s="344"/>
      <c r="D1674" s="344"/>
      <c r="E1674" s="344"/>
      <c r="F1674" s="344"/>
      <c r="G1674" s="344"/>
      <c r="H1674" s="344"/>
      <c r="I1674" s="344"/>
      <c r="J1674" s="344"/>
      <c r="K1674" s="344"/>
      <c r="L1674" s="344"/>
      <c r="M1674" s="344"/>
      <c r="N1674" s="344"/>
      <c r="O1674" s="344"/>
      <c r="P1674" s="344"/>
    </row>
    <row r="1675" spans="2:16" ht="18" customHeight="1">
      <c r="B1675" s="344"/>
      <c r="C1675" s="344"/>
      <c r="D1675" s="344"/>
      <c r="E1675" s="344"/>
      <c r="F1675" s="344"/>
      <c r="G1675" s="344"/>
      <c r="H1675" s="344"/>
      <c r="I1675" s="344"/>
      <c r="J1675" s="344"/>
      <c r="K1675" s="344"/>
      <c r="L1675" s="344"/>
      <c r="M1675" s="344"/>
      <c r="N1675" s="344"/>
      <c r="O1675" s="344"/>
      <c r="P1675" s="344"/>
    </row>
    <row r="1676" spans="2:16" ht="18" customHeight="1">
      <c r="B1676" s="344"/>
      <c r="C1676" s="344"/>
      <c r="D1676" s="344"/>
      <c r="E1676" s="344"/>
      <c r="F1676" s="344"/>
      <c r="G1676" s="344"/>
      <c r="H1676" s="344"/>
      <c r="I1676" s="344"/>
      <c r="J1676" s="344"/>
      <c r="K1676" s="344"/>
      <c r="L1676" s="344"/>
      <c r="M1676" s="344"/>
      <c r="N1676" s="344"/>
      <c r="O1676" s="344"/>
      <c r="P1676" s="344"/>
    </row>
    <row r="1677" spans="2:16" ht="18" customHeight="1">
      <c r="B1677" s="344"/>
      <c r="C1677" s="344"/>
      <c r="D1677" s="344"/>
      <c r="E1677" s="344"/>
      <c r="F1677" s="344"/>
      <c r="G1677" s="344"/>
      <c r="H1677" s="344"/>
      <c r="I1677" s="344"/>
      <c r="J1677" s="344"/>
      <c r="K1677" s="344"/>
      <c r="L1677" s="344"/>
      <c r="M1677" s="344"/>
      <c r="N1677" s="344"/>
      <c r="O1677" s="344"/>
      <c r="P1677" s="344"/>
    </row>
    <row r="1678" spans="2:16" ht="18" customHeight="1">
      <c r="B1678" s="344"/>
      <c r="C1678" s="344"/>
      <c r="D1678" s="344"/>
      <c r="E1678" s="344"/>
      <c r="F1678" s="344"/>
      <c r="G1678" s="344"/>
      <c r="H1678" s="344"/>
      <c r="I1678" s="344"/>
      <c r="J1678" s="344"/>
      <c r="K1678" s="344"/>
      <c r="L1678" s="344"/>
      <c r="M1678" s="344"/>
      <c r="N1678" s="344"/>
      <c r="O1678" s="344"/>
      <c r="P1678" s="344"/>
    </row>
    <row r="1679" spans="2:16" ht="18" customHeight="1">
      <c r="B1679" s="344"/>
      <c r="C1679" s="344"/>
      <c r="D1679" s="344"/>
      <c r="E1679" s="344"/>
      <c r="F1679" s="344"/>
      <c r="G1679" s="344"/>
      <c r="H1679" s="344"/>
      <c r="I1679" s="344"/>
      <c r="J1679" s="344"/>
      <c r="K1679" s="344"/>
      <c r="L1679" s="344"/>
      <c r="M1679" s="344"/>
      <c r="N1679" s="344"/>
      <c r="O1679" s="344"/>
      <c r="P1679" s="344"/>
    </row>
    <row r="1680" spans="2:16" ht="18" customHeight="1">
      <c r="B1680" s="344"/>
      <c r="C1680" s="344"/>
      <c r="D1680" s="344"/>
      <c r="E1680" s="344"/>
      <c r="F1680" s="344"/>
      <c r="G1680" s="344"/>
      <c r="H1680" s="344"/>
      <c r="I1680" s="344"/>
      <c r="J1680" s="344"/>
      <c r="K1680" s="344"/>
      <c r="L1680" s="344"/>
      <c r="M1680" s="344"/>
      <c r="N1680" s="344"/>
      <c r="O1680" s="344"/>
      <c r="P1680" s="344"/>
    </row>
    <row r="1681" spans="2:16" ht="18" customHeight="1">
      <c r="B1681" s="344"/>
      <c r="C1681" s="344"/>
      <c r="D1681" s="344"/>
      <c r="E1681" s="344"/>
      <c r="F1681" s="344"/>
      <c r="G1681" s="344"/>
      <c r="H1681" s="344"/>
      <c r="I1681" s="344"/>
      <c r="J1681" s="344"/>
      <c r="K1681" s="344"/>
      <c r="L1681" s="344"/>
      <c r="M1681" s="344"/>
      <c r="N1681" s="344"/>
      <c r="O1681" s="344"/>
      <c r="P1681" s="344"/>
    </row>
    <row r="1682" spans="2:16" ht="18" customHeight="1">
      <c r="B1682" s="344"/>
      <c r="C1682" s="344"/>
      <c r="D1682" s="344"/>
      <c r="E1682" s="344"/>
      <c r="F1682" s="344"/>
      <c r="G1682" s="344"/>
      <c r="H1682" s="344"/>
      <c r="I1682" s="344"/>
      <c r="J1682" s="344"/>
      <c r="K1682" s="344"/>
      <c r="L1682" s="344"/>
      <c r="M1682" s="344"/>
      <c r="N1682" s="344"/>
      <c r="O1682" s="344"/>
      <c r="P1682" s="344"/>
    </row>
    <row r="1683" spans="2:16" ht="18" customHeight="1">
      <c r="B1683" s="344"/>
      <c r="C1683" s="344"/>
      <c r="D1683" s="344"/>
      <c r="E1683" s="344"/>
      <c r="F1683" s="344"/>
      <c r="G1683" s="344"/>
      <c r="H1683" s="344"/>
      <c r="I1683" s="344"/>
      <c r="J1683" s="344"/>
      <c r="K1683" s="344"/>
      <c r="L1683" s="344"/>
      <c r="M1683" s="344"/>
      <c r="N1683" s="344"/>
      <c r="O1683" s="344"/>
      <c r="P1683" s="344"/>
    </row>
    <row r="1684" spans="2:16" ht="18" customHeight="1">
      <c r="B1684" s="344"/>
      <c r="C1684" s="344"/>
      <c r="D1684" s="344"/>
      <c r="E1684" s="344"/>
      <c r="F1684" s="344"/>
      <c r="G1684" s="344"/>
      <c r="H1684" s="344"/>
      <c r="I1684" s="344"/>
      <c r="J1684" s="344"/>
      <c r="K1684" s="344"/>
      <c r="L1684" s="344"/>
      <c r="M1684" s="344"/>
      <c r="N1684" s="344"/>
      <c r="O1684" s="344"/>
      <c r="P1684" s="344"/>
    </row>
    <row r="1685" spans="2:16" ht="18" customHeight="1">
      <c r="B1685" s="344"/>
      <c r="C1685" s="344"/>
      <c r="D1685" s="344"/>
      <c r="E1685" s="344"/>
      <c r="F1685" s="344"/>
      <c r="G1685" s="344"/>
      <c r="H1685" s="344"/>
      <c r="I1685" s="344"/>
      <c r="J1685" s="344"/>
      <c r="K1685" s="344"/>
      <c r="L1685" s="344"/>
      <c r="M1685" s="344"/>
      <c r="N1685" s="344"/>
      <c r="O1685" s="344"/>
      <c r="P1685" s="344"/>
    </row>
    <row r="1686" spans="2:16" ht="18" customHeight="1">
      <c r="B1686" s="344"/>
      <c r="C1686" s="344"/>
      <c r="D1686" s="344"/>
      <c r="E1686" s="344"/>
      <c r="F1686" s="344"/>
      <c r="G1686" s="344"/>
      <c r="H1686" s="344"/>
      <c r="I1686" s="344"/>
      <c r="J1686" s="344"/>
      <c r="K1686" s="344"/>
      <c r="L1686" s="344"/>
      <c r="M1686" s="344"/>
      <c r="N1686" s="344"/>
      <c r="O1686" s="344"/>
      <c r="P1686" s="344"/>
    </row>
    <row r="1687" spans="2:16" ht="18" customHeight="1">
      <c r="B1687" s="344"/>
      <c r="C1687" s="344"/>
      <c r="D1687" s="344"/>
      <c r="E1687" s="344"/>
      <c r="F1687" s="344"/>
      <c r="G1687" s="344"/>
      <c r="H1687" s="344"/>
      <c r="I1687" s="344"/>
      <c r="J1687" s="344"/>
      <c r="K1687" s="344"/>
      <c r="L1687" s="344"/>
      <c r="M1687" s="344"/>
      <c r="N1687" s="344"/>
      <c r="O1687" s="344"/>
      <c r="P1687" s="344"/>
    </row>
    <row r="1688" spans="2:16" ht="18" customHeight="1">
      <c r="B1688" s="344"/>
      <c r="C1688" s="344"/>
      <c r="D1688" s="344"/>
      <c r="E1688" s="344"/>
      <c r="F1688" s="344"/>
      <c r="G1688" s="344"/>
      <c r="H1688" s="344"/>
      <c r="I1688" s="344"/>
      <c r="J1688" s="344"/>
      <c r="K1688" s="344"/>
      <c r="L1688" s="344"/>
      <c r="M1688" s="344"/>
      <c r="N1688" s="344"/>
      <c r="O1688" s="344"/>
      <c r="P1688" s="344"/>
    </row>
    <row r="1689" spans="2:16" ht="18" customHeight="1">
      <c r="B1689" s="344"/>
      <c r="C1689" s="344"/>
      <c r="D1689" s="344"/>
      <c r="E1689" s="344"/>
      <c r="F1689" s="344"/>
      <c r="G1689" s="344"/>
      <c r="H1689" s="344"/>
      <c r="I1689" s="344"/>
      <c r="J1689" s="344"/>
      <c r="K1689" s="344"/>
      <c r="L1689" s="344"/>
      <c r="M1689" s="344"/>
      <c r="N1689" s="344"/>
      <c r="O1689" s="344"/>
      <c r="P1689" s="344"/>
    </row>
    <row r="1690" spans="2:16" ht="18" customHeight="1">
      <c r="B1690" s="344"/>
      <c r="C1690" s="344"/>
      <c r="D1690" s="344"/>
      <c r="E1690" s="344"/>
      <c r="F1690" s="344"/>
      <c r="G1690" s="344"/>
      <c r="H1690" s="344"/>
      <c r="I1690" s="344"/>
      <c r="J1690" s="344"/>
      <c r="K1690" s="344"/>
      <c r="L1690" s="344"/>
      <c r="M1690" s="344"/>
      <c r="N1690" s="344"/>
      <c r="O1690" s="344"/>
      <c r="P1690" s="344"/>
    </row>
    <row r="1691" spans="2:16" ht="18" customHeight="1">
      <c r="B1691" s="344"/>
      <c r="C1691" s="344"/>
      <c r="D1691" s="344"/>
      <c r="E1691" s="344"/>
      <c r="F1691" s="344"/>
      <c r="G1691" s="344"/>
      <c r="H1691" s="344"/>
      <c r="I1691" s="344"/>
      <c r="J1691" s="344"/>
      <c r="K1691" s="344"/>
      <c r="L1691" s="344"/>
      <c r="M1691" s="344"/>
      <c r="N1691" s="344"/>
      <c r="O1691" s="344"/>
      <c r="P1691" s="344"/>
    </row>
    <row r="1692" spans="2:16" ht="18" customHeight="1">
      <c r="B1692" s="344"/>
      <c r="C1692" s="344"/>
      <c r="D1692" s="344"/>
      <c r="E1692" s="344"/>
      <c r="F1692" s="344"/>
      <c r="G1692" s="344"/>
      <c r="H1692" s="344"/>
      <c r="I1692" s="344"/>
      <c r="J1692" s="344"/>
      <c r="K1692" s="344"/>
      <c r="L1692" s="344"/>
      <c r="M1692" s="344"/>
      <c r="N1692" s="344"/>
      <c r="O1692" s="344"/>
      <c r="P1692" s="344"/>
    </row>
    <row r="1693" spans="2:16" ht="18" customHeight="1">
      <c r="B1693" s="344"/>
      <c r="C1693" s="344"/>
      <c r="D1693" s="344"/>
      <c r="E1693" s="344"/>
      <c r="F1693" s="344"/>
      <c r="G1693" s="344"/>
      <c r="H1693" s="344"/>
      <c r="I1693" s="344"/>
      <c r="J1693" s="344"/>
      <c r="K1693" s="344"/>
      <c r="L1693" s="344"/>
      <c r="M1693" s="344"/>
      <c r="N1693" s="344"/>
      <c r="O1693" s="344"/>
      <c r="P1693" s="344"/>
    </row>
    <row r="1694" spans="2:16" ht="18" customHeight="1">
      <c r="B1694" s="344"/>
      <c r="C1694" s="344"/>
      <c r="D1694" s="344"/>
      <c r="E1694" s="344"/>
      <c r="F1694" s="344"/>
      <c r="G1694" s="344"/>
      <c r="H1694" s="344"/>
      <c r="I1694" s="344"/>
      <c r="J1694" s="344"/>
      <c r="K1694" s="344"/>
      <c r="L1694" s="344"/>
      <c r="M1694" s="344"/>
      <c r="N1694" s="344"/>
      <c r="O1694" s="344"/>
      <c r="P1694" s="344"/>
    </row>
    <row r="1695" spans="2:16" ht="18" customHeight="1">
      <c r="B1695" s="344"/>
      <c r="C1695" s="344"/>
      <c r="D1695" s="344"/>
      <c r="E1695" s="344"/>
      <c r="F1695" s="344"/>
      <c r="G1695" s="344"/>
      <c r="H1695" s="344"/>
      <c r="I1695" s="344"/>
      <c r="J1695" s="344"/>
      <c r="K1695" s="344"/>
      <c r="L1695" s="344"/>
      <c r="M1695" s="344"/>
      <c r="N1695" s="344"/>
      <c r="O1695" s="344"/>
      <c r="P1695" s="344"/>
    </row>
    <row r="1696" spans="2:16" ht="18" customHeight="1">
      <c r="B1696" s="344"/>
      <c r="C1696" s="344"/>
      <c r="D1696" s="344"/>
      <c r="E1696" s="344"/>
      <c r="F1696" s="344"/>
      <c r="G1696" s="344"/>
      <c r="H1696" s="344"/>
      <c r="I1696" s="344"/>
      <c r="J1696" s="344"/>
      <c r="K1696" s="344"/>
      <c r="L1696" s="344"/>
      <c r="M1696" s="344"/>
      <c r="N1696" s="344"/>
      <c r="O1696" s="344"/>
      <c r="P1696" s="344"/>
    </row>
    <row r="1697" spans="2:16" ht="18" customHeight="1">
      <c r="B1697" s="344"/>
      <c r="C1697" s="344"/>
      <c r="D1697" s="344"/>
      <c r="E1697" s="344"/>
      <c r="F1697" s="344"/>
      <c r="G1697" s="344"/>
      <c r="H1697" s="344"/>
      <c r="I1697" s="344"/>
      <c r="J1697" s="344"/>
      <c r="K1697" s="344"/>
      <c r="L1697" s="344"/>
      <c r="M1697" s="344"/>
      <c r="N1697" s="344"/>
      <c r="O1697" s="344"/>
      <c r="P1697" s="344"/>
    </row>
    <row r="1698" spans="2:16" ht="18" customHeight="1">
      <c r="B1698" s="344"/>
      <c r="C1698" s="344"/>
      <c r="D1698" s="344"/>
      <c r="E1698" s="344"/>
      <c r="F1698" s="344"/>
      <c r="G1698" s="344"/>
      <c r="H1698" s="344"/>
      <c r="I1698" s="344"/>
      <c r="J1698" s="344"/>
      <c r="K1698" s="344"/>
      <c r="L1698" s="344"/>
      <c r="M1698" s="344"/>
      <c r="N1698" s="344"/>
      <c r="O1698" s="344"/>
      <c r="P1698" s="344"/>
    </row>
    <row r="1699" spans="2:16" ht="18" customHeight="1">
      <c r="B1699" s="344"/>
      <c r="C1699" s="344"/>
      <c r="D1699" s="344"/>
      <c r="E1699" s="344"/>
      <c r="F1699" s="344"/>
      <c r="G1699" s="344"/>
      <c r="H1699" s="344"/>
      <c r="I1699" s="344"/>
      <c r="J1699" s="344"/>
      <c r="K1699" s="344"/>
      <c r="L1699" s="344"/>
      <c r="M1699" s="344"/>
      <c r="N1699" s="344"/>
      <c r="O1699" s="344"/>
      <c r="P1699" s="344"/>
    </row>
    <row r="1700" spans="2:16" ht="18" customHeight="1">
      <c r="B1700" s="344"/>
      <c r="C1700" s="344"/>
      <c r="D1700" s="344"/>
      <c r="E1700" s="344"/>
      <c r="F1700" s="344"/>
      <c r="G1700" s="344"/>
      <c r="H1700" s="344"/>
      <c r="I1700" s="344"/>
      <c r="J1700" s="344"/>
      <c r="K1700" s="344"/>
      <c r="L1700" s="344"/>
      <c r="M1700" s="344"/>
      <c r="N1700" s="344"/>
      <c r="O1700" s="344"/>
      <c r="P1700" s="344"/>
    </row>
    <row r="1701" spans="2:16" ht="18" customHeight="1">
      <c r="B1701" s="344"/>
      <c r="C1701" s="344"/>
      <c r="D1701" s="344"/>
      <c r="E1701" s="344"/>
      <c r="F1701" s="344"/>
      <c r="G1701" s="344"/>
      <c r="H1701" s="344"/>
      <c r="I1701" s="344"/>
      <c r="J1701" s="344"/>
      <c r="K1701" s="344"/>
      <c r="L1701" s="344"/>
      <c r="M1701" s="344"/>
      <c r="N1701" s="344"/>
      <c r="O1701" s="344"/>
      <c r="P1701" s="344"/>
    </row>
    <row r="1702" spans="2:16" ht="18" customHeight="1">
      <c r="B1702" s="344"/>
      <c r="C1702" s="344"/>
      <c r="D1702" s="344"/>
      <c r="E1702" s="344"/>
      <c r="F1702" s="344"/>
      <c r="G1702" s="344"/>
      <c r="H1702" s="344"/>
      <c r="I1702" s="344"/>
      <c r="J1702" s="344"/>
      <c r="K1702" s="344"/>
      <c r="L1702" s="344"/>
      <c r="M1702" s="344"/>
      <c r="N1702" s="344"/>
      <c r="O1702" s="344"/>
      <c r="P1702" s="344"/>
    </row>
    <row r="1703" spans="2:16" ht="18" customHeight="1">
      <c r="B1703" s="344"/>
      <c r="C1703" s="344"/>
      <c r="D1703" s="344"/>
      <c r="E1703" s="344"/>
      <c r="F1703" s="344"/>
      <c r="G1703" s="344"/>
      <c r="H1703" s="344"/>
      <c r="I1703" s="344"/>
      <c r="J1703" s="344"/>
      <c r="K1703" s="344"/>
      <c r="L1703" s="344"/>
      <c r="M1703" s="344"/>
      <c r="N1703" s="344"/>
      <c r="O1703" s="344"/>
      <c r="P1703" s="344"/>
    </row>
    <row r="1704" spans="2:16" ht="18" customHeight="1">
      <c r="B1704" s="344"/>
      <c r="C1704" s="344"/>
      <c r="D1704" s="344"/>
      <c r="E1704" s="344"/>
      <c r="F1704" s="344"/>
      <c r="G1704" s="344"/>
      <c r="H1704" s="344"/>
      <c r="I1704" s="344"/>
      <c r="J1704" s="344"/>
      <c r="K1704" s="344"/>
      <c r="L1704" s="344"/>
      <c r="M1704" s="344"/>
      <c r="N1704" s="344"/>
      <c r="O1704" s="344"/>
      <c r="P1704" s="344"/>
    </row>
    <row r="1705" spans="2:16" ht="18" customHeight="1">
      <c r="B1705" s="344"/>
      <c r="C1705" s="344"/>
      <c r="D1705" s="344"/>
      <c r="E1705" s="344"/>
      <c r="F1705" s="344"/>
      <c r="G1705" s="344"/>
      <c r="H1705" s="344"/>
      <c r="I1705" s="344"/>
      <c r="J1705" s="344"/>
      <c r="K1705" s="344"/>
      <c r="L1705" s="344"/>
      <c r="M1705" s="344"/>
      <c r="N1705" s="344"/>
      <c r="O1705" s="344"/>
      <c r="P1705" s="344"/>
    </row>
    <row r="1706" spans="2:16" ht="18" customHeight="1">
      <c r="B1706" s="344"/>
      <c r="C1706" s="344"/>
      <c r="D1706" s="344"/>
      <c r="E1706" s="344"/>
      <c r="F1706" s="344"/>
      <c r="G1706" s="344"/>
      <c r="H1706" s="344"/>
      <c r="I1706" s="344"/>
      <c r="J1706" s="344"/>
      <c r="K1706" s="344"/>
      <c r="L1706" s="344"/>
      <c r="M1706" s="344"/>
      <c r="N1706" s="344"/>
      <c r="O1706" s="344"/>
      <c r="P1706" s="344"/>
    </row>
    <row r="1707" spans="2:16" ht="18" customHeight="1">
      <c r="B1707" s="344"/>
      <c r="C1707" s="344"/>
      <c r="D1707" s="344"/>
      <c r="E1707" s="344"/>
      <c r="F1707" s="344"/>
      <c r="G1707" s="344"/>
      <c r="H1707" s="344"/>
      <c r="I1707" s="344"/>
      <c r="J1707" s="344"/>
      <c r="K1707" s="344"/>
      <c r="L1707" s="344"/>
      <c r="M1707" s="344"/>
      <c r="N1707" s="344"/>
      <c r="O1707" s="344"/>
      <c r="P1707" s="344"/>
    </row>
    <row r="1708" spans="2:16" ht="18" customHeight="1">
      <c r="B1708" s="344"/>
      <c r="C1708" s="344"/>
      <c r="D1708" s="344"/>
      <c r="E1708" s="344"/>
      <c r="F1708" s="344"/>
      <c r="G1708" s="344"/>
      <c r="H1708" s="344"/>
      <c r="I1708" s="344"/>
      <c r="J1708" s="344"/>
      <c r="K1708" s="344"/>
      <c r="L1708" s="344"/>
      <c r="M1708" s="344"/>
      <c r="N1708" s="344"/>
      <c r="O1708" s="344"/>
      <c r="P1708" s="344"/>
    </row>
    <row r="1709" spans="2:16" ht="18" customHeight="1">
      <c r="B1709" s="344"/>
      <c r="C1709" s="344"/>
      <c r="D1709" s="344"/>
      <c r="E1709" s="344"/>
      <c r="F1709" s="344"/>
      <c r="G1709" s="344"/>
      <c r="H1709" s="344"/>
      <c r="I1709" s="344"/>
      <c r="J1709" s="344"/>
      <c r="K1709" s="344"/>
      <c r="L1709" s="344"/>
      <c r="M1709" s="344"/>
      <c r="N1709" s="344"/>
      <c r="O1709" s="344"/>
      <c r="P1709" s="344"/>
    </row>
    <row r="1710" spans="2:16" ht="18" customHeight="1">
      <c r="B1710" s="344"/>
      <c r="C1710" s="344"/>
      <c r="D1710" s="344"/>
      <c r="E1710" s="344"/>
      <c r="F1710" s="344"/>
      <c r="G1710" s="344"/>
      <c r="H1710" s="344"/>
      <c r="I1710" s="344"/>
      <c r="J1710" s="344"/>
      <c r="K1710" s="344"/>
      <c r="L1710" s="344"/>
      <c r="M1710" s="344"/>
      <c r="N1710" s="344"/>
      <c r="O1710" s="344"/>
      <c r="P1710" s="344"/>
    </row>
    <row r="1711" spans="2:16" ht="18" customHeight="1">
      <c r="B1711" s="344"/>
      <c r="C1711" s="344"/>
      <c r="D1711" s="344"/>
      <c r="E1711" s="344"/>
      <c r="F1711" s="344"/>
      <c r="G1711" s="344"/>
      <c r="H1711" s="344"/>
      <c r="I1711" s="344"/>
      <c r="J1711" s="344"/>
      <c r="K1711" s="344"/>
      <c r="L1711" s="344"/>
      <c r="M1711" s="344"/>
      <c r="N1711" s="344"/>
      <c r="O1711" s="344"/>
      <c r="P1711" s="344"/>
    </row>
    <row r="1712" spans="2:16" ht="18" customHeight="1">
      <c r="B1712" s="344"/>
      <c r="C1712" s="344"/>
      <c r="D1712" s="344"/>
      <c r="E1712" s="344"/>
      <c r="F1712" s="344"/>
      <c r="G1712" s="344"/>
      <c r="H1712" s="344"/>
      <c r="I1712" s="344"/>
      <c r="J1712" s="344"/>
      <c r="K1712" s="344"/>
      <c r="L1712" s="344"/>
      <c r="M1712" s="344"/>
      <c r="N1712" s="344"/>
      <c r="O1712" s="344"/>
      <c r="P1712" s="344"/>
    </row>
    <row r="1713" spans="2:16" ht="18" customHeight="1">
      <c r="B1713" s="344"/>
      <c r="C1713" s="344"/>
      <c r="D1713" s="344"/>
      <c r="E1713" s="344"/>
      <c r="F1713" s="344"/>
      <c r="G1713" s="344"/>
      <c r="H1713" s="344"/>
      <c r="I1713" s="344"/>
      <c r="J1713" s="344"/>
      <c r="K1713" s="344"/>
      <c r="L1713" s="344"/>
      <c r="M1713" s="344"/>
      <c r="N1713" s="344"/>
      <c r="O1713" s="344"/>
      <c r="P1713" s="344"/>
    </row>
    <row r="1714" spans="2:16" ht="18" customHeight="1">
      <c r="B1714" s="344"/>
      <c r="C1714" s="344"/>
      <c r="D1714" s="344"/>
      <c r="E1714" s="344"/>
      <c r="F1714" s="344"/>
      <c r="G1714" s="344"/>
      <c r="H1714" s="344"/>
      <c r="I1714" s="344"/>
      <c r="J1714" s="344"/>
      <c r="K1714" s="344"/>
      <c r="L1714" s="344"/>
      <c r="M1714" s="344"/>
      <c r="N1714" s="344"/>
      <c r="O1714" s="344"/>
      <c r="P1714" s="344"/>
    </row>
    <row r="1715" spans="2:16" ht="18" customHeight="1">
      <c r="B1715" s="344"/>
      <c r="C1715" s="344"/>
      <c r="D1715" s="344"/>
      <c r="E1715" s="344"/>
      <c r="F1715" s="344"/>
      <c r="G1715" s="344"/>
      <c r="H1715" s="344"/>
      <c r="I1715" s="344"/>
      <c r="J1715" s="344"/>
      <c r="K1715" s="344"/>
      <c r="L1715" s="344"/>
      <c r="M1715" s="344"/>
      <c r="N1715" s="344"/>
      <c r="O1715" s="344"/>
      <c r="P1715" s="344"/>
    </row>
    <row r="1716" spans="2:16" ht="18" customHeight="1">
      <c r="B1716" s="344"/>
      <c r="C1716" s="344"/>
      <c r="D1716" s="344"/>
      <c r="E1716" s="344"/>
      <c r="F1716" s="344"/>
      <c r="G1716" s="344"/>
      <c r="H1716" s="344"/>
      <c r="I1716" s="344"/>
      <c r="J1716" s="344"/>
      <c r="K1716" s="344"/>
      <c r="L1716" s="344"/>
      <c r="M1716" s="344"/>
      <c r="N1716" s="344"/>
      <c r="O1716" s="344"/>
      <c r="P1716" s="344"/>
    </row>
    <row r="1717" spans="2:16" ht="18" customHeight="1">
      <c r="B1717" s="344"/>
      <c r="C1717" s="344"/>
      <c r="D1717" s="344"/>
      <c r="E1717" s="344"/>
      <c r="F1717" s="344"/>
      <c r="G1717" s="344"/>
      <c r="H1717" s="344"/>
      <c r="I1717" s="344"/>
      <c r="J1717" s="344"/>
      <c r="K1717" s="344"/>
      <c r="L1717" s="344"/>
      <c r="M1717" s="344"/>
      <c r="N1717" s="344"/>
      <c r="O1717" s="344"/>
      <c r="P1717" s="344"/>
    </row>
    <row r="1718" spans="2:16" ht="18" customHeight="1">
      <c r="B1718" s="344"/>
      <c r="C1718" s="344"/>
      <c r="D1718" s="344"/>
      <c r="E1718" s="344"/>
      <c r="F1718" s="344"/>
      <c r="G1718" s="344"/>
      <c r="H1718" s="344"/>
      <c r="I1718" s="344"/>
      <c r="J1718" s="344"/>
      <c r="K1718" s="344"/>
      <c r="L1718" s="344"/>
      <c r="M1718" s="344"/>
      <c r="N1718" s="344"/>
      <c r="O1718" s="344"/>
      <c r="P1718" s="344"/>
    </row>
    <row r="1719" spans="2:16" ht="18" customHeight="1">
      <c r="B1719" s="344"/>
      <c r="C1719" s="344"/>
      <c r="D1719" s="344"/>
      <c r="E1719" s="344"/>
      <c r="F1719" s="344"/>
      <c r="G1719" s="344"/>
      <c r="H1719" s="344"/>
      <c r="I1719" s="344"/>
      <c r="J1719" s="344"/>
      <c r="K1719" s="344"/>
      <c r="L1719" s="344"/>
      <c r="M1719" s="344"/>
      <c r="N1719" s="344"/>
      <c r="O1719" s="344"/>
      <c r="P1719" s="344"/>
    </row>
    <row r="1720" spans="2:16" ht="18" customHeight="1">
      <c r="B1720" s="344"/>
      <c r="C1720" s="344"/>
      <c r="D1720" s="344"/>
      <c r="E1720" s="344"/>
      <c r="F1720" s="344"/>
      <c r="G1720" s="344"/>
      <c r="H1720" s="344"/>
      <c r="I1720" s="344"/>
      <c r="J1720" s="344"/>
      <c r="K1720" s="344"/>
      <c r="L1720" s="344"/>
      <c r="M1720" s="344"/>
      <c r="N1720" s="344"/>
      <c r="O1720" s="344"/>
      <c r="P1720" s="344"/>
    </row>
    <row r="1721" spans="2:16" ht="18" customHeight="1">
      <c r="B1721" s="344"/>
      <c r="C1721" s="344"/>
      <c r="D1721" s="344"/>
      <c r="E1721" s="344"/>
      <c r="F1721" s="344"/>
      <c r="G1721" s="344"/>
      <c r="H1721" s="344"/>
      <c r="I1721" s="344"/>
      <c r="J1721" s="344"/>
      <c r="K1721" s="344"/>
      <c r="L1721" s="344"/>
      <c r="M1721" s="344"/>
      <c r="N1721" s="344"/>
      <c r="O1721" s="344"/>
      <c r="P1721" s="344"/>
    </row>
    <row r="1722" spans="2:16" ht="18" customHeight="1">
      <c r="B1722" s="344"/>
      <c r="C1722" s="344"/>
      <c r="D1722" s="344"/>
      <c r="E1722" s="344"/>
      <c r="F1722" s="344"/>
      <c r="G1722" s="344"/>
      <c r="H1722" s="344"/>
      <c r="I1722" s="344"/>
      <c r="J1722" s="344"/>
      <c r="K1722" s="344"/>
      <c r="L1722" s="344"/>
      <c r="M1722" s="344"/>
      <c r="N1722" s="344"/>
      <c r="O1722" s="344"/>
      <c r="P1722" s="344"/>
    </row>
    <row r="1723" spans="2:16" ht="18" customHeight="1">
      <c r="B1723" s="344"/>
      <c r="C1723" s="344"/>
      <c r="D1723" s="344"/>
      <c r="E1723" s="344"/>
      <c r="F1723" s="344"/>
      <c r="G1723" s="344"/>
      <c r="H1723" s="344"/>
      <c r="I1723" s="344"/>
      <c r="J1723" s="344"/>
      <c r="K1723" s="344"/>
      <c r="L1723" s="344"/>
      <c r="M1723" s="344"/>
      <c r="N1723" s="344"/>
      <c r="O1723" s="344"/>
      <c r="P1723" s="344"/>
    </row>
    <row r="1724" spans="2:16" ht="18" customHeight="1">
      <c r="B1724" s="344"/>
      <c r="C1724" s="344"/>
      <c r="D1724" s="344"/>
      <c r="E1724" s="344"/>
      <c r="F1724" s="344"/>
      <c r="G1724" s="344"/>
      <c r="H1724" s="344"/>
      <c r="I1724" s="344"/>
      <c r="J1724" s="344"/>
      <c r="K1724" s="344"/>
      <c r="L1724" s="344"/>
      <c r="M1724" s="344"/>
      <c r="N1724" s="344"/>
      <c r="O1724" s="344"/>
      <c r="P1724" s="344"/>
    </row>
    <row r="1725" spans="2:16" ht="18" customHeight="1">
      <c r="B1725" s="344"/>
      <c r="C1725" s="344"/>
      <c r="D1725" s="344"/>
      <c r="E1725" s="344"/>
      <c r="F1725" s="344"/>
      <c r="G1725" s="344"/>
      <c r="H1725" s="344"/>
      <c r="I1725" s="344"/>
      <c r="J1725" s="344"/>
      <c r="K1725" s="344"/>
      <c r="L1725" s="344"/>
      <c r="M1725" s="344"/>
      <c r="N1725" s="344"/>
      <c r="O1725" s="344"/>
      <c r="P1725" s="344"/>
    </row>
    <row r="1726" spans="2:16" ht="18" customHeight="1">
      <c r="B1726" s="344"/>
      <c r="C1726" s="344"/>
      <c r="D1726" s="344"/>
      <c r="E1726" s="344"/>
      <c r="F1726" s="344"/>
      <c r="G1726" s="344"/>
      <c r="H1726" s="344"/>
      <c r="I1726" s="344"/>
      <c r="J1726" s="344"/>
      <c r="K1726" s="344"/>
      <c r="L1726" s="344"/>
      <c r="M1726" s="344"/>
      <c r="N1726" s="344"/>
      <c r="O1726" s="344"/>
      <c r="P1726" s="344"/>
    </row>
    <row r="1727" spans="2:16" ht="18" customHeight="1">
      <c r="B1727" s="344"/>
      <c r="C1727" s="344"/>
      <c r="D1727" s="344"/>
      <c r="E1727" s="344"/>
      <c r="F1727" s="344"/>
      <c r="G1727" s="344"/>
      <c r="H1727" s="344"/>
      <c r="I1727" s="344"/>
      <c r="J1727" s="344"/>
      <c r="K1727" s="344"/>
      <c r="L1727" s="344"/>
      <c r="M1727" s="344"/>
      <c r="N1727" s="344"/>
      <c r="O1727" s="344"/>
      <c r="P1727" s="344"/>
    </row>
    <row r="1728" spans="2:16" ht="18" customHeight="1">
      <c r="B1728" s="344"/>
      <c r="C1728" s="344"/>
      <c r="D1728" s="344"/>
      <c r="E1728" s="344"/>
      <c r="F1728" s="344"/>
      <c r="G1728" s="344"/>
      <c r="H1728" s="344"/>
      <c r="I1728" s="344"/>
      <c r="J1728" s="344"/>
      <c r="K1728" s="344"/>
      <c r="L1728" s="344"/>
      <c r="M1728" s="344"/>
      <c r="N1728" s="344"/>
      <c r="O1728" s="344"/>
      <c r="P1728" s="344"/>
    </row>
    <row r="1729" spans="2:16" ht="18" customHeight="1">
      <c r="B1729" s="344"/>
      <c r="C1729" s="344"/>
      <c r="D1729" s="344"/>
      <c r="E1729" s="344"/>
      <c r="F1729" s="344"/>
      <c r="G1729" s="344"/>
      <c r="H1729" s="344"/>
      <c r="I1729" s="344"/>
      <c r="J1729" s="344"/>
      <c r="K1729" s="344"/>
      <c r="L1729" s="344"/>
      <c r="M1729" s="344"/>
      <c r="N1729" s="344"/>
      <c r="O1729" s="344"/>
      <c r="P1729" s="344"/>
    </row>
    <row r="1730" spans="2:16" ht="18" customHeight="1">
      <c r="B1730" s="344"/>
      <c r="C1730" s="344"/>
      <c r="D1730" s="344"/>
      <c r="E1730" s="344"/>
      <c r="F1730" s="344"/>
      <c r="G1730" s="344"/>
      <c r="H1730" s="344"/>
      <c r="I1730" s="344"/>
      <c r="J1730" s="344"/>
      <c r="K1730" s="344"/>
      <c r="L1730" s="344"/>
      <c r="M1730" s="344"/>
      <c r="N1730" s="344"/>
      <c r="O1730" s="344"/>
      <c r="P1730" s="344"/>
    </row>
    <row r="1731" spans="2:16" ht="18" customHeight="1">
      <c r="B1731" s="344"/>
      <c r="C1731" s="344"/>
      <c r="D1731" s="344"/>
      <c r="E1731" s="344"/>
      <c r="F1731" s="344"/>
      <c r="G1731" s="344"/>
      <c r="H1731" s="344"/>
      <c r="I1731" s="344"/>
      <c r="J1731" s="344"/>
      <c r="K1731" s="344"/>
      <c r="L1731" s="344"/>
      <c r="M1731" s="344"/>
      <c r="N1731" s="344"/>
      <c r="O1731" s="344"/>
      <c r="P1731" s="344"/>
    </row>
    <row r="1732" spans="2:16" ht="18" customHeight="1">
      <c r="B1732" s="344"/>
      <c r="C1732" s="344"/>
      <c r="D1732" s="344"/>
      <c r="E1732" s="344"/>
      <c r="F1732" s="344"/>
      <c r="G1732" s="344"/>
      <c r="H1732" s="344"/>
      <c r="I1732" s="344"/>
      <c r="J1732" s="344"/>
      <c r="K1732" s="344"/>
      <c r="L1732" s="344"/>
      <c r="M1732" s="344"/>
      <c r="N1732" s="344"/>
      <c r="O1732" s="344"/>
      <c r="P1732" s="344"/>
    </row>
    <row r="1733" spans="2:16" ht="18" customHeight="1">
      <c r="B1733" s="344"/>
      <c r="C1733" s="344"/>
      <c r="D1733" s="344"/>
      <c r="E1733" s="344"/>
      <c r="F1733" s="344"/>
      <c r="G1733" s="344"/>
      <c r="H1733" s="344"/>
      <c r="I1733" s="344"/>
      <c r="J1733" s="344"/>
      <c r="K1733" s="344"/>
      <c r="L1733" s="344"/>
      <c r="M1733" s="344"/>
      <c r="N1733" s="344"/>
      <c r="O1733" s="344"/>
      <c r="P1733" s="344"/>
    </row>
    <row r="1734" spans="2:16" ht="18" customHeight="1">
      <c r="B1734" s="344"/>
      <c r="C1734" s="344"/>
      <c r="D1734" s="344"/>
      <c r="E1734" s="344"/>
      <c r="F1734" s="344"/>
      <c r="G1734" s="344"/>
      <c r="H1734" s="344"/>
      <c r="I1734" s="344"/>
      <c r="J1734" s="344"/>
      <c r="K1734" s="344"/>
      <c r="L1734" s="344"/>
      <c r="M1734" s="344"/>
      <c r="N1734" s="344"/>
      <c r="O1734" s="344"/>
      <c r="P1734" s="344"/>
    </row>
    <row r="1735" spans="2:16" ht="18" customHeight="1">
      <c r="B1735" s="344"/>
      <c r="C1735" s="344"/>
      <c r="D1735" s="344"/>
      <c r="E1735" s="344"/>
      <c r="F1735" s="344"/>
      <c r="G1735" s="344"/>
      <c r="H1735" s="344"/>
      <c r="I1735" s="344"/>
      <c r="J1735" s="344"/>
      <c r="K1735" s="344"/>
      <c r="L1735" s="344"/>
      <c r="M1735" s="344"/>
      <c r="N1735" s="344"/>
      <c r="O1735" s="344"/>
      <c r="P1735" s="344"/>
    </row>
    <row r="1736" spans="2:16" ht="18" customHeight="1">
      <c r="B1736" s="344"/>
      <c r="C1736" s="344"/>
      <c r="D1736" s="344"/>
      <c r="E1736" s="344"/>
      <c r="F1736" s="344"/>
      <c r="G1736" s="344"/>
      <c r="H1736" s="344"/>
      <c r="I1736" s="344"/>
      <c r="J1736" s="344"/>
      <c r="K1736" s="344"/>
      <c r="L1736" s="344"/>
      <c r="M1736" s="344"/>
      <c r="N1736" s="344"/>
      <c r="O1736" s="344"/>
      <c r="P1736" s="344"/>
    </row>
    <row r="1737" spans="2:16" ht="18" customHeight="1">
      <c r="B1737" s="344"/>
      <c r="C1737" s="344"/>
      <c r="D1737" s="344"/>
      <c r="E1737" s="344"/>
      <c r="F1737" s="344"/>
      <c r="G1737" s="344"/>
      <c r="H1737" s="344"/>
      <c r="I1737" s="344"/>
      <c r="J1737" s="344"/>
      <c r="K1737" s="344"/>
      <c r="L1737" s="344"/>
      <c r="M1737" s="344"/>
      <c r="N1737" s="344"/>
      <c r="O1737" s="344"/>
      <c r="P1737" s="344"/>
    </row>
    <row r="1738" spans="2:16" ht="18" customHeight="1">
      <c r="B1738" s="344"/>
      <c r="C1738" s="344"/>
      <c r="D1738" s="344"/>
      <c r="E1738" s="344"/>
      <c r="F1738" s="344"/>
      <c r="G1738" s="344"/>
      <c r="H1738" s="344"/>
      <c r="I1738" s="344"/>
      <c r="J1738" s="344"/>
      <c r="K1738" s="344"/>
      <c r="L1738" s="344"/>
      <c r="M1738" s="344"/>
      <c r="N1738" s="344"/>
      <c r="O1738" s="344"/>
      <c r="P1738" s="344"/>
    </row>
    <row r="1739" spans="2:16" ht="18" customHeight="1">
      <c r="B1739" s="344"/>
      <c r="C1739" s="344"/>
      <c r="D1739" s="344"/>
      <c r="E1739" s="344"/>
      <c r="F1739" s="344"/>
      <c r="G1739" s="344"/>
      <c r="H1739" s="344"/>
      <c r="I1739" s="344"/>
      <c r="J1739" s="344"/>
      <c r="K1739" s="344"/>
      <c r="L1739" s="344"/>
      <c r="M1739" s="344"/>
      <c r="N1739" s="344"/>
      <c r="O1739" s="344"/>
      <c r="P1739" s="344"/>
    </row>
    <row r="1740" spans="2:16" ht="18" customHeight="1">
      <c r="B1740" s="344"/>
      <c r="C1740" s="344"/>
      <c r="D1740" s="344"/>
      <c r="E1740" s="344"/>
      <c r="F1740" s="344"/>
      <c r="G1740" s="344"/>
      <c r="H1740" s="344"/>
      <c r="I1740" s="344"/>
      <c r="J1740" s="344"/>
      <c r="K1740" s="344"/>
      <c r="L1740" s="344"/>
      <c r="M1740" s="344"/>
      <c r="N1740" s="344"/>
      <c r="O1740" s="344"/>
      <c r="P1740" s="344"/>
    </row>
    <row r="1741" spans="2:16" ht="18" customHeight="1">
      <c r="B1741" s="344"/>
      <c r="C1741" s="344"/>
      <c r="D1741" s="344"/>
      <c r="E1741" s="344"/>
      <c r="F1741" s="344"/>
      <c r="G1741" s="344"/>
      <c r="H1741" s="344"/>
      <c r="I1741" s="344"/>
      <c r="J1741" s="344"/>
      <c r="K1741" s="344"/>
      <c r="L1741" s="344"/>
      <c r="M1741" s="344"/>
      <c r="N1741" s="344"/>
      <c r="O1741" s="344"/>
      <c r="P1741" s="344"/>
    </row>
    <row r="1742" spans="2:16" ht="18" customHeight="1">
      <c r="B1742" s="344"/>
      <c r="C1742" s="344"/>
      <c r="D1742" s="344"/>
      <c r="E1742" s="344"/>
      <c r="F1742" s="344"/>
      <c r="G1742" s="344"/>
      <c r="H1742" s="344"/>
      <c r="I1742" s="344"/>
      <c r="J1742" s="344"/>
      <c r="K1742" s="344"/>
      <c r="L1742" s="344"/>
      <c r="M1742" s="344"/>
      <c r="N1742" s="344"/>
      <c r="O1742" s="344"/>
      <c r="P1742" s="344"/>
    </row>
    <row r="1743" spans="2:16" ht="18" customHeight="1">
      <c r="B1743" s="344"/>
      <c r="C1743" s="344"/>
      <c r="D1743" s="344"/>
      <c r="E1743" s="344"/>
      <c r="F1743" s="344"/>
      <c r="G1743" s="344"/>
      <c r="H1743" s="344"/>
      <c r="I1743" s="344"/>
      <c r="J1743" s="344"/>
      <c r="K1743" s="344"/>
      <c r="L1743" s="344"/>
      <c r="M1743" s="344"/>
      <c r="N1743" s="344"/>
      <c r="O1743" s="344"/>
      <c r="P1743" s="344"/>
    </row>
    <row r="1744" spans="2:16" ht="18" customHeight="1">
      <c r="B1744" s="344"/>
      <c r="C1744" s="344"/>
      <c r="D1744" s="344"/>
      <c r="E1744" s="344"/>
      <c r="F1744" s="344"/>
      <c r="G1744" s="344"/>
      <c r="H1744" s="344"/>
      <c r="I1744" s="344"/>
      <c r="J1744" s="344"/>
      <c r="K1744" s="344"/>
      <c r="L1744" s="344"/>
      <c r="M1744" s="344"/>
      <c r="N1744" s="344"/>
      <c r="O1744" s="344"/>
      <c r="P1744" s="344"/>
    </row>
    <row r="1745" spans="2:16" ht="18" customHeight="1">
      <c r="B1745" s="344"/>
      <c r="C1745" s="344"/>
      <c r="D1745" s="344"/>
      <c r="E1745" s="344"/>
      <c r="F1745" s="344"/>
      <c r="G1745" s="344"/>
      <c r="H1745" s="344"/>
      <c r="I1745" s="344"/>
      <c r="J1745" s="344"/>
      <c r="K1745" s="344"/>
      <c r="L1745" s="344"/>
      <c r="M1745" s="344"/>
      <c r="N1745" s="344"/>
      <c r="O1745" s="344"/>
      <c r="P1745" s="344"/>
    </row>
    <row r="1746" spans="2:16" ht="18" customHeight="1">
      <c r="B1746" s="344"/>
      <c r="C1746" s="344"/>
      <c r="D1746" s="344"/>
      <c r="E1746" s="344"/>
      <c r="F1746" s="344"/>
      <c r="G1746" s="344"/>
      <c r="H1746" s="344"/>
      <c r="I1746" s="344"/>
      <c r="J1746" s="344"/>
      <c r="K1746" s="344"/>
      <c r="L1746" s="344"/>
      <c r="M1746" s="344"/>
      <c r="N1746" s="344"/>
      <c r="O1746" s="344"/>
      <c r="P1746" s="344"/>
    </row>
    <row r="1747" spans="2:16" ht="18" customHeight="1">
      <c r="B1747" s="344"/>
      <c r="C1747" s="344"/>
      <c r="D1747" s="344"/>
      <c r="E1747" s="344"/>
      <c r="F1747" s="344"/>
      <c r="G1747" s="344"/>
      <c r="H1747" s="344"/>
      <c r="I1747" s="344"/>
      <c r="J1747" s="344"/>
      <c r="K1747" s="344"/>
      <c r="L1747" s="344"/>
      <c r="M1747" s="344"/>
      <c r="N1747" s="344"/>
      <c r="O1747" s="344"/>
      <c r="P1747" s="344"/>
    </row>
    <row r="1748" spans="2:16" ht="18" customHeight="1">
      <c r="B1748" s="344"/>
      <c r="C1748" s="344"/>
      <c r="D1748" s="344"/>
      <c r="E1748" s="344"/>
      <c r="F1748" s="344"/>
      <c r="G1748" s="344"/>
      <c r="H1748" s="344"/>
      <c r="I1748" s="344"/>
      <c r="J1748" s="344"/>
      <c r="K1748" s="344"/>
      <c r="L1748" s="344"/>
      <c r="M1748" s="344"/>
      <c r="N1748" s="344"/>
      <c r="O1748" s="344"/>
      <c r="P1748" s="344"/>
    </row>
    <row r="1749" spans="2:16" ht="18" customHeight="1">
      <c r="B1749" s="344"/>
      <c r="C1749" s="344"/>
      <c r="D1749" s="344"/>
      <c r="E1749" s="344"/>
      <c r="F1749" s="344"/>
      <c r="G1749" s="344"/>
      <c r="H1749" s="344"/>
      <c r="I1749" s="344"/>
      <c r="J1749" s="344"/>
      <c r="K1749" s="344"/>
      <c r="L1749" s="344"/>
      <c r="M1749" s="344"/>
      <c r="N1749" s="344"/>
      <c r="O1749" s="344"/>
      <c r="P1749" s="344"/>
    </row>
    <row r="1750" spans="2:16" ht="18" customHeight="1">
      <c r="B1750" s="344"/>
      <c r="C1750" s="344"/>
      <c r="D1750" s="344"/>
      <c r="E1750" s="344"/>
      <c r="F1750" s="344"/>
      <c r="G1750" s="344"/>
      <c r="H1750" s="344"/>
      <c r="I1750" s="344"/>
      <c r="J1750" s="344"/>
      <c r="K1750" s="344"/>
      <c r="L1750" s="344"/>
      <c r="M1750" s="344"/>
      <c r="N1750" s="344"/>
      <c r="O1750" s="344"/>
      <c r="P1750" s="344"/>
    </row>
    <row r="1751" spans="2:16" ht="18" customHeight="1">
      <c r="B1751" s="344"/>
      <c r="C1751" s="344"/>
      <c r="D1751" s="344"/>
      <c r="E1751" s="344"/>
      <c r="F1751" s="344"/>
      <c r="G1751" s="344"/>
      <c r="H1751" s="344"/>
      <c r="I1751" s="344"/>
      <c r="J1751" s="344"/>
      <c r="K1751" s="344"/>
      <c r="L1751" s="344"/>
      <c r="M1751" s="344"/>
      <c r="N1751" s="344"/>
      <c r="O1751" s="344"/>
      <c r="P1751" s="344"/>
    </row>
    <row r="1752" spans="2:16" ht="18" customHeight="1">
      <c r="B1752" s="344"/>
      <c r="C1752" s="344"/>
      <c r="D1752" s="344"/>
      <c r="E1752" s="344"/>
      <c r="F1752" s="344"/>
      <c r="G1752" s="344"/>
      <c r="H1752" s="344"/>
      <c r="I1752" s="344"/>
      <c r="J1752" s="344"/>
      <c r="K1752" s="344"/>
      <c r="L1752" s="344"/>
      <c r="M1752" s="344"/>
      <c r="N1752" s="344"/>
      <c r="O1752" s="344"/>
      <c r="P1752" s="344"/>
    </row>
    <row r="1753" spans="2:16" ht="18" customHeight="1">
      <c r="B1753" s="344"/>
      <c r="C1753" s="344"/>
      <c r="D1753" s="344"/>
      <c r="E1753" s="344"/>
      <c r="F1753" s="344"/>
      <c r="G1753" s="344"/>
      <c r="H1753" s="344"/>
      <c r="I1753" s="344"/>
      <c r="J1753" s="344"/>
      <c r="K1753" s="344"/>
      <c r="L1753" s="344"/>
      <c r="M1753" s="344"/>
      <c r="N1753" s="344"/>
      <c r="O1753" s="344"/>
      <c r="P1753" s="344"/>
    </row>
    <row r="1754" spans="2:16" ht="18" customHeight="1">
      <c r="B1754" s="344"/>
      <c r="C1754" s="344"/>
      <c r="D1754" s="344"/>
      <c r="E1754" s="344"/>
      <c r="F1754" s="344"/>
      <c r="G1754" s="344"/>
      <c r="H1754" s="344"/>
      <c r="I1754" s="344"/>
      <c r="J1754" s="344"/>
      <c r="K1754" s="344"/>
      <c r="L1754" s="344"/>
      <c r="M1754" s="344"/>
      <c r="N1754" s="344"/>
      <c r="O1754" s="344"/>
      <c r="P1754" s="344"/>
    </row>
    <row r="1755" spans="2:16" ht="18" customHeight="1">
      <c r="B1755" s="344"/>
      <c r="C1755" s="344"/>
      <c r="D1755" s="344"/>
      <c r="E1755" s="344"/>
      <c r="F1755" s="344"/>
      <c r="G1755" s="344"/>
      <c r="H1755" s="344"/>
      <c r="I1755" s="344"/>
      <c r="J1755" s="344"/>
      <c r="K1755" s="344"/>
      <c r="L1755" s="344"/>
      <c r="M1755" s="344"/>
      <c r="N1755" s="344"/>
      <c r="O1755" s="344"/>
      <c r="P1755" s="344"/>
    </row>
    <row r="1756" spans="2:16" ht="18" customHeight="1">
      <c r="B1756" s="344"/>
      <c r="C1756" s="344"/>
      <c r="D1756" s="344"/>
      <c r="E1756" s="344"/>
      <c r="F1756" s="344"/>
      <c r="G1756" s="344"/>
      <c r="H1756" s="344"/>
      <c r="I1756" s="344"/>
      <c r="J1756" s="344"/>
      <c r="K1756" s="344"/>
      <c r="L1756" s="344"/>
      <c r="M1756" s="344"/>
      <c r="N1756" s="344"/>
      <c r="O1756" s="344"/>
      <c r="P1756" s="344"/>
    </row>
    <row r="1757" spans="2:16" ht="18" customHeight="1">
      <c r="B1757" s="344"/>
      <c r="C1757" s="344"/>
      <c r="D1757" s="344"/>
      <c r="E1757" s="344"/>
      <c r="F1757" s="344"/>
      <c r="G1757" s="344"/>
      <c r="H1757" s="344"/>
      <c r="I1757" s="344"/>
      <c r="J1757" s="344"/>
      <c r="K1757" s="344"/>
      <c r="L1757" s="344"/>
      <c r="M1757" s="344"/>
      <c r="N1757" s="344"/>
      <c r="O1757" s="344"/>
      <c r="P1757" s="344"/>
    </row>
    <row r="1758" spans="2:16" ht="18" customHeight="1">
      <c r="B1758" s="344"/>
      <c r="C1758" s="344"/>
      <c r="D1758" s="344"/>
      <c r="E1758" s="344"/>
      <c r="F1758" s="344"/>
      <c r="G1758" s="344"/>
      <c r="H1758" s="344"/>
      <c r="I1758" s="344"/>
      <c r="J1758" s="344"/>
      <c r="K1758" s="344"/>
      <c r="L1758" s="344"/>
      <c r="M1758" s="344"/>
      <c r="N1758" s="344"/>
      <c r="O1758" s="344"/>
      <c r="P1758" s="344"/>
    </row>
    <row r="1759" spans="2:16" ht="18" customHeight="1">
      <c r="B1759" s="344"/>
      <c r="C1759" s="344"/>
      <c r="D1759" s="344"/>
      <c r="E1759" s="344"/>
      <c r="F1759" s="344"/>
      <c r="G1759" s="344"/>
      <c r="H1759" s="344"/>
      <c r="I1759" s="344"/>
      <c r="J1759" s="344"/>
      <c r="K1759" s="344"/>
      <c r="L1759" s="344"/>
      <c r="M1759" s="344"/>
      <c r="N1759" s="344"/>
      <c r="O1759" s="344"/>
      <c r="P1759" s="344"/>
    </row>
    <row r="1760" spans="2:16" ht="18" customHeight="1">
      <c r="B1760" s="344"/>
      <c r="C1760" s="344"/>
      <c r="D1760" s="344"/>
      <c r="E1760" s="344"/>
      <c r="F1760" s="344"/>
      <c r="G1760" s="344"/>
      <c r="H1760" s="344"/>
      <c r="I1760" s="344"/>
      <c r="J1760" s="344"/>
      <c r="K1760" s="344"/>
      <c r="L1760" s="344"/>
      <c r="M1760" s="344"/>
      <c r="N1760" s="344"/>
      <c r="O1760" s="344"/>
      <c r="P1760" s="344"/>
    </row>
    <row r="1761" spans="2:16" ht="18" customHeight="1">
      <c r="B1761" s="344"/>
      <c r="C1761" s="344"/>
      <c r="D1761" s="344"/>
      <c r="E1761" s="344"/>
      <c r="F1761" s="344"/>
      <c r="G1761" s="344"/>
      <c r="H1761" s="344"/>
      <c r="I1761" s="344"/>
      <c r="J1761" s="344"/>
      <c r="K1761" s="344"/>
      <c r="L1761" s="344"/>
      <c r="M1761" s="344"/>
      <c r="N1761" s="344"/>
      <c r="O1761" s="344"/>
      <c r="P1761" s="344"/>
    </row>
    <row r="1762" spans="2:16" ht="18" customHeight="1">
      <c r="B1762" s="344"/>
      <c r="C1762" s="344"/>
      <c r="D1762" s="344"/>
      <c r="E1762" s="344"/>
      <c r="F1762" s="344"/>
      <c r="G1762" s="344"/>
      <c r="H1762" s="344"/>
      <c r="I1762" s="344"/>
      <c r="J1762" s="344"/>
      <c r="K1762" s="344"/>
      <c r="L1762" s="344"/>
      <c r="M1762" s="344"/>
      <c r="N1762" s="344"/>
      <c r="O1762" s="344"/>
      <c r="P1762" s="344"/>
    </row>
    <row r="1763" spans="2:16" ht="18" customHeight="1">
      <c r="B1763" s="344"/>
      <c r="C1763" s="344"/>
      <c r="D1763" s="344"/>
      <c r="E1763" s="344"/>
      <c r="F1763" s="344"/>
      <c r="G1763" s="344"/>
      <c r="H1763" s="344"/>
      <c r="I1763" s="344"/>
      <c r="J1763" s="344"/>
      <c r="K1763" s="344"/>
      <c r="L1763" s="344"/>
      <c r="M1763" s="344"/>
      <c r="N1763" s="344"/>
      <c r="O1763" s="344"/>
      <c r="P1763" s="344"/>
    </row>
    <row r="1764" spans="2:16" ht="18" customHeight="1">
      <c r="B1764" s="344"/>
      <c r="C1764" s="344"/>
      <c r="D1764" s="344"/>
      <c r="E1764" s="344"/>
      <c r="F1764" s="344"/>
      <c r="G1764" s="344"/>
      <c r="H1764" s="344"/>
      <c r="I1764" s="344"/>
      <c r="J1764" s="344"/>
      <c r="K1764" s="344"/>
      <c r="L1764" s="344"/>
      <c r="M1764" s="344"/>
      <c r="N1764" s="344"/>
      <c r="O1764" s="344"/>
      <c r="P1764" s="344"/>
    </row>
    <row r="1765" spans="2:16" ht="18" customHeight="1">
      <c r="B1765" s="344"/>
      <c r="C1765" s="344"/>
      <c r="D1765" s="344"/>
      <c r="E1765" s="344"/>
      <c r="F1765" s="344"/>
      <c r="G1765" s="344"/>
      <c r="H1765" s="344"/>
      <c r="I1765" s="344"/>
      <c r="J1765" s="344"/>
      <c r="K1765" s="344"/>
      <c r="L1765" s="344"/>
      <c r="M1765" s="344"/>
      <c r="N1765" s="344"/>
      <c r="O1765" s="344"/>
      <c r="P1765" s="344"/>
    </row>
    <row r="1766" spans="2:16" ht="18" customHeight="1">
      <c r="B1766" s="344"/>
      <c r="C1766" s="344"/>
      <c r="D1766" s="344"/>
      <c r="E1766" s="344"/>
      <c r="F1766" s="344"/>
      <c r="G1766" s="344"/>
      <c r="H1766" s="344"/>
      <c r="I1766" s="344"/>
      <c r="J1766" s="344"/>
      <c r="K1766" s="344"/>
      <c r="L1766" s="344"/>
      <c r="M1766" s="344"/>
      <c r="N1766" s="344"/>
      <c r="O1766" s="344"/>
      <c r="P1766" s="344"/>
    </row>
    <row r="1767" spans="2:16" ht="18" customHeight="1">
      <c r="B1767" s="344"/>
      <c r="C1767" s="344"/>
      <c r="D1767" s="344"/>
      <c r="E1767" s="344"/>
      <c r="F1767" s="344"/>
      <c r="G1767" s="344"/>
      <c r="H1767" s="344"/>
      <c r="I1767" s="344"/>
      <c r="J1767" s="344"/>
      <c r="K1767" s="344"/>
      <c r="L1767" s="344"/>
      <c r="M1767" s="344"/>
      <c r="N1767" s="344"/>
      <c r="O1767" s="344"/>
      <c r="P1767" s="344"/>
    </row>
    <row r="1768" spans="2:16" ht="18" customHeight="1">
      <c r="B1768" s="344"/>
      <c r="C1768" s="344"/>
      <c r="D1768" s="344"/>
      <c r="E1768" s="344"/>
      <c r="F1768" s="344"/>
      <c r="G1768" s="344"/>
      <c r="H1768" s="344"/>
      <c r="I1768" s="344"/>
      <c r="J1768" s="344"/>
      <c r="K1768" s="344"/>
      <c r="L1768" s="344"/>
      <c r="M1768" s="344"/>
      <c r="N1768" s="344"/>
      <c r="O1768" s="344"/>
      <c r="P1768" s="344"/>
    </row>
    <row r="1769" spans="2:16" ht="18" customHeight="1">
      <c r="B1769" s="344"/>
      <c r="C1769" s="344"/>
      <c r="D1769" s="344"/>
      <c r="E1769" s="344"/>
      <c r="F1769" s="344"/>
      <c r="G1769" s="344"/>
      <c r="H1769" s="344"/>
      <c r="I1769" s="344"/>
      <c r="J1769" s="344"/>
      <c r="K1769" s="344"/>
      <c r="L1769" s="344"/>
      <c r="M1769" s="344"/>
      <c r="N1769" s="344"/>
      <c r="O1769" s="344"/>
      <c r="P1769" s="344"/>
    </row>
    <row r="1770" spans="2:16" ht="18" customHeight="1">
      <c r="B1770" s="344"/>
      <c r="C1770" s="344"/>
      <c r="D1770" s="344"/>
      <c r="E1770" s="344"/>
      <c r="F1770" s="344"/>
      <c r="G1770" s="344"/>
      <c r="H1770" s="344"/>
      <c r="I1770" s="344"/>
      <c r="J1770" s="344"/>
      <c r="K1770" s="344"/>
      <c r="L1770" s="344"/>
      <c r="M1770" s="344"/>
      <c r="N1770" s="344"/>
      <c r="O1770" s="344"/>
      <c r="P1770" s="344"/>
    </row>
    <row r="1771" spans="2:16" ht="18" customHeight="1">
      <c r="B1771" s="344"/>
      <c r="C1771" s="344"/>
      <c r="D1771" s="344"/>
      <c r="E1771" s="344"/>
      <c r="F1771" s="344"/>
      <c r="G1771" s="344"/>
      <c r="H1771" s="344"/>
      <c r="I1771" s="344"/>
      <c r="J1771" s="344"/>
      <c r="K1771" s="344"/>
      <c r="L1771" s="344"/>
      <c r="M1771" s="344"/>
      <c r="N1771" s="344"/>
      <c r="O1771" s="344"/>
      <c r="P1771" s="344"/>
    </row>
    <row r="1772" spans="2:16" ht="18" customHeight="1">
      <c r="B1772" s="344"/>
      <c r="C1772" s="344"/>
      <c r="D1772" s="344"/>
      <c r="E1772" s="344"/>
      <c r="F1772" s="344"/>
      <c r="G1772" s="344"/>
      <c r="H1772" s="344"/>
      <c r="I1772" s="344"/>
      <c r="J1772" s="344"/>
      <c r="K1772" s="344"/>
      <c r="L1772" s="344"/>
      <c r="M1772" s="344"/>
      <c r="N1772" s="344"/>
      <c r="O1772" s="344"/>
      <c r="P1772" s="344"/>
    </row>
    <row r="1773" spans="2:16" ht="18" customHeight="1">
      <c r="B1773" s="344"/>
      <c r="C1773" s="344"/>
      <c r="D1773" s="344"/>
      <c r="E1773" s="344"/>
      <c r="F1773" s="344"/>
      <c r="G1773" s="344"/>
      <c r="H1773" s="344"/>
      <c r="I1773" s="344"/>
      <c r="J1773" s="344"/>
      <c r="K1773" s="344"/>
      <c r="L1773" s="344"/>
      <c r="M1773" s="344"/>
      <c r="N1773" s="344"/>
      <c r="O1773" s="344"/>
      <c r="P1773" s="344"/>
    </row>
    <row r="1774" spans="2:16" ht="18" customHeight="1">
      <c r="B1774" s="344"/>
      <c r="C1774" s="344"/>
      <c r="D1774" s="344"/>
      <c r="E1774" s="344"/>
      <c r="F1774" s="344"/>
      <c r="G1774" s="344"/>
      <c r="H1774" s="344"/>
      <c r="I1774" s="344"/>
      <c r="J1774" s="344"/>
      <c r="K1774" s="344"/>
      <c r="L1774" s="344"/>
      <c r="M1774" s="344"/>
      <c r="N1774" s="344"/>
      <c r="O1774" s="344"/>
      <c r="P1774" s="344"/>
    </row>
    <row r="1775" spans="2:16" ht="18" customHeight="1">
      <c r="B1775" s="344"/>
      <c r="C1775" s="344"/>
      <c r="D1775" s="344"/>
      <c r="E1775" s="344"/>
      <c r="F1775" s="344"/>
      <c r="G1775" s="344"/>
      <c r="H1775" s="344"/>
      <c r="I1775" s="344"/>
      <c r="J1775" s="344"/>
      <c r="K1775" s="344"/>
      <c r="L1775" s="344"/>
      <c r="M1775" s="344"/>
      <c r="N1775" s="344"/>
      <c r="O1775" s="344"/>
      <c r="P1775" s="344"/>
    </row>
    <row r="1776" spans="2:16" ht="18" customHeight="1">
      <c r="B1776" s="344"/>
      <c r="C1776" s="344"/>
      <c r="D1776" s="344"/>
      <c r="E1776" s="344"/>
      <c r="F1776" s="344"/>
      <c r="G1776" s="344"/>
      <c r="H1776" s="344"/>
      <c r="I1776" s="344"/>
      <c r="J1776" s="344"/>
      <c r="K1776" s="344"/>
      <c r="L1776" s="344"/>
      <c r="M1776" s="344"/>
      <c r="N1776" s="344"/>
      <c r="O1776" s="344"/>
      <c r="P1776" s="344"/>
    </row>
    <row r="1777" spans="2:16" ht="18" customHeight="1">
      <c r="B1777" s="344"/>
      <c r="C1777" s="344"/>
      <c r="D1777" s="344"/>
      <c r="E1777" s="344"/>
      <c r="F1777" s="344"/>
      <c r="G1777" s="344"/>
      <c r="H1777" s="344"/>
      <c r="I1777" s="344"/>
      <c r="J1777" s="344"/>
      <c r="K1777" s="344"/>
      <c r="L1777" s="344"/>
      <c r="M1777" s="344"/>
      <c r="N1777" s="344"/>
      <c r="O1777" s="344"/>
      <c r="P1777" s="344"/>
    </row>
    <row r="1778" spans="2:16" ht="18" customHeight="1">
      <c r="B1778" s="344"/>
      <c r="C1778" s="344"/>
      <c r="D1778" s="344"/>
      <c r="E1778" s="344"/>
      <c r="F1778" s="344"/>
      <c r="G1778" s="344"/>
      <c r="H1778" s="344"/>
      <c r="I1778" s="344"/>
      <c r="J1778" s="344"/>
      <c r="K1778" s="344"/>
      <c r="L1778" s="344"/>
      <c r="M1778" s="344"/>
      <c r="N1778" s="344"/>
      <c r="O1778" s="344"/>
      <c r="P1778" s="344"/>
    </row>
    <row r="1779" spans="2:16" ht="18" customHeight="1">
      <c r="B1779" s="344"/>
      <c r="C1779" s="344"/>
      <c r="D1779" s="344"/>
      <c r="E1779" s="344"/>
      <c r="F1779" s="344"/>
      <c r="G1779" s="344"/>
      <c r="H1779" s="344"/>
      <c r="I1779" s="344"/>
      <c r="J1779" s="344"/>
      <c r="K1779" s="344"/>
      <c r="L1779" s="344"/>
      <c r="M1779" s="344"/>
      <c r="N1779" s="344"/>
      <c r="O1779" s="344"/>
      <c r="P1779" s="344"/>
    </row>
    <row r="1780" spans="2:16" ht="18" customHeight="1">
      <c r="B1780" s="344"/>
      <c r="C1780" s="344"/>
      <c r="D1780" s="344"/>
      <c r="E1780" s="344"/>
      <c r="F1780" s="344"/>
      <c r="G1780" s="344"/>
      <c r="H1780" s="344"/>
      <c r="I1780" s="344"/>
      <c r="J1780" s="344"/>
      <c r="K1780" s="344"/>
      <c r="L1780" s="344"/>
      <c r="M1780" s="344"/>
      <c r="N1780" s="344"/>
      <c r="O1780" s="344"/>
      <c r="P1780" s="344"/>
    </row>
    <row r="1781" spans="2:16" ht="18" customHeight="1">
      <c r="B1781" s="344"/>
      <c r="C1781" s="344"/>
      <c r="D1781" s="344"/>
      <c r="E1781" s="344"/>
      <c r="F1781" s="344"/>
      <c r="G1781" s="344"/>
      <c r="H1781" s="344"/>
      <c r="I1781" s="344"/>
      <c r="J1781" s="344"/>
      <c r="K1781" s="344"/>
      <c r="L1781" s="344"/>
      <c r="M1781" s="344"/>
      <c r="N1781" s="344"/>
      <c r="O1781" s="344"/>
      <c r="P1781" s="344"/>
    </row>
    <row r="1782" spans="2:16" ht="18" customHeight="1">
      <c r="B1782" s="344"/>
      <c r="C1782" s="344"/>
      <c r="D1782" s="344"/>
      <c r="E1782" s="344"/>
      <c r="F1782" s="344"/>
      <c r="G1782" s="344"/>
      <c r="H1782" s="344"/>
      <c r="I1782" s="344"/>
      <c r="J1782" s="344"/>
      <c r="K1782" s="344"/>
      <c r="L1782" s="344"/>
      <c r="M1782" s="344"/>
      <c r="N1782" s="344"/>
      <c r="O1782" s="344"/>
      <c r="P1782" s="344"/>
    </row>
    <row r="1783" spans="2:16" ht="18" customHeight="1">
      <c r="B1783" s="344"/>
      <c r="C1783" s="344"/>
      <c r="D1783" s="344"/>
      <c r="E1783" s="344"/>
      <c r="F1783" s="344"/>
      <c r="G1783" s="344"/>
      <c r="H1783" s="344"/>
      <c r="I1783" s="344"/>
      <c r="J1783" s="344"/>
      <c r="K1783" s="344"/>
      <c r="L1783" s="344"/>
      <c r="M1783" s="344"/>
      <c r="N1783" s="344"/>
      <c r="O1783" s="344"/>
      <c r="P1783" s="344"/>
    </row>
    <row r="1784" spans="2:16" ht="18" customHeight="1">
      <c r="B1784" s="344"/>
      <c r="C1784" s="344"/>
      <c r="D1784" s="344"/>
      <c r="E1784" s="344"/>
      <c r="F1784" s="344"/>
      <c r="G1784" s="344"/>
      <c r="H1784" s="344"/>
      <c r="I1784" s="344"/>
      <c r="J1784" s="344"/>
      <c r="K1784" s="344"/>
      <c r="L1784" s="344"/>
      <c r="M1784" s="344"/>
      <c r="N1784" s="344"/>
      <c r="O1784" s="344"/>
      <c r="P1784" s="344"/>
    </row>
    <row r="1785" spans="2:16" ht="18" customHeight="1">
      <c r="B1785" s="344"/>
      <c r="C1785" s="344"/>
      <c r="D1785" s="344"/>
      <c r="E1785" s="344"/>
      <c r="F1785" s="344"/>
      <c r="G1785" s="344"/>
      <c r="H1785" s="344"/>
      <c r="I1785" s="344"/>
      <c r="J1785" s="344"/>
      <c r="K1785" s="344"/>
      <c r="L1785" s="344"/>
      <c r="M1785" s="344"/>
      <c r="N1785" s="344"/>
      <c r="O1785" s="344"/>
      <c r="P1785" s="344"/>
    </row>
    <row r="1786" spans="2:16" ht="18" customHeight="1">
      <c r="B1786" s="344"/>
      <c r="C1786" s="344"/>
      <c r="D1786" s="344"/>
      <c r="E1786" s="344"/>
      <c r="F1786" s="344"/>
      <c r="G1786" s="344"/>
      <c r="H1786" s="344"/>
      <c r="I1786" s="344"/>
      <c r="J1786" s="344"/>
      <c r="K1786" s="344"/>
      <c r="L1786" s="344"/>
      <c r="M1786" s="344"/>
      <c r="N1786" s="344"/>
      <c r="O1786" s="344"/>
      <c r="P1786" s="344"/>
    </row>
    <row r="1787" spans="2:16" ht="18" customHeight="1">
      <c r="B1787" s="344"/>
      <c r="C1787" s="344"/>
      <c r="D1787" s="344"/>
      <c r="E1787" s="344"/>
      <c r="F1787" s="344"/>
      <c r="G1787" s="344"/>
      <c r="H1787" s="344"/>
      <c r="I1787" s="344"/>
      <c r="J1787" s="344"/>
      <c r="K1787" s="344"/>
      <c r="L1787" s="344"/>
      <c r="M1787" s="344"/>
      <c r="N1787" s="344"/>
      <c r="O1787" s="344"/>
      <c r="P1787" s="344"/>
    </row>
    <row r="1788" spans="2:16" ht="18" customHeight="1">
      <c r="B1788" s="344"/>
      <c r="C1788" s="344"/>
      <c r="D1788" s="344"/>
      <c r="E1788" s="344"/>
      <c r="F1788" s="344"/>
      <c r="G1788" s="344"/>
      <c r="H1788" s="344"/>
      <c r="I1788" s="344"/>
      <c r="J1788" s="344"/>
      <c r="K1788" s="344"/>
      <c r="L1788" s="344"/>
      <c r="M1788" s="344"/>
      <c r="N1788" s="344"/>
      <c r="O1788" s="344"/>
      <c r="P1788" s="344"/>
    </row>
    <row r="1789" spans="2:16" ht="18" customHeight="1">
      <c r="B1789" s="344"/>
      <c r="C1789" s="344"/>
      <c r="D1789" s="344"/>
      <c r="E1789" s="344"/>
      <c r="F1789" s="344"/>
      <c r="G1789" s="344"/>
      <c r="H1789" s="344"/>
      <c r="I1789" s="344"/>
      <c r="J1789" s="344"/>
      <c r="K1789" s="344"/>
      <c r="L1789" s="344"/>
      <c r="M1789" s="344"/>
      <c r="N1789" s="344"/>
      <c r="O1789" s="344"/>
      <c r="P1789" s="344"/>
    </row>
    <row r="1790" spans="2:16" ht="18" customHeight="1">
      <c r="B1790" s="344"/>
      <c r="C1790" s="344"/>
      <c r="D1790" s="344"/>
      <c r="E1790" s="344"/>
      <c r="F1790" s="344"/>
      <c r="G1790" s="344"/>
      <c r="H1790" s="344"/>
      <c r="I1790" s="344"/>
      <c r="J1790" s="344"/>
      <c r="K1790" s="344"/>
      <c r="L1790" s="344"/>
      <c r="M1790" s="344"/>
      <c r="N1790" s="344"/>
      <c r="O1790" s="344"/>
      <c r="P1790" s="344"/>
    </row>
    <row r="1791" spans="2:16" ht="18" customHeight="1">
      <c r="B1791" s="344"/>
      <c r="C1791" s="344"/>
      <c r="D1791" s="344"/>
      <c r="E1791" s="344"/>
      <c r="F1791" s="344"/>
      <c r="G1791" s="344"/>
      <c r="H1791" s="344"/>
      <c r="I1791" s="344"/>
      <c r="J1791" s="344"/>
      <c r="K1791" s="344"/>
      <c r="L1791" s="344"/>
      <c r="M1791" s="344"/>
      <c r="N1791" s="344"/>
      <c r="O1791" s="344"/>
      <c r="P1791" s="344"/>
    </row>
    <row r="1792" spans="2:16" ht="18" customHeight="1">
      <c r="B1792" s="344"/>
      <c r="C1792" s="344"/>
      <c r="D1792" s="344"/>
      <c r="E1792" s="344"/>
      <c r="F1792" s="344"/>
      <c r="G1792" s="344"/>
      <c r="H1792" s="344"/>
      <c r="I1792" s="344"/>
      <c r="J1792" s="344"/>
      <c r="K1792" s="344"/>
      <c r="L1792" s="344"/>
      <c r="M1792" s="344"/>
      <c r="N1792" s="344"/>
      <c r="O1792" s="344"/>
      <c r="P1792" s="344"/>
    </row>
    <row r="1793" spans="2:16" ht="18" customHeight="1">
      <c r="B1793" s="344"/>
      <c r="C1793" s="344"/>
      <c r="D1793" s="344"/>
      <c r="E1793" s="344"/>
      <c r="F1793" s="344"/>
      <c r="G1793" s="344"/>
      <c r="H1793" s="344"/>
      <c r="I1793" s="344"/>
      <c r="J1793" s="344"/>
      <c r="K1793" s="344"/>
      <c r="L1793" s="344"/>
      <c r="M1793" s="344"/>
      <c r="N1793" s="344"/>
      <c r="O1793" s="344"/>
      <c r="P1793" s="344"/>
    </row>
    <row r="1794" spans="2:16" ht="18" customHeight="1">
      <c r="B1794" s="344"/>
      <c r="C1794" s="344"/>
      <c r="D1794" s="344"/>
      <c r="E1794" s="344"/>
      <c r="F1794" s="344"/>
      <c r="G1794" s="344"/>
      <c r="H1794" s="344"/>
      <c r="I1794" s="344"/>
      <c r="J1794" s="344"/>
      <c r="K1794" s="344"/>
      <c r="L1794" s="344"/>
      <c r="M1794" s="344"/>
      <c r="N1794" s="344"/>
      <c r="O1794" s="344"/>
      <c r="P1794" s="344"/>
    </row>
    <row r="1795" spans="2:16" ht="18" customHeight="1">
      <c r="B1795" s="344"/>
      <c r="C1795" s="344"/>
      <c r="D1795" s="344"/>
      <c r="E1795" s="344"/>
      <c r="F1795" s="344"/>
      <c r="G1795" s="344"/>
      <c r="H1795" s="344"/>
      <c r="I1795" s="344"/>
      <c r="J1795" s="344"/>
      <c r="K1795" s="344"/>
      <c r="L1795" s="344"/>
      <c r="M1795" s="344"/>
      <c r="N1795" s="344"/>
      <c r="O1795" s="344"/>
      <c r="P1795" s="344"/>
    </row>
    <row r="1796" spans="2:16" ht="18" customHeight="1">
      <c r="B1796" s="344"/>
      <c r="C1796" s="344"/>
      <c r="D1796" s="344"/>
      <c r="E1796" s="344"/>
      <c r="F1796" s="344"/>
      <c r="G1796" s="344"/>
      <c r="H1796" s="344"/>
      <c r="I1796" s="344"/>
      <c r="J1796" s="344"/>
      <c r="K1796" s="344"/>
      <c r="L1796" s="344"/>
      <c r="M1796" s="344"/>
      <c r="N1796" s="344"/>
      <c r="O1796" s="344"/>
      <c r="P1796" s="344"/>
    </row>
    <row r="1797" spans="2:16" ht="18" customHeight="1">
      <c r="B1797" s="344"/>
      <c r="C1797" s="344"/>
      <c r="D1797" s="344"/>
      <c r="E1797" s="344"/>
      <c r="F1797" s="344"/>
      <c r="G1797" s="344"/>
      <c r="H1797" s="344"/>
      <c r="I1797" s="344"/>
      <c r="J1797" s="344"/>
      <c r="K1797" s="344"/>
      <c r="L1797" s="344"/>
      <c r="M1797" s="344"/>
      <c r="N1797" s="344"/>
      <c r="O1797" s="344"/>
      <c r="P1797" s="344"/>
    </row>
    <row r="1798" spans="2:16" ht="18" customHeight="1">
      <c r="B1798" s="344"/>
      <c r="C1798" s="344"/>
      <c r="D1798" s="344"/>
      <c r="E1798" s="344"/>
      <c r="F1798" s="344"/>
      <c r="G1798" s="344"/>
      <c r="H1798" s="344"/>
      <c r="I1798" s="344"/>
      <c r="J1798" s="344"/>
      <c r="K1798" s="344"/>
      <c r="L1798" s="344"/>
      <c r="M1798" s="344"/>
      <c r="N1798" s="344"/>
      <c r="O1798" s="344"/>
      <c r="P1798" s="344"/>
    </row>
    <row r="1799" spans="2:16" ht="18" customHeight="1">
      <c r="B1799" s="344"/>
      <c r="C1799" s="344"/>
      <c r="D1799" s="344"/>
      <c r="E1799" s="344"/>
      <c r="F1799" s="344"/>
      <c r="G1799" s="344"/>
      <c r="H1799" s="344"/>
      <c r="I1799" s="344"/>
      <c r="J1799" s="344"/>
      <c r="K1799" s="344"/>
      <c r="L1799" s="344"/>
      <c r="M1799" s="344"/>
      <c r="N1799" s="344"/>
      <c r="O1799" s="344"/>
      <c r="P1799" s="344"/>
    </row>
    <row r="1800" spans="2:16" ht="18" customHeight="1">
      <c r="B1800" s="344"/>
      <c r="C1800" s="344"/>
      <c r="D1800" s="344"/>
      <c r="E1800" s="344"/>
      <c r="F1800" s="344"/>
      <c r="G1800" s="344"/>
      <c r="H1800" s="344"/>
      <c r="I1800" s="344"/>
      <c r="J1800" s="344"/>
      <c r="K1800" s="344"/>
      <c r="L1800" s="344"/>
      <c r="M1800" s="344"/>
      <c r="N1800" s="344"/>
      <c r="O1800" s="344"/>
      <c r="P1800" s="344"/>
    </row>
    <row r="1801" spans="2:16" ht="18" customHeight="1">
      <c r="B1801" s="344"/>
      <c r="C1801" s="344"/>
      <c r="D1801" s="344"/>
      <c r="E1801" s="344"/>
      <c r="F1801" s="344"/>
      <c r="G1801" s="344"/>
      <c r="H1801" s="344"/>
      <c r="I1801" s="344"/>
      <c r="J1801" s="344"/>
      <c r="K1801" s="344"/>
      <c r="L1801" s="344"/>
      <c r="M1801" s="344"/>
      <c r="N1801" s="344"/>
      <c r="O1801" s="344"/>
      <c r="P1801" s="344"/>
    </row>
    <row r="1802" spans="2:16" ht="18" customHeight="1">
      <c r="B1802" s="344"/>
      <c r="C1802" s="344"/>
      <c r="D1802" s="344"/>
      <c r="E1802" s="344"/>
      <c r="F1802" s="344"/>
      <c r="G1802" s="344"/>
      <c r="H1802" s="344"/>
      <c r="I1802" s="344"/>
      <c r="J1802" s="344"/>
      <c r="K1802" s="344"/>
      <c r="L1802" s="344"/>
      <c r="M1802" s="344"/>
      <c r="N1802" s="344"/>
      <c r="O1802" s="344"/>
      <c r="P1802" s="344"/>
    </row>
    <row r="1803" spans="2:16" ht="18" customHeight="1">
      <c r="B1803" s="344"/>
      <c r="C1803" s="344"/>
      <c r="D1803" s="344"/>
      <c r="E1803" s="344"/>
      <c r="F1803" s="344"/>
      <c r="G1803" s="344"/>
      <c r="H1803" s="344"/>
      <c r="I1803" s="344"/>
      <c r="J1803" s="344"/>
      <c r="K1803" s="344"/>
      <c r="L1803" s="344"/>
      <c r="M1803" s="344"/>
      <c r="N1803" s="344"/>
      <c r="O1803" s="344"/>
      <c r="P1803" s="344"/>
    </row>
    <row r="1804" spans="2:16" ht="18" customHeight="1">
      <c r="B1804" s="344"/>
      <c r="C1804" s="344"/>
      <c r="D1804" s="344"/>
      <c r="E1804" s="344"/>
      <c r="F1804" s="344"/>
      <c r="G1804" s="344"/>
      <c r="H1804" s="344"/>
      <c r="I1804" s="344"/>
      <c r="J1804" s="344"/>
      <c r="K1804" s="344"/>
      <c r="L1804" s="344"/>
      <c r="M1804" s="344"/>
      <c r="N1804" s="344"/>
      <c r="O1804" s="344"/>
      <c r="P1804" s="344"/>
    </row>
    <row r="1805" spans="2:16" ht="18" customHeight="1">
      <c r="B1805" s="344"/>
      <c r="C1805" s="344"/>
      <c r="D1805" s="344"/>
      <c r="E1805" s="344"/>
      <c r="F1805" s="344"/>
      <c r="G1805" s="344"/>
      <c r="H1805" s="344"/>
      <c r="I1805" s="344"/>
      <c r="J1805" s="344"/>
      <c r="K1805" s="344"/>
      <c r="L1805" s="344"/>
      <c r="M1805" s="344"/>
      <c r="N1805" s="344"/>
      <c r="O1805" s="344"/>
      <c r="P1805" s="344"/>
    </row>
    <row r="1806" spans="2:16" ht="18" customHeight="1">
      <c r="B1806" s="344"/>
      <c r="C1806" s="344"/>
      <c r="D1806" s="344"/>
      <c r="E1806" s="344"/>
      <c r="F1806" s="344"/>
      <c r="G1806" s="344"/>
      <c r="H1806" s="344"/>
      <c r="I1806" s="344"/>
      <c r="J1806" s="344"/>
      <c r="K1806" s="344"/>
      <c r="L1806" s="344"/>
      <c r="M1806" s="344"/>
      <c r="N1806" s="344"/>
      <c r="O1806" s="344"/>
      <c r="P1806" s="344"/>
    </row>
    <row r="1807" spans="2:16" ht="18" customHeight="1">
      <c r="B1807" s="344"/>
      <c r="C1807" s="344"/>
      <c r="D1807" s="344"/>
      <c r="E1807" s="344"/>
      <c r="F1807" s="344"/>
      <c r="G1807" s="344"/>
      <c r="H1807" s="344"/>
      <c r="I1807" s="344"/>
      <c r="J1807" s="344"/>
      <c r="K1807" s="344"/>
      <c r="L1807" s="344"/>
      <c r="M1807" s="344"/>
      <c r="N1807" s="344"/>
      <c r="O1807" s="344"/>
      <c r="P1807" s="344"/>
    </row>
    <row r="1808" spans="2:16" ht="18" customHeight="1">
      <c r="B1808" s="344"/>
      <c r="C1808" s="344"/>
      <c r="D1808" s="344"/>
      <c r="E1808" s="344"/>
      <c r="F1808" s="344"/>
      <c r="G1808" s="344"/>
      <c r="H1808" s="344"/>
      <c r="I1808" s="344"/>
      <c r="J1808" s="344"/>
      <c r="K1808" s="344"/>
      <c r="L1808" s="344"/>
      <c r="M1808" s="344"/>
      <c r="N1808" s="344"/>
      <c r="O1808" s="344"/>
      <c r="P1808" s="344"/>
    </row>
    <row r="1809" spans="2:16" ht="18" customHeight="1">
      <c r="B1809" s="344"/>
      <c r="C1809" s="344"/>
      <c r="D1809" s="344"/>
      <c r="E1809" s="344"/>
      <c r="F1809" s="344"/>
      <c r="G1809" s="344"/>
      <c r="H1809" s="344"/>
      <c r="I1809" s="344"/>
      <c r="J1809" s="344"/>
      <c r="K1809" s="344"/>
      <c r="L1809" s="344"/>
      <c r="M1809" s="344"/>
      <c r="N1809" s="344"/>
      <c r="O1809" s="344"/>
      <c r="P1809" s="344"/>
    </row>
    <row r="1810" spans="2:16" ht="18" customHeight="1">
      <c r="B1810" s="344"/>
      <c r="C1810" s="344"/>
      <c r="D1810" s="344"/>
      <c r="E1810" s="344"/>
      <c r="F1810" s="344"/>
      <c r="G1810" s="344"/>
      <c r="H1810" s="344"/>
      <c r="I1810" s="344"/>
      <c r="J1810" s="344"/>
      <c r="K1810" s="344"/>
      <c r="L1810" s="344"/>
      <c r="M1810" s="344"/>
      <c r="N1810" s="344"/>
      <c r="O1810" s="344"/>
      <c r="P1810" s="344"/>
    </row>
    <row r="1811" spans="2:16" ht="18" customHeight="1">
      <c r="B1811" s="344"/>
      <c r="C1811" s="344"/>
      <c r="D1811" s="344"/>
      <c r="E1811" s="344"/>
      <c r="F1811" s="344"/>
      <c r="G1811" s="344"/>
      <c r="H1811" s="344"/>
      <c r="I1811" s="344"/>
      <c r="J1811" s="344"/>
      <c r="K1811" s="344"/>
      <c r="L1811" s="344"/>
      <c r="M1811" s="344"/>
      <c r="N1811" s="344"/>
      <c r="O1811" s="344"/>
      <c r="P1811" s="344"/>
    </row>
    <row r="1812" spans="2:16" ht="18" customHeight="1">
      <c r="B1812" s="344"/>
      <c r="C1812" s="344"/>
      <c r="D1812" s="344"/>
      <c r="E1812" s="344"/>
      <c r="F1812" s="344"/>
      <c r="G1812" s="344"/>
      <c r="H1812" s="344"/>
      <c r="I1812" s="344"/>
      <c r="J1812" s="344"/>
      <c r="K1812" s="344"/>
      <c r="L1812" s="344"/>
      <c r="M1812" s="344"/>
      <c r="N1812" s="344"/>
      <c r="O1812" s="344"/>
      <c r="P1812" s="344"/>
    </row>
    <row r="1813" spans="2:16" ht="18" customHeight="1">
      <c r="B1813" s="344"/>
      <c r="C1813" s="344"/>
      <c r="D1813" s="344"/>
      <c r="E1813" s="344"/>
      <c r="F1813" s="344"/>
      <c r="G1813" s="344"/>
      <c r="H1813" s="344"/>
      <c r="I1813" s="344"/>
      <c r="J1813" s="344"/>
      <c r="K1813" s="344"/>
      <c r="L1813" s="344"/>
      <c r="M1813" s="344"/>
      <c r="N1813" s="344"/>
      <c r="O1813" s="344"/>
      <c r="P1813" s="344"/>
    </row>
    <row r="1814" spans="2:16" ht="18" customHeight="1">
      <c r="B1814" s="344"/>
      <c r="C1814" s="344"/>
      <c r="D1814" s="344"/>
      <c r="E1814" s="344"/>
      <c r="F1814" s="344"/>
      <c r="G1814" s="344"/>
      <c r="H1814" s="344"/>
      <c r="I1814" s="344"/>
      <c r="J1814" s="344"/>
      <c r="K1814" s="344"/>
      <c r="L1814" s="344"/>
      <c r="M1814" s="344"/>
      <c r="N1814" s="344"/>
      <c r="O1814" s="344"/>
      <c r="P1814" s="344"/>
    </row>
    <row r="1815" spans="2:16" ht="18" customHeight="1">
      <c r="B1815" s="344"/>
      <c r="C1815" s="344"/>
      <c r="D1815" s="344"/>
      <c r="E1815" s="344"/>
      <c r="F1815" s="344"/>
      <c r="G1815" s="344"/>
      <c r="H1815" s="344"/>
      <c r="I1815" s="344"/>
      <c r="J1815" s="344"/>
      <c r="K1815" s="344"/>
      <c r="L1815" s="344"/>
      <c r="M1815" s="344"/>
      <c r="N1815" s="344"/>
      <c r="O1815" s="344"/>
      <c r="P1815" s="344"/>
    </row>
    <row r="1816" spans="2:16" ht="18" customHeight="1">
      <c r="B1816" s="344"/>
      <c r="C1816" s="344"/>
      <c r="D1816" s="344"/>
      <c r="E1816" s="344"/>
      <c r="F1816" s="344"/>
      <c r="G1816" s="344"/>
      <c r="H1816" s="344"/>
      <c r="I1816" s="344"/>
      <c r="J1816" s="344"/>
      <c r="K1816" s="344"/>
      <c r="L1816" s="344"/>
      <c r="M1816" s="344"/>
      <c r="N1816" s="344"/>
      <c r="O1816" s="344"/>
      <c r="P1816" s="344"/>
    </row>
    <row r="1817" spans="2:16" ht="18" customHeight="1">
      <c r="B1817" s="344"/>
      <c r="C1817" s="344"/>
      <c r="D1817" s="344"/>
      <c r="E1817" s="344"/>
      <c r="F1817" s="344"/>
      <c r="G1817" s="344"/>
      <c r="H1817" s="344"/>
      <c r="I1817" s="344"/>
      <c r="J1817" s="344"/>
      <c r="K1817" s="344"/>
      <c r="L1817" s="344"/>
      <c r="M1817" s="344"/>
      <c r="N1817" s="344"/>
      <c r="O1817" s="344"/>
      <c r="P1817" s="344"/>
    </row>
    <row r="1818" spans="2:16" ht="18" customHeight="1">
      <c r="B1818" s="344"/>
      <c r="C1818" s="344"/>
      <c r="D1818" s="344"/>
      <c r="E1818" s="344"/>
      <c r="F1818" s="344"/>
      <c r="G1818" s="344"/>
      <c r="H1818" s="344"/>
      <c r="I1818" s="344"/>
      <c r="J1818" s="344"/>
      <c r="K1818" s="344"/>
      <c r="L1818" s="344"/>
      <c r="M1818" s="344"/>
      <c r="N1818" s="344"/>
      <c r="O1818" s="344"/>
      <c r="P1818" s="344"/>
    </row>
    <row r="1819" spans="2:16" ht="18" customHeight="1">
      <c r="B1819" s="344"/>
      <c r="C1819" s="344"/>
      <c r="D1819" s="344"/>
      <c r="E1819" s="344"/>
      <c r="F1819" s="344"/>
      <c r="G1819" s="344"/>
      <c r="H1819" s="344"/>
      <c r="I1819" s="344"/>
      <c r="J1819" s="344"/>
      <c r="K1819" s="344"/>
      <c r="L1819" s="344"/>
      <c r="M1819" s="344"/>
      <c r="N1819" s="344"/>
      <c r="O1819" s="344"/>
      <c r="P1819" s="344"/>
    </row>
    <row r="1820" spans="2:16" ht="18" customHeight="1">
      <c r="B1820" s="344"/>
      <c r="C1820" s="344"/>
      <c r="D1820" s="344"/>
      <c r="E1820" s="344"/>
      <c r="F1820" s="344"/>
      <c r="G1820" s="344"/>
      <c r="H1820" s="344"/>
      <c r="I1820" s="344"/>
      <c r="J1820" s="344"/>
      <c r="K1820" s="344"/>
      <c r="L1820" s="344"/>
      <c r="M1820" s="344"/>
      <c r="N1820" s="344"/>
      <c r="O1820" s="344"/>
      <c r="P1820" s="344"/>
    </row>
    <row r="1821" spans="2:16" ht="18" customHeight="1">
      <c r="B1821" s="344"/>
      <c r="C1821" s="344"/>
      <c r="D1821" s="344"/>
      <c r="E1821" s="344"/>
      <c r="F1821" s="344"/>
      <c r="G1821" s="344"/>
      <c r="H1821" s="344"/>
      <c r="I1821" s="344"/>
      <c r="J1821" s="344"/>
      <c r="K1821" s="344"/>
      <c r="L1821" s="344"/>
      <c r="M1821" s="344"/>
      <c r="N1821" s="344"/>
      <c r="O1821" s="344"/>
      <c r="P1821" s="344"/>
    </row>
    <row r="1822" spans="2:16" ht="18" customHeight="1">
      <c r="B1822" s="344"/>
      <c r="C1822" s="344"/>
      <c r="D1822" s="344"/>
      <c r="E1822" s="344"/>
      <c r="F1822" s="344"/>
      <c r="G1822" s="344"/>
      <c r="H1822" s="344"/>
      <c r="I1822" s="344"/>
      <c r="J1822" s="344"/>
      <c r="K1822" s="344"/>
      <c r="L1822" s="344"/>
      <c r="M1822" s="344"/>
      <c r="N1822" s="344"/>
      <c r="O1822" s="344"/>
      <c r="P1822" s="344"/>
    </row>
    <row r="1823" spans="2:16" ht="18" customHeight="1">
      <c r="B1823" s="344"/>
      <c r="C1823" s="344"/>
      <c r="D1823" s="344"/>
      <c r="E1823" s="344"/>
      <c r="F1823" s="344"/>
      <c r="G1823" s="344"/>
      <c r="H1823" s="344"/>
      <c r="I1823" s="344"/>
      <c r="J1823" s="344"/>
      <c r="K1823" s="344"/>
      <c r="L1823" s="344"/>
      <c r="M1823" s="344"/>
      <c r="N1823" s="344"/>
      <c r="O1823" s="344"/>
      <c r="P1823" s="344"/>
    </row>
    <row r="1824" spans="2:16" ht="18" customHeight="1">
      <c r="B1824" s="344"/>
      <c r="C1824" s="344"/>
      <c r="D1824" s="344"/>
      <c r="E1824" s="344"/>
      <c r="F1824" s="344"/>
      <c r="G1824" s="344"/>
      <c r="H1824" s="344"/>
      <c r="I1824" s="344"/>
      <c r="J1824" s="344"/>
      <c r="K1824" s="344"/>
      <c r="L1824" s="344"/>
      <c r="M1824" s="344"/>
      <c r="N1824" s="344"/>
      <c r="O1824" s="344"/>
      <c r="P1824" s="344"/>
    </row>
    <row r="1825" spans="2:16" ht="18" customHeight="1">
      <c r="B1825" s="344"/>
      <c r="C1825" s="344"/>
      <c r="D1825" s="344"/>
      <c r="E1825" s="344"/>
      <c r="F1825" s="344"/>
      <c r="G1825" s="344"/>
      <c r="H1825" s="344"/>
      <c r="I1825" s="344"/>
      <c r="J1825" s="344"/>
      <c r="K1825" s="344"/>
      <c r="L1825" s="344"/>
      <c r="M1825" s="344"/>
      <c r="N1825" s="344"/>
      <c r="O1825" s="344"/>
      <c r="P1825" s="344"/>
    </row>
    <row r="1826" spans="2:16" ht="18" customHeight="1">
      <c r="B1826" s="344"/>
      <c r="C1826" s="344"/>
      <c r="D1826" s="344"/>
      <c r="E1826" s="344"/>
      <c r="F1826" s="344"/>
      <c r="G1826" s="344"/>
      <c r="H1826" s="344"/>
      <c r="I1826" s="344"/>
      <c r="J1826" s="344"/>
      <c r="K1826" s="344"/>
      <c r="L1826" s="344"/>
      <c r="M1826" s="344"/>
      <c r="N1826" s="344"/>
      <c r="O1826" s="344"/>
      <c r="P1826" s="344"/>
    </row>
    <row r="1827" spans="2:16" ht="18" customHeight="1">
      <c r="B1827" s="344"/>
      <c r="C1827" s="344"/>
      <c r="D1827" s="344"/>
      <c r="E1827" s="344"/>
      <c r="F1827" s="344"/>
      <c r="G1827" s="344"/>
      <c r="H1827" s="344"/>
      <c r="I1827" s="344"/>
      <c r="J1827" s="344"/>
      <c r="K1827" s="344"/>
      <c r="L1827" s="344"/>
      <c r="M1827" s="344"/>
      <c r="N1827" s="344"/>
      <c r="O1827" s="344"/>
      <c r="P1827" s="344"/>
    </row>
    <row r="1828" spans="2:16" ht="18" customHeight="1">
      <c r="B1828" s="344"/>
      <c r="C1828" s="344"/>
      <c r="D1828" s="344"/>
      <c r="E1828" s="344"/>
      <c r="F1828" s="344"/>
      <c r="G1828" s="344"/>
      <c r="H1828" s="344"/>
      <c r="I1828" s="344"/>
      <c r="J1828" s="344"/>
      <c r="K1828" s="344"/>
      <c r="L1828" s="344"/>
      <c r="M1828" s="344"/>
      <c r="N1828" s="344"/>
      <c r="O1828" s="344"/>
      <c r="P1828" s="344"/>
    </row>
    <row r="1829" spans="2:16" ht="18" customHeight="1">
      <c r="B1829" s="344"/>
      <c r="C1829" s="344"/>
      <c r="D1829" s="344"/>
      <c r="E1829" s="344"/>
      <c r="F1829" s="344"/>
      <c r="G1829" s="344"/>
      <c r="H1829" s="344"/>
      <c r="I1829" s="344"/>
      <c r="J1829" s="344"/>
      <c r="K1829" s="344"/>
      <c r="L1829" s="344"/>
      <c r="M1829" s="344"/>
      <c r="N1829" s="344"/>
      <c r="O1829" s="344"/>
      <c r="P1829" s="344"/>
    </row>
    <row r="1830" spans="2:16" ht="18" customHeight="1">
      <c r="B1830" s="344"/>
      <c r="C1830" s="344"/>
      <c r="D1830" s="344"/>
      <c r="E1830" s="344"/>
      <c r="F1830" s="344"/>
      <c r="G1830" s="344"/>
      <c r="H1830" s="344"/>
      <c r="I1830" s="344"/>
      <c r="J1830" s="344"/>
      <c r="K1830" s="344"/>
      <c r="L1830" s="344"/>
      <c r="M1830" s="344"/>
      <c r="N1830" s="344"/>
      <c r="O1830" s="344"/>
      <c r="P1830" s="344"/>
    </row>
    <row r="1831" spans="2:16" ht="18" customHeight="1">
      <c r="B1831" s="344"/>
      <c r="C1831" s="344"/>
      <c r="D1831" s="344"/>
      <c r="E1831" s="344"/>
      <c r="F1831" s="344"/>
      <c r="G1831" s="344"/>
      <c r="H1831" s="344"/>
      <c r="I1831" s="344"/>
      <c r="J1831" s="344"/>
      <c r="K1831" s="344"/>
      <c r="L1831" s="344"/>
      <c r="M1831" s="344"/>
      <c r="N1831" s="344"/>
      <c r="O1831" s="344"/>
      <c r="P1831" s="344"/>
    </row>
    <row r="1832" spans="2:16" ht="18" customHeight="1">
      <c r="B1832" s="344"/>
      <c r="C1832" s="344"/>
      <c r="D1832" s="344"/>
      <c r="E1832" s="344"/>
      <c r="F1832" s="344"/>
      <c r="G1832" s="344"/>
      <c r="H1832" s="344"/>
      <c r="I1832" s="344"/>
      <c r="J1832" s="344"/>
      <c r="K1832" s="344"/>
      <c r="L1832" s="344"/>
      <c r="M1832" s="344"/>
      <c r="N1832" s="344"/>
      <c r="O1832" s="344"/>
      <c r="P1832" s="344"/>
    </row>
    <row r="1833" spans="2:16" ht="18" customHeight="1">
      <c r="B1833" s="344"/>
      <c r="C1833" s="344"/>
      <c r="D1833" s="344"/>
      <c r="E1833" s="344"/>
      <c r="F1833" s="344"/>
      <c r="G1833" s="344"/>
      <c r="H1833" s="344"/>
      <c r="I1833" s="344"/>
      <c r="J1833" s="344"/>
      <c r="K1833" s="344"/>
      <c r="L1833" s="344"/>
      <c r="M1833" s="344"/>
      <c r="N1833" s="344"/>
      <c r="O1833" s="344"/>
      <c r="P1833" s="344"/>
    </row>
    <row r="1834" spans="2:16" ht="18" customHeight="1">
      <c r="B1834" s="344"/>
      <c r="C1834" s="344"/>
      <c r="D1834" s="344"/>
      <c r="E1834" s="344"/>
      <c r="F1834" s="344"/>
      <c r="G1834" s="344"/>
      <c r="H1834" s="344"/>
      <c r="I1834" s="344"/>
      <c r="J1834" s="344"/>
      <c r="K1834" s="344"/>
      <c r="L1834" s="344"/>
      <c r="M1834" s="344"/>
      <c r="N1834" s="344"/>
      <c r="O1834" s="344"/>
      <c r="P1834" s="344"/>
    </row>
    <row r="1835" spans="2:16" ht="18" customHeight="1">
      <c r="B1835" s="344"/>
      <c r="C1835" s="344"/>
      <c r="D1835" s="344"/>
      <c r="E1835" s="344"/>
      <c r="F1835" s="344"/>
      <c r="G1835" s="344"/>
      <c r="H1835" s="344"/>
      <c r="I1835" s="344"/>
      <c r="J1835" s="344"/>
      <c r="K1835" s="344"/>
      <c r="L1835" s="344"/>
      <c r="M1835" s="344"/>
      <c r="N1835" s="344"/>
      <c r="O1835" s="344"/>
      <c r="P1835" s="344"/>
    </row>
    <row r="1836" spans="2:16" ht="18" customHeight="1">
      <c r="B1836" s="344"/>
      <c r="C1836" s="344"/>
      <c r="D1836" s="344"/>
      <c r="E1836" s="344"/>
      <c r="F1836" s="344"/>
      <c r="G1836" s="344"/>
      <c r="H1836" s="344"/>
      <c r="I1836" s="344"/>
      <c r="J1836" s="344"/>
      <c r="K1836" s="344"/>
      <c r="L1836" s="344"/>
      <c r="M1836" s="344"/>
      <c r="N1836" s="344"/>
      <c r="O1836" s="344"/>
      <c r="P1836" s="344"/>
    </row>
    <row r="1837" spans="2:16" ht="18" customHeight="1">
      <c r="B1837" s="344"/>
      <c r="C1837" s="344"/>
      <c r="D1837" s="344"/>
      <c r="E1837" s="344"/>
      <c r="F1837" s="344"/>
      <c r="G1837" s="344"/>
      <c r="H1837" s="344"/>
      <c r="I1837" s="344"/>
      <c r="J1837" s="344"/>
      <c r="K1837" s="344"/>
      <c r="L1837" s="344"/>
      <c r="M1837" s="344"/>
      <c r="N1837" s="344"/>
      <c r="O1837" s="344"/>
      <c r="P1837" s="344"/>
    </row>
    <row r="1838" spans="2:16" ht="18" customHeight="1">
      <c r="B1838" s="344"/>
      <c r="C1838" s="344"/>
      <c r="D1838" s="344"/>
      <c r="E1838" s="344"/>
      <c r="F1838" s="344"/>
      <c r="G1838" s="344"/>
      <c r="H1838" s="344"/>
      <c r="I1838" s="344"/>
      <c r="J1838" s="344"/>
      <c r="K1838" s="344"/>
      <c r="L1838" s="344"/>
      <c r="M1838" s="344"/>
      <c r="N1838" s="344"/>
      <c r="O1838" s="344"/>
      <c r="P1838" s="344"/>
    </row>
    <row r="1839" spans="2:16" ht="18" customHeight="1">
      <c r="B1839" s="344"/>
      <c r="C1839" s="344"/>
      <c r="D1839" s="344"/>
      <c r="E1839" s="344"/>
      <c r="F1839" s="344"/>
      <c r="G1839" s="344"/>
      <c r="H1839" s="344"/>
      <c r="I1839" s="344"/>
      <c r="J1839" s="344"/>
      <c r="K1839" s="344"/>
      <c r="L1839" s="344"/>
      <c r="M1839" s="344"/>
      <c r="N1839" s="344"/>
      <c r="O1839" s="344"/>
      <c r="P1839" s="344"/>
    </row>
    <row r="1840" spans="2:16" ht="18" customHeight="1">
      <c r="B1840" s="344"/>
      <c r="C1840" s="344"/>
      <c r="D1840" s="344"/>
      <c r="E1840" s="344"/>
      <c r="F1840" s="344"/>
      <c r="G1840" s="344"/>
      <c r="H1840" s="344"/>
      <c r="I1840" s="344"/>
      <c r="J1840" s="344"/>
      <c r="K1840" s="344"/>
      <c r="L1840" s="344"/>
      <c r="M1840" s="344"/>
      <c r="N1840" s="344"/>
      <c r="O1840" s="344"/>
      <c r="P1840" s="344"/>
    </row>
    <row r="1841" spans="2:16" ht="18" customHeight="1">
      <c r="B1841" s="344"/>
      <c r="C1841" s="344"/>
      <c r="D1841" s="344"/>
      <c r="E1841" s="344"/>
      <c r="F1841" s="344"/>
      <c r="G1841" s="344"/>
      <c r="H1841" s="344"/>
      <c r="I1841" s="344"/>
      <c r="J1841" s="344"/>
      <c r="K1841" s="344"/>
      <c r="L1841" s="344"/>
      <c r="M1841" s="344"/>
      <c r="N1841" s="344"/>
      <c r="O1841" s="344"/>
      <c r="P1841" s="344"/>
    </row>
    <row r="1842" spans="2:16" ht="18" customHeight="1">
      <c r="B1842" s="344"/>
      <c r="C1842" s="344"/>
      <c r="D1842" s="344"/>
      <c r="E1842" s="344"/>
      <c r="F1842" s="344"/>
      <c r="G1842" s="344"/>
      <c r="H1842" s="344"/>
      <c r="I1842" s="344"/>
      <c r="J1842" s="344"/>
      <c r="K1842" s="344"/>
      <c r="L1842" s="344"/>
      <c r="M1842" s="344"/>
      <c r="N1842" s="344"/>
      <c r="O1842" s="344"/>
      <c r="P1842" s="344"/>
    </row>
    <row r="1843" spans="2:16" ht="18" customHeight="1">
      <c r="B1843" s="344"/>
      <c r="C1843" s="344"/>
      <c r="D1843" s="344"/>
      <c r="E1843" s="344"/>
      <c r="F1843" s="344"/>
      <c r="G1843" s="344"/>
      <c r="H1843" s="344"/>
      <c r="I1843" s="344"/>
      <c r="J1843" s="344"/>
      <c r="K1843" s="344"/>
      <c r="L1843" s="344"/>
      <c r="M1843" s="344"/>
      <c r="N1843" s="344"/>
      <c r="O1843" s="344"/>
      <c r="P1843" s="344"/>
    </row>
    <row r="1844" spans="2:16" ht="18" customHeight="1">
      <c r="B1844" s="344"/>
      <c r="C1844" s="344"/>
      <c r="D1844" s="344"/>
      <c r="E1844" s="344"/>
      <c r="F1844" s="344"/>
      <c r="G1844" s="344"/>
      <c r="H1844" s="344"/>
      <c r="I1844" s="344"/>
      <c r="J1844" s="344"/>
      <c r="K1844" s="344"/>
      <c r="L1844" s="344"/>
      <c r="M1844" s="344"/>
      <c r="N1844" s="344"/>
      <c r="O1844" s="344"/>
      <c r="P1844" s="344"/>
    </row>
    <row r="1845" spans="2:16" ht="18" customHeight="1">
      <c r="B1845" s="344"/>
      <c r="C1845" s="344"/>
      <c r="D1845" s="344"/>
      <c r="E1845" s="344"/>
      <c r="F1845" s="344"/>
      <c r="G1845" s="344"/>
      <c r="H1845" s="344"/>
      <c r="I1845" s="344"/>
      <c r="J1845" s="344"/>
      <c r="K1845" s="344"/>
      <c r="L1845" s="344"/>
      <c r="M1845" s="344"/>
      <c r="N1845" s="344"/>
      <c r="O1845" s="344"/>
      <c r="P1845" s="344"/>
    </row>
    <row r="1846" spans="2:16" ht="18" customHeight="1">
      <c r="B1846" s="344"/>
      <c r="C1846" s="344"/>
      <c r="D1846" s="344"/>
      <c r="E1846" s="344"/>
      <c r="F1846" s="344"/>
      <c r="G1846" s="344"/>
      <c r="H1846" s="344"/>
      <c r="I1846" s="344"/>
      <c r="J1846" s="344"/>
      <c r="K1846" s="344"/>
      <c r="L1846" s="344"/>
      <c r="M1846" s="344"/>
      <c r="N1846" s="344"/>
      <c r="O1846" s="344"/>
      <c r="P1846" s="344"/>
    </row>
    <row r="1847" spans="2:16" ht="18" customHeight="1">
      <c r="B1847" s="344"/>
      <c r="C1847" s="344"/>
      <c r="D1847" s="344"/>
      <c r="E1847" s="344"/>
      <c r="F1847" s="344"/>
      <c r="G1847" s="344"/>
      <c r="H1847" s="344"/>
      <c r="I1847" s="344"/>
      <c r="J1847" s="344"/>
      <c r="K1847" s="344"/>
      <c r="L1847" s="344"/>
      <c r="M1847" s="344"/>
      <c r="N1847" s="344"/>
      <c r="O1847" s="344"/>
      <c r="P1847" s="344"/>
    </row>
    <row r="1848" spans="2:16" ht="18" customHeight="1">
      <c r="B1848" s="344"/>
      <c r="C1848" s="344"/>
      <c r="D1848" s="344"/>
      <c r="E1848" s="344"/>
      <c r="F1848" s="344"/>
      <c r="G1848" s="344"/>
      <c r="H1848" s="344"/>
      <c r="I1848" s="344"/>
      <c r="J1848" s="344"/>
      <c r="K1848" s="344"/>
      <c r="L1848" s="344"/>
      <c r="M1848" s="344"/>
      <c r="N1848" s="344"/>
      <c r="O1848" s="344"/>
      <c r="P1848" s="344"/>
    </row>
    <row r="1849" spans="2:16" ht="18" customHeight="1">
      <c r="B1849" s="344"/>
      <c r="C1849" s="344"/>
      <c r="D1849" s="344"/>
      <c r="E1849" s="344"/>
      <c r="F1849" s="344"/>
      <c r="G1849" s="344"/>
      <c r="H1849" s="344"/>
      <c r="I1849" s="344"/>
      <c r="J1849" s="344"/>
      <c r="K1849" s="344"/>
      <c r="L1849" s="344"/>
      <c r="M1849" s="344"/>
      <c r="N1849" s="344"/>
      <c r="O1849" s="344"/>
      <c r="P1849" s="344"/>
    </row>
    <row r="1850" spans="2:16" ht="18" customHeight="1">
      <c r="B1850" s="344"/>
      <c r="C1850" s="344"/>
      <c r="D1850" s="344"/>
      <c r="E1850" s="344"/>
      <c r="F1850" s="344"/>
      <c r="G1850" s="344"/>
      <c r="H1850" s="344"/>
      <c r="I1850" s="344"/>
      <c r="J1850" s="344"/>
      <c r="K1850" s="344"/>
      <c r="L1850" s="344"/>
      <c r="M1850" s="344"/>
      <c r="N1850" s="344"/>
      <c r="O1850" s="344"/>
      <c r="P1850" s="344"/>
    </row>
    <row r="1851" spans="2:16" ht="18" customHeight="1">
      <c r="B1851" s="344"/>
      <c r="C1851" s="344"/>
      <c r="D1851" s="344"/>
      <c r="E1851" s="344"/>
      <c r="F1851" s="344"/>
      <c r="G1851" s="344"/>
      <c r="H1851" s="344"/>
      <c r="I1851" s="344"/>
      <c r="J1851" s="344"/>
      <c r="K1851" s="344"/>
      <c r="L1851" s="344"/>
      <c r="M1851" s="344"/>
      <c r="N1851" s="344"/>
      <c r="O1851" s="344"/>
      <c r="P1851" s="344"/>
    </row>
    <row r="1852" spans="2:16" ht="18" customHeight="1">
      <c r="B1852" s="344"/>
      <c r="C1852" s="344"/>
      <c r="D1852" s="344"/>
      <c r="E1852" s="344"/>
      <c r="F1852" s="344"/>
      <c r="G1852" s="344"/>
      <c r="H1852" s="344"/>
      <c r="I1852" s="344"/>
      <c r="J1852" s="344"/>
      <c r="K1852" s="344"/>
      <c r="L1852" s="344"/>
      <c r="M1852" s="344"/>
      <c r="N1852" s="344"/>
      <c r="O1852" s="344"/>
      <c r="P1852" s="344"/>
    </row>
    <row r="1853" spans="2:16" ht="18" customHeight="1">
      <c r="B1853" s="344"/>
      <c r="C1853" s="344"/>
      <c r="D1853" s="344"/>
      <c r="E1853" s="344"/>
      <c r="F1853" s="344"/>
      <c r="G1853" s="344"/>
      <c r="H1853" s="344"/>
      <c r="I1853" s="344"/>
      <c r="J1853" s="344"/>
      <c r="K1853" s="344"/>
      <c r="L1853" s="344"/>
      <c r="M1853" s="344"/>
      <c r="N1853" s="344"/>
      <c r="O1853" s="344"/>
      <c r="P1853" s="344"/>
    </row>
    <row r="1854" spans="2:16" ht="18" customHeight="1">
      <c r="B1854" s="344"/>
      <c r="C1854" s="344"/>
      <c r="D1854" s="344"/>
      <c r="E1854" s="344"/>
      <c r="F1854" s="344"/>
      <c r="G1854" s="344"/>
      <c r="H1854" s="344"/>
      <c r="I1854" s="344"/>
      <c r="J1854" s="344"/>
      <c r="K1854" s="344"/>
      <c r="L1854" s="344"/>
      <c r="M1854" s="344"/>
      <c r="N1854" s="344"/>
      <c r="O1854" s="344"/>
      <c r="P1854" s="344"/>
    </row>
    <row r="1855" spans="2:16" ht="18" customHeight="1">
      <c r="B1855" s="344"/>
      <c r="C1855" s="344"/>
      <c r="D1855" s="344"/>
      <c r="E1855" s="344"/>
      <c r="F1855" s="344"/>
      <c r="G1855" s="344"/>
      <c r="H1855" s="344"/>
      <c r="I1855" s="344"/>
      <c r="J1855" s="344"/>
      <c r="K1855" s="344"/>
      <c r="L1855" s="344"/>
      <c r="M1855" s="344"/>
      <c r="N1855" s="344"/>
      <c r="O1855" s="344"/>
      <c r="P1855" s="344"/>
    </row>
    <row r="1856" spans="2:16" ht="18" customHeight="1">
      <c r="B1856" s="344"/>
      <c r="C1856" s="344"/>
      <c r="D1856" s="344"/>
      <c r="E1856" s="344"/>
      <c r="F1856" s="344"/>
      <c r="G1856" s="344"/>
      <c r="H1856" s="344"/>
      <c r="I1856" s="344"/>
      <c r="J1856" s="344"/>
      <c r="K1856" s="344"/>
      <c r="L1856" s="344"/>
      <c r="M1856" s="344"/>
      <c r="N1856" s="344"/>
      <c r="O1856" s="344"/>
      <c r="P1856" s="344"/>
    </row>
    <row r="1857" spans="2:16" ht="18" customHeight="1">
      <c r="B1857" s="344"/>
      <c r="C1857" s="344"/>
      <c r="D1857" s="344"/>
      <c r="E1857" s="344"/>
      <c r="F1857" s="344"/>
      <c r="G1857" s="344"/>
      <c r="H1857" s="344"/>
      <c r="I1857" s="344"/>
      <c r="J1857" s="344"/>
      <c r="K1857" s="344"/>
      <c r="L1857" s="344"/>
      <c r="M1857" s="344"/>
      <c r="N1857" s="344"/>
      <c r="O1857" s="344"/>
      <c r="P1857" s="344"/>
    </row>
    <row r="1858" spans="2:16" ht="18" customHeight="1">
      <c r="B1858" s="344"/>
      <c r="C1858" s="344"/>
      <c r="D1858" s="344"/>
      <c r="E1858" s="344"/>
      <c r="F1858" s="344"/>
      <c r="G1858" s="344"/>
      <c r="H1858" s="344"/>
      <c r="I1858" s="344"/>
      <c r="J1858" s="344"/>
      <c r="K1858" s="344"/>
      <c r="L1858" s="344"/>
      <c r="M1858" s="344"/>
      <c r="N1858" s="344"/>
      <c r="O1858" s="344"/>
      <c r="P1858" s="344"/>
    </row>
    <row r="1859" spans="2:16" ht="18" customHeight="1">
      <c r="B1859" s="344"/>
      <c r="C1859" s="344"/>
      <c r="D1859" s="344"/>
      <c r="E1859" s="344"/>
      <c r="F1859" s="344"/>
      <c r="G1859" s="344"/>
      <c r="H1859" s="344"/>
      <c r="I1859" s="344"/>
      <c r="J1859" s="344"/>
      <c r="K1859" s="344"/>
      <c r="L1859" s="344"/>
      <c r="M1859" s="344"/>
      <c r="N1859" s="344"/>
      <c r="O1859" s="344"/>
      <c r="P1859" s="344"/>
    </row>
    <row r="1860" spans="2:16" ht="18" customHeight="1">
      <c r="B1860" s="344"/>
      <c r="C1860" s="344"/>
      <c r="D1860" s="344"/>
      <c r="E1860" s="344"/>
      <c r="F1860" s="344"/>
      <c r="G1860" s="344"/>
      <c r="H1860" s="344"/>
      <c r="I1860" s="344"/>
      <c r="J1860" s="344"/>
      <c r="K1860" s="344"/>
      <c r="L1860" s="344"/>
      <c r="M1860" s="344"/>
      <c r="N1860" s="344"/>
      <c r="O1860" s="344"/>
      <c r="P1860" s="344"/>
    </row>
    <row r="1861" spans="2:16" ht="18" customHeight="1">
      <c r="B1861" s="344"/>
      <c r="C1861" s="344"/>
      <c r="D1861" s="344"/>
      <c r="E1861" s="344"/>
      <c r="F1861" s="344"/>
      <c r="G1861" s="344"/>
      <c r="H1861" s="344"/>
      <c r="I1861" s="344"/>
      <c r="J1861" s="344"/>
      <c r="K1861" s="344"/>
      <c r="L1861" s="344"/>
      <c r="M1861" s="344"/>
      <c r="N1861" s="344"/>
      <c r="O1861" s="344"/>
      <c r="P1861" s="344"/>
    </row>
    <row r="1862" spans="2:16" ht="18" customHeight="1">
      <c r="B1862" s="344"/>
      <c r="C1862" s="344"/>
      <c r="D1862" s="344"/>
      <c r="E1862" s="344"/>
      <c r="F1862" s="344"/>
      <c r="G1862" s="344"/>
      <c r="H1862" s="344"/>
      <c r="I1862" s="344"/>
      <c r="J1862" s="344"/>
      <c r="K1862" s="344"/>
      <c r="L1862" s="344"/>
      <c r="M1862" s="344"/>
      <c r="N1862" s="344"/>
      <c r="O1862" s="344"/>
      <c r="P1862" s="344"/>
    </row>
    <row r="1863" spans="2:16" ht="18" customHeight="1">
      <c r="B1863" s="344"/>
      <c r="C1863" s="344"/>
      <c r="D1863" s="344"/>
      <c r="E1863" s="344"/>
      <c r="F1863" s="344"/>
      <c r="G1863" s="344"/>
      <c r="H1863" s="344"/>
      <c r="I1863" s="344"/>
      <c r="J1863" s="344"/>
      <c r="K1863" s="344"/>
      <c r="L1863" s="344"/>
      <c r="M1863" s="344"/>
      <c r="N1863" s="344"/>
      <c r="O1863" s="344"/>
      <c r="P1863" s="344"/>
    </row>
    <row r="1864" spans="2:16" ht="18" customHeight="1">
      <c r="B1864" s="344"/>
      <c r="C1864" s="344"/>
      <c r="D1864" s="344"/>
      <c r="E1864" s="344"/>
      <c r="F1864" s="344"/>
      <c r="G1864" s="344"/>
      <c r="H1864" s="344"/>
      <c r="I1864" s="344"/>
      <c r="J1864" s="344"/>
      <c r="K1864" s="344"/>
      <c r="L1864" s="344"/>
      <c r="M1864" s="344"/>
      <c r="N1864" s="344"/>
      <c r="O1864" s="344"/>
      <c r="P1864" s="344"/>
    </row>
    <row r="1865" spans="2:16" ht="18" customHeight="1">
      <c r="B1865" s="344"/>
      <c r="C1865" s="344"/>
      <c r="D1865" s="344"/>
      <c r="E1865" s="344"/>
      <c r="F1865" s="344"/>
      <c r="G1865" s="344"/>
      <c r="H1865" s="344"/>
      <c r="I1865" s="344"/>
      <c r="J1865" s="344"/>
      <c r="K1865" s="344"/>
      <c r="L1865" s="344"/>
      <c r="M1865" s="344"/>
      <c r="N1865" s="344"/>
      <c r="O1865" s="344"/>
      <c r="P1865" s="344"/>
    </row>
    <row r="1866" spans="2:16" ht="18" customHeight="1">
      <c r="B1866" s="344"/>
      <c r="C1866" s="344"/>
      <c r="D1866" s="344"/>
      <c r="E1866" s="344"/>
      <c r="F1866" s="344"/>
      <c r="G1866" s="344"/>
      <c r="H1866" s="344"/>
      <c r="I1866" s="344"/>
      <c r="J1866" s="344"/>
      <c r="K1866" s="344"/>
      <c r="L1866" s="344"/>
      <c r="M1866" s="344"/>
      <c r="N1866" s="344"/>
      <c r="O1866" s="344"/>
      <c r="P1866" s="344"/>
    </row>
    <row r="1867" spans="2:16" ht="18" customHeight="1">
      <c r="B1867" s="344"/>
      <c r="C1867" s="344"/>
      <c r="D1867" s="344"/>
      <c r="E1867" s="344"/>
      <c r="F1867" s="344"/>
      <c r="G1867" s="344"/>
      <c r="H1867" s="344"/>
      <c r="I1867" s="344"/>
      <c r="J1867" s="344"/>
      <c r="K1867" s="344"/>
      <c r="L1867" s="344"/>
      <c r="M1867" s="344"/>
      <c r="N1867" s="344"/>
      <c r="O1867" s="344"/>
      <c r="P1867" s="344"/>
    </row>
    <row r="1868" spans="2:16" ht="18" customHeight="1">
      <c r="B1868" s="344"/>
      <c r="C1868" s="344"/>
      <c r="D1868" s="344"/>
      <c r="E1868" s="344"/>
      <c r="F1868" s="344"/>
      <c r="G1868" s="344"/>
      <c r="H1868" s="344"/>
      <c r="I1868" s="344"/>
      <c r="J1868" s="344"/>
      <c r="K1868" s="344"/>
      <c r="L1868" s="344"/>
      <c r="M1868" s="344"/>
      <c r="N1868" s="344"/>
      <c r="O1868" s="344"/>
      <c r="P1868" s="344"/>
    </row>
    <row r="1869" spans="2:16" ht="18" customHeight="1">
      <c r="B1869" s="344"/>
      <c r="C1869" s="344"/>
      <c r="D1869" s="344"/>
      <c r="E1869" s="344"/>
      <c r="F1869" s="344"/>
      <c r="G1869" s="344"/>
      <c r="H1869" s="344"/>
      <c r="I1869" s="344"/>
      <c r="J1869" s="344"/>
      <c r="K1869" s="344"/>
      <c r="L1869" s="344"/>
      <c r="M1869" s="344"/>
      <c r="N1869" s="344"/>
      <c r="O1869" s="344"/>
      <c r="P1869" s="344"/>
    </row>
    <row r="1870" spans="2:16" ht="18" customHeight="1">
      <c r="B1870" s="344"/>
      <c r="C1870" s="344"/>
      <c r="D1870" s="344"/>
      <c r="E1870" s="344"/>
      <c r="F1870" s="344"/>
      <c r="G1870" s="344"/>
      <c r="H1870" s="344"/>
      <c r="I1870" s="344"/>
      <c r="J1870" s="344"/>
      <c r="K1870" s="344"/>
      <c r="L1870" s="344"/>
      <c r="M1870" s="344"/>
      <c r="N1870" s="344"/>
      <c r="O1870" s="344"/>
      <c r="P1870" s="344"/>
    </row>
    <row r="1871" spans="2:16" ht="18" customHeight="1">
      <c r="B1871" s="344"/>
      <c r="C1871" s="344"/>
      <c r="D1871" s="344"/>
      <c r="E1871" s="344"/>
      <c r="F1871" s="344"/>
      <c r="G1871" s="344"/>
      <c r="H1871" s="344"/>
      <c r="I1871" s="344"/>
      <c r="J1871" s="344"/>
      <c r="K1871" s="344"/>
      <c r="L1871" s="344"/>
      <c r="M1871" s="344"/>
      <c r="N1871" s="344"/>
      <c r="O1871" s="344"/>
      <c r="P1871" s="344"/>
    </row>
    <row r="1872" spans="2:16" ht="18" customHeight="1">
      <c r="B1872" s="344"/>
      <c r="C1872" s="344"/>
      <c r="D1872" s="344"/>
      <c r="E1872" s="344"/>
      <c r="F1872" s="344"/>
      <c r="G1872" s="344"/>
      <c r="H1872" s="344"/>
      <c r="I1872" s="344"/>
      <c r="J1872" s="344"/>
      <c r="K1872" s="344"/>
      <c r="L1872" s="344"/>
      <c r="M1872" s="344"/>
      <c r="N1872" s="344"/>
      <c r="O1872" s="344"/>
      <c r="P1872" s="344"/>
    </row>
    <row r="1873" spans="2:16" ht="18" customHeight="1">
      <c r="B1873" s="344"/>
      <c r="C1873" s="344"/>
      <c r="D1873" s="344"/>
      <c r="E1873" s="344"/>
      <c r="F1873" s="344"/>
      <c r="G1873" s="344"/>
      <c r="H1873" s="344"/>
      <c r="I1873" s="344"/>
      <c r="J1873" s="344"/>
      <c r="K1873" s="344"/>
      <c r="L1873" s="344"/>
      <c r="M1873" s="344"/>
      <c r="N1873" s="344"/>
      <c r="O1873" s="344"/>
      <c r="P1873" s="344"/>
    </row>
    <row r="1874" spans="2:16" ht="18" customHeight="1">
      <c r="B1874" s="344"/>
      <c r="C1874" s="344"/>
      <c r="D1874" s="344"/>
      <c r="E1874" s="344"/>
      <c r="F1874" s="344"/>
      <c r="G1874" s="344"/>
      <c r="H1874" s="344"/>
      <c r="I1874" s="344"/>
      <c r="J1874" s="344"/>
      <c r="K1874" s="344"/>
      <c r="L1874" s="344"/>
      <c r="M1874" s="344"/>
      <c r="N1874" s="344"/>
      <c r="O1874" s="344"/>
      <c r="P1874" s="344"/>
    </row>
    <row r="1875" spans="2:16" ht="18" customHeight="1">
      <c r="B1875" s="344"/>
      <c r="C1875" s="344"/>
      <c r="D1875" s="344"/>
      <c r="E1875" s="344"/>
      <c r="F1875" s="344"/>
      <c r="G1875" s="344"/>
      <c r="H1875" s="344"/>
      <c r="I1875" s="344"/>
      <c r="J1875" s="344"/>
      <c r="K1875" s="344"/>
      <c r="L1875" s="344"/>
      <c r="M1875" s="344"/>
      <c r="N1875" s="344"/>
      <c r="O1875" s="344"/>
      <c r="P1875" s="344"/>
    </row>
    <row r="1876" spans="2:16" ht="18" customHeight="1">
      <c r="B1876" s="344"/>
      <c r="C1876" s="344"/>
      <c r="D1876" s="344"/>
      <c r="E1876" s="344"/>
      <c r="F1876" s="344"/>
      <c r="G1876" s="344"/>
      <c r="H1876" s="344"/>
      <c r="I1876" s="344"/>
      <c r="J1876" s="344"/>
      <c r="K1876" s="344"/>
      <c r="L1876" s="344"/>
      <c r="M1876" s="344"/>
      <c r="N1876" s="344"/>
      <c r="O1876" s="344"/>
      <c r="P1876" s="344"/>
    </row>
    <row r="1877" spans="2:16" ht="18" customHeight="1">
      <c r="B1877" s="344"/>
      <c r="C1877" s="344"/>
      <c r="D1877" s="344"/>
      <c r="E1877" s="344"/>
      <c r="F1877" s="344"/>
      <c r="G1877" s="344"/>
      <c r="H1877" s="344"/>
      <c r="I1877" s="344"/>
      <c r="J1877" s="344"/>
      <c r="K1877" s="344"/>
      <c r="L1877" s="344"/>
      <c r="M1877" s="344"/>
      <c r="N1877" s="344"/>
      <c r="O1877" s="344"/>
      <c r="P1877" s="344"/>
    </row>
    <row r="1878" spans="2:16" ht="18" customHeight="1">
      <c r="B1878" s="344"/>
      <c r="C1878" s="344"/>
      <c r="D1878" s="344"/>
      <c r="E1878" s="344"/>
      <c r="F1878" s="344"/>
      <c r="G1878" s="344"/>
      <c r="H1878" s="344"/>
      <c r="I1878" s="344"/>
      <c r="J1878" s="344"/>
      <c r="K1878" s="344"/>
      <c r="L1878" s="344"/>
      <c r="M1878" s="344"/>
      <c r="N1878" s="344"/>
      <c r="O1878" s="344"/>
      <c r="P1878" s="344"/>
    </row>
    <row r="1879" spans="2:16" ht="18" customHeight="1">
      <c r="B1879" s="344"/>
      <c r="C1879" s="344"/>
      <c r="D1879" s="344"/>
      <c r="E1879" s="344"/>
      <c r="F1879" s="344"/>
      <c r="G1879" s="344"/>
      <c r="H1879" s="344"/>
      <c r="I1879" s="344"/>
      <c r="J1879" s="344"/>
      <c r="K1879" s="344"/>
      <c r="L1879" s="344"/>
      <c r="M1879" s="344"/>
      <c r="N1879" s="344"/>
      <c r="O1879" s="344"/>
      <c r="P1879" s="344"/>
    </row>
    <row r="1880" spans="2:16" ht="18" customHeight="1">
      <c r="B1880" s="344"/>
      <c r="C1880" s="344"/>
      <c r="D1880" s="344"/>
      <c r="E1880" s="344"/>
      <c r="F1880" s="344"/>
      <c r="G1880" s="344"/>
      <c r="H1880" s="344"/>
      <c r="I1880" s="344"/>
      <c r="J1880" s="344"/>
      <c r="K1880" s="344"/>
      <c r="L1880" s="344"/>
      <c r="M1880" s="344"/>
      <c r="N1880" s="344"/>
      <c r="O1880" s="344"/>
      <c r="P1880" s="344"/>
    </row>
    <row r="1881" spans="2:16" ht="18" customHeight="1">
      <c r="B1881" s="344"/>
      <c r="C1881" s="344"/>
      <c r="D1881" s="344"/>
      <c r="E1881" s="344"/>
      <c r="F1881" s="344"/>
      <c r="G1881" s="344"/>
      <c r="H1881" s="344"/>
      <c r="I1881" s="344"/>
      <c r="J1881" s="344"/>
      <c r="K1881" s="344"/>
      <c r="L1881" s="344"/>
      <c r="M1881" s="344"/>
      <c r="N1881" s="344"/>
      <c r="O1881" s="344"/>
      <c r="P1881" s="344"/>
    </row>
    <row r="1882" spans="2:16" ht="18" customHeight="1">
      <c r="B1882" s="344"/>
      <c r="C1882" s="344"/>
      <c r="D1882" s="344"/>
      <c r="E1882" s="344"/>
      <c r="F1882" s="344"/>
      <c r="G1882" s="344"/>
      <c r="H1882" s="344"/>
      <c r="I1882" s="344"/>
      <c r="J1882" s="344"/>
      <c r="K1882" s="344"/>
      <c r="L1882" s="344"/>
      <c r="M1882" s="344"/>
      <c r="N1882" s="344"/>
      <c r="O1882" s="344"/>
      <c r="P1882" s="344"/>
    </row>
    <row r="1883" spans="2:16" ht="18" customHeight="1">
      <c r="B1883" s="344"/>
      <c r="C1883" s="344"/>
      <c r="D1883" s="344"/>
      <c r="E1883" s="344"/>
      <c r="F1883" s="344"/>
      <c r="G1883" s="344"/>
      <c r="H1883" s="344"/>
      <c r="I1883" s="344"/>
      <c r="J1883" s="344"/>
      <c r="K1883" s="344"/>
      <c r="L1883" s="344"/>
      <c r="M1883" s="344"/>
      <c r="N1883" s="344"/>
      <c r="O1883" s="344"/>
      <c r="P1883" s="344"/>
    </row>
    <row r="1884" spans="2:16" ht="18" customHeight="1">
      <c r="B1884" s="344"/>
      <c r="C1884" s="344"/>
      <c r="D1884" s="344"/>
      <c r="E1884" s="344"/>
      <c r="F1884" s="344"/>
      <c r="G1884" s="344"/>
      <c r="H1884" s="344"/>
      <c r="I1884" s="344"/>
      <c r="J1884" s="344"/>
      <c r="K1884" s="344"/>
      <c r="L1884" s="344"/>
      <c r="M1884" s="344"/>
      <c r="N1884" s="344"/>
      <c r="O1884" s="344"/>
      <c r="P1884" s="344"/>
    </row>
    <row r="1885" spans="2:16" ht="18" customHeight="1">
      <c r="B1885" s="344"/>
      <c r="C1885" s="344"/>
      <c r="D1885" s="344"/>
      <c r="E1885" s="344"/>
      <c r="F1885" s="344"/>
      <c r="G1885" s="344"/>
      <c r="H1885" s="344"/>
      <c r="I1885" s="344"/>
      <c r="J1885" s="344"/>
      <c r="K1885" s="344"/>
      <c r="L1885" s="344"/>
      <c r="M1885" s="344"/>
      <c r="N1885" s="344"/>
      <c r="O1885" s="344"/>
      <c r="P1885" s="344"/>
    </row>
    <row r="1886" spans="2:16" ht="18" customHeight="1">
      <c r="B1886" s="344"/>
      <c r="C1886" s="344"/>
      <c r="D1886" s="344"/>
      <c r="E1886" s="344"/>
      <c r="F1886" s="344"/>
      <c r="G1886" s="344"/>
      <c r="H1886" s="344"/>
      <c r="I1886" s="344"/>
      <c r="J1886" s="344"/>
      <c r="K1886" s="344"/>
      <c r="L1886" s="344"/>
      <c r="M1886" s="344"/>
      <c r="N1886" s="344"/>
      <c r="O1886" s="344"/>
      <c r="P1886" s="344"/>
    </row>
    <row r="1887" spans="2:16" ht="18" customHeight="1">
      <c r="B1887" s="344"/>
      <c r="C1887" s="344"/>
      <c r="D1887" s="344"/>
      <c r="E1887" s="344"/>
      <c r="F1887" s="344"/>
      <c r="G1887" s="344"/>
      <c r="H1887" s="344"/>
      <c r="I1887" s="344"/>
      <c r="J1887" s="344"/>
      <c r="K1887" s="344"/>
      <c r="L1887" s="344"/>
      <c r="M1887" s="344"/>
      <c r="N1887" s="344"/>
      <c r="O1887" s="344"/>
      <c r="P1887" s="344"/>
    </row>
    <row r="1888" spans="2:16" ht="18" customHeight="1">
      <c r="B1888" s="344"/>
      <c r="C1888" s="344"/>
      <c r="D1888" s="344"/>
      <c r="E1888" s="344"/>
      <c r="F1888" s="344"/>
      <c r="G1888" s="344"/>
      <c r="H1888" s="344"/>
      <c r="I1888" s="344"/>
      <c r="J1888" s="344"/>
      <c r="K1888" s="344"/>
      <c r="L1888" s="344"/>
      <c r="M1888" s="344"/>
      <c r="N1888" s="344"/>
      <c r="O1888" s="344"/>
      <c r="P1888" s="344"/>
    </row>
    <row r="1889" spans="2:16" ht="18" customHeight="1">
      <c r="B1889" s="344"/>
      <c r="C1889" s="344"/>
      <c r="D1889" s="344"/>
      <c r="E1889" s="344"/>
      <c r="F1889" s="344"/>
      <c r="G1889" s="344"/>
      <c r="H1889" s="344"/>
      <c r="I1889" s="344"/>
      <c r="J1889" s="344"/>
      <c r="K1889" s="344"/>
      <c r="L1889" s="344"/>
      <c r="M1889" s="344"/>
      <c r="N1889" s="344"/>
      <c r="O1889" s="344"/>
      <c r="P1889" s="344"/>
    </row>
    <row r="1890" spans="2:16" ht="18" customHeight="1">
      <c r="B1890" s="344"/>
      <c r="C1890" s="344"/>
      <c r="D1890" s="344"/>
      <c r="E1890" s="344"/>
      <c r="F1890" s="344"/>
      <c r="G1890" s="344"/>
      <c r="H1890" s="344"/>
      <c r="I1890" s="344"/>
      <c r="J1890" s="344"/>
      <c r="K1890" s="344"/>
      <c r="L1890" s="344"/>
      <c r="M1890" s="344"/>
      <c r="N1890" s="344"/>
      <c r="O1890" s="344"/>
      <c r="P1890" s="344"/>
    </row>
    <row r="1891" spans="2:16" ht="18" customHeight="1">
      <c r="B1891" s="344"/>
      <c r="C1891" s="344"/>
      <c r="D1891" s="344"/>
      <c r="E1891" s="344"/>
      <c r="F1891" s="344"/>
      <c r="G1891" s="344"/>
      <c r="H1891" s="344"/>
      <c r="I1891" s="344"/>
      <c r="J1891" s="344"/>
      <c r="K1891" s="344"/>
      <c r="L1891" s="344"/>
      <c r="M1891" s="344"/>
      <c r="N1891" s="344"/>
      <c r="O1891" s="344"/>
      <c r="P1891" s="344"/>
    </row>
    <row r="1892" spans="2:16" ht="18" customHeight="1">
      <c r="B1892" s="344"/>
      <c r="C1892" s="344"/>
      <c r="D1892" s="344"/>
      <c r="E1892" s="344"/>
      <c r="F1892" s="344"/>
      <c r="G1892" s="344"/>
      <c r="H1892" s="344"/>
      <c r="I1892" s="344"/>
      <c r="J1892" s="344"/>
      <c r="K1892" s="344"/>
      <c r="L1892" s="344"/>
      <c r="M1892" s="344"/>
      <c r="N1892" s="344"/>
      <c r="O1892" s="344"/>
      <c r="P1892" s="344"/>
    </row>
    <row r="1893" spans="2:16" ht="18" customHeight="1">
      <c r="B1893" s="344"/>
      <c r="C1893" s="344"/>
      <c r="D1893" s="344"/>
      <c r="E1893" s="344"/>
      <c r="F1893" s="344"/>
      <c r="G1893" s="344"/>
      <c r="H1893" s="344"/>
      <c r="I1893" s="344"/>
      <c r="J1893" s="344"/>
      <c r="K1893" s="344"/>
      <c r="L1893" s="344"/>
      <c r="M1893" s="344"/>
      <c r="N1893" s="344"/>
      <c r="O1893" s="344"/>
      <c r="P1893" s="344"/>
    </row>
    <row r="1894" spans="2:16" ht="18" customHeight="1">
      <c r="B1894" s="344"/>
      <c r="C1894" s="344"/>
      <c r="D1894" s="344"/>
      <c r="E1894" s="344"/>
      <c r="F1894" s="344"/>
      <c r="G1894" s="344"/>
      <c r="H1894" s="344"/>
      <c r="I1894" s="344"/>
      <c r="J1894" s="344"/>
      <c r="K1894" s="344"/>
      <c r="L1894" s="344"/>
      <c r="M1894" s="344"/>
      <c r="N1894" s="344"/>
      <c r="O1894" s="344"/>
      <c r="P1894" s="344"/>
    </row>
    <row r="1895" spans="2:16" ht="18" customHeight="1">
      <c r="B1895" s="344"/>
      <c r="C1895" s="344"/>
      <c r="D1895" s="344"/>
      <c r="E1895" s="344"/>
      <c r="F1895" s="344"/>
      <c r="G1895" s="344"/>
      <c r="H1895" s="344"/>
      <c r="I1895" s="344"/>
      <c r="J1895" s="344"/>
      <c r="K1895" s="344"/>
      <c r="L1895" s="344"/>
      <c r="M1895" s="344"/>
      <c r="N1895" s="344"/>
      <c r="O1895" s="344"/>
      <c r="P1895" s="344"/>
    </row>
    <row r="1896" spans="2:16" ht="18" customHeight="1">
      <c r="B1896" s="344"/>
      <c r="C1896" s="344"/>
      <c r="D1896" s="344"/>
      <c r="E1896" s="344"/>
      <c r="F1896" s="344"/>
      <c r="G1896" s="344"/>
      <c r="H1896" s="344"/>
      <c r="I1896" s="344"/>
      <c r="J1896" s="344"/>
      <c r="K1896" s="344"/>
      <c r="L1896" s="344"/>
      <c r="M1896" s="344"/>
      <c r="N1896" s="344"/>
      <c r="O1896" s="344"/>
      <c r="P1896" s="344"/>
    </row>
    <row r="1897" spans="2:16" ht="18" customHeight="1">
      <c r="B1897" s="344"/>
      <c r="C1897" s="344"/>
      <c r="D1897" s="344"/>
      <c r="E1897" s="344"/>
      <c r="F1897" s="344"/>
      <c r="G1897" s="344"/>
      <c r="H1897" s="344"/>
      <c r="I1897" s="344"/>
      <c r="J1897" s="344"/>
      <c r="K1897" s="344"/>
      <c r="L1897" s="344"/>
      <c r="M1897" s="344"/>
      <c r="N1897" s="344"/>
      <c r="O1897" s="344"/>
      <c r="P1897" s="344"/>
    </row>
    <row r="1898" spans="2:16" ht="18" customHeight="1">
      <c r="B1898" s="344"/>
      <c r="C1898" s="344"/>
      <c r="D1898" s="344"/>
      <c r="E1898" s="344"/>
      <c r="F1898" s="344"/>
      <c r="G1898" s="344"/>
      <c r="H1898" s="344"/>
      <c r="I1898" s="344"/>
      <c r="J1898" s="344"/>
      <c r="K1898" s="344"/>
      <c r="L1898" s="344"/>
      <c r="M1898" s="344"/>
      <c r="N1898" s="344"/>
      <c r="O1898" s="344"/>
      <c r="P1898" s="344"/>
    </row>
    <row r="1899" spans="2:16" ht="18" customHeight="1">
      <c r="B1899" s="344"/>
      <c r="C1899" s="344"/>
      <c r="D1899" s="344"/>
      <c r="E1899" s="344"/>
      <c r="F1899" s="344"/>
      <c r="G1899" s="344"/>
      <c r="H1899" s="344"/>
      <c r="I1899" s="344"/>
      <c r="J1899" s="344"/>
      <c r="K1899" s="344"/>
      <c r="L1899" s="344"/>
      <c r="M1899" s="344"/>
      <c r="N1899" s="344"/>
      <c r="O1899" s="344"/>
      <c r="P1899" s="344"/>
    </row>
    <row r="1900" spans="2:16" ht="18" customHeight="1">
      <c r="B1900" s="344"/>
      <c r="C1900" s="344"/>
      <c r="D1900" s="344"/>
      <c r="E1900" s="344"/>
      <c r="F1900" s="344"/>
      <c r="G1900" s="344"/>
      <c r="H1900" s="344"/>
      <c r="I1900" s="344"/>
      <c r="J1900" s="344"/>
      <c r="K1900" s="344"/>
      <c r="L1900" s="344"/>
      <c r="M1900" s="344"/>
      <c r="N1900" s="344"/>
      <c r="O1900" s="344"/>
      <c r="P1900" s="344"/>
    </row>
    <row r="1901" spans="2:16" ht="18" customHeight="1">
      <c r="B1901" s="344"/>
      <c r="C1901" s="344"/>
      <c r="D1901" s="344"/>
      <c r="E1901" s="344"/>
      <c r="F1901" s="344"/>
      <c r="G1901" s="344"/>
      <c r="H1901" s="344"/>
      <c r="I1901" s="344"/>
      <c r="J1901" s="344"/>
      <c r="K1901" s="344"/>
      <c r="L1901" s="344"/>
      <c r="M1901" s="344"/>
      <c r="N1901" s="344"/>
      <c r="O1901" s="344"/>
      <c r="P1901" s="344"/>
    </row>
    <row r="1902" spans="2:16" ht="18" customHeight="1">
      <c r="B1902" s="344"/>
      <c r="C1902" s="344"/>
      <c r="D1902" s="344"/>
      <c r="E1902" s="344"/>
      <c r="F1902" s="344"/>
      <c r="G1902" s="344"/>
      <c r="H1902" s="344"/>
      <c r="I1902" s="344"/>
      <c r="J1902" s="344"/>
      <c r="K1902" s="344"/>
      <c r="L1902" s="344"/>
      <c r="M1902" s="344"/>
      <c r="N1902" s="344"/>
      <c r="O1902" s="344"/>
      <c r="P1902" s="344"/>
    </row>
    <row r="1903" spans="2:16" ht="18" customHeight="1">
      <c r="B1903" s="344"/>
      <c r="C1903" s="344"/>
      <c r="D1903" s="344"/>
      <c r="E1903" s="344"/>
      <c r="F1903" s="344"/>
      <c r="G1903" s="344"/>
      <c r="H1903" s="344"/>
      <c r="I1903" s="344"/>
      <c r="J1903" s="344"/>
      <c r="K1903" s="344"/>
      <c r="L1903" s="344"/>
      <c r="M1903" s="344"/>
      <c r="N1903" s="344"/>
      <c r="O1903" s="344"/>
      <c r="P1903" s="344"/>
    </row>
    <row r="1904" spans="2:16" ht="18" customHeight="1">
      <c r="B1904" s="344"/>
      <c r="C1904" s="344"/>
      <c r="D1904" s="344"/>
      <c r="E1904" s="344"/>
      <c r="F1904" s="344"/>
      <c r="G1904" s="344"/>
      <c r="H1904" s="344"/>
      <c r="I1904" s="344"/>
      <c r="J1904" s="344"/>
      <c r="K1904" s="344"/>
      <c r="L1904" s="344"/>
      <c r="M1904" s="344"/>
      <c r="N1904" s="344"/>
      <c r="O1904" s="344"/>
      <c r="P1904" s="344"/>
    </row>
    <row r="1905" spans="2:16" ht="18" customHeight="1">
      <c r="B1905" s="344"/>
      <c r="C1905" s="344"/>
      <c r="D1905" s="344"/>
      <c r="E1905" s="344"/>
      <c r="F1905" s="344"/>
      <c r="G1905" s="344"/>
      <c r="H1905" s="344"/>
      <c r="I1905" s="344"/>
      <c r="J1905" s="344"/>
      <c r="K1905" s="344"/>
      <c r="L1905" s="344"/>
      <c r="M1905" s="344"/>
      <c r="N1905" s="344"/>
      <c r="O1905" s="344"/>
      <c r="P1905" s="344"/>
    </row>
    <row r="1906" spans="2:16" ht="18" customHeight="1">
      <c r="B1906" s="344"/>
      <c r="C1906" s="344"/>
      <c r="D1906" s="344"/>
      <c r="E1906" s="344"/>
      <c r="F1906" s="344"/>
      <c r="G1906" s="344"/>
      <c r="H1906" s="344"/>
      <c r="I1906" s="344"/>
      <c r="J1906" s="344"/>
      <c r="K1906" s="344"/>
      <c r="L1906" s="344"/>
      <c r="M1906" s="344"/>
      <c r="N1906" s="344"/>
      <c r="O1906" s="344"/>
      <c r="P1906" s="344"/>
    </row>
    <row r="1907" spans="2:16" ht="18" customHeight="1">
      <c r="B1907" s="344"/>
      <c r="C1907" s="344"/>
      <c r="D1907" s="344"/>
      <c r="E1907" s="344"/>
      <c r="F1907" s="344"/>
      <c r="G1907" s="344"/>
      <c r="H1907" s="344"/>
      <c r="I1907" s="344"/>
      <c r="J1907" s="344"/>
      <c r="K1907" s="344"/>
      <c r="L1907" s="344"/>
      <c r="M1907" s="344"/>
      <c r="N1907" s="344"/>
      <c r="O1907" s="344"/>
      <c r="P1907" s="344"/>
    </row>
    <row r="1908" spans="2:16" ht="18" customHeight="1">
      <c r="B1908" s="344"/>
      <c r="C1908" s="344"/>
      <c r="D1908" s="344"/>
      <c r="E1908" s="344"/>
      <c r="F1908" s="344"/>
      <c r="G1908" s="344"/>
      <c r="H1908" s="344"/>
      <c r="I1908" s="344"/>
      <c r="J1908" s="344"/>
      <c r="K1908" s="344"/>
      <c r="L1908" s="344"/>
      <c r="M1908" s="344"/>
      <c r="N1908" s="344"/>
      <c r="O1908" s="344"/>
      <c r="P1908" s="344"/>
    </row>
    <row r="1909" spans="2:16" ht="18" customHeight="1">
      <c r="B1909" s="344"/>
      <c r="C1909" s="344"/>
      <c r="D1909" s="344"/>
      <c r="E1909" s="344"/>
      <c r="F1909" s="344"/>
      <c r="G1909" s="344"/>
      <c r="H1909" s="344"/>
      <c r="I1909" s="344"/>
      <c r="J1909" s="344"/>
      <c r="K1909" s="344"/>
      <c r="L1909" s="344"/>
      <c r="M1909" s="344"/>
      <c r="N1909" s="344"/>
      <c r="O1909" s="344"/>
      <c r="P1909" s="344"/>
    </row>
    <row r="1910" spans="2:16" ht="18" customHeight="1">
      <c r="B1910" s="344"/>
      <c r="C1910" s="344"/>
      <c r="D1910" s="344"/>
      <c r="E1910" s="344"/>
      <c r="F1910" s="344"/>
      <c r="G1910" s="344"/>
      <c r="H1910" s="344"/>
      <c r="I1910" s="344"/>
      <c r="J1910" s="344"/>
      <c r="K1910" s="344"/>
      <c r="L1910" s="344"/>
      <c r="M1910" s="344"/>
      <c r="N1910" s="344"/>
      <c r="O1910" s="344"/>
      <c r="P1910" s="344"/>
    </row>
    <row r="1911" spans="2:16" ht="18" customHeight="1">
      <c r="B1911" s="344"/>
      <c r="C1911" s="344"/>
      <c r="D1911" s="344"/>
      <c r="E1911" s="344"/>
      <c r="F1911" s="344"/>
      <c r="G1911" s="344"/>
      <c r="H1911" s="344"/>
      <c r="I1911" s="344"/>
      <c r="J1911" s="344"/>
      <c r="K1911" s="344"/>
      <c r="L1911" s="344"/>
      <c r="M1911" s="344"/>
      <c r="N1911" s="344"/>
      <c r="O1911" s="344"/>
      <c r="P1911" s="344"/>
    </row>
    <row r="1912" spans="2:16" ht="18" customHeight="1">
      <c r="B1912" s="344"/>
      <c r="C1912" s="344"/>
      <c r="D1912" s="344"/>
      <c r="E1912" s="344"/>
      <c r="F1912" s="344"/>
      <c r="G1912" s="344"/>
      <c r="H1912" s="344"/>
      <c r="I1912" s="344"/>
      <c r="J1912" s="344"/>
      <c r="K1912" s="344"/>
      <c r="L1912" s="344"/>
      <c r="M1912" s="344"/>
      <c r="N1912" s="344"/>
      <c r="O1912" s="344"/>
      <c r="P1912" s="344"/>
    </row>
    <row r="1913" spans="2:16" ht="18" customHeight="1">
      <c r="B1913" s="344"/>
      <c r="C1913" s="344"/>
      <c r="D1913" s="344"/>
      <c r="E1913" s="344"/>
      <c r="F1913" s="344"/>
      <c r="G1913" s="344"/>
      <c r="H1913" s="344"/>
      <c r="I1913" s="344"/>
      <c r="J1913" s="344"/>
      <c r="K1913" s="344"/>
      <c r="L1913" s="344"/>
      <c r="M1913" s="344"/>
      <c r="N1913" s="344"/>
      <c r="O1913" s="344"/>
      <c r="P1913" s="344"/>
    </row>
    <row r="1914" spans="2:16" ht="18" customHeight="1">
      <c r="B1914" s="344"/>
      <c r="C1914" s="344"/>
      <c r="D1914" s="344"/>
      <c r="E1914" s="344"/>
      <c r="F1914" s="344"/>
      <c r="G1914" s="344"/>
      <c r="H1914" s="344"/>
      <c r="I1914" s="344"/>
      <c r="J1914" s="344"/>
      <c r="K1914" s="344"/>
      <c r="L1914" s="344"/>
      <c r="M1914" s="344"/>
      <c r="N1914" s="344"/>
      <c r="O1914" s="344"/>
      <c r="P1914" s="344"/>
    </row>
    <row r="1915" spans="2:16" ht="18" customHeight="1">
      <c r="B1915" s="344"/>
      <c r="C1915" s="344"/>
      <c r="D1915" s="344"/>
      <c r="E1915" s="344"/>
      <c r="F1915" s="344"/>
      <c r="G1915" s="344"/>
      <c r="H1915" s="344"/>
      <c r="I1915" s="344"/>
      <c r="J1915" s="344"/>
      <c r="K1915" s="344"/>
      <c r="L1915" s="344"/>
      <c r="M1915" s="344"/>
      <c r="N1915" s="344"/>
      <c r="O1915" s="344"/>
      <c r="P1915" s="344"/>
    </row>
    <row r="1916" spans="2:16" ht="18" customHeight="1">
      <c r="B1916" s="344"/>
      <c r="C1916" s="344"/>
      <c r="D1916" s="344"/>
      <c r="E1916" s="344"/>
      <c r="F1916" s="344"/>
      <c r="G1916" s="344"/>
      <c r="H1916" s="344"/>
      <c r="I1916" s="344"/>
      <c r="J1916" s="344"/>
      <c r="K1916" s="344"/>
      <c r="L1916" s="344"/>
      <c r="M1916" s="344"/>
      <c r="N1916" s="344"/>
      <c r="O1916" s="344"/>
      <c r="P1916" s="344"/>
    </row>
    <row r="1917" spans="2:16" ht="18" customHeight="1">
      <c r="B1917" s="344"/>
      <c r="C1917" s="344"/>
      <c r="D1917" s="344"/>
      <c r="E1917" s="344"/>
      <c r="F1917" s="344"/>
      <c r="G1917" s="344"/>
      <c r="H1917" s="344"/>
      <c r="I1917" s="344"/>
      <c r="J1917" s="344"/>
      <c r="K1917" s="344"/>
      <c r="L1917" s="344"/>
      <c r="M1917" s="344"/>
      <c r="N1917" s="344"/>
      <c r="O1917" s="344"/>
      <c r="P1917" s="344"/>
    </row>
    <row r="1918" spans="2:16" ht="18" customHeight="1">
      <c r="B1918" s="344"/>
      <c r="C1918" s="344"/>
      <c r="D1918" s="344"/>
      <c r="E1918" s="344"/>
      <c r="F1918" s="344"/>
      <c r="G1918" s="344"/>
      <c r="H1918" s="344"/>
      <c r="I1918" s="344"/>
      <c r="J1918" s="344"/>
      <c r="K1918" s="344"/>
      <c r="L1918" s="344"/>
      <c r="M1918" s="344"/>
      <c r="N1918" s="344"/>
      <c r="O1918" s="344"/>
      <c r="P1918" s="344"/>
    </row>
    <row r="1919" spans="2:16" ht="18" customHeight="1">
      <c r="B1919" s="344"/>
      <c r="C1919" s="344"/>
      <c r="D1919" s="344"/>
      <c r="E1919" s="344"/>
      <c r="F1919" s="344"/>
      <c r="G1919" s="344"/>
      <c r="H1919" s="344"/>
      <c r="I1919" s="344"/>
      <c r="J1919" s="344"/>
      <c r="K1919" s="344"/>
      <c r="L1919" s="344"/>
      <c r="M1919" s="344"/>
      <c r="N1919" s="344"/>
      <c r="O1919" s="344"/>
      <c r="P1919" s="344"/>
    </row>
    <row r="1920" spans="2:16" ht="18" customHeight="1">
      <c r="B1920" s="344"/>
      <c r="C1920" s="344"/>
      <c r="D1920" s="344"/>
      <c r="E1920" s="344"/>
      <c r="F1920" s="344"/>
      <c r="G1920" s="344"/>
      <c r="H1920" s="344"/>
      <c r="I1920" s="344"/>
      <c r="J1920" s="344"/>
      <c r="K1920" s="344"/>
      <c r="L1920" s="344"/>
      <c r="M1920" s="344"/>
      <c r="N1920" s="344"/>
      <c r="O1920" s="344"/>
      <c r="P1920" s="344"/>
    </row>
    <row r="1921" spans="2:16" ht="18" customHeight="1">
      <c r="B1921" s="344"/>
      <c r="C1921" s="344"/>
      <c r="D1921" s="344"/>
      <c r="E1921" s="344"/>
      <c r="F1921" s="344"/>
      <c r="G1921" s="344"/>
      <c r="H1921" s="344"/>
      <c r="I1921" s="344"/>
      <c r="J1921" s="344"/>
      <c r="K1921" s="344"/>
      <c r="L1921" s="344"/>
      <c r="M1921" s="344"/>
      <c r="N1921" s="344"/>
      <c r="O1921" s="344"/>
      <c r="P1921" s="344"/>
    </row>
    <row r="1922" spans="2:16" ht="18" customHeight="1">
      <c r="B1922" s="344"/>
      <c r="C1922" s="344"/>
      <c r="D1922" s="344"/>
      <c r="E1922" s="344"/>
      <c r="F1922" s="344"/>
      <c r="G1922" s="344"/>
      <c r="H1922" s="344"/>
      <c r="I1922" s="344"/>
      <c r="J1922" s="344"/>
      <c r="K1922" s="344"/>
      <c r="L1922" s="344"/>
      <c r="M1922" s="344"/>
      <c r="N1922" s="344"/>
      <c r="O1922" s="344"/>
      <c r="P1922" s="344"/>
    </row>
    <row r="1923" spans="2:16" ht="18" customHeight="1">
      <c r="B1923" s="344"/>
      <c r="C1923" s="344"/>
      <c r="D1923" s="344"/>
      <c r="E1923" s="344"/>
      <c r="F1923" s="344"/>
      <c r="G1923" s="344"/>
      <c r="H1923" s="344"/>
      <c r="I1923" s="344"/>
      <c r="J1923" s="344"/>
      <c r="K1923" s="344"/>
      <c r="L1923" s="344"/>
      <c r="M1923" s="344"/>
      <c r="N1923" s="344"/>
      <c r="O1923" s="344"/>
      <c r="P1923" s="344"/>
    </row>
    <row r="1924" spans="2:16" ht="18" customHeight="1">
      <c r="B1924" s="344"/>
      <c r="C1924" s="344"/>
      <c r="D1924" s="344"/>
      <c r="E1924" s="344"/>
      <c r="F1924" s="344"/>
      <c r="G1924" s="344"/>
      <c r="H1924" s="344"/>
      <c r="I1924" s="344"/>
      <c r="J1924" s="344"/>
      <c r="K1924" s="344"/>
      <c r="L1924" s="344"/>
      <c r="M1924" s="344"/>
      <c r="N1924" s="344"/>
      <c r="O1924" s="344"/>
      <c r="P1924" s="344"/>
    </row>
    <row r="1925" spans="2:16" ht="18" customHeight="1">
      <c r="B1925" s="344"/>
      <c r="C1925" s="344"/>
      <c r="D1925" s="344"/>
      <c r="E1925" s="344"/>
      <c r="F1925" s="344"/>
      <c r="G1925" s="344"/>
      <c r="H1925" s="344"/>
      <c r="I1925" s="344"/>
      <c r="J1925" s="344"/>
      <c r="K1925" s="344"/>
      <c r="L1925" s="344"/>
      <c r="M1925" s="344"/>
      <c r="N1925" s="344"/>
      <c r="O1925" s="344"/>
      <c r="P1925" s="344"/>
    </row>
    <row r="1926" spans="2:16" ht="18" customHeight="1">
      <c r="B1926" s="344"/>
      <c r="C1926" s="344"/>
      <c r="D1926" s="344"/>
      <c r="E1926" s="344"/>
      <c r="F1926" s="344"/>
      <c r="G1926" s="344"/>
      <c r="H1926" s="344"/>
      <c r="I1926" s="344"/>
      <c r="J1926" s="344"/>
      <c r="K1926" s="344"/>
      <c r="L1926" s="344"/>
      <c r="M1926" s="344"/>
      <c r="N1926" s="344"/>
      <c r="O1926" s="344"/>
      <c r="P1926" s="344"/>
    </row>
    <row r="1927" spans="2:16" ht="18" customHeight="1">
      <c r="B1927" s="344"/>
      <c r="C1927" s="344"/>
      <c r="D1927" s="344"/>
      <c r="E1927" s="344"/>
      <c r="F1927" s="344"/>
      <c r="G1927" s="344"/>
      <c r="H1927" s="344"/>
      <c r="I1927" s="344"/>
      <c r="J1927" s="344"/>
      <c r="K1927" s="344"/>
      <c r="L1927" s="344"/>
      <c r="M1927" s="344"/>
      <c r="N1927" s="344"/>
      <c r="O1927" s="344"/>
      <c r="P1927" s="344"/>
    </row>
    <row r="1928" spans="2:16" ht="18" customHeight="1">
      <c r="B1928" s="344"/>
      <c r="C1928" s="344"/>
      <c r="D1928" s="344"/>
      <c r="E1928" s="344"/>
      <c r="F1928" s="344"/>
      <c r="G1928" s="344"/>
      <c r="H1928" s="344"/>
      <c r="I1928" s="344"/>
      <c r="J1928" s="344"/>
      <c r="K1928" s="344"/>
      <c r="L1928" s="344"/>
      <c r="M1928" s="344"/>
      <c r="N1928" s="344"/>
      <c r="O1928" s="344"/>
      <c r="P1928" s="344"/>
    </row>
    <row r="1929" spans="2:16" ht="18" customHeight="1">
      <c r="B1929" s="344"/>
      <c r="C1929" s="344"/>
      <c r="D1929" s="344"/>
      <c r="E1929" s="344"/>
      <c r="F1929" s="344"/>
      <c r="G1929" s="344"/>
      <c r="H1929" s="344"/>
      <c r="I1929" s="344"/>
      <c r="J1929" s="344"/>
      <c r="K1929" s="344"/>
      <c r="L1929" s="344"/>
      <c r="M1929" s="344"/>
      <c r="N1929" s="344"/>
      <c r="O1929" s="344"/>
      <c r="P1929" s="344"/>
    </row>
    <row r="1930" spans="2:16" ht="18" customHeight="1">
      <c r="B1930" s="344"/>
      <c r="C1930" s="344"/>
      <c r="D1930" s="344"/>
      <c r="E1930" s="344"/>
      <c r="F1930" s="344"/>
      <c r="G1930" s="344"/>
      <c r="H1930" s="344"/>
      <c r="I1930" s="344"/>
      <c r="J1930" s="344"/>
      <c r="K1930" s="344"/>
      <c r="L1930" s="344"/>
      <c r="M1930" s="344"/>
      <c r="N1930" s="344"/>
      <c r="O1930" s="344"/>
      <c r="P1930" s="344"/>
    </row>
    <row r="1931" spans="2:16" ht="18" customHeight="1">
      <c r="B1931" s="344"/>
      <c r="C1931" s="344"/>
      <c r="D1931" s="344"/>
      <c r="E1931" s="344"/>
      <c r="F1931" s="344"/>
      <c r="G1931" s="344"/>
      <c r="H1931" s="344"/>
      <c r="I1931" s="344"/>
      <c r="J1931" s="344"/>
      <c r="K1931" s="344"/>
      <c r="L1931" s="344"/>
      <c r="M1931" s="344"/>
      <c r="N1931" s="344"/>
      <c r="O1931" s="344"/>
      <c r="P1931" s="344"/>
    </row>
    <row r="1932" spans="2:16" ht="18" customHeight="1">
      <c r="B1932" s="344"/>
      <c r="C1932" s="344"/>
      <c r="D1932" s="344"/>
      <c r="E1932" s="344"/>
      <c r="F1932" s="344"/>
      <c r="G1932" s="344"/>
      <c r="H1932" s="344"/>
      <c r="I1932" s="344"/>
      <c r="J1932" s="344"/>
      <c r="K1932" s="344"/>
      <c r="L1932" s="344"/>
      <c r="M1932" s="344"/>
      <c r="N1932" s="344"/>
      <c r="O1932" s="344"/>
      <c r="P1932" s="344"/>
    </row>
    <row r="1933" spans="2:16" ht="18" customHeight="1">
      <c r="B1933" s="344"/>
      <c r="C1933" s="344"/>
      <c r="D1933" s="344"/>
      <c r="E1933" s="344"/>
      <c r="F1933" s="344"/>
      <c r="G1933" s="344"/>
      <c r="H1933" s="344"/>
      <c r="I1933" s="344"/>
      <c r="J1933" s="344"/>
      <c r="K1933" s="344"/>
      <c r="L1933" s="344"/>
      <c r="M1933" s="344"/>
      <c r="N1933" s="344"/>
      <c r="O1933" s="344"/>
      <c r="P1933" s="344"/>
    </row>
    <row r="1934" spans="2:16" ht="18" customHeight="1">
      <c r="B1934" s="344"/>
      <c r="C1934" s="344"/>
      <c r="D1934" s="344"/>
      <c r="E1934" s="344"/>
      <c r="F1934" s="344"/>
      <c r="G1934" s="344"/>
      <c r="H1934" s="344"/>
      <c r="I1934" s="344"/>
      <c r="J1934" s="344"/>
      <c r="K1934" s="344"/>
      <c r="L1934" s="344"/>
      <c r="M1934" s="344"/>
      <c r="N1934" s="344"/>
      <c r="O1934" s="344"/>
      <c r="P1934" s="344"/>
    </row>
    <row r="1935" spans="2:16" ht="18" customHeight="1">
      <c r="B1935" s="344"/>
      <c r="C1935" s="344"/>
      <c r="D1935" s="344"/>
      <c r="E1935" s="344"/>
      <c r="F1935" s="344"/>
      <c r="G1935" s="344"/>
      <c r="H1935" s="344"/>
      <c r="I1935" s="344"/>
      <c r="J1935" s="344"/>
      <c r="K1935" s="344"/>
      <c r="L1935" s="344"/>
      <c r="M1935" s="344"/>
      <c r="N1935" s="344"/>
      <c r="O1935" s="344"/>
      <c r="P1935" s="344"/>
    </row>
    <row r="1936" spans="2:16" ht="18" customHeight="1">
      <c r="B1936" s="344"/>
      <c r="C1936" s="344"/>
      <c r="D1936" s="344"/>
      <c r="E1936" s="344"/>
      <c r="F1936" s="344"/>
      <c r="G1936" s="344"/>
      <c r="H1936" s="344"/>
      <c r="I1936" s="344"/>
      <c r="J1936" s="344"/>
      <c r="K1936" s="344"/>
      <c r="L1936" s="344"/>
      <c r="M1936" s="344"/>
      <c r="N1936" s="344"/>
      <c r="O1936" s="344"/>
      <c r="P1936" s="344"/>
    </row>
    <row r="1937" spans="2:16" ht="18" customHeight="1">
      <c r="B1937" s="344"/>
      <c r="C1937" s="344"/>
      <c r="D1937" s="344"/>
      <c r="E1937" s="344"/>
      <c r="F1937" s="344"/>
      <c r="G1937" s="344"/>
      <c r="H1937" s="344"/>
      <c r="I1937" s="344"/>
      <c r="J1937" s="344"/>
      <c r="K1937" s="344"/>
      <c r="L1937" s="344"/>
      <c r="M1937" s="344"/>
      <c r="N1937" s="344"/>
      <c r="O1937" s="344"/>
      <c r="P1937" s="344"/>
    </row>
    <row r="1938" spans="2:16" ht="18" customHeight="1">
      <c r="B1938" s="344"/>
      <c r="C1938" s="344"/>
      <c r="D1938" s="344"/>
      <c r="E1938" s="344"/>
      <c r="F1938" s="344"/>
      <c r="G1938" s="344"/>
      <c r="H1938" s="344"/>
      <c r="I1938" s="344"/>
      <c r="J1938" s="344"/>
      <c r="K1938" s="344"/>
      <c r="L1938" s="344"/>
      <c r="M1938" s="344"/>
      <c r="N1938" s="344"/>
      <c r="O1938" s="344"/>
      <c r="P1938" s="344"/>
    </row>
    <row r="1939" spans="2:16" ht="18" customHeight="1">
      <c r="B1939" s="344"/>
      <c r="C1939" s="344"/>
      <c r="D1939" s="344"/>
      <c r="E1939" s="344"/>
      <c r="F1939" s="344"/>
      <c r="G1939" s="344"/>
      <c r="H1939" s="344"/>
      <c r="I1939" s="344"/>
      <c r="J1939" s="344"/>
      <c r="K1939" s="344"/>
      <c r="L1939" s="344"/>
      <c r="M1939" s="344"/>
      <c r="N1939" s="344"/>
      <c r="O1939" s="344"/>
      <c r="P1939" s="344"/>
    </row>
    <row r="1940" spans="2:16" ht="18" customHeight="1">
      <c r="B1940" s="344"/>
      <c r="C1940" s="344"/>
      <c r="D1940" s="344"/>
      <c r="E1940" s="344"/>
      <c r="F1940" s="344"/>
      <c r="G1940" s="344"/>
      <c r="H1940" s="344"/>
      <c r="I1940" s="344"/>
      <c r="J1940" s="344"/>
      <c r="K1940" s="344"/>
      <c r="L1940" s="344"/>
      <c r="M1940" s="344"/>
      <c r="N1940" s="344"/>
      <c r="O1940" s="344"/>
      <c r="P1940" s="344"/>
    </row>
    <row r="1941" spans="2:16" ht="18" customHeight="1">
      <c r="B1941" s="344"/>
      <c r="C1941" s="344"/>
      <c r="D1941" s="344"/>
      <c r="E1941" s="344"/>
      <c r="F1941" s="344"/>
      <c r="G1941" s="344"/>
      <c r="H1941" s="344"/>
      <c r="I1941" s="344"/>
      <c r="J1941" s="344"/>
      <c r="K1941" s="344"/>
      <c r="L1941" s="344"/>
      <c r="M1941" s="344"/>
      <c r="N1941" s="344"/>
      <c r="O1941" s="344"/>
      <c r="P1941" s="344"/>
    </row>
    <row r="1942" spans="2:16" ht="18" customHeight="1">
      <c r="B1942" s="344"/>
      <c r="C1942" s="344"/>
      <c r="D1942" s="344"/>
      <c r="E1942" s="344"/>
      <c r="F1942" s="344"/>
      <c r="G1942" s="344"/>
      <c r="H1942" s="344"/>
      <c r="I1942" s="344"/>
      <c r="J1942" s="344"/>
      <c r="K1942" s="344"/>
      <c r="L1942" s="344"/>
      <c r="M1942" s="344"/>
      <c r="N1942" s="344"/>
      <c r="O1942" s="344"/>
      <c r="P1942" s="344"/>
    </row>
    <row r="1943" spans="2:16" ht="18" customHeight="1">
      <c r="B1943" s="344"/>
      <c r="C1943" s="344"/>
      <c r="D1943" s="344"/>
      <c r="E1943" s="344"/>
      <c r="F1943" s="344"/>
      <c r="G1943" s="344"/>
      <c r="H1943" s="344"/>
      <c r="I1943" s="344"/>
      <c r="J1943" s="344"/>
      <c r="K1943" s="344"/>
      <c r="L1943" s="344"/>
      <c r="M1943" s="344"/>
      <c r="N1943" s="344"/>
      <c r="O1943" s="344"/>
      <c r="P1943" s="344"/>
    </row>
    <row r="1944" spans="2:16" ht="18" customHeight="1">
      <c r="B1944" s="344"/>
      <c r="C1944" s="344"/>
      <c r="D1944" s="344"/>
      <c r="E1944" s="344"/>
      <c r="F1944" s="344"/>
      <c r="G1944" s="344"/>
      <c r="H1944" s="344"/>
      <c r="I1944" s="344"/>
      <c r="J1944" s="344"/>
      <c r="K1944" s="344"/>
      <c r="L1944" s="344"/>
      <c r="M1944" s="344"/>
      <c r="N1944" s="344"/>
      <c r="O1944" s="344"/>
      <c r="P1944" s="344"/>
    </row>
    <row r="1945" spans="2:16" ht="18" customHeight="1">
      <c r="B1945" s="344"/>
      <c r="C1945" s="344"/>
      <c r="D1945" s="344"/>
      <c r="E1945" s="344"/>
      <c r="F1945" s="344"/>
      <c r="G1945" s="344"/>
      <c r="H1945" s="344"/>
      <c r="I1945" s="344"/>
      <c r="J1945" s="344"/>
      <c r="K1945" s="344"/>
      <c r="L1945" s="344"/>
      <c r="M1945" s="344"/>
      <c r="N1945" s="344"/>
      <c r="O1945" s="344"/>
      <c r="P1945" s="344"/>
    </row>
    <row r="1946" spans="2:16" ht="18" customHeight="1">
      <c r="B1946" s="344"/>
      <c r="C1946" s="344"/>
      <c r="D1946" s="344"/>
      <c r="E1946" s="344"/>
      <c r="F1946" s="344"/>
      <c r="G1946" s="344"/>
      <c r="H1946" s="344"/>
      <c r="I1946" s="344"/>
      <c r="J1946" s="344"/>
      <c r="K1946" s="344"/>
      <c r="L1946" s="344"/>
      <c r="M1946" s="344"/>
      <c r="N1946" s="344"/>
      <c r="O1946" s="344"/>
      <c r="P1946" s="344"/>
    </row>
    <row r="1947" spans="2:16" ht="18" customHeight="1">
      <c r="B1947" s="344"/>
      <c r="C1947" s="344"/>
      <c r="D1947" s="344"/>
      <c r="E1947" s="344"/>
      <c r="F1947" s="344"/>
      <c r="G1947" s="344"/>
      <c r="H1947" s="344"/>
      <c r="I1947" s="344"/>
      <c r="J1947" s="344"/>
      <c r="K1947" s="344"/>
      <c r="L1947" s="344"/>
      <c r="M1947" s="344"/>
      <c r="N1947" s="344"/>
      <c r="O1947" s="344"/>
      <c r="P1947" s="344"/>
    </row>
    <row r="1948" spans="2:16" ht="18" customHeight="1">
      <c r="B1948" s="344"/>
      <c r="C1948" s="344"/>
      <c r="D1948" s="344"/>
      <c r="E1948" s="344"/>
      <c r="F1948" s="344"/>
      <c r="G1948" s="344"/>
      <c r="H1948" s="344"/>
      <c r="I1948" s="344"/>
      <c r="J1948" s="344"/>
      <c r="K1948" s="344"/>
      <c r="L1948" s="344"/>
      <c r="M1948" s="344"/>
      <c r="N1948" s="344"/>
      <c r="O1948" s="344"/>
      <c r="P1948" s="344"/>
    </row>
    <row r="1949" spans="2:16" ht="18" customHeight="1">
      <c r="B1949" s="344"/>
      <c r="C1949" s="344"/>
      <c r="D1949" s="344"/>
      <c r="E1949" s="344"/>
      <c r="F1949" s="344"/>
      <c r="G1949" s="344"/>
      <c r="H1949" s="344"/>
      <c r="I1949" s="344"/>
      <c r="J1949" s="344"/>
      <c r="K1949" s="344"/>
      <c r="L1949" s="344"/>
      <c r="M1949" s="344"/>
      <c r="N1949" s="344"/>
      <c r="O1949" s="344"/>
      <c r="P1949" s="344"/>
    </row>
    <row r="1950" spans="2:16" ht="18" customHeight="1">
      <c r="B1950" s="344"/>
      <c r="C1950" s="344"/>
      <c r="D1950" s="344"/>
      <c r="E1950" s="344"/>
      <c r="F1950" s="344"/>
      <c r="G1950" s="344"/>
      <c r="H1950" s="344"/>
      <c r="I1950" s="344"/>
      <c r="J1950" s="344"/>
      <c r="K1950" s="344"/>
      <c r="L1950" s="344"/>
      <c r="M1950" s="344"/>
      <c r="N1950" s="344"/>
      <c r="O1950" s="344"/>
      <c r="P1950" s="344"/>
    </row>
    <row r="1951" spans="2:16" ht="18" customHeight="1">
      <c r="B1951" s="344"/>
      <c r="C1951" s="344"/>
      <c r="D1951" s="344"/>
      <c r="E1951" s="344"/>
      <c r="F1951" s="344"/>
      <c r="G1951" s="344"/>
      <c r="H1951" s="344"/>
      <c r="I1951" s="344"/>
      <c r="J1951" s="344"/>
      <c r="K1951" s="344"/>
      <c r="L1951" s="344"/>
      <c r="M1951" s="344"/>
      <c r="N1951" s="344"/>
      <c r="O1951" s="344"/>
      <c r="P1951" s="344"/>
    </row>
    <row r="1952" spans="2:16" ht="18" customHeight="1">
      <c r="B1952" s="344"/>
      <c r="C1952" s="344"/>
      <c r="D1952" s="344"/>
      <c r="E1952" s="344"/>
      <c r="F1952" s="344"/>
      <c r="G1952" s="344"/>
      <c r="H1952" s="344"/>
      <c r="I1952" s="344"/>
      <c r="J1952" s="344"/>
      <c r="K1952" s="344"/>
      <c r="L1952" s="344"/>
      <c r="M1952" s="344"/>
      <c r="N1952" s="344"/>
      <c r="O1952" s="344"/>
      <c r="P1952" s="344"/>
    </row>
    <row r="1953" spans="2:16" ht="18" customHeight="1">
      <c r="B1953" s="344"/>
      <c r="C1953" s="344"/>
      <c r="D1953" s="344"/>
      <c r="E1953" s="344"/>
      <c r="F1953" s="344"/>
      <c r="G1953" s="344"/>
      <c r="H1953" s="344"/>
      <c r="I1953" s="344"/>
      <c r="J1953" s="344"/>
      <c r="K1953" s="344"/>
      <c r="L1953" s="344"/>
      <c r="M1953" s="344"/>
      <c r="N1953" s="344"/>
      <c r="O1953" s="344"/>
      <c r="P1953" s="344"/>
    </row>
    <row r="1954" spans="2:16" ht="18" customHeight="1">
      <c r="B1954" s="344"/>
      <c r="C1954" s="344"/>
      <c r="D1954" s="344"/>
      <c r="E1954" s="344"/>
      <c r="F1954" s="344"/>
      <c r="G1954" s="344"/>
      <c r="H1954" s="344"/>
      <c r="I1954" s="344"/>
      <c r="J1954" s="344"/>
      <c r="K1954" s="344"/>
      <c r="L1954" s="344"/>
      <c r="M1954" s="344"/>
      <c r="N1954" s="344"/>
      <c r="O1954" s="344"/>
      <c r="P1954" s="344"/>
    </row>
    <row r="1955" spans="2:16" ht="18" customHeight="1">
      <c r="B1955" s="344"/>
      <c r="C1955" s="344"/>
      <c r="D1955" s="344"/>
      <c r="E1955" s="344"/>
      <c r="F1955" s="344"/>
      <c r="G1955" s="344"/>
      <c r="H1955" s="344"/>
      <c r="I1955" s="344"/>
      <c r="J1955" s="344"/>
      <c r="K1955" s="344"/>
      <c r="L1955" s="344"/>
      <c r="M1955" s="344"/>
      <c r="N1955" s="344"/>
      <c r="O1955" s="344"/>
      <c r="P1955" s="344"/>
    </row>
    <row r="1956" spans="2:16" ht="18" customHeight="1">
      <c r="B1956" s="344"/>
      <c r="C1956" s="344"/>
      <c r="D1956" s="344"/>
      <c r="E1956" s="344"/>
      <c r="F1956" s="344"/>
      <c r="G1956" s="344"/>
      <c r="H1956" s="344"/>
      <c r="I1956" s="344"/>
      <c r="J1956" s="344"/>
      <c r="K1956" s="344"/>
      <c r="L1956" s="344"/>
      <c r="M1956" s="344"/>
      <c r="N1956" s="344"/>
      <c r="O1956" s="344"/>
      <c r="P1956" s="344"/>
    </row>
    <row r="1957" spans="2:16" ht="18" customHeight="1">
      <c r="B1957" s="344"/>
      <c r="C1957" s="344"/>
      <c r="D1957" s="344"/>
      <c r="E1957" s="344"/>
      <c r="F1957" s="344"/>
      <c r="G1957" s="344"/>
      <c r="H1957" s="344"/>
      <c r="I1957" s="344"/>
      <c r="J1957" s="344"/>
      <c r="K1957" s="344"/>
      <c r="L1957" s="344"/>
      <c r="M1957" s="344"/>
      <c r="N1957" s="344"/>
      <c r="O1957" s="344"/>
      <c r="P1957" s="344"/>
    </row>
    <row r="1958" spans="2:16" ht="18" customHeight="1">
      <c r="B1958" s="344"/>
      <c r="C1958" s="344"/>
      <c r="D1958" s="344"/>
      <c r="E1958" s="344"/>
      <c r="F1958" s="344"/>
      <c r="G1958" s="344"/>
      <c r="H1958" s="344"/>
      <c r="I1958" s="344"/>
      <c r="J1958" s="344"/>
      <c r="K1958" s="344"/>
      <c r="L1958" s="344"/>
      <c r="M1958" s="344"/>
      <c r="N1958" s="344"/>
      <c r="O1958" s="344"/>
      <c r="P1958" s="344"/>
    </row>
    <row r="1959" spans="2:16" ht="18" customHeight="1">
      <c r="B1959" s="344"/>
      <c r="C1959" s="344"/>
      <c r="D1959" s="344"/>
      <c r="E1959" s="344"/>
      <c r="F1959" s="344"/>
      <c r="G1959" s="344"/>
      <c r="H1959" s="344"/>
      <c r="I1959" s="344"/>
      <c r="J1959" s="344"/>
      <c r="K1959" s="344"/>
      <c r="L1959" s="344"/>
      <c r="M1959" s="344"/>
      <c r="N1959" s="344"/>
      <c r="O1959" s="344"/>
      <c r="P1959" s="344"/>
    </row>
    <row r="1960" spans="2:16" ht="18" customHeight="1">
      <c r="B1960" s="344"/>
      <c r="C1960" s="344"/>
      <c r="D1960" s="344"/>
      <c r="E1960" s="344"/>
      <c r="F1960" s="344"/>
      <c r="G1960" s="344"/>
      <c r="H1960" s="344"/>
      <c r="I1960" s="344"/>
      <c r="J1960" s="344"/>
      <c r="K1960" s="344"/>
      <c r="L1960" s="344"/>
      <c r="M1960" s="344"/>
      <c r="N1960" s="344"/>
      <c r="O1960" s="344"/>
      <c r="P1960" s="344"/>
    </row>
    <row r="1961" spans="2:16" ht="18" customHeight="1">
      <c r="B1961" s="344"/>
      <c r="C1961" s="344"/>
      <c r="D1961" s="344"/>
      <c r="E1961" s="344"/>
      <c r="F1961" s="344"/>
      <c r="G1961" s="344"/>
      <c r="H1961" s="344"/>
      <c r="I1961" s="344"/>
      <c r="J1961" s="344"/>
      <c r="K1961" s="344"/>
      <c r="L1961" s="344"/>
      <c r="M1961" s="344"/>
      <c r="N1961" s="344"/>
      <c r="O1961" s="344"/>
      <c r="P1961" s="344"/>
    </row>
    <row r="1962" spans="2:16" ht="18" customHeight="1">
      <c r="B1962" s="344"/>
      <c r="C1962" s="344"/>
      <c r="D1962" s="344"/>
      <c r="E1962" s="344"/>
      <c r="F1962" s="344"/>
      <c r="G1962" s="344"/>
      <c r="H1962" s="344"/>
      <c r="I1962" s="344"/>
      <c r="J1962" s="344"/>
      <c r="K1962" s="344"/>
      <c r="L1962" s="344"/>
      <c r="M1962" s="344"/>
      <c r="N1962" s="344"/>
      <c r="O1962" s="344"/>
      <c r="P1962" s="344"/>
    </row>
    <row r="1963" spans="2:16" ht="18" customHeight="1">
      <c r="B1963" s="344"/>
      <c r="C1963" s="344"/>
      <c r="D1963" s="344"/>
      <c r="E1963" s="344"/>
      <c r="F1963" s="344"/>
      <c r="G1963" s="344"/>
      <c r="H1963" s="344"/>
      <c r="I1963" s="344"/>
      <c r="J1963" s="344"/>
      <c r="K1963" s="344"/>
      <c r="L1963" s="344"/>
      <c r="M1963" s="344"/>
      <c r="N1963" s="344"/>
      <c r="O1963" s="344"/>
      <c r="P1963" s="344"/>
    </row>
    <row r="1964" spans="2:16" ht="18" customHeight="1">
      <c r="B1964" s="344"/>
      <c r="C1964" s="344"/>
      <c r="D1964" s="344"/>
      <c r="E1964" s="344"/>
      <c r="F1964" s="344"/>
      <c r="G1964" s="344"/>
      <c r="H1964" s="344"/>
      <c r="I1964" s="344"/>
      <c r="J1964" s="344"/>
      <c r="K1964" s="344"/>
      <c r="L1964" s="344"/>
      <c r="M1964" s="344"/>
      <c r="N1964" s="344"/>
      <c r="O1964" s="344"/>
      <c r="P1964" s="344"/>
    </row>
    <row r="1965" spans="2:16" ht="18" customHeight="1">
      <c r="B1965" s="344"/>
      <c r="C1965" s="344"/>
      <c r="D1965" s="344"/>
      <c r="E1965" s="344"/>
      <c r="F1965" s="344"/>
      <c r="G1965" s="344"/>
      <c r="H1965" s="344"/>
      <c r="I1965" s="344"/>
      <c r="J1965" s="344"/>
      <c r="K1965" s="344"/>
      <c r="L1965" s="344"/>
      <c r="M1965" s="344"/>
      <c r="N1965" s="344"/>
      <c r="O1965" s="344"/>
      <c r="P1965" s="344"/>
    </row>
    <row r="1966" spans="2:16" ht="18" customHeight="1">
      <c r="B1966" s="344"/>
      <c r="C1966" s="344"/>
      <c r="D1966" s="344"/>
      <c r="E1966" s="344"/>
      <c r="F1966" s="344"/>
      <c r="G1966" s="344"/>
      <c r="H1966" s="344"/>
      <c r="I1966" s="344"/>
      <c r="J1966" s="344"/>
      <c r="K1966" s="344"/>
      <c r="L1966" s="344"/>
      <c r="M1966" s="344"/>
      <c r="N1966" s="344"/>
      <c r="O1966" s="344"/>
      <c r="P1966" s="344"/>
    </row>
    <row r="1967" spans="2:16" ht="18" customHeight="1">
      <c r="B1967" s="344"/>
      <c r="C1967" s="344"/>
      <c r="D1967" s="344"/>
      <c r="E1967" s="344"/>
      <c r="F1967" s="344"/>
      <c r="G1967" s="344"/>
      <c r="H1967" s="344"/>
      <c r="I1967" s="344"/>
      <c r="J1967" s="344"/>
      <c r="K1967" s="344"/>
      <c r="L1967" s="344"/>
      <c r="M1967" s="344"/>
      <c r="N1967" s="344"/>
      <c r="O1967" s="344"/>
      <c r="P1967" s="344"/>
    </row>
    <row r="1968" spans="2:16" ht="18" customHeight="1">
      <c r="B1968" s="344"/>
      <c r="C1968" s="344"/>
      <c r="D1968" s="344"/>
      <c r="E1968" s="344"/>
      <c r="F1968" s="344"/>
      <c r="G1968" s="344"/>
      <c r="H1968" s="344"/>
      <c r="I1968" s="344"/>
      <c r="J1968" s="344"/>
      <c r="K1968" s="344"/>
      <c r="L1968" s="344"/>
      <c r="M1968" s="344"/>
      <c r="N1968" s="344"/>
      <c r="O1968" s="344"/>
      <c r="P1968" s="344"/>
    </row>
    <row r="1969" spans="2:16" ht="18" customHeight="1">
      <c r="B1969" s="344"/>
      <c r="C1969" s="344"/>
      <c r="D1969" s="344"/>
      <c r="E1969" s="344"/>
      <c r="F1969" s="344"/>
      <c r="G1969" s="344"/>
      <c r="H1969" s="344"/>
      <c r="I1969" s="344"/>
      <c r="J1969" s="344"/>
      <c r="K1969" s="344"/>
      <c r="L1969" s="344"/>
      <c r="M1969" s="344"/>
      <c r="N1969" s="344"/>
      <c r="O1969" s="344"/>
      <c r="P1969" s="344"/>
    </row>
    <row r="1970" spans="2:16" ht="18" customHeight="1">
      <c r="B1970" s="344"/>
      <c r="C1970" s="344"/>
      <c r="D1970" s="344"/>
      <c r="E1970" s="344"/>
      <c r="F1970" s="344"/>
      <c r="G1970" s="344"/>
      <c r="H1970" s="344"/>
      <c r="I1970" s="344"/>
      <c r="J1970" s="344"/>
      <c r="K1970" s="344"/>
      <c r="L1970" s="344"/>
      <c r="M1970" s="344"/>
      <c r="N1970" s="344"/>
      <c r="O1970" s="344"/>
      <c r="P1970" s="344"/>
    </row>
    <row r="1971" spans="2:16" ht="18" customHeight="1">
      <c r="B1971" s="344"/>
      <c r="C1971" s="344"/>
      <c r="D1971" s="344"/>
      <c r="E1971" s="344"/>
      <c r="F1971" s="344"/>
      <c r="G1971" s="344"/>
      <c r="H1971" s="344"/>
      <c r="I1971" s="344"/>
      <c r="J1971" s="344"/>
      <c r="K1971" s="344"/>
      <c r="L1971" s="344"/>
      <c r="M1971" s="344"/>
      <c r="N1971" s="344"/>
      <c r="O1971" s="344"/>
      <c r="P1971" s="344"/>
    </row>
    <row r="1972" spans="2:16" ht="18" customHeight="1">
      <c r="B1972" s="344"/>
      <c r="C1972" s="344"/>
      <c r="D1972" s="344"/>
      <c r="E1972" s="344"/>
      <c r="F1972" s="344"/>
      <c r="G1972" s="344"/>
      <c r="H1972" s="344"/>
      <c r="I1972" s="344"/>
      <c r="J1972" s="344"/>
      <c r="K1972" s="344"/>
      <c r="L1972" s="344"/>
      <c r="M1972" s="344"/>
      <c r="N1972" s="344"/>
      <c r="O1972" s="344"/>
      <c r="P1972" s="344"/>
    </row>
    <row r="1973" spans="2:16" ht="18" customHeight="1">
      <c r="B1973" s="344"/>
      <c r="C1973" s="344"/>
      <c r="D1973" s="344"/>
      <c r="E1973" s="344"/>
      <c r="F1973" s="344"/>
      <c r="G1973" s="344"/>
      <c r="H1973" s="344"/>
      <c r="I1973" s="344"/>
      <c r="J1973" s="344"/>
      <c r="K1973" s="344"/>
      <c r="L1973" s="344"/>
      <c r="M1973" s="344"/>
      <c r="N1973" s="344"/>
      <c r="O1973" s="344"/>
      <c r="P1973" s="344"/>
    </row>
    <row r="1974" spans="2:16" ht="18" customHeight="1">
      <c r="B1974" s="344"/>
      <c r="C1974" s="344"/>
      <c r="D1974" s="344"/>
      <c r="E1974" s="344"/>
      <c r="F1974" s="344"/>
      <c r="G1974" s="344"/>
      <c r="H1974" s="344"/>
      <c r="I1974" s="344"/>
      <c r="J1974" s="344"/>
      <c r="K1974" s="344"/>
      <c r="L1974" s="344"/>
      <c r="M1974" s="344"/>
      <c r="N1974" s="344"/>
      <c r="O1974" s="344"/>
      <c r="P1974" s="344"/>
    </row>
    <row r="1975" spans="2:16" ht="18" customHeight="1">
      <c r="B1975" s="344"/>
      <c r="C1975" s="344"/>
      <c r="D1975" s="344"/>
      <c r="E1975" s="344"/>
      <c r="F1975" s="344"/>
      <c r="G1975" s="344"/>
      <c r="H1975" s="344"/>
      <c r="I1975" s="344"/>
      <c r="J1975" s="344"/>
      <c r="K1975" s="344"/>
      <c r="L1975" s="344"/>
      <c r="M1975" s="344"/>
      <c r="N1975" s="344"/>
      <c r="O1975" s="344"/>
      <c r="P1975" s="344"/>
    </row>
    <row r="1976" spans="2:16" ht="18" customHeight="1">
      <c r="B1976" s="344"/>
      <c r="C1976" s="344"/>
      <c r="D1976" s="344"/>
      <c r="E1976" s="344"/>
      <c r="F1976" s="344"/>
      <c r="G1976" s="344"/>
      <c r="H1976" s="344"/>
      <c r="I1976" s="344"/>
      <c r="J1976" s="344"/>
      <c r="K1976" s="344"/>
      <c r="L1976" s="344"/>
      <c r="M1976" s="344"/>
      <c r="N1976" s="344"/>
      <c r="O1976" s="344"/>
      <c r="P1976" s="344"/>
    </row>
    <row r="1977" spans="2:16" ht="18" customHeight="1">
      <c r="B1977" s="344"/>
      <c r="C1977" s="344"/>
      <c r="D1977" s="344"/>
      <c r="E1977" s="344"/>
      <c r="F1977" s="344"/>
      <c r="G1977" s="344"/>
      <c r="H1977" s="344"/>
      <c r="I1977" s="344"/>
      <c r="J1977" s="344"/>
      <c r="K1977" s="344"/>
      <c r="L1977" s="344"/>
      <c r="M1977" s="344"/>
      <c r="N1977" s="344"/>
      <c r="O1977" s="344"/>
      <c r="P1977" s="344"/>
    </row>
    <row r="1978" spans="2:16" ht="18" customHeight="1">
      <c r="B1978" s="344"/>
      <c r="C1978" s="344"/>
      <c r="D1978" s="344"/>
      <c r="E1978" s="344"/>
      <c r="F1978" s="344"/>
      <c r="G1978" s="344"/>
      <c r="H1978" s="344"/>
      <c r="I1978" s="344"/>
      <c r="J1978" s="344"/>
      <c r="K1978" s="344"/>
      <c r="L1978" s="344"/>
      <c r="M1978" s="344"/>
      <c r="N1978" s="344"/>
      <c r="O1978" s="344"/>
      <c r="P1978" s="344"/>
    </row>
    <row r="1979" spans="2:16" ht="18" customHeight="1">
      <c r="B1979" s="344"/>
      <c r="C1979" s="344"/>
      <c r="D1979" s="344"/>
      <c r="E1979" s="344"/>
      <c r="F1979" s="344"/>
      <c r="G1979" s="344"/>
      <c r="H1979" s="344"/>
      <c r="I1979" s="344"/>
      <c r="J1979" s="344"/>
      <c r="K1979" s="344"/>
      <c r="L1979" s="344"/>
      <c r="M1979" s="344"/>
      <c r="N1979" s="344"/>
      <c r="O1979" s="344"/>
      <c r="P1979" s="344"/>
    </row>
    <row r="1980" spans="2:16" ht="18" customHeight="1">
      <c r="B1980" s="344"/>
      <c r="C1980" s="344"/>
      <c r="D1980" s="344"/>
      <c r="E1980" s="344"/>
      <c r="F1980" s="344"/>
      <c r="G1980" s="344"/>
      <c r="H1980" s="344"/>
      <c r="I1980" s="344"/>
      <c r="J1980" s="344"/>
      <c r="K1980" s="344"/>
      <c r="L1980" s="344"/>
      <c r="M1980" s="344"/>
      <c r="N1980" s="344"/>
      <c r="O1980" s="344"/>
      <c r="P1980" s="344"/>
    </row>
    <row r="1981" spans="2:16" ht="18" customHeight="1">
      <c r="B1981" s="344"/>
      <c r="C1981" s="344"/>
      <c r="D1981" s="344"/>
      <c r="E1981" s="344"/>
      <c r="F1981" s="344"/>
      <c r="G1981" s="344"/>
      <c r="H1981" s="344"/>
      <c r="I1981" s="344"/>
      <c r="J1981" s="344"/>
      <c r="K1981" s="344"/>
      <c r="L1981" s="344"/>
      <c r="M1981" s="344"/>
      <c r="N1981" s="344"/>
      <c r="O1981" s="344"/>
      <c r="P1981" s="344"/>
    </row>
    <row r="1982" spans="2:16" ht="18" customHeight="1">
      <c r="B1982" s="344"/>
      <c r="C1982" s="344"/>
      <c r="D1982" s="344"/>
      <c r="E1982" s="344"/>
      <c r="F1982" s="344"/>
      <c r="G1982" s="344"/>
      <c r="H1982" s="344"/>
      <c r="I1982" s="344"/>
      <c r="J1982" s="344"/>
      <c r="K1982" s="344"/>
      <c r="L1982" s="344"/>
      <c r="M1982" s="344"/>
      <c r="N1982" s="344"/>
      <c r="O1982" s="344"/>
      <c r="P1982" s="344"/>
    </row>
    <row r="1983" spans="2:16" ht="18" customHeight="1">
      <c r="B1983" s="344"/>
      <c r="C1983" s="344"/>
      <c r="D1983" s="344"/>
      <c r="E1983" s="344"/>
      <c r="F1983" s="344"/>
      <c r="G1983" s="344"/>
      <c r="H1983" s="344"/>
      <c r="I1983" s="344"/>
      <c r="J1983" s="344"/>
      <c r="K1983" s="344"/>
      <c r="L1983" s="344"/>
      <c r="M1983" s="344"/>
      <c r="N1983" s="344"/>
      <c r="O1983" s="344"/>
      <c r="P1983" s="344"/>
    </row>
    <row r="1984" spans="2:16" ht="18" customHeight="1">
      <c r="B1984" s="344"/>
      <c r="C1984" s="344"/>
      <c r="D1984" s="344"/>
      <c r="E1984" s="344"/>
      <c r="F1984" s="344"/>
      <c r="G1984" s="344"/>
      <c r="H1984" s="344"/>
      <c r="I1984" s="344"/>
      <c r="J1984" s="344"/>
      <c r="K1984" s="344"/>
      <c r="L1984" s="344"/>
      <c r="M1984" s="344"/>
      <c r="N1984" s="344"/>
      <c r="O1984" s="344"/>
      <c r="P1984" s="344"/>
    </row>
    <row r="1985" spans="2:16" ht="18" customHeight="1">
      <c r="B1985" s="344"/>
      <c r="C1985" s="344"/>
      <c r="D1985" s="344"/>
      <c r="E1985" s="344"/>
      <c r="F1985" s="344"/>
      <c r="G1985" s="344"/>
      <c r="H1985" s="344"/>
      <c r="I1985" s="344"/>
      <c r="J1985" s="344"/>
      <c r="K1985" s="344"/>
      <c r="L1985" s="344"/>
      <c r="M1985" s="344"/>
      <c r="N1985" s="344"/>
      <c r="O1985" s="344"/>
      <c r="P1985" s="344"/>
    </row>
    <row r="1986" spans="2:16" ht="18" customHeight="1">
      <c r="B1986" s="344"/>
      <c r="C1986" s="344"/>
      <c r="D1986" s="344"/>
      <c r="E1986" s="344"/>
      <c r="F1986" s="344"/>
      <c r="G1986" s="344"/>
      <c r="H1986" s="344"/>
      <c r="I1986" s="344"/>
      <c r="J1986" s="344"/>
      <c r="K1986" s="344"/>
      <c r="L1986" s="344"/>
      <c r="M1986" s="344"/>
      <c r="N1986" s="344"/>
      <c r="O1986" s="344"/>
      <c r="P1986" s="344"/>
    </row>
    <row r="1987" spans="2:16" ht="18" customHeight="1">
      <c r="B1987" s="344"/>
      <c r="C1987" s="344"/>
      <c r="D1987" s="344"/>
      <c r="E1987" s="344"/>
      <c r="F1987" s="344"/>
      <c r="G1987" s="344"/>
      <c r="H1987" s="344"/>
      <c r="I1987" s="344"/>
      <c r="J1987" s="344"/>
      <c r="K1987" s="344"/>
      <c r="L1987" s="344"/>
      <c r="M1987" s="344"/>
      <c r="N1987" s="344"/>
      <c r="O1987" s="344"/>
      <c r="P1987" s="344"/>
    </row>
    <row r="1988" spans="2:16" ht="18" customHeight="1">
      <c r="B1988" s="344"/>
      <c r="C1988" s="344"/>
      <c r="D1988" s="344"/>
      <c r="E1988" s="344"/>
      <c r="F1988" s="344"/>
      <c r="G1988" s="344"/>
      <c r="H1988" s="344"/>
      <c r="I1988" s="344"/>
      <c r="J1988" s="344"/>
      <c r="K1988" s="344"/>
      <c r="L1988" s="344"/>
      <c r="M1988" s="344"/>
      <c r="N1988" s="344"/>
      <c r="O1988" s="344"/>
      <c r="P1988" s="344"/>
    </row>
    <row r="1989" spans="2:16" ht="18" customHeight="1">
      <c r="B1989" s="344"/>
      <c r="C1989" s="344"/>
      <c r="D1989" s="344"/>
      <c r="E1989" s="344"/>
      <c r="F1989" s="344"/>
      <c r="G1989" s="344"/>
      <c r="H1989" s="344"/>
      <c r="I1989" s="344"/>
      <c r="J1989" s="344"/>
      <c r="K1989" s="344"/>
      <c r="L1989" s="344"/>
      <c r="M1989" s="344"/>
      <c r="N1989" s="344"/>
      <c r="O1989" s="344"/>
      <c r="P1989" s="344"/>
    </row>
    <row r="1990" spans="2:16" ht="18" customHeight="1">
      <c r="B1990" s="344"/>
      <c r="C1990" s="344"/>
      <c r="D1990" s="344"/>
      <c r="E1990" s="344"/>
      <c r="F1990" s="344"/>
      <c r="G1990" s="344"/>
      <c r="H1990" s="344"/>
      <c r="I1990" s="344"/>
      <c r="J1990" s="344"/>
      <c r="K1990" s="344"/>
      <c r="L1990" s="344"/>
      <c r="M1990" s="344"/>
      <c r="N1990" s="344"/>
      <c r="O1990" s="344"/>
      <c r="P1990" s="344"/>
    </row>
    <row r="1991" spans="2:16" ht="18" customHeight="1">
      <c r="B1991" s="344"/>
      <c r="C1991" s="344"/>
      <c r="D1991" s="344"/>
      <c r="E1991" s="344"/>
      <c r="F1991" s="344"/>
      <c r="G1991" s="344"/>
      <c r="H1991" s="344"/>
      <c r="I1991" s="344"/>
      <c r="J1991" s="344"/>
      <c r="K1991" s="344"/>
      <c r="L1991" s="344"/>
      <c r="M1991" s="344"/>
      <c r="N1991" s="344"/>
      <c r="O1991" s="344"/>
      <c r="P1991" s="344"/>
    </row>
    <row r="1992" spans="2:16" ht="18" customHeight="1">
      <c r="B1992" s="344"/>
      <c r="C1992" s="344"/>
      <c r="D1992" s="344"/>
      <c r="E1992" s="344"/>
      <c r="F1992" s="344"/>
      <c r="G1992" s="344"/>
      <c r="H1992" s="344"/>
      <c r="I1992" s="344"/>
      <c r="J1992" s="344"/>
      <c r="K1992" s="344"/>
      <c r="L1992" s="344"/>
      <c r="M1992" s="344"/>
      <c r="N1992" s="344"/>
      <c r="O1992" s="344"/>
      <c r="P1992" s="344"/>
    </row>
    <row r="1993" spans="2:16" ht="18" customHeight="1">
      <c r="B1993" s="344"/>
      <c r="C1993" s="344"/>
      <c r="D1993" s="344"/>
      <c r="E1993" s="344"/>
      <c r="F1993" s="344"/>
      <c r="G1993" s="344"/>
      <c r="H1993" s="344"/>
      <c r="I1993" s="344"/>
      <c r="J1993" s="344"/>
      <c r="K1993" s="344"/>
      <c r="L1993" s="344"/>
      <c r="M1993" s="344"/>
      <c r="N1993" s="344"/>
      <c r="O1993" s="344"/>
      <c r="P1993" s="344"/>
    </row>
    <row r="1994" spans="2:16" ht="18" customHeight="1">
      <c r="B1994" s="344"/>
      <c r="C1994" s="344"/>
      <c r="D1994" s="344"/>
      <c r="E1994" s="344"/>
      <c r="F1994" s="344"/>
      <c r="G1994" s="344"/>
      <c r="H1994" s="344"/>
      <c r="I1994" s="344"/>
      <c r="J1994" s="344"/>
      <c r="K1994" s="344"/>
      <c r="L1994" s="344"/>
      <c r="M1994" s="344"/>
      <c r="N1994" s="344"/>
      <c r="O1994" s="344"/>
      <c r="P1994" s="344"/>
    </row>
    <row r="1995" spans="2:16" ht="18" customHeight="1">
      <c r="B1995" s="344"/>
      <c r="C1995" s="344"/>
      <c r="D1995" s="344"/>
      <c r="E1995" s="344"/>
      <c r="F1995" s="344"/>
      <c r="G1995" s="344"/>
      <c r="H1995" s="344"/>
      <c r="I1995" s="344"/>
      <c r="J1995" s="344"/>
      <c r="K1995" s="344"/>
      <c r="L1995" s="344"/>
      <c r="M1995" s="344"/>
      <c r="N1995" s="344"/>
      <c r="O1995" s="344"/>
      <c r="P1995" s="344"/>
    </row>
    <row r="1996" spans="2:16" ht="18" customHeight="1">
      <c r="B1996" s="344"/>
      <c r="C1996" s="344"/>
      <c r="D1996" s="344"/>
      <c r="E1996" s="344"/>
      <c r="F1996" s="344"/>
      <c r="G1996" s="344"/>
      <c r="H1996" s="344"/>
      <c r="I1996" s="344"/>
      <c r="J1996" s="344"/>
      <c r="K1996" s="344"/>
      <c r="L1996" s="344"/>
      <c r="M1996" s="344"/>
      <c r="N1996" s="344"/>
      <c r="O1996" s="344"/>
      <c r="P1996" s="344"/>
    </row>
    <row r="1997" spans="2:16" ht="18" customHeight="1">
      <c r="B1997" s="344"/>
      <c r="C1997" s="344"/>
      <c r="D1997" s="344"/>
      <c r="E1997" s="344"/>
      <c r="F1997" s="344"/>
      <c r="G1997" s="344"/>
      <c r="H1997" s="344"/>
      <c r="I1997" s="344"/>
      <c r="J1997" s="344"/>
      <c r="K1997" s="344"/>
      <c r="L1997" s="344"/>
      <c r="M1997" s="344"/>
      <c r="N1997" s="344"/>
      <c r="O1997" s="344"/>
      <c r="P1997" s="344"/>
    </row>
    <row r="1998" spans="2:16" ht="18" customHeight="1">
      <c r="B1998" s="344"/>
      <c r="C1998" s="344"/>
      <c r="D1998" s="344"/>
      <c r="E1998" s="344"/>
      <c r="F1998" s="344"/>
      <c r="G1998" s="344"/>
      <c r="H1998" s="344"/>
      <c r="I1998" s="344"/>
      <c r="J1998" s="344"/>
      <c r="K1998" s="344"/>
      <c r="L1998" s="344"/>
      <c r="M1998" s="344"/>
      <c r="N1998" s="344"/>
      <c r="O1998" s="344"/>
      <c r="P1998" s="344"/>
    </row>
    <row r="1999" spans="2:16" ht="18" customHeight="1">
      <c r="B1999" s="344"/>
      <c r="C1999" s="344"/>
      <c r="D1999" s="344"/>
      <c r="E1999" s="344"/>
      <c r="F1999" s="344"/>
      <c r="G1999" s="344"/>
      <c r="H1999" s="344"/>
      <c r="I1999" s="344"/>
      <c r="J1999" s="344"/>
      <c r="K1999" s="344"/>
      <c r="L1999" s="344"/>
      <c r="M1999" s="344"/>
      <c r="N1999" s="344"/>
      <c r="O1999" s="344"/>
      <c r="P1999" s="344"/>
    </row>
    <row r="2000" spans="2:16" ht="18" customHeight="1">
      <c r="B2000" s="344"/>
      <c r="C2000" s="344"/>
      <c r="D2000" s="344"/>
      <c r="E2000" s="344"/>
      <c r="F2000" s="344"/>
      <c r="G2000" s="344"/>
      <c r="H2000" s="344"/>
      <c r="I2000" s="344"/>
      <c r="J2000" s="344"/>
      <c r="K2000" s="344"/>
      <c r="L2000" s="344"/>
      <c r="M2000" s="344"/>
      <c r="N2000" s="344"/>
      <c r="O2000" s="344"/>
      <c r="P2000" s="344"/>
    </row>
    <row r="2001" spans="2:16" ht="18" customHeight="1">
      <c r="B2001" s="344"/>
      <c r="C2001" s="344"/>
      <c r="D2001" s="344"/>
      <c r="E2001" s="344"/>
      <c r="F2001" s="344"/>
      <c r="G2001" s="344"/>
      <c r="H2001" s="344"/>
      <c r="I2001" s="344"/>
      <c r="J2001" s="344"/>
      <c r="K2001" s="344"/>
      <c r="L2001" s="344"/>
      <c r="M2001" s="344"/>
      <c r="N2001" s="344"/>
      <c r="O2001" s="344"/>
      <c r="P2001" s="344"/>
    </row>
    <row r="2002" spans="2:16" ht="18" customHeight="1">
      <c r="B2002" s="344"/>
      <c r="C2002" s="344"/>
      <c r="D2002" s="344"/>
      <c r="E2002" s="344"/>
      <c r="F2002" s="344"/>
      <c r="G2002" s="344"/>
      <c r="H2002" s="344"/>
      <c r="I2002" s="344"/>
      <c r="J2002" s="344"/>
      <c r="K2002" s="344"/>
      <c r="L2002" s="344"/>
      <c r="M2002" s="344"/>
      <c r="N2002" s="344"/>
      <c r="O2002" s="344"/>
      <c r="P2002" s="344"/>
    </row>
    <row r="2003" spans="2:16" ht="18" customHeight="1">
      <c r="B2003" s="344"/>
      <c r="C2003" s="344"/>
      <c r="D2003" s="344"/>
      <c r="E2003" s="344"/>
      <c r="F2003" s="344"/>
      <c r="G2003" s="344"/>
      <c r="H2003" s="344"/>
      <c r="I2003" s="344"/>
      <c r="J2003" s="344"/>
      <c r="K2003" s="344"/>
      <c r="L2003" s="344"/>
      <c r="M2003" s="344"/>
      <c r="N2003" s="344"/>
      <c r="O2003" s="344"/>
      <c r="P2003" s="344"/>
    </row>
    <row r="2004" spans="2:16" ht="18" customHeight="1">
      <c r="B2004" s="344"/>
      <c r="C2004" s="344"/>
      <c r="D2004" s="344"/>
      <c r="E2004" s="344"/>
      <c r="F2004" s="344"/>
      <c r="G2004" s="344"/>
      <c r="H2004" s="344"/>
      <c r="I2004" s="344"/>
      <c r="J2004" s="344"/>
      <c r="K2004" s="344"/>
      <c r="L2004" s="344"/>
      <c r="M2004" s="344"/>
      <c r="N2004" s="344"/>
      <c r="O2004" s="344"/>
      <c r="P2004" s="344"/>
    </row>
    <row r="2005" spans="2:16" ht="18" customHeight="1">
      <c r="B2005" s="344"/>
      <c r="C2005" s="344"/>
      <c r="D2005" s="344"/>
      <c r="E2005" s="344"/>
      <c r="F2005" s="344"/>
      <c r="G2005" s="344"/>
      <c r="H2005" s="344"/>
      <c r="I2005" s="344"/>
      <c r="J2005" s="344"/>
      <c r="K2005" s="344"/>
      <c r="L2005" s="344"/>
      <c r="M2005" s="344"/>
      <c r="N2005" s="344"/>
      <c r="O2005" s="344"/>
      <c r="P2005" s="344"/>
    </row>
    <row r="2006" spans="2:16" ht="18" customHeight="1">
      <c r="B2006" s="344"/>
      <c r="C2006" s="344"/>
      <c r="D2006" s="344"/>
      <c r="E2006" s="344"/>
      <c r="F2006" s="344"/>
      <c r="G2006" s="344"/>
      <c r="H2006" s="344"/>
      <c r="I2006" s="344"/>
      <c r="J2006" s="344"/>
      <c r="K2006" s="344"/>
      <c r="L2006" s="344"/>
      <c r="M2006" s="344"/>
      <c r="N2006" s="344"/>
      <c r="O2006" s="344"/>
      <c r="P2006" s="344"/>
    </row>
    <row r="2007" spans="2:16" ht="18" customHeight="1">
      <c r="B2007" s="344"/>
      <c r="C2007" s="344"/>
      <c r="D2007" s="344"/>
      <c r="E2007" s="344"/>
      <c r="F2007" s="344"/>
      <c r="G2007" s="344"/>
      <c r="H2007" s="344"/>
      <c r="I2007" s="344"/>
      <c r="J2007" s="344"/>
      <c r="K2007" s="344"/>
      <c r="L2007" s="344"/>
      <c r="M2007" s="344"/>
      <c r="N2007" s="344"/>
      <c r="O2007" s="344"/>
      <c r="P2007" s="344"/>
    </row>
    <row r="2008" spans="2:16" ht="18" customHeight="1">
      <c r="B2008" s="344"/>
      <c r="C2008" s="344"/>
      <c r="D2008" s="344"/>
      <c r="E2008" s="344"/>
      <c r="F2008" s="344"/>
      <c r="G2008" s="344"/>
      <c r="H2008" s="344"/>
      <c r="I2008" s="344"/>
      <c r="J2008" s="344"/>
      <c r="K2008" s="344"/>
      <c r="L2008" s="344"/>
      <c r="M2008" s="344"/>
      <c r="N2008" s="344"/>
      <c r="O2008" s="344"/>
      <c r="P2008" s="344"/>
    </row>
    <row r="2009" spans="2:16" ht="18" customHeight="1">
      <c r="B2009" s="344"/>
      <c r="C2009" s="344"/>
      <c r="D2009" s="344"/>
      <c r="E2009" s="344"/>
      <c r="F2009" s="344"/>
      <c r="G2009" s="344"/>
      <c r="H2009" s="344"/>
      <c r="I2009" s="344"/>
      <c r="J2009" s="344"/>
      <c r="K2009" s="344"/>
      <c r="L2009" s="344"/>
      <c r="M2009" s="344"/>
      <c r="N2009" s="344"/>
      <c r="O2009" s="344"/>
      <c r="P2009" s="344"/>
    </row>
    <row r="2010" spans="2:16" ht="18" customHeight="1">
      <c r="B2010" s="344"/>
      <c r="C2010" s="344"/>
      <c r="D2010" s="344"/>
      <c r="E2010" s="344"/>
      <c r="F2010" s="344"/>
      <c r="G2010" s="344"/>
      <c r="H2010" s="344"/>
      <c r="I2010" s="344"/>
      <c r="J2010" s="344"/>
      <c r="K2010" s="344"/>
      <c r="L2010" s="344"/>
      <c r="M2010" s="344"/>
      <c r="N2010" s="344"/>
      <c r="O2010" s="344"/>
      <c r="P2010" s="344"/>
    </row>
    <row r="2011" spans="2:16" ht="18" customHeight="1">
      <c r="B2011" s="344"/>
      <c r="C2011" s="344"/>
      <c r="D2011" s="344"/>
      <c r="E2011" s="344"/>
      <c r="F2011" s="344"/>
      <c r="G2011" s="344"/>
      <c r="H2011" s="344"/>
      <c r="I2011" s="344"/>
      <c r="J2011" s="344"/>
      <c r="K2011" s="344"/>
      <c r="L2011" s="344"/>
      <c r="M2011" s="344"/>
      <c r="N2011" s="344"/>
      <c r="O2011" s="344"/>
      <c r="P2011" s="344"/>
    </row>
    <row r="2012" spans="2:16" ht="18" customHeight="1">
      <c r="B2012" s="344"/>
      <c r="C2012" s="344"/>
      <c r="D2012" s="344"/>
      <c r="E2012" s="344"/>
      <c r="F2012" s="344"/>
      <c r="G2012" s="344"/>
      <c r="H2012" s="344"/>
      <c r="I2012" s="344"/>
      <c r="J2012" s="344"/>
      <c r="K2012" s="344"/>
      <c r="L2012" s="344"/>
      <c r="M2012" s="344"/>
      <c r="N2012" s="344"/>
      <c r="O2012" s="344"/>
      <c r="P2012" s="344"/>
    </row>
    <row r="2013" spans="2:16" ht="18" customHeight="1">
      <c r="B2013" s="344"/>
      <c r="C2013" s="344"/>
      <c r="D2013" s="344"/>
      <c r="E2013" s="344"/>
      <c r="F2013" s="344"/>
      <c r="G2013" s="344"/>
      <c r="H2013" s="344"/>
      <c r="I2013" s="344"/>
      <c r="J2013" s="344"/>
      <c r="K2013" s="344"/>
      <c r="L2013" s="344"/>
      <c r="M2013" s="344"/>
      <c r="N2013" s="344"/>
      <c r="O2013" s="344"/>
      <c r="P2013" s="344"/>
    </row>
    <row r="2014" spans="2:16" ht="18" customHeight="1">
      <c r="B2014" s="344"/>
      <c r="C2014" s="344"/>
      <c r="D2014" s="344"/>
      <c r="E2014" s="344"/>
      <c r="F2014" s="344"/>
      <c r="G2014" s="344"/>
      <c r="H2014" s="344"/>
      <c r="I2014" s="344"/>
      <c r="J2014" s="344"/>
      <c r="K2014" s="344"/>
      <c r="L2014" s="344"/>
      <c r="M2014" s="344"/>
      <c r="N2014" s="344"/>
      <c r="O2014" s="344"/>
      <c r="P2014" s="344"/>
    </row>
    <row r="2015" spans="2:16" ht="18" customHeight="1">
      <c r="B2015" s="344"/>
      <c r="C2015" s="344"/>
      <c r="D2015" s="344"/>
      <c r="E2015" s="344"/>
      <c r="F2015" s="344"/>
      <c r="G2015" s="344"/>
      <c r="H2015" s="344"/>
      <c r="I2015" s="344"/>
      <c r="J2015" s="344"/>
      <c r="K2015" s="344"/>
      <c r="L2015" s="344"/>
      <c r="M2015" s="344"/>
      <c r="N2015" s="344"/>
      <c r="O2015" s="344"/>
      <c r="P2015" s="344"/>
    </row>
    <row r="2016" spans="2:16" ht="18" customHeight="1">
      <c r="B2016" s="344"/>
      <c r="C2016" s="344"/>
      <c r="D2016" s="344"/>
      <c r="E2016" s="344"/>
      <c r="F2016" s="344"/>
      <c r="G2016" s="344"/>
      <c r="H2016" s="344"/>
      <c r="I2016" s="344"/>
      <c r="J2016" s="344"/>
      <c r="K2016" s="344"/>
      <c r="L2016" s="344"/>
      <c r="M2016" s="344"/>
      <c r="N2016" s="344"/>
      <c r="O2016" s="344"/>
      <c r="P2016" s="344"/>
    </row>
    <row r="2017" spans="2:16" ht="18" customHeight="1">
      <c r="B2017" s="344"/>
      <c r="C2017" s="344"/>
      <c r="D2017" s="344"/>
      <c r="E2017" s="344"/>
      <c r="F2017" s="344"/>
      <c r="G2017" s="344"/>
      <c r="H2017" s="344"/>
      <c r="I2017" s="344"/>
      <c r="J2017" s="344"/>
      <c r="K2017" s="344"/>
      <c r="L2017" s="344"/>
      <c r="M2017" s="344"/>
      <c r="N2017" s="344"/>
      <c r="O2017" s="344"/>
      <c r="P2017" s="344"/>
    </row>
    <row r="2018" spans="2:16" ht="18" customHeight="1">
      <c r="B2018" s="344"/>
      <c r="C2018" s="344"/>
      <c r="D2018" s="344"/>
      <c r="E2018" s="344"/>
      <c r="F2018" s="344"/>
      <c r="G2018" s="344"/>
      <c r="H2018" s="344"/>
      <c r="I2018" s="344"/>
      <c r="J2018" s="344"/>
      <c r="K2018" s="344"/>
      <c r="L2018" s="344"/>
      <c r="M2018" s="344"/>
      <c r="N2018" s="344"/>
      <c r="O2018" s="344"/>
      <c r="P2018" s="344"/>
    </row>
    <row r="2019" spans="2:16" ht="18" customHeight="1">
      <c r="B2019" s="344"/>
      <c r="C2019" s="344"/>
      <c r="D2019" s="344"/>
      <c r="E2019" s="344"/>
      <c r="F2019" s="344"/>
      <c r="G2019" s="344"/>
      <c r="H2019" s="344"/>
      <c r="I2019" s="344"/>
      <c r="J2019" s="344"/>
      <c r="K2019" s="344"/>
      <c r="L2019" s="344"/>
      <c r="M2019" s="344"/>
      <c r="N2019" s="344"/>
      <c r="O2019" s="344"/>
      <c r="P2019" s="344"/>
    </row>
    <row r="2020" spans="2:16" ht="18" customHeight="1">
      <c r="B2020" s="344"/>
      <c r="C2020" s="344"/>
      <c r="D2020" s="344"/>
      <c r="E2020" s="344"/>
      <c r="F2020" s="344"/>
      <c r="G2020" s="344"/>
      <c r="H2020" s="344"/>
      <c r="I2020" s="344"/>
      <c r="J2020" s="344"/>
      <c r="K2020" s="344"/>
      <c r="L2020" s="344"/>
      <c r="M2020" s="344"/>
      <c r="N2020" s="344"/>
      <c r="O2020" s="344"/>
      <c r="P2020" s="344"/>
    </row>
    <row r="2021" spans="2:16" ht="18" customHeight="1">
      <c r="B2021" s="344"/>
      <c r="C2021" s="344"/>
      <c r="D2021" s="344"/>
      <c r="E2021" s="344"/>
      <c r="F2021" s="344"/>
      <c r="G2021" s="344"/>
      <c r="H2021" s="344"/>
      <c r="I2021" s="344"/>
      <c r="J2021" s="344"/>
      <c r="K2021" s="344"/>
      <c r="L2021" s="344"/>
      <c r="M2021" s="344"/>
      <c r="N2021" s="344"/>
      <c r="O2021" s="344"/>
      <c r="P2021" s="344"/>
    </row>
    <row r="2022" spans="2:16" ht="18" customHeight="1">
      <c r="B2022" s="344"/>
      <c r="C2022" s="344"/>
      <c r="D2022" s="344"/>
      <c r="E2022" s="344"/>
      <c r="F2022" s="344"/>
      <c r="G2022" s="344"/>
      <c r="H2022" s="344"/>
      <c r="I2022" s="344"/>
      <c r="J2022" s="344"/>
      <c r="K2022" s="344"/>
      <c r="L2022" s="344"/>
      <c r="M2022" s="344"/>
      <c r="N2022" s="344"/>
      <c r="O2022" s="344"/>
      <c r="P2022" s="344"/>
    </row>
    <row r="2023" spans="2:16" ht="18" customHeight="1">
      <c r="B2023" s="344"/>
      <c r="C2023" s="344"/>
      <c r="D2023" s="344"/>
      <c r="E2023" s="344"/>
      <c r="F2023" s="344"/>
      <c r="G2023" s="344"/>
      <c r="H2023" s="344"/>
      <c r="I2023" s="344"/>
      <c r="J2023" s="344"/>
      <c r="K2023" s="344"/>
      <c r="L2023" s="344"/>
      <c r="M2023" s="344"/>
      <c r="N2023" s="344"/>
      <c r="O2023" s="344"/>
      <c r="P2023" s="344"/>
    </row>
    <row r="2024" spans="2:16" ht="18" customHeight="1">
      <c r="B2024" s="344"/>
      <c r="C2024" s="344"/>
      <c r="D2024" s="344"/>
      <c r="E2024" s="344"/>
      <c r="F2024" s="344"/>
      <c r="G2024" s="344"/>
      <c r="H2024" s="344"/>
      <c r="I2024" s="344"/>
      <c r="J2024" s="344"/>
      <c r="K2024" s="344"/>
      <c r="L2024" s="344"/>
      <c r="M2024" s="344"/>
      <c r="N2024" s="344"/>
      <c r="O2024" s="344"/>
      <c r="P2024" s="344"/>
    </row>
    <row r="2025" spans="2:16" ht="18" customHeight="1">
      <c r="B2025" s="344"/>
      <c r="C2025" s="344"/>
      <c r="D2025" s="344"/>
      <c r="E2025" s="344"/>
      <c r="F2025" s="344"/>
      <c r="G2025" s="344"/>
      <c r="H2025" s="344"/>
      <c r="I2025" s="344"/>
      <c r="J2025" s="344"/>
      <c r="K2025" s="344"/>
      <c r="L2025" s="344"/>
      <c r="M2025" s="344"/>
      <c r="N2025" s="344"/>
      <c r="O2025" s="344"/>
      <c r="P2025" s="344"/>
    </row>
    <row r="2026" spans="2:16" ht="18" customHeight="1">
      <c r="B2026" s="344"/>
      <c r="C2026" s="344"/>
      <c r="D2026" s="344"/>
      <c r="E2026" s="344"/>
      <c r="F2026" s="344"/>
      <c r="G2026" s="344"/>
      <c r="H2026" s="344"/>
      <c r="I2026" s="344"/>
      <c r="J2026" s="344"/>
      <c r="K2026" s="344"/>
      <c r="L2026" s="344"/>
      <c r="M2026" s="344"/>
      <c r="N2026" s="344"/>
      <c r="O2026" s="344"/>
      <c r="P2026" s="344"/>
    </row>
    <row r="2027" spans="2:16" ht="18" customHeight="1">
      <c r="B2027" s="344"/>
      <c r="C2027" s="344"/>
      <c r="D2027" s="344"/>
      <c r="E2027" s="344"/>
      <c r="F2027" s="344"/>
      <c r="G2027" s="344"/>
      <c r="H2027" s="344"/>
      <c r="I2027" s="344"/>
      <c r="J2027" s="344"/>
      <c r="K2027" s="344"/>
      <c r="L2027" s="344"/>
      <c r="M2027" s="344"/>
      <c r="N2027" s="344"/>
      <c r="O2027" s="344"/>
      <c r="P2027" s="344"/>
    </row>
    <row r="2028" spans="2:16" ht="18" customHeight="1">
      <c r="B2028" s="344"/>
      <c r="C2028" s="344"/>
      <c r="D2028" s="344"/>
      <c r="E2028" s="344"/>
      <c r="F2028" s="344"/>
      <c r="G2028" s="344"/>
      <c r="H2028" s="344"/>
      <c r="I2028" s="344"/>
      <c r="J2028" s="344"/>
      <c r="K2028" s="344"/>
      <c r="L2028" s="344"/>
      <c r="M2028" s="344"/>
      <c r="N2028" s="344"/>
      <c r="O2028" s="344"/>
      <c r="P2028" s="344"/>
    </row>
    <row r="2029" spans="2:16" ht="18" customHeight="1">
      <c r="B2029" s="344"/>
      <c r="C2029" s="344"/>
      <c r="D2029" s="344"/>
      <c r="E2029" s="344"/>
      <c r="F2029" s="344"/>
      <c r="G2029" s="344"/>
      <c r="H2029" s="344"/>
      <c r="I2029" s="344"/>
      <c r="J2029" s="344"/>
      <c r="K2029" s="344"/>
      <c r="L2029" s="344"/>
      <c r="M2029" s="344"/>
      <c r="N2029" s="344"/>
      <c r="O2029" s="344"/>
      <c r="P2029" s="344"/>
    </row>
    <row r="2030" spans="2:16" ht="18" customHeight="1">
      <c r="B2030" s="344"/>
      <c r="C2030" s="344"/>
      <c r="D2030" s="344"/>
      <c r="E2030" s="344"/>
      <c r="F2030" s="344"/>
      <c r="G2030" s="344"/>
      <c r="H2030" s="344"/>
      <c r="I2030" s="344"/>
      <c r="J2030" s="344"/>
      <c r="K2030" s="344"/>
      <c r="L2030" s="344"/>
      <c r="M2030" s="344"/>
      <c r="N2030" s="344"/>
      <c r="O2030" s="344"/>
      <c r="P2030" s="344"/>
    </row>
    <row r="2031" spans="2:16" ht="18" customHeight="1">
      <c r="B2031" s="344"/>
      <c r="C2031" s="344"/>
      <c r="D2031" s="344"/>
      <c r="E2031" s="344"/>
      <c r="F2031" s="344"/>
      <c r="G2031" s="344"/>
      <c r="H2031" s="344"/>
      <c r="I2031" s="344"/>
      <c r="J2031" s="344"/>
      <c r="K2031" s="344"/>
      <c r="L2031" s="344"/>
      <c r="M2031" s="344"/>
      <c r="N2031" s="344"/>
      <c r="O2031" s="344"/>
      <c r="P2031" s="344"/>
    </row>
    <row r="2032" spans="2:16" ht="18" customHeight="1">
      <c r="B2032" s="344"/>
      <c r="C2032" s="344"/>
      <c r="D2032" s="344"/>
      <c r="E2032" s="344"/>
      <c r="F2032" s="344"/>
      <c r="G2032" s="344"/>
      <c r="H2032" s="344"/>
      <c r="I2032" s="344"/>
      <c r="J2032" s="344"/>
      <c r="K2032" s="344"/>
      <c r="L2032" s="344"/>
      <c r="M2032" s="344"/>
      <c r="N2032" s="344"/>
      <c r="O2032" s="344"/>
      <c r="P2032" s="344"/>
    </row>
    <row r="2033" spans="2:16" ht="18" customHeight="1">
      <c r="B2033" s="344"/>
      <c r="C2033" s="344"/>
      <c r="D2033" s="344"/>
      <c r="E2033" s="344"/>
      <c r="F2033" s="344"/>
      <c r="G2033" s="344"/>
      <c r="H2033" s="344"/>
      <c r="I2033" s="344"/>
      <c r="J2033" s="344"/>
      <c r="K2033" s="344"/>
      <c r="L2033" s="344"/>
      <c r="M2033" s="344"/>
      <c r="N2033" s="344"/>
      <c r="O2033" s="344"/>
      <c r="P2033" s="344"/>
    </row>
    <row r="2034" spans="2:16" ht="18" customHeight="1">
      <c r="B2034" s="344"/>
      <c r="C2034" s="344"/>
      <c r="D2034" s="344"/>
      <c r="E2034" s="344"/>
      <c r="F2034" s="344"/>
      <c r="G2034" s="344"/>
      <c r="H2034" s="344"/>
      <c r="I2034" s="344"/>
      <c r="J2034" s="344"/>
      <c r="K2034" s="344"/>
      <c r="L2034" s="344"/>
      <c r="M2034" s="344"/>
      <c r="N2034" s="344"/>
      <c r="O2034" s="344"/>
      <c r="P2034" s="344"/>
    </row>
    <row r="2035" spans="2:16" ht="18" customHeight="1">
      <c r="B2035" s="344"/>
      <c r="C2035" s="344"/>
      <c r="D2035" s="344"/>
      <c r="E2035" s="344"/>
      <c r="F2035" s="344"/>
      <c r="G2035" s="344"/>
      <c r="H2035" s="344"/>
      <c r="I2035" s="344"/>
      <c r="J2035" s="344"/>
      <c r="K2035" s="344"/>
      <c r="L2035" s="344"/>
      <c r="M2035" s="344"/>
      <c r="N2035" s="344"/>
      <c r="O2035" s="344"/>
      <c r="P2035" s="344"/>
    </row>
    <row r="2036" spans="2:16" ht="18" customHeight="1">
      <c r="B2036" s="344"/>
      <c r="C2036" s="344"/>
      <c r="D2036" s="344"/>
      <c r="E2036" s="344"/>
      <c r="F2036" s="344"/>
      <c r="G2036" s="344"/>
      <c r="H2036" s="344"/>
      <c r="I2036" s="344"/>
      <c r="J2036" s="344"/>
      <c r="K2036" s="344"/>
      <c r="L2036" s="344"/>
      <c r="M2036" s="344"/>
      <c r="N2036" s="344"/>
      <c r="O2036" s="344"/>
      <c r="P2036" s="344"/>
    </row>
    <row r="2037" spans="2:16" ht="18" customHeight="1">
      <c r="B2037" s="344"/>
      <c r="C2037" s="344"/>
      <c r="D2037" s="344"/>
      <c r="E2037" s="344"/>
      <c r="F2037" s="344"/>
      <c r="G2037" s="344"/>
      <c r="H2037" s="344"/>
      <c r="I2037" s="344"/>
      <c r="J2037" s="344"/>
      <c r="K2037" s="344"/>
      <c r="L2037" s="344"/>
      <c r="M2037" s="344"/>
      <c r="N2037" s="344"/>
      <c r="O2037" s="344"/>
      <c r="P2037" s="344"/>
    </row>
    <row r="2038" spans="2:16" ht="18" customHeight="1">
      <c r="B2038" s="344"/>
      <c r="C2038" s="344"/>
      <c r="D2038" s="344"/>
      <c r="E2038" s="344"/>
      <c r="F2038" s="344"/>
      <c r="G2038" s="344"/>
      <c r="H2038" s="344"/>
      <c r="I2038" s="344"/>
      <c r="J2038" s="344"/>
      <c r="K2038" s="344"/>
      <c r="L2038" s="344"/>
      <c r="M2038" s="344"/>
      <c r="N2038" s="344"/>
      <c r="O2038" s="344"/>
      <c r="P2038" s="344"/>
    </row>
    <row r="2039" spans="2:16" ht="18" customHeight="1">
      <c r="B2039" s="344"/>
      <c r="C2039" s="344"/>
      <c r="D2039" s="344"/>
      <c r="E2039" s="344"/>
      <c r="F2039" s="344"/>
      <c r="G2039" s="344"/>
      <c r="H2039" s="344"/>
      <c r="I2039" s="344"/>
      <c r="J2039" s="344"/>
      <c r="K2039" s="344"/>
      <c r="L2039" s="344"/>
      <c r="M2039" s="344"/>
      <c r="N2039" s="344"/>
      <c r="O2039" s="344"/>
      <c r="P2039" s="344"/>
    </row>
    <row r="2040" spans="2:16" ht="18" customHeight="1">
      <c r="B2040" s="344"/>
      <c r="C2040" s="344"/>
      <c r="D2040" s="344"/>
      <c r="E2040" s="344"/>
      <c r="F2040" s="344"/>
      <c r="G2040" s="344"/>
      <c r="H2040" s="344"/>
      <c r="I2040" s="344"/>
      <c r="J2040" s="344"/>
      <c r="K2040" s="344"/>
      <c r="L2040" s="344"/>
      <c r="M2040" s="344"/>
      <c r="N2040" s="344"/>
      <c r="O2040" s="344"/>
      <c r="P2040" s="344"/>
    </row>
    <row r="2041" spans="2:16" ht="18" customHeight="1">
      <c r="B2041" s="344"/>
      <c r="C2041" s="344"/>
      <c r="D2041" s="344"/>
      <c r="E2041" s="344"/>
      <c r="F2041" s="344"/>
      <c r="G2041" s="344"/>
      <c r="H2041" s="344"/>
      <c r="I2041" s="344"/>
      <c r="J2041" s="344"/>
      <c r="K2041" s="344"/>
      <c r="L2041" s="344"/>
      <c r="M2041" s="344"/>
      <c r="N2041" s="344"/>
      <c r="O2041" s="344"/>
      <c r="P2041" s="344"/>
    </row>
    <row r="2042" spans="2:16" ht="18" customHeight="1">
      <c r="B2042" s="344"/>
      <c r="C2042" s="344"/>
      <c r="D2042" s="344"/>
      <c r="E2042" s="344"/>
      <c r="F2042" s="344"/>
      <c r="G2042" s="344"/>
      <c r="H2042" s="344"/>
      <c r="I2042" s="344"/>
      <c r="J2042" s="344"/>
      <c r="K2042" s="344"/>
      <c r="L2042" s="344"/>
      <c r="M2042" s="344"/>
      <c r="N2042" s="344"/>
      <c r="O2042" s="344"/>
      <c r="P2042" s="344"/>
    </row>
    <row r="2043" spans="2:16" ht="18" customHeight="1">
      <c r="B2043" s="344"/>
      <c r="C2043" s="344"/>
      <c r="D2043" s="344"/>
      <c r="E2043" s="344"/>
      <c r="F2043" s="344"/>
      <c r="G2043" s="344"/>
      <c r="H2043" s="344"/>
      <c r="I2043" s="344"/>
      <c r="J2043" s="344"/>
      <c r="K2043" s="344"/>
      <c r="L2043" s="344"/>
      <c r="M2043" s="344"/>
      <c r="N2043" s="344"/>
      <c r="O2043" s="344"/>
      <c r="P2043" s="344"/>
    </row>
    <row r="2044" spans="2:16" ht="18" customHeight="1">
      <c r="B2044" s="344"/>
      <c r="C2044" s="344"/>
      <c r="D2044" s="344"/>
      <c r="E2044" s="344"/>
      <c r="F2044" s="344"/>
      <c r="G2044" s="344"/>
      <c r="H2044" s="344"/>
      <c r="I2044" s="344"/>
      <c r="J2044" s="344"/>
      <c r="K2044" s="344"/>
      <c r="L2044" s="344"/>
      <c r="M2044" s="344"/>
      <c r="N2044" s="344"/>
      <c r="O2044" s="344"/>
      <c r="P2044" s="344"/>
    </row>
    <row r="2045" spans="2:16" ht="18" customHeight="1">
      <c r="B2045" s="344"/>
      <c r="C2045" s="344"/>
      <c r="D2045" s="344"/>
      <c r="E2045" s="344"/>
      <c r="F2045" s="344"/>
      <c r="G2045" s="344"/>
      <c r="H2045" s="344"/>
      <c r="I2045" s="344"/>
      <c r="J2045" s="344"/>
      <c r="K2045" s="344"/>
      <c r="L2045" s="344"/>
      <c r="M2045" s="344"/>
      <c r="N2045" s="344"/>
      <c r="O2045" s="344"/>
      <c r="P2045" s="344"/>
    </row>
    <row r="2046" spans="2:16" ht="18" customHeight="1">
      <c r="B2046" s="344"/>
      <c r="C2046" s="344"/>
      <c r="D2046" s="344"/>
      <c r="E2046" s="344"/>
      <c r="F2046" s="344"/>
      <c r="G2046" s="344"/>
      <c r="H2046" s="344"/>
      <c r="I2046" s="344"/>
      <c r="J2046" s="344"/>
      <c r="K2046" s="344"/>
      <c r="L2046" s="344"/>
      <c r="M2046" s="344"/>
      <c r="N2046" s="344"/>
      <c r="O2046" s="344"/>
      <c r="P2046" s="344"/>
    </row>
    <row r="2047" spans="2:16" ht="18" customHeight="1">
      <c r="B2047" s="344"/>
      <c r="C2047" s="344"/>
      <c r="D2047" s="344"/>
      <c r="E2047" s="344"/>
      <c r="F2047" s="344"/>
      <c r="G2047" s="344"/>
      <c r="H2047" s="344"/>
      <c r="I2047" s="344"/>
      <c r="J2047" s="344"/>
      <c r="K2047" s="344"/>
      <c r="L2047" s="344"/>
      <c r="M2047" s="344"/>
      <c r="N2047" s="344"/>
      <c r="O2047" s="344"/>
      <c r="P2047" s="344"/>
    </row>
    <row r="2048" spans="2:16" ht="18" customHeight="1">
      <c r="B2048" s="344"/>
      <c r="C2048" s="344"/>
      <c r="D2048" s="344"/>
      <c r="E2048" s="344"/>
      <c r="F2048" s="344"/>
      <c r="G2048" s="344"/>
      <c r="H2048" s="344"/>
      <c r="I2048" s="344"/>
      <c r="J2048" s="344"/>
      <c r="K2048" s="344"/>
      <c r="L2048" s="344"/>
      <c r="M2048" s="344"/>
      <c r="N2048" s="344"/>
      <c r="O2048" s="344"/>
      <c r="P2048" s="344"/>
    </row>
    <row r="2049" spans="2:16" ht="18" customHeight="1">
      <c r="B2049" s="344"/>
      <c r="C2049" s="344"/>
      <c r="D2049" s="344"/>
      <c r="E2049" s="344"/>
      <c r="F2049" s="344"/>
      <c r="G2049" s="344"/>
      <c r="H2049" s="344"/>
      <c r="I2049" s="344"/>
      <c r="J2049" s="344"/>
      <c r="K2049" s="344"/>
      <c r="L2049" s="344"/>
      <c r="M2049" s="344"/>
      <c r="N2049" s="344"/>
      <c r="O2049" s="344"/>
      <c r="P2049" s="344"/>
    </row>
    <row r="2050" spans="2:16" ht="18" customHeight="1">
      <c r="B2050" s="344"/>
      <c r="C2050" s="344"/>
      <c r="D2050" s="344"/>
      <c r="E2050" s="344"/>
      <c r="F2050" s="344"/>
      <c r="G2050" s="344"/>
      <c r="H2050" s="344"/>
      <c r="I2050" s="344"/>
      <c r="J2050" s="344"/>
      <c r="K2050" s="344"/>
      <c r="L2050" s="344"/>
      <c r="M2050" s="344"/>
      <c r="N2050" s="344"/>
      <c r="O2050" s="344"/>
      <c r="P2050" s="344"/>
    </row>
    <row r="2051" spans="2:16" ht="18" customHeight="1">
      <c r="B2051" s="344"/>
      <c r="C2051" s="344"/>
      <c r="D2051" s="344"/>
      <c r="E2051" s="344"/>
      <c r="F2051" s="344"/>
      <c r="G2051" s="344"/>
      <c r="H2051" s="344"/>
      <c r="I2051" s="344"/>
      <c r="J2051" s="344"/>
      <c r="K2051" s="344"/>
      <c r="L2051" s="344"/>
      <c r="M2051" s="344"/>
      <c r="N2051" s="344"/>
      <c r="O2051" s="344"/>
      <c r="P2051" s="344"/>
    </row>
    <row r="2052" spans="2:16" ht="18" customHeight="1">
      <c r="B2052" s="344"/>
      <c r="C2052" s="344"/>
      <c r="D2052" s="344"/>
      <c r="E2052" s="344"/>
      <c r="F2052" s="344"/>
      <c r="G2052" s="344"/>
      <c r="H2052" s="344"/>
      <c r="I2052" s="344"/>
      <c r="J2052" s="344"/>
      <c r="K2052" s="344"/>
      <c r="L2052" s="344"/>
      <c r="M2052" s="344"/>
      <c r="N2052" s="344"/>
      <c r="O2052" s="344"/>
      <c r="P2052" s="344"/>
    </row>
    <row r="2053" spans="2:16" ht="18" customHeight="1">
      <c r="B2053" s="344"/>
      <c r="C2053" s="344"/>
      <c r="D2053" s="344"/>
      <c r="E2053" s="344"/>
      <c r="F2053" s="344"/>
      <c r="G2053" s="344"/>
      <c r="H2053" s="344"/>
      <c r="I2053" s="344"/>
      <c r="J2053" s="344"/>
      <c r="K2053" s="344"/>
      <c r="L2053" s="344"/>
      <c r="M2053" s="344"/>
      <c r="N2053" s="344"/>
      <c r="O2053" s="344"/>
      <c r="P2053" s="344"/>
    </row>
    <row r="2054" spans="2:16" ht="18" customHeight="1">
      <c r="B2054" s="344"/>
      <c r="C2054" s="344"/>
      <c r="D2054" s="344"/>
      <c r="E2054" s="344"/>
      <c r="F2054" s="344"/>
      <c r="G2054" s="344"/>
      <c r="H2054" s="344"/>
      <c r="I2054" s="344"/>
      <c r="J2054" s="344"/>
      <c r="K2054" s="344"/>
      <c r="L2054" s="344"/>
      <c r="M2054" s="344"/>
      <c r="N2054" s="344"/>
      <c r="O2054" s="344"/>
      <c r="P2054" s="344"/>
    </row>
    <row r="2055" spans="2:16" ht="18" customHeight="1">
      <c r="B2055" s="344"/>
      <c r="C2055" s="344"/>
      <c r="D2055" s="344"/>
      <c r="E2055" s="344"/>
      <c r="F2055" s="344"/>
      <c r="G2055" s="344"/>
      <c r="H2055" s="344"/>
      <c r="I2055" s="344"/>
      <c r="J2055" s="344"/>
      <c r="K2055" s="344"/>
      <c r="L2055" s="344"/>
      <c r="M2055" s="344"/>
      <c r="N2055" s="344"/>
      <c r="O2055" s="344"/>
      <c r="P2055" s="344"/>
    </row>
    <row r="2056" spans="2:16" ht="18" customHeight="1">
      <c r="B2056" s="344"/>
      <c r="C2056" s="344"/>
      <c r="D2056" s="344"/>
      <c r="E2056" s="344"/>
      <c r="F2056" s="344"/>
      <c r="G2056" s="344"/>
      <c r="H2056" s="344"/>
      <c r="I2056" s="344"/>
      <c r="J2056" s="344"/>
      <c r="K2056" s="344"/>
      <c r="L2056" s="344"/>
      <c r="M2056" s="344"/>
      <c r="N2056" s="344"/>
      <c r="O2056" s="344"/>
      <c r="P2056" s="344"/>
    </row>
    <row r="2057" spans="2:16" ht="18" customHeight="1">
      <c r="B2057" s="344"/>
      <c r="C2057" s="344"/>
      <c r="D2057" s="344"/>
      <c r="E2057" s="344"/>
      <c r="F2057" s="344"/>
      <c r="G2057" s="344"/>
      <c r="H2057" s="344"/>
      <c r="I2057" s="344"/>
      <c r="J2057" s="344"/>
      <c r="K2057" s="344"/>
      <c r="L2057" s="344"/>
      <c r="M2057" s="344"/>
      <c r="N2057" s="344"/>
      <c r="O2057" s="344"/>
      <c r="P2057" s="344"/>
    </row>
    <row r="2058" spans="2:16" ht="18" customHeight="1">
      <c r="B2058" s="344"/>
      <c r="C2058" s="344"/>
      <c r="D2058" s="344"/>
      <c r="E2058" s="344"/>
      <c r="F2058" s="344"/>
      <c r="G2058" s="344"/>
      <c r="H2058" s="344"/>
      <c r="I2058" s="344"/>
      <c r="J2058" s="344"/>
      <c r="K2058" s="344"/>
      <c r="L2058" s="344"/>
      <c r="M2058" s="344"/>
      <c r="N2058" s="344"/>
      <c r="O2058" s="344"/>
      <c r="P2058" s="344"/>
    </row>
    <row r="2059" spans="2:16" ht="18" customHeight="1">
      <c r="B2059" s="344"/>
      <c r="C2059" s="344"/>
      <c r="D2059" s="344"/>
      <c r="E2059" s="344"/>
      <c r="F2059" s="344"/>
      <c r="G2059" s="344"/>
      <c r="H2059" s="344"/>
      <c r="I2059" s="344"/>
      <c r="J2059" s="344"/>
      <c r="K2059" s="344"/>
      <c r="L2059" s="344"/>
      <c r="M2059" s="344"/>
      <c r="N2059" s="344"/>
      <c r="O2059" s="344"/>
      <c r="P2059" s="344"/>
    </row>
    <row r="2060" spans="2:16" ht="18" customHeight="1">
      <c r="B2060" s="344"/>
      <c r="C2060" s="344"/>
      <c r="D2060" s="344"/>
      <c r="E2060" s="344"/>
      <c r="F2060" s="344"/>
      <c r="G2060" s="344"/>
      <c r="H2060" s="344"/>
      <c r="I2060" s="344"/>
      <c r="J2060" s="344"/>
      <c r="K2060" s="344"/>
      <c r="L2060" s="344"/>
      <c r="M2060" s="344"/>
      <c r="N2060" s="344"/>
      <c r="O2060" s="344"/>
      <c r="P2060" s="344"/>
    </row>
    <row r="2061" spans="2:16" ht="18" customHeight="1">
      <c r="B2061" s="344"/>
      <c r="C2061" s="344"/>
      <c r="D2061" s="344"/>
      <c r="E2061" s="344"/>
      <c r="F2061" s="344"/>
      <c r="G2061" s="344"/>
      <c r="H2061" s="344"/>
      <c r="I2061" s="344"/>
      <c r="J2061" s="344"/>
      <c r="K2061" s="344"/>
      <c r="L2061" s="344"/>
      <c r="M2061" s="344"/>
      <c r="N2061" s="344"/>
      <c r="O2061" s="344"/>
      <c r="P2061" s="344"/>
    </row>
    <row r="2062" spans="2:16" ht="18" customHeight="1">
      <c r="B2062" s="344"/>
      <c r="C2062" s="344"/>
      <c r="D2062" s="344"/>
      <c r="E2062" s="344"/>
      <c r="F2062" s="344"/>
      <c r="G2062" s="344"/>
      <c r="H2062" s="344"/>
      <c r="I2062" s="344"/>
      <c r="J2062" s="344"/>
      <c r="K2062" s="344"/>
      <c r="L2062" s="344"/>
      <c r="M2062" s="344"/>
      <c r="N2062" s="344"/>
      <c r="O2062" s="344"/>
      <c r="P2062" s="344"/>
    </row>
    <row r="2063" spans="2:16" ht="18" customHeight="1">
      <c r="B2063" s="344"/>
      <c r="C2063" s="344"/>
      <c r="D2063" s="344"/>
      <c r="E2063" s="344"/>
      <c r="F2063" s="344"/>
      <c r="G2063" s="344"/>
      <c r="H2063" s="344"/>
      <c r="I2063" s="344"/>
      <c r="J2063" s="344"/>
      <c r="K2063" s="344"/>
      <c r="L2063" s="344"/>
      <c r="M2063" s="344"/>
      <c r="N2063" s="344"/>
      <c r="O2063" s="344"/>
      <c r="P2063" s="344"/>
    </row>
    <row r="2064" spans="2:16" ht="18" customHeight="1">
      <c r="B2064" s="344"/>
      <c r="C2064" s="344"/>
      <c r="D2064" s="344"/>
      <c r="E2064" s="344"/>
      <c r="F2064" s="344"/>
      <c r="G2064" s="344"/>
      <c r="H2064" s="344"/>
      <c r="I2064" s="344"/>
      <c r="J2064" s="344"/>
      <c r="K2064" s="344"/>
      <c r="L2064" s="344"/>
      <c r="M2064" s="344"/>
      <c r="N2064" s="344"/>
      <c r="O2064" s="344"/>
      <c r="P2064" s="344"/>
    </row>
    <row r="2065" spans="2:16" ht="18" customHeight="1">
      <c r="B2065" s="344"/>
      <c r="C2065" s="344"/>
      <c r="D2065" s="344"/>
      <c r="E2065" s="344"/>
      <c r="F2065" s="344"/>
      <c r="G2065" s="344"/>
      <c r="H2065" s="344"/>
      <c r="I2065" s="344"/>
      <c r="J2065" s="344"/>
      <c r="K2065" s="344"/>
      <c r="L2065" s="344"/>
      <c r="M2065" s="344"/>
      <c r="N2065" s="344"/>
      <c r="O2065" s="344"/>
      <c r="P2065" s="344"/>
    </row>
    <row r="2066" spans="2:16" ht="18" customHeight="1">
      <c r="B2066" s="344"/>
      <c r="C2066" s="344"/>
      <c r="D2066" s="344"/>
      <c r="E2066" s="344"/>
      <c r="F2066" s="344"/>
      <c r="G2066" s="344"/>
      <c r="H2066" s="344"/>
      <c r="I2066" s="344"/>
      <c r="J2066" s="344"/>
      <c r="K2066" s="344"/>
      <c r="L2066" s="344"/>
      <c r="M2066" s="344"/>
      <c r="N2066" s="344"/>
      <c r="O2066" s="344"/>
      <c r="P2066" s="344"/>
    </row>
    <row r="2067" spans="2:16" ht="18" customHeight="1">
      <c r="B2067" s="344"/>
      <c r="C2067" s="344"/>
      <c r="D2067" s="344"/>
      <c r="E2067" s="344"/>
      <c r="F2067" s="344"/>
      <c r="G2067" s="344"/>
      <c r="H2067" s="344"/>
      <c r="I2067" s="344"/>
      <c r="J2067" s="344"/>
      <c r="K2067" s="344"/>
      <c r="L2067" s="344"/>
      <c r="M2067" s="344"/>
      <c r="N2067" s="344"/>
      <c r="O2067" s="344"/>
      <c r="P2067" s="344"/>
    </row>
    <row r="2068" spans="2:16" ht="18" customHeight="1">
      <c r="B2068" s="344"/>
      <c r="C2068" s="344"/>
      <c r="D2068" s="344"/>
      <c r="E2068" s="344"/>
      <c r="F2068" s="344"/>
      <c r="G2068" s="344"/>
      <c r="H2068" s="344"/>
      <c r="I2068" s="344"/>
      <c r="J2068" s="344"/>
      <c r="K2068" s="344"/>
      <c r="L2068" s="344"/>
      <c r="M2068" s="344"/>
      <c r="N2068" s="344"/>
      <c r="O2068" s="344"/>
      <c r="P2068" s="344"/>
    </row>
    <row r="2069" spans="2:16" ht="18" customHeight="1">
      <c r="B2069" s="344"/>
      <c r="C2069" s="344"/>
      <c r="D2069" s="344"/>
      <c r="E2069" s="344"/>
      <c r="F2069" s="344"/>
      <c r="G2069" s="344"/>
      <c r="H2069" s="344"/>
      <c r="I2069" s="344"/>
      <c r="J2069" s="344"/>
      <c r="K2069" s="344"/>
      <c r="L2069" s="344"/>
      <c r="M2069" s="344"/>
      <c r="N2069" s="344"/>
      <c r="O2069" s="344"/>
      <c r="P2069" s="344"/>
    </row>
    <row r="2070" spans="2:16" ht="18" customHeight="1">
      <c r="B2070" s="344"/>
      <c r="C2070" s="344"/>
      <c r="D2070" s="344"/>
      <c r="E2070" s="344"/>
      <c r="F2070" s="344"/>
      <c r="G2070" s="344"/>
      <c r="H2070" s="344"/>
      <c r="I2070" s="344"/>
      <c r="J2070" s="344"/>
      <c r="K2070" s="344"/>
      <c r="L2070" s="344"/>
      <c r="M2070" s="344"/>
      <c r="N2070" s="344"/>
      <c r="O2070" s="344"/>
      <c r="P2070" s="344"/>
    </row>
    <row r="2071" spans="2:16" ht="18" customHeight="1">
      <c r="B2071" s="344"/>
      <c r="C2071" s="344"/>
      <c r="D2071" s="344"/>
      <c r="E2071" s="344"/>
      <c r="F2071" s="344"/>
      <c r="G2071" s="344"/>
      <c r="H2071" s="344"/>
      <c r="I2071" s="344"/>
      <c r="J2071" s="344"/>
      <c r="K2071" s="344"/>
      <c r="L2071" s="344"/>
      <c r="M2071" s="344"/>
      <c r="N2071" s="344"/>
      <c r="O2071" s="344"/>
      <c r="P2071" s="344"/>
    </row>
    <row r="2072" spans="2:16" ht="18" customHeight="1">
      <c r="B2072" s="344"/>
      <c r="C2072" s="344"/>
      <c r="D2072" s="344"/>
      <c r="E2072" s="344"/>
      <c r="F2072" s="344"/>
      <c r="G2072" s="344"/>
      <c r="H2072" s="344"/>
      <c r="I2072" s="344"/>
      <c r="J2072" s="344"/>
      <c r="K2072" s="344"/>
      <c r="L2072" s="344"/>
      <c r="M2072" s="344"/>
      <c r="N2072" s="344"/>
      <c r="O2072" s="344"/>
      <c r="P2072" s="344"/>
    </row>
    <row r="2073" spans="2:16" ht="18" customHeight="1">
      <c r="B2073" s="344"/>
      <c r="C2073" s="344"/>
      <c r="D2073" s="344"/>
      <c r="E2073" s="344"/>
      <c r="F2073" s="344"/>
      <c r="G2073" s="344"/>
      <c r="H2073" s="344"/>
      <c r="I2073" s="344"/>
      <c r="J2073" s="344"/>
      <c r="K2073" s="344"/>
      <c r="L2073" s="344"/>
      <c r="M2073" s="344"/>
      <c r="N2073" s="344"/>
      <c r="O2073" s="344"/>
      <c r="P2073" s="344"/>
    </row>
    <row r="2074" spans="2:16" ht="18" customHeight="1">
      <c r="B2074" s="344"/>
      <c r="C2074" s="344"/>
      <c r="D2074" s="344"/>
      <c r="E2074" s="344"/>
      <c r="F2074" s="344"/>
      <c r="G2074" s="344"/>
      <c r="H2074" s="344"/>
      <c r="I2074" s="344"/>
      <c r="J2074" s="344"/>
      <c r="K2074" s="344"/>
      <c r="L2074" s="344"/>
      <c r="M2074" s="344"/>
      <c r="N2074" s="344"/>
      <c r="O2074" s="344"/>
      <c r="P2074" s="344"/>
    </row>
    <row r="2075" spans="2:16" ht="18" customHeight="1">
      <c r="B2075" s="344"/>
      <c r="C2075" s="344"/>
      <c r="D2075" s="344"/>
      <c r="E2075" s="344"/>
      <c r="F2075" s="344"/>
      <c r="G2075" s="344"/>
      <c r="H2075" s="344"/>
      <c r="I2075" s="344"/>
      <c r="J2075" s="344"/>
      <c r="K2075" s="344"/>
      <c r="L2075" s="344"/>
      <c r="M2075" s="344"/>
      <c r="N2075" s="344"/>
      <c r="O2075" s="344"/>
      <c r="P2075" s="344"/>
    </row>
    <row r="2076" spans="2:16" ht="18" customHeight="1">
      <c r="B2076" s="344"/>
      <c r="C2076" s="344"/>
      <c r="D2076" s="344"/>
      <c r="E2076" s="344"/>
      <c r="F2076" s="344"/>
      <c r="G2076" s="344"/>
      <c r="H2076" s="344"/>
      <c r="I2076" s="344"/>
      <c r="J2076" s="344"/>
      <c r="K2076" s="344"/>
      <c r="L2076" s="344"/>
      <c r="M2076" s="344"/>
      <c r="N2076" s="344"/>
      <c r="O2076" s="344"/>
      <c r="P2076" s="344"/>
    </row>
    <row r="2077" spans="2:16" ht="18" customHeight="1">
      <c r="B2077" s="344"/>
      <c r="C2077" s="344"/>
      <c r="D2077" s="344"/>
      <c r="E2077" s="344"/>
      <c r="F2077" s="344"/>
      <c r="G2077" s="344"/>
      <c r="H2077" s="344"/>
      <c r="I2077" s="344"/>
      <c r="J2077" s="344"/>
      <c r="K2077" s="344"/>
      <c r="L2077" s="344"/>
      <c r="M2077" s="344"/>
      <c r="N2077" s="344"/>
      <c r="O2077" s="344"/>
      <c r="P2077" s="344"/>
    </row>
    <row r="2078" spans="2:16" ht="18" customHeight="1">
      <c r="B2078" s="344"/>
      <c r="C2078" s="344"/>
      <c r="D2078" s="344"/>
      <c r="E2078" s="344"/>
      <c r="F2078" s="344"/>
      <c r="G2078" s="344"/>
      <c r="H2078" s="344"/>
      <c r="I2078" s="344"/>
      <c r="J2078" s="344"/>
      <c r="K2078" s="344"/>
      <c r="L2078" s="344"/>
      <c r="M2078" s="344"/>
      <c r="N2078" s="344"/>
      <c r="O2078" s="344"/>
      <c r="P2078" s="344"/>
    </row>
    <row r="2079" spans="2:16" ht="18" customHeight="1">
      <c r="B2079" s="344"/>
      <c r="C2079" s="344"/>
      <c r="D2079" s="344"/>
      <c r="E2079" s="344"/>
      <c r="F2079" s="344"/>
      <c r="G2079" s="344"/>
      <c r="H2079" s="344"/>
      <c r="I2079" s="344"/>
      <c r="J2079" s="344"/>
      <c r="K2079" s="344"/>
      <c r="L2079" s="344"/>
      <c r="M2079" s="344"/>
      <c r="N2079" s="344"/>
      <c r="O2079" s="344"/>
      <c r="P2079" s="344"/>
    </row>
    <row r="2080" spans="2:16" ht="18" customHeight="1">
      <c r="B2080" s="344"/>
      <c r="C2080" s="344"/>
      <c r="D2080" s="344"/>
      <c r="E2080" s="344"/>
      <c r="F2080" s="344"/>
      <c r="G2080" s="344"/>
      <c r="H2080" s="344"/>
      <c r="I2080" s="344"/>
      <c r="J2080" s="344"/>
      <c r="K2080" s="344"/>
      <c r="L2080" s="344"/>
      <c r="M2080" s="344"/>
      <c r="N2080" s="344"/>
      <c r="O2080" s="344"/>
      <c r="P2080" s="344"/>
    </row>
    <row r="2081" spans="2:16" ht="18" customHeight="1">
      <c r="B2081" s="344"/>
      <c r="C2081" s="344"/>
      <c r="D2081" s="344"/>
      <c r="E2081" s="344"/>
      <c r="F2081" s="344"/>
      <c r="G2081" s="344"/>
      <c r="H2081" s="344"/>
      <c r="I2081" s="344"/>
      <c r="J2081" s="344"/>
      <c r="K2081" s="344"/>
      <c r="L2081" s="344"/>
      <c r="M2081" s="344"/>
      <c r="N2081" s="344"/>
      <c r="O2081" s="344"/>
      <c r="P2081" s="344"/>
    </row>
    <row r="2082" spans="2:16" ht="18" customHeight="1">
      <c r="B2082" s="344"/>
      <c r="C2082" s="344"/>
      <c r="D2082" s="344"/>
      <c r="E2082" s="344"/>
      <c r="F2082" s="344"/>
      <c r="G2082" s="344"/>
      <c r="H2082" s="344"/>
      <c r="I2082" s="344"/>
      <c r="J2082" s="344"/>
      <c r="K2082" s="344"/>
      <c r="L2082" s="344"/>
      <c r="M2082" s="344"/>
      <c r="N2082" s="344"/>
      <c r="O2082" s="344"/>
      <c r="P2082" s="344"/>
    </row>
    <row r="2083" spans="2:16" ht="18" customHeight="1">
      <c r="B2083" s="344"/>
      <c r="C2083" s="344"/>
      <c r="D2083" s="344"/>
      <c r="E2083" s="344"/>
      <c r="F2083" s="344"/>
      <c r="G2083" s="344"/>
      <c r="H2083" s="344"/>
      <c r="I2083" s="344"/>
      <c r="J2083" s="344"/>
      <c r="K2083" s="344"/>
      <c r="L2083" s="344"/>
      <c r="M2083" s="344"/>
      <c r="N2083" s="344"/>
      <c r="O2083" s="344"/>
      <c r="P2083" s="344"/>
    </row>
    <row r="2084" spans="2:16" ht="18" customHeight="1">
      <c r="B2084" s="344"/>
      <c r="C2084" s="344"/>
      <c r="D2084" s="344"/>
      <c r="E2084" s="344"/>
      <c r="F2084" s="344"/>
      <c r="G2084" s="344"/>
      <c r="H2084" s="344"/>
      <c r="I2084" s="344"/>
      <c r="J2084" s="344"/>
      <c r="K2084" s="344"/>
      <c r="L2084" s="344"/>
      <c r="M2084" s="344"/>
      <c r="N2084" s="344"/>
      <c r="O2084" s="344"/>
      <c r="P2084" s="344"/>
    </row>
    <row r="2085" spans="2:16" ht="18" customHeight="1">
      <c r="B2085" s="344"/>
      <c r="C2085" s="344"/>
      <c r="D2085" s="344"/>
      <c r="E2085" s="344"/>
      <c r="F2085" s="344"/>
      <c r="G2085" s="344"/>
      <c r="H2085" s="344"/>
      <c r="I2085" s="344"/>
      <c r="J2085" s="344"/>
      <c r="K2085" s="344"/>
      <c r="L2085" s="344"/>
      <c r="M2085" s="344"/>
      <c r="N2085" s="344"/>
      <c r="O2085" s="344"/>
      <c r="P2085" s="344"/>
    </row>
    <row r="2086" spans="2:16" ht="18" customHeight="1">
      <c r="B2086" s="344"/>
      <c r="C2086" s="344"/>
      <c r="D2086" s="344"/>
      <c r="E2086" s="344"/>
      <c r="F2086" s="344"/>
      <c r="G2086" s="344"/>
      <c r="H2086" s="344"/>
      <c r="I2086" s="344"/>
      <c r="J2086" s="344"/>
      <c r="K2086" s="344"/>
      <c r="L2086" s="344"/>
      <c r="M2086" s="344"/>
      <c r="N2086" s="344"/>
      <c r="O2086" s="344"/>
      <c r="P2086" s="344"/>
    </row>
    <row r="2087" spans="2:16" ht="18" customHeight="1">
      <c r="B2087" s="344"/>
      <c r="C2087" s="344"/>
      <c r="D2087" s="344"/>
      <c r="E2087" s="344"/>
      <c r="F2087" s="344"/>
      <c r="G2087" s="344"/>
      <c r="H2087" s="344"/>
      <c r="I2087" s="344"/>
      <c r="J2087" s="344"/>
      <c r="K2087" s="344"/>
      <c r="L2087" s="344"/>
      <c r="M2087" s="344"/>
      <c r="N2087" s="344"/>
      <c r="O2087" s="344"/>
      <c r="P2087" s="344"/>
    </row>
    <row r="2088" spans="2:16" ht="18" customHeight="1">
      <c r="B2088" s="344"/>
      <c r="C2088" s="344"/>
      <c r="D2088" s="344"/>
      <c r="E2088" s="344"/>
      <c r="F2088" s="344"/>
      <c r="G2088" s="344"/>
      <c r="H2088" s="344"/>
      <c r="I2088" s="344"/>
      <c r="J2088" s="344"/>
      <c r="K2088" s="344"/>
      <c r="L2088" s="344"/>
      <c r="M2088" s="344"/>
      <c r="N2088" s="344"/>
      <c r="O2088" s="344"/>
      <c r="P2088" s="344"/>
    </row>
    <row r="2089" spans="2:16" ht="18" customHeight="1">
      <c r="B2089" s="344"/>
      <c r="C2089" s="344"/>
      <c r="D2089" s="344"/>
      <c r="E2089" s="344"/>
      <c r="F2089" s="344"/>
      <c r="G2089" s="344"/>
      <c r="H2089" s="344"/>
      <c r="I2089" s="344"/>
      <c r="J2089" s="344"/>
      <c r="K2089" s="344"/>
      <c r="L2089" s="344"/>
      <c r="M2089" s="344"/>
      <c r="N2089" s="344"/>
      <c r="O2089" s="344"/>
      <c r="P2089" s="344"/>
    </row>
    <row r="2090" spans="2:16" ht="18" customHeight="1">
      <c r="B2090" s="344"/>
      <c r="C2090" s="344"/>
      <c r="D2090" s="344"/>
      <c r="E2090" s="344"/>
      <c r="F2090" s="344"/>
      <c r="G2090" s="344"/>
      <c r="H2090" s="344"/>
      <c r="I2090" s="344"/>
      <c r="J2090" s="344"/>
      <c r="K2090" s="344"/>
      <c r="L2090" s="344"/>
      <c r="M2090" s="344"/>
      <c r="N2090" s="344"/>
      <c r="O2090" s="344"/>
      <c r="P2090" s="344"/>
    </row>
    <row r="2091" spans="2:16" ht="18" customHeight="1">
      <c r="B2091" s="344"/>
      <c r="C2091" s="344"/>
      <c r="D2091" s="344"/>
      <c r="E2091" s="344"/>
      <c r="F2091" s="344"/>
      <c r="G2091" s="344"/>
      <c r="H2091" s="344"/>
      <c r="I2091" s="344"/>
      <c r="J2091" s="344"/>
      <c r="K2091" s="344"/>
      <c r="L2091" s="344"/>
      <c r="M2091" s="344"/>
      <c r="N2091" s="344"/>
      <c r="O2091" s="344"/>
      <c r="P2091" s="344"/>
    </row>
    <row r="2092" spans="2:16" ht="18" customHeight="1">
      <c r="B2092" s="344"/>
      <c r="C2092" s="344"/>
      <c r="D2092" s="344"/>
      <c r="E2092" s="344"/>
      <c r="F2092" s="344"/>
      <c r="G2092" s="344"/>
      <c r="H2092" s="344"/>
      <c r="I2092" s="344"/>
      <c r="J2092" s="344"/>
      <c r="K2092" s="344"/>
      <c r="L2092" s="344"/>
      <c r="M2092" s="344"/>
      <c r="N2092" s="344"/>
      <c r="O2092" s="344"/>
      <c r="P2092" s="344"/>
    </row>
    <row r="2093" spans="2:16" ht="18" customHeight="1">
      <c r="B2093" s="344"/>
      <c r="C2093" s="344"/>
      <c r="D2093" s="344"/>
      <c r="E2093" s="344"/>
      <c r="F2093" s="344"/>
      <c r="G2093" s="344"/>
      <c r="H2093" s="344"/>
      <c r="I2093" s="344"/>
      <c r="J2093" s="344"/>
      <c r="K2093" s="344"/>
      <c r="L2093" s="344"/>
      <c r="M2093" s="344"/>
      <c r="N2093" s="344"/>
      <c r="O2093" s="344"/>
      <c r="P2093" s="344"/>
    </row>
    <row r="2094" spans="2:16" ht="18" customHeight="1">
      <c r="B2094" s="344"/>
      <c r="C2094" s="344"/>
      <c r="D2094" s="344"/>
      <c r="E2094" s="344"/>
      <c r="F2094" s="344"/>
      <c r="G2094" s="344"/>
      <c r="H2094" s="344"/>
      <c r="I2094" s="344"/>
      <c r="J2094" s="344"/>
      <c r="K2094" s="344"/>
      <c r="L2094" s="344"/>
      <c r="M2094" s="344"/>
      <c r="N2094" s="344"/>
      <c r="O2094" s="344"/>
      <c r="P2094" s="344"/>
    </row>
    <row r="2095" spans="2:16" ht="18" customHeight="1">
      <c r="B2095" s="344"/>
      <c r="C2095" s="344"/>
      <c r="D2095" s="344"/>
      <c r="E2095" s="344"/>
      <c r="F2095" s="344"/>
      <c r="G2095" s="344"/>
      <c r="H2095" s="344"/>
      <c r="I2095" s="344"/>
      <c r="J2095" s="344"/>
      <c r="K2095" s="344"/>
      <c r="L2095" s="344"/>
      <c r="M2095" s="344"/>
      <c r="N2095" s="344"/>
      <c r="O2095" s="344"/>
      <c r="P2095" s="344"/>
    </row>
    <row r="2096" spans="2:16" ht="18" customHeight="1">
      <c r="B2096" s="344"/>
      <c r="C2096" s="344"/>
      <c r="D2096" s="344"/>
      <c r="E2096" s="344"/>
      <c r="F2096" s="344"/>
      <c r="G2096" s="344"/>
      <c r="H2096" s="344"/>
      <c r="I2096" s="344"/>
      <c r="J2096" s="344"/>
      <c r="K2096" s="344"/>
      <c r="L2096" s="344"/>
      <c r="M2096" s="344"/>
      <c r="N2096" s="344"/>
      <c r="O2096" s="344"/>
      <c r="P2096" s="344"/>
    </row>
    <row r="2097" spans="2:16" ht="18" customHeight="1">
      <c r="B2097" s="344"/>
      <c r="C2097" s="344"/>
      <c r="D2097" s="344"/>
      <c r="E2097" s="344"/>
      <c r="F2097" s="344"/>
      <c r="G2097" s="344"/>
      <c r="H2097" s="344"/>
      <c r="I2097" s="344"/>
      <c r="J2097" s="344"/>
      <c r="K2097" s="344"/>
      <c r="L2097" s="344"/>
      <c r="M2097" s="344"/>
      <c r="N2097" s="344"/>
      <c r="O2097" s="344"/>
      <c r="P2097" s="344"/>
    </row>
    <row r="2098" spans="2:16" ht="18" customHeight="1">
      <c r="B2098" s="344"/>
      <c r="C2098" s="344"/>
      <c r="D2098" s="344"/>
      <c r="E2098" s="344"/>
      <c r="F2098" s="344"/>
      <c r="G2098" s="344"/>
      <c r="H2098" s="344"/>
      <c r="I2098" s="344"/>
      <c r="J2098" s="344"/>
      <c r="K2098" s="344"/>
      <c r="L2098" s="344"/>
      <c r="M2098" s="344"/>
      <c r="N2098" s="344"/>
      <c r="O2098" s="344"/>
      <c r="P2098" s="344"/>
    </row>
    <row r="2099" spans="2:16" ht="18" customHeight="1">
      <c r="B2099" s="344"/>
      <c r="C2099" s="344"/>
      <c r="D2099" s="344"/>
      <c r="E2099" s="344"/>
      <c r="F2099" s="344"/>
      <c r="G2099" s="344"/>
      <c r="H2099" s="344"/>
      <c r="I2099" s="344"/>
      <c r="J2099" s="344"/>
      <c r="K2099" s="344"/>
      <c r="L2099" s="344"/>
      <c r="M2099" s="344"/>
      <c r="N2099" s="344"/>
      <c r="O2099" s="344"/>
      <c r="P2099" s="344"/>
    </row>
    <row r="2100" spans="2:16" ht="18" customHeight="1">
      <c r="B2100" s="344"/>
      <c r="C2100" s="344"/>
      <c r="D2100" s="344"/>
      <c r="E2100" s="344"/>
      <c r="F2100" s="344"/>
      <c r="G2100" s="344"/>
      <c r="H2100" s="344"/>
      <c r="I2100" s="344"/>
      <c r="J2100" s="344"/>
      <c r="K2100" s="344"/>
      <c r="L2100" s="344"/>
      <c r="M2100" s="344"/>
      <c r="N2100" s="344"/>
      <c r="O2100" s="344"/>
      <c r="P2100" s="344"/>
    </row>
    <row r="2101" spans="2:16" ht="18" customHeight="1">
      <c r="B2101" s="344"/>
      <c r="C2101" s="344"/>
      <c r="D2101" s="344"/>
      <c r="E2101" s="344"/>
      <c r="F2101" s="344"/>
      <c r="G2101" s="344"/>
      <c r="H2101" s="344"/>
      <c r="I2101" s="344"/>
      <c r="J2101" s="344"/>
      <c r="K2101" s="344"/>
      <c r="L2101" s="344"/>
      <c r="M2101" s="344"/>
      <c r="N2101" s="344"/>
      <c r="O2101" s="344"/>
      <c r="P2101" s="344"/>
    </row>
    <row r="2102" spans="2:16" ht="18" customHeight="1">
      <c r="B2102" s="344"/>
      <c r="C2102" s="344"/>
      <c r="D2102" s="344"/>
      <c r="E2102" s="344"/>
      <c r="F2102" s="344"/>
      <c r="G2102" s="344"/>
      <c r="H2102" s="344"/>
      <c r="I2102" s="344"/>
      <c r="J2102" s="344"/>
      <c r="K2102" s="344"/>
      <c r="L2102" s="344"/>
      <c r="M2102" s="344"/>
      <c r="N2102" s="344"/>
      <c r="O2102" s="344"/>
      <c r="P2102" s="344"/>
    </row>
    <row r="2103" spans="2:16" ht="18" customHeight="1">
      <c r="B2103" s="344"/>
      <c r="C2103" s="344"/>
      <c r="D2103" s="344"/>
      <c r="E2103" s="344"/>
      <c r="F2103" s="344"/>
      <c r="G2103" s="344"/>
      <c r="H2103" s="344"/>
      <c r="I2103" s="344"/>
      <c r="J2103" s="344"/>
      <c r="K2103" s="344"/>
      <c r="L2103" s="344"/>
      <c r="M2103" s="344"/>
      <c r="N2103" s="344"/>
      <c r="O2103" s="344"/>
      <c r="P2103" s="344"/>
    </row>
    <row r="2104" spans="2:16" ht="18" customHeight="1">
      <c r="B2104" s="344"/>
      <c r="C2104" s="344"/>
      <c r="D2104" s="344"/>
      <c r="E2104" s="344"/>
      <c r="F2104" s="344"/>
      <c r="G2104" s="344"/>
      <c r="H2104" s="344"/>
      <c r="I2104" s="344"/>
      <c r="J2104" s="344"/>
      <c r="K2104" s="344"/>
      <c r="L2104" s="344"/>
      <c r="M2104" s="344"/>
      <c r="N2104" s="344"/>
      <c r="O2104" s="344"/>
      <c r="P2104" s="344"/>
    </row>
    <row r="2105" spans="2:16" ht="18" customHeight="1">
      <c r="B2105" s="344"/>
      <c r="C2105" s="344"/>
      <c r="D2105" s="344"/>
      <c r="E2105" s="344"/>
      <c r="F2105" s="344"/>
      <c r="G2105" s="344"/>
      <c r="H2105" s="344"/>
      <c r="I2105" s="344"/>
      <c r="J2105" s="344"/>
      <c r="K2105" s="344"/>
      <c r="L2105" s="344"/>
      <c r="M2105" s="344"/>
      <c r="N2105" s="344"/>
      <c r="O2105" s="344"/>
      <c r="P2105" s="344"/>
    </row>
    <row r="2106" spans="2:16" ht="18" customHeight="1">
      <c r="B2106" s="344"/>
      <c r="C2106" s="344"/>
      <c r="D2106" s="344"/>
      <c r="E2106" s="344"/>
      <c r="F2106" s="344"/>
      <c r="G2106" s="344"/>
      <c r="H2106" s="344"/>
      <c r="I2106" s="344"/>
      <c r="J2106" s="344"/>
      <c r="K2106" s="344"/>
      <c r="L2106" s="344"/>
      <c r="M2106" s="344"/>
      <c r="N2106" s="344"/>
      <c r="O2106" s="344"/>
      <c r="P2106" s="344"/>
    </row>
    <row r="2107" spans="2:16" ht="18" customHeight="1">
      <c r="B2107" s="344"/>
      <c r="C2107" s="344"/>
      <c r="D2107" s="344"/>
      <c r="E2107" s="344"/>
      <c r="F2107" s="344"/>
      <c r="G2107" s="344"/>
      <c r="H2107" s="344"/>
      <c r="I2107" s="344"/>
      <c r="J2107" s="344"/>
      <c r="K2107" s="344"/>
      <c r="L2107" s="344"/>
      <c r="M2107" s="344"/>
      <c r="N2107" s="344"/>
      <c r="O2107" s="344"/>
      <c r="P2107" s="344"/>
    </row>
    <row r="2108" spans="2:16" ht="18" customHeight="1">
      <c r="B2108" s="344"/>
      <c r="C2108" s="344"/>
      <c r="D2108" s="344"/>
      <c r="E2108" s="344"/>
      <c r="F2108" s="344"/>
      <c r="G2108" s="344"/>
      <c r="H2108" s="344"/>
      <c r="I2108" s="344"/>
      <c r="J2108" s="344"/>
      <c r="K2108" s="344"/>
      <c r="L2108" s="344"/>
      <c r="M2108" s="344"/>
      <c r="N2108" s="344"/>
      <c r="O2108" s="344"/>
      <c r="P2108" s="344"/>
    </row>
    <row r="2109" spans="2:16" ht="18" customHeight="1">
      <c r="B2109" s="344"/>
      <c r="C2109" s="344"/>
      <c r="D2109" s="344"/>
      <c r="E2109" s="344"/>
      <c r="F2109" s="344"/>
      <c r="G2109" s="344"/>
      <c r="H2109" s="344"/>
      <c r="I2109" s="344"/>
      <c r="J2109" s="344"/>
      <c r="K2109" s="344"/>
      <c r="L2109" s="344"/>
      <c r="M2109" s="344"/>
      <c r="N2109" s="344"/>
      <c r="O2109" s="344"/>
      <c r="P2109" s="344"/>
    </row>
    <row r="2110" spans="2:16" ht="18" customHeight="1">
      <c r="B2110" s="344"/>
      <c r="C2110" s="344"/>
      <c r="D2110" s="344"/>
      <c r="E2110" s="344"/>
      <c r="F2110" s="344"/>
      <c r="G2110" s="344"/>
      <c r="H2110" s="344"/>
      <c r="I2110" s="344"/>
      <c r="J2110" s="344"/>
      <c r="K2110" s="344"/>
      <c r="L2110" s="344"/>
      <c r="M2110" s="344"/>
      <c r="N2110" s="344"/>
      <c r="O2110" s="344"/>
      <c r="P2110" s="344"/>
    </row>
    <row r="2111" spans="2:16" ht="18" customHeight="1">
      <c r="B2111" s="344"/>
      <c r="C2111" s="344"/>
      <c r="D2111" s="344"/>
      <c r="E2111" s="344"/>
      <c r="F2111" s="344"/>
      <c r="G2111" s="344"/>
      <c r="H2111" s="344"/>
      <c r="I2111" s="344"/>
      <c r="J2111" s="344"/>
      <c r="K2111" s="344"/>
      <c r="L2111" s="344"/>
      <c r="M2111" s="344"/>
      <c r="N2111" s="344"/>
      <c r="O2111" s="344"/>
      <c r="P2111" s="344"/>
    </row>
    <row r="2112" spans="2:16" ht="18" customHeight="1">
      <c r="B2112" s="344"/>
      <c r="C2112" s="344"/>
      <c r="D2112" s="344"/>
      <c r="E2112" s="344"/>
      <c r="F2112" s="344"/>
      <c r="G2112" s="344"/>
      <c r="H2112" s="344"/>
      <c r="I2112" s="344"/>
      <c r="J2112" s="344"/>
      <c r="K2112" s="344"/>
      <c r="L2112" s="344"/>
      <c r="M2112" s="344"/>
      <c r="N2112" s="344"/>
      <c r="O2112" s="344"/>
      <c r="P2112" s="344"/>
    </row>
    <row r="2113" spans="2:16" ht="18" customHeight="1">
      <c r="B2113" s="344"/>
      <c r="C2113" s="344"/>
      <c r="D2113" s="344"/>
      <c r="E2113" s="344"/>
      <c r="F2113" s="344"/>
      <c r="G2113" s="344"/>
      <c r="H2113" s="344"/>
      <c r="I2113" s="344"/>
      <c r="J2113" s="344"/>
      <c r="K2113" s="344"/>
      <c r="L2113" s="344"/>
      <c r="M2113" s="344"/>
      <c r="N2113" s="344"/>
      <c r="O2113" s="344"/>
      <c r="P2113" s="344"/>
    </row>
    <row r="2114" spans="2:16" ht="18" customHeight="1">
      <c r="B2114" s="344"/>
      <c r="C2114" s="344"/>
      <c r="D2114" s="344"/>
      <c r="E2114" s="344"/>
      <c r="F2114" s="344"/>
      <c r="G2114" s="344"/>
      <c r="H2114" s="344"/>
      <c r="I2114" s="344"/>
      <c r="J2114" s="344"/>
      <c r="K2114" s="344"/>
      <c r="L2114" s="344"/>
      <c r="M2114" s="344"/>
      <c r="N2114" s="344"/>
      <c r="O2114" s="344"/>
      <c r="P2114" s="344"/>
    </row>
    <row r="2115" spans="2:16" ht="18" customHeight="1">
      <c r="B2115" s="344"/>
      <c r="C2115" s="344"/>
      <c r="D2115" s="344"/>
      <c r="E2115" s="344"/>
      <c r="F2115" s="344"/>
      <c r="G2115" s="344"/>
      <c r="H2115" s="344"/>
      <c r="I2115" s="344"/>
      <c r="J2115" s="344"/>
      <c r="K2115" s="344"/>
      <c r="L2115" s="344"/>
      <c r="M2115" s="344"/>
      <c r="N2115" s="344"/>
      <c r="O2115" s="344"/>
      <c r="P2115" s="344"/>
    </row>
    <row r="2116" spans="2:16" ht="18" customHeight="1">
      <c r="B2116" s="344"/>
      <c r="C2116" s="344"/>
      <c r="D2116" s="344"/>
      <c r="E2116" s="344"/>
      <c r="F2116" s="344"/>
      <c r="G2116" s="344"/>
      <c r="H2116" s="344"/>
      <c r="I2116" s="344"/>
      <c r="J2116" s="344"/>
      <c r="K2116" s="344"/>
      <c r="L2116" s="344"/>
      <c r="M2116" s="344"/>
      <c r="N2116" s="344"/>
      <c r="O2116" s="344"/>
      <c r="P2116" s="344"/>
    </row>
    <row r="2117" spans="2:16" ht="18" customHeight="1">
      <c r="B2117" s="344"/>
      <c r="C2117" s="344"/>
      <c r="D2117" s="344"/>
      <c r="E2117" s="344"/>
      <c r="F2117" s="344"/>
      <c r="G2117" s="344"/>
      <c r="H2117" s="344"/>
      <c r="I2117" s="344"/>
      <c r="J2117" s="344"/>
      <c r="K2117" s="344"/>
      <c r="L2117" s="344"/>
      <c r="M2117" s="344"/>
      <c r="N2117" s="344"/>
      <c r="O2117" s="344"/>
      <c r="P2117" s="344"/>
    </row>
    <row r="2118" spans="2:16" ht="18" customHeight="1">
      <c r="B2118" s="344"/>
      <c r="C2118" s="344"/>
      <c r="D2118" s="344"/>
      <c r="E2118" s="344"/>
      <c r="F2118" s="344"/>
      <c r="G2118" s="344"/>
      <c r="H2118" s="344"/>
      <c r="I2118" s="344"/>
      <c r="J2118" s="344"/>
      <c r="K2118" s="344"/>
      <c r="L2118" s="344"/>
      <c r="M2118" s="344"/>
      <c r="N2118" s="344"/>
      <c r="O2118" s="344"/>
      <c r="P2118" s="344"/>
    </row>
    <row r="2119" spans="2:16" ht="18" customHeight="1">
      <c r="B2119" s="344"/>
      <c r="C2119" s="344"/>
      <c r="D2119" s="344"/>
      <c r="E2119" s="344"/>
      <c r="F2119" s="344"/>
      <c r="G2119" s="344"/>
      <c r="H2119" s="344"/>
      <c r="I2119" s="344"/>
      <c r="J2119" s="344"/>
      <c r="K2119" s="344"/>
      <c r="L2119" s="344"/>
      <c r="M2119" s="344"/>
      <c r="N2119" s="344"/>
      <c r="O2119" s="344"/>
      <c r="P2119" s="344"/>
    </row>
    <row r="2120" spans="2:16" ht="18" customHeight="1">
      <c r="B2120" s="344"/>
      <c r="C2120" s="344"/>
      <c r="D2120" s="344"/>
      <c r="E2120" s="344"/>
      <c r="F2120" s="344"/>
      <c r="G2120" s="344"/>
      <c r="H2120" s="344"/>
      <c r="I2120" s="344"/>
      <c r="J2120" s="344"/>
      <c r="K2120" s="344"/>
      <c r="L2120" s="344"/>
      <c r="M2120" s="344"/>
      <c r="N2120" s="344"/>
      <c r="O2120" s="344"/>
      <c r="P2120" s="344"/>
    </row>
    <row r="2121" spans="2:16" ht="18" customHeight="1">
      <c r="B2121" s="344"/>
      <c r="C2121" s="344"/>
      <c r="D2121" s="344"/>
      <c r="E2121" s="344"/>
      <c r="F2121" s="344"/>
      <c r="G2121" s="344"/>
      <c r="H2121" s="344"/>
      <c r="I2121" s="344"/>
      <c r="J2121" s="344"/>
      <c r="K2121" s="344"/>
      <c r="L2121" s="344"/>
      <c r="M2121" s="344"/>
      <c r="N2121" s="344"/>
      <c r="O2121" s="344"/>
      <c r="P2121" s="344"/>
    </row>
    <row r="2122" spans="2:16" ht="18" customHeight="1">
      <c r="B2122" s="344"/>
      <c r="C2122" s="344"/>
      <c r="D2122" s="344"/>
      <c r="E2122" s="344"/>
      <c r="F2122" s="344"/>
      <c r="G2122" s="344"/>
      <c r="H2122" s="344"/>
      <c r="I2122" s="344"/>
      <c r="J2122" s="344"/>
      <c r="K2122" s="344"/>
      <c r="L2122" s="344"/>
      <c r="M2122" s="344"/>
      <c r="N2122" s="344"/>
      <c r="O2122" s="344"/>
      <c r="P2122" s="344"/>
    </row>
    <row r="2123" spans="2:16" ht="18" customHeight="1">
      <c r="B2123" s="344"/>
      <c r="C2123" s="344"/>
      <c r="D2123" s="344"/>
      <c r="E2123" s="344"/>
      <c r="F2123" s="344"/>
      <c r="G2123" s="344"/>
      <c r="H2123" s="344"/>
      <c r="I2123" s="344"/>
      <c r="J2123" s="344"/>
      <c r="K2123" s="344"/>
      <c r="L2123" s="344"/>
      <c r="M2123" s="344"/>
      <c r="N2123" s="344"/>
      <c r="O2123" s="344"/>
      <c r="P2123" s="344"/>
    </row>
    <row r="2124" spans="2:16" ht="18" customHeight="1">
      <c r="B2124" s="344"/>
      <c r="C2124" s="344"/>
      <c r="D2124" s="344"/>
      <c r="E2124" s="344"/>
      <c r="F2124" s="344"/>
      <c r="G2124" s="344"/>
      <c r="H2124" s="344"/>
      <c r="I2124" s="344"/>
      <c r="J2124" s="344"/>
      <c r="K2124" s="344"/>
      <c r="L2124" s="344"/>
      <c r="M2124" s="344"/>
      <c r="N2124" s="344"/>
      <c r="O2124" s="344"/>
      <c r="P2124" s="344"/>
    </row>
    <row r="2125" spans="2:16" ht="18" customHeight="1">
      <c r="B2125" s="344"/>
      <c r="C2125" s="344"/>
      <c r="D2125" s="344"/>
      <c r="E2125" s="344"/>
      <c r="F2125" s="344"/>
      <c r="G2125" s="344"/>
      <c r="H2125" s="344"/>
      <c r="I2125" s="344"/>
      <c r="J2125" s="344"/>
      <c r="K2125" s="344"/>
      <c r="L2125" s="344"/>
      <c r="M2125" s="344"/>
      <c r="N2125" s="344"/>
      <c r="O2125" s="344"/>
      <c r="P2125" s="344"/>
    </row>
    <row r="2126" spans="2:16" ht="18" customHeight="1">
      <c r="B2126" s="344"/>
      <c r="C2126" s="344"/>
      <c r="D2126" s="344"/>
      <c r="E2126" s="344"/>
      <c r="F2126" s="344"/>
      <c r="G2126" s="344"/>
      <c r="H2126" s="344"/>
      <c r="I2126" s="344"/>
      <c r="J2126" s="344"/>
      <c r="K2126" s="344"/>
      <c r="L2126" s="344"/>
      <c r="M2126" s="344"/>
      <c r="N2126" s="344"/>
      <c r="O2126" s="344"/>
      <c r="P2126" s="344"/>
    </row>
    <row r="2127" spans="2:16" ht="18" customHeight="1">
      <c r="B2127" s="344"/>
      <c r="C2127" s="344"/>
      <c r="D2127" s="344"/>
      <c r="E2127" s="344"/>
      <c r="F2127" s="344"/>
      <c r="G2127" s="344"/>
      <c r="H2127" s="344"/>
      <c r="I2127" s="344"/>
      <c r="J2127" s="344"/>
      <c r="K2127" s="344"/>
      <c r="L2127" s="344"/>
      <c r="M2127" s="344"/>
      <c r="N2127" s="344"/>
      <c r="O2127" s="344"/>
      <c r="P2127" s="344"/>
    </row>
    <row r="2128" spans="2:16" ht="18" customHeight="1">
      <c r="B2128" s="344"/>
      <c r="C2128" s="344"/>
      <c r="D2128" s="344"/>
      <c r="E2128" s="344"/>
      <c r="F2128" s="344"/>
      <c r="G2128" s="344"/>
      <c r="H2128" s="344"/>
      <c r="I2128" s="344"/>
      <c r="J2128" s="344"/>
      <c r="K2128" s="344"/>
      <c r="L2128" s="344"/>
      <c r="M2128" s="344"/>
      <c r="N2128" s="344"/>
      <c r="O2128" s="344"/>
      <c r="P2128" s="344"/>
    </row>
    <row r="2129" spans="2:16" ht="18" customHeight="1">
      <c r="B2129" s="344"/>
      <c r="C2129" s="344"/>
      <c r="D2129" s="344"/>
      <c r="E2129" s="344"/>
      <c r="F2129" s="344"/>
      <c r="G2129" s="344"/>
      <c r="H2129" s="344"/>
      <c r="I2129" s="344"/>
      <c r="J2129" s="344"/>
      <c r="K2129" s="344"/>
      <c r="L2129" s="344"/>
      <c r="M2129" s="344"/>
      <c r="N2129" s="344"/>
      <c r="O2129" s="344"/>
      <c r="P2129" s="344"/>
    </row>
    <row r="2130" spans="2:16" ht="18" customHeight="1">
      <c r="B2130" s="344"/>
      <c r="C2130" s="344"/>
      <c r="D2130" s="344"/>
      <c r="E2130" s="344"/>
      <c r="F2130" s="344"/>
      <c r="G2130" s="344"/>
      <c r="H2130" s="344"/>
      <c r="I2130" s="344"/>
      <c r="J2130" s="344"/>
      <c r="K2130" s="344"/>
      <c r="L2130" s="344"/>
      <c r="M2130" s="344"/>
      <c r="N2130" s="344"/>
      <c r="O2130" s="344"/>
      <c r="P2130" s="344"/>
    </row>
    <row r="2131" spans="2:16" ht="18" customHeight="1">
      <c r="B2131" s="344"/>
      <c r="C2131" s="344"/>
      <c r="D2131" s="344"/>
      <c r="E2131" s="344"/>
      <c r="F2131" s="344"/>
      <c r="G2131" s="344"/>
      <c r="H2131" s="344"/>
      <c r="I2131" s="344"/>
      <c r="J2131" s="344"/>
      <c r="K2131" s="344"/>
      <c r="L2131" s="344"/>
      <c r="M2131" s="344"/>
      <c r="N2131" s="344"/>
      <c r="O2131" s="344"/>
      <c r="P2131" s="344"/>
    </row>
    <row r="2132" spans="2:16" ht="18" customHeight="1">
      <c r="B2132" s="344"/>
      <c r="C2132" s="344"/>
      <c r="D2132" s="344"/>
      <c r="E2132" s="344"/>
      <c r="F2132" s="344"/>
      <c r="G2132" s="344"/>
      <c r="H2132" s="344"/>
      <c r="I2132" s="344"/>
      <c r="J2132" s="344"/>
      <c r="K2132" s="344"/>
      <c r="L2132" s="344"/>
      <c r="M2132" s="344"/>
      <c r="N2132" s="344"/>
      <c r="O2132" s="344"/>
      <c r="P2132" s="344"/>
    </row>
    <row r="2133" spans="2:16" ht="18" customHeight="1">
      <c r="B2133" s="344"/>
      <c r="C2133" s="344"/>
      <c r="D2133" s="344"/>
      <c r="E2133" s="344"/>
      <c r="F2133" s="344"/>
      <c r="G2133" s="344"/>
      <c r="H2133" s="344"/>
      <c r="I2133" s="344"/>
      <c r="J2133" s="344"/>
      <c r="K2133" s="344"/>
      <c r="L2133" s="344"/>
      <c r="M2133" s="344"/>
      <c r="N2133" s="344"/>
      <c r="O2133" s="344"/>
      <c r="P2133" s="344"/>
    </row>
    <row r="2134" spans="2:16" ht="18" customHeight="1">
      <c r="B2134" s="344"/>
      <c r="C2134" s="344"/>
      <c r="D2134" s="344"/>
      <c r="E2134" s="344"/>
      <c r="F2134" s="344"/>
      <c r="G2134" s="344"/>
      <c r="H2134" s="344"/>
      <c r="I2134" s="344"/>
      <c r="J2134" s="344"/>
      <c r="K2134" s="344"/>
      <c r="L2134" s="344"/>
      <c r="M2134" s="344"/>
      <c r="N2134" s="344"/>
      <c r="O2134" s="344"/>
      <c r="P2134" s="344"/>
    </row>
    <row r="2135" spans="2:16" ht="18" customHeight="1">
      <c r="B2135" s="344"/>
      <c r="C2135" s="344"/>
      <c r="D2135" s="344"/>
      <c r="E2135" s="344"/>
      <c r="F2135" s="344"/>
      <c r="G2135" s="344"/>
      <c r="H2135" s="344"/>
      <c r="I2135" s="344"/>
      <c r="J2135" s="344"/>
      <c r="K2135" s="344"/>
      <c r="L2135" s="344"/>
      <c r="M2135" s="344"/>
      <c r="N2135" s="344"/>
      <c r="O2135" s="344"/>
      <c r="P2135" s="344"/>
    </row>
    <row r="2136" spans="2:16" ht="18" customHeight="1">
      <c r="B2136" s="344"/>
      <c r="C2136" s="344"/>
      <c r="D2136" s="344"/>
      <c r="E2136" s="344"/>
      <c r="F2136" s="344"/>
      <c r="G2136" s="344"/>
      <c r="H2136" s="344"/>
      <c r="I2136" s="344"/>
      <c r="J2136" s="344"/>
      <c r="K2136" s="344"/>
      <c r="L2136" s="344"/>
      <c r="M2136" s="344"/>
      <c r="N2136" s="344"/>
      <c r="O2136" s="344"/>
      <c r="P2136" s="344"/>
    </row>
    <row r="2137" spans="2:16" ht="18" customHeight="1">
      <c r="B2137" s="344"/>
      <c r="C2137" s="344"/>
      <c r="D2137" s="344"/>
      <c r="E2137" s="344"/>
      <c r="F2137" s="344"/>
      <c r="G2137" s="344"/>
      <c r="H2137" s="344"/>
      <c r="I2137" s="344"/>
      <c r="J2137" s="344"/>
      <c r="K2137" s="344"/>
      <c r="L2137" s="344"/>
      <c r="M2137" s="344"/>
      <c r="N2137" s="344"/>
      <c r="O2137" s="344"/>
      <c r="P2137" s="344"/>
    </row>
    <row r="2138" spans="2:16" ht="18" customHeight="1">
      <c r="B2138" s="344"/>
      <c r="C2138" s="344"/>
      <c r="D2138" s="344"/>
      <c r="E2138" s="344"/>
      <c r="F2138" s="344"/>
      <c r="G2138" s="344"/>
      <c r="H2138" s="344"/>
      <c r="I2138" s="344"/>
      <c r="J2138" s="344"/>
      <c r="K2138" s="344"/>
      <c r="L2138" s="344"/>
      <c r="M2138" s="344"/>
      <c r="N2138" s="344"/>
      <c r="O2138" s="344"/>
      <c r="P2138" s="344"/>
    </row>
    <row r="2139" spans="2:16" ht="18" customHeight="1">
      <c r="B2139" s="344"/>
      <c r="C2139" s="344"/>
      <c r="D2139" s="344"/>
      <c r="E2139" s="344"/>
      <c r="F2139" s="344"/>
      <c r="G2139" s="344"/>
      <c r="H2139" s="344"/>
      <c r="I2139" s="344"/>
      <c r="J2139" s="344"/>
      <c r="K2139" s="344"/>
      <c r="L2139" s="344"/>
      <c r="M2139" s="344"/>
      <c r="N2139" s="344"/>
      <c r="O2139" s="344"/>
      <c r="P2139" s="344"/>
    </row>
    <row r="2140" spans="2:16" ht="18" customHeight="1">
      <c r="B2140" s="344"/>
      <c r="C2140" s="344"/>
      <c r="D2140" s="344"/>
      <c r="E2140" s="344"/>
      <c r="F2140" s="344"/>
      <c r="G2140" s="344"/>
      <c r="H2140" s="344"/>
      <c r="I2140" s="344"/>
      <c r="J2140" s="344"/>
      <c r="K2140" s="344"/>
      <c r="L2140" s="344"/>
      <c r="M2140" s="344"/>
      <c r="N2140" s="344"/>
      <c r="O2140" s="344"/>
      <c r="P2140" s="344"/>
    </row>
    <row r="2141" spans="2:16" ht="18" customHeight="1">
      <c r="B2141" s="344"/>
      <c r="C2141" s="344"/>
      <c r="D2141" s="344"/>
      <c r="E2141" s="344"/>
      <c r="F2141" s="344"/>
      <c r="G2141" s="344"/>
      <c r="H2141" s="344"/>
      <c r="I2141" s="344"/>
      <c r="J2141" s="344"/>
      <c r="K2141" s="344"/>
      <c r="L2141" s="344"/>
      <c r="M2141" s="344"/>
      <c r="N2141" s="344"/>
      <c r="O2141" s="344"/>
      <c r="P2141" s="344"/>
    </row>
    <row r="2142" spans="2:16" ht="18" customHeight="1">
      <c r="B2142" s="344"/>
      <c r="C2142" s="344"/>
      <c r="D2142" s="344"/>
      <c r="E2142" s="344"/>
      <c r="F2142" s="344"/>
      <c r="G2142" s="344"/>
      <c r="H2142" s="344"/>
      <c r="I2142" s="344"/>
      <c r="J2142" s="344"/>
      <c r="K2142" s="344"/>
      <c r="L2142" s="344"/>
      <c r="M2142" s="344"/>
      <c r="N2142" s="344"/>
      <c r="O2142" s="344"/>
      <c r="P2142" s="344"/>
    </row>
    <row r="2143" spans="2:16" ht="18" customHeight="1">
      <c r="B2143" s="344"/>
      <c r="C2143" s="344"/>
      <c r="D2143" s="344"/>
      <c r="E2143" s="344"/>
      <c r="F2143" s="344"/>
      <c r="G2143" s="344"/>
      <c r="H2143" s="344"/>
      <c r="I2143" s="344"/>
      <c r="J2143" s="344"/>
      <c r="K2143" s="344"/>
      <c r="L2143" s="344"/>
      <c r="M2143" s="344"/>
      <c r="N2143" s="344"/>
      <c r="O2143" s="344"/>
      <c r="P2143" s="344"/>
    </row>
    <row r="2144" spans="2:16" ht="18" customHeight="1">
      <c r="B2144" s="344"/>
      <c r="C2144" s="344"/>
      <c r="D2144" s="344"/>
      <c r="E2144" s="344"/>
      <c r="F2144" s="344"/>
      <c r="G2144" s="344"/>
      <c r="H2144" s="344"/>
      <c r="I2144" s="344"/>
      <c r="J2144" s="344"/>
      <c r="K2144" s="344"/>
      <c r="L2144" s="344"/>
      <c r="M2144" s="344"/>
      <c r="N2144" s="344"/>
      <c r="O2144" s="344"/>
      <c r="P2144" s="344"/>
    </row>
    <row r="2145" spans="2:16" ht="18" customHeight="1">
      <c r="B2145" s="344"/>
      <c r="C2145" s="344"/>
      <c r="D2145" s="344"/>
      <c r="E2145" s="344"/>
      <c r="F2145" s="344"/>
      <c r="G2145" s="344"/>
      <c r="H2145" s="344"/>
      <c r="I2145" s="344"/>
      <c r="J2145" s="344"/>
      <c r="K2145" s="344"/>
      <c r="L2145" s="344"/>
      <c r="M2145" s="344"/>
      <c r="N2145" s="344"/>
      <c r="O2145" s="344"/>
      <c r="P2145" s="344"/>
    </row>
    <row r="2146" spans="2:16" ht="18" customHeight="1">
      <c r="B2146" s="344"/>
      <c r="C2146" s="344"/>
      <c r="D2146" s="344"/>
      <c r="E2146" s="344"/>
      <c r="F2146" s="344"/>
      <c r="G2146" s="344"/>
      <c r="H2146" s="344"/>
      <c r="I2146" s="344"/>
      <c r="J2146" s="344"/>
      <c r="K2146" s="344"/>
      <c r="L2146" s="344"/>
      <c r="M2146" s="344"/>
      <c r="N2146" s="344"/>
      <c r="O2146" s="344"/>
      <c r="P2146" s="344"/>
    </row>
    <row r="2147" spans="2:16" ht="18" customHeight="1">
      <c r="B2147" s="344"/>
      <c r="C2147" s="344"/>
      <c r="D2147" s="344"/>
      <c r="E2147" s="344"/>
      <c r="F2147" s="344"/>
      <c r="G2147" s="344"/>
      <c r="H2147" s="344"/>
      <c r="I2147" s="344"/>
      <c r="J2147" s="344"/>
      <c r="K2147" s="344"/>
      <c r="L2147" s="344"/>
      <c r="M2147" s="344"/>
      <c r="N2147" s="344"/>
      <c r="O2147" s="344"/>
      <c r="P2147" s="344"/>
    </row>
    <row r="2148" spans="2:16" ht="18" customHeight="1">
      <c r="B2148" s="344"/>
      <c r="C2148" s="344"/>
      <c r="D2148" s="344"/>
      <c r="E2148" s="344"/>
      <c r="F2148" s="344"/>
      <c r="G2148" s="344"/>
      <c r="H2148" s="344"/>
      <c r="I2148" s="344"/>
      <c r="J2148" s="344"/>
      <c r="K2148" s="344"/>
      <c r="L2148" s="344"/>
      <c r="M2148" s="344"/>
      <c r="N2148" s="344"/>
      <c r="O2148" s="344"/>
      <c r="P2148" s="344"/>
    </row>
    <row r="2149" spans="2:16" ht="18" customHeight="1">
      <c r="B2149" s="344"/>
      <c r="C2149" s="344"/>
      <c r="D2149" s="344"/>
      <c r="E2149" s="344"/>
      <c r="F2149" s="344"/>
      <c r="G2149" s="344"/>
      <c r="H2149" s="344"/>
      <c r="I2149" s="344"/>
      <c r="J2149" s="344"/>
      <c r="K2149" s="344"/>
      <c r="L2149" s="344"/>
      <c r="M2149" s="344"/>
      <c r="N2149" s="344"/>
      <c r="O2149" s="344"/>
      <c r="P2149" s="344"/>
    </row>
    <row r="2150" spans="2:16" ht="18" customHeight="1">
      <c r="B2150" s="344"/>
      <c r="C2150" s="344"/>
      <c r="D2150" s="344"/>
      <c r="E2150" s="344"/>
      <c r="F2150" s="344"/>
      <c r="G2150" s="344"/>
      <c r="H2150" s="344"/>
      <c r="I2150" s="344"/>
      <c r="J2150" s="344"/>
      <c r="K2150" s="344"/>
      <c r="L2150" s="344"/>
      <c r="M2150" s="344"/>
      <c r="N2150" s="344"/>
      <c r="O2150" s="344"/>
      <c r="P2150" s="344"/>
    </row>
    <row r="2151" spans="2:16" ht="18" customHeight="1">
      <c r="B2151" s="344"/>
      <c r="C2151" s="344"/>
      <c r="D2151" s="344"/>
      <c r="E2151" s="344"/>
      <c r="F2151" s="344"/>
      <c r="G2151" s="344"/>
      <c r="H2151" s="344"/>
      <c r="I2151" s="344"/>
      <c r="J2151" s="344"/>
      <c r="K2151" s="344"/>
      <c r="L2151" s="344"/>
      <c r="M2151" s="344"/>
      <c r="N2151" s="344"/>
      <c r="O2151" s="344"/>
      <c r="P2151" s="344"/>
    </row>
    <row r="2152" spans="2:16" ht="18" customHeight="1">
      <c r="B2152" s="344"/>
      <c r="C2152" s="344"/>
      <c r="D2152" s="344"/>
      <c r="E2152" s="344"/>
      <c r="F2152" s="344"/>
      <c r="G2152" s="344"/>
      <c r="H2152" s="344"/>
      <c r="I2152" s="344"/>
      <c r="J2152" s="344"/>
      <c r="K2152" s="344"/>
      <c r="L2152" s="344"/>
      <c r="M2152" s="344"/>
      <c r="N2152" s="344"/>
      <c r="O2152" s="344"/>
      <c r="P2152" s="344"/>
    </row>
    <row r="2153" spans="2:16" ht="18" customHeight="1">
      <c r="B2153" s="344"/>
      <c r="C2153" s="344"/>
      <c r="D2153" s="344"/>
      <c r="E2153" s="344"/>
      <c r="F2153" s="344"/>
      <c r="G2153" s="344"/>
      <c r="H2153" s="344"/>
      <c r="I2153" s="344"/>
      <c r="J2153" s="344"/>
      <c r="K2153" s="344"/>
      <c r="L2153" s="344"/>
      <c r="M2153" s="344"/>
      <c r="N2153" s="344"/>
      <c r="O2153" s="344"/>
      <c r="P2153" s="344"/>
    </row>
    <row r="2154" spans="2:16" ht="18" customHeight="1">
      <c r="B2154" s="344"/>
      <c r="C2154" s="344"/>
      <c r="D2154" s="344"/>
      <c r="E2154" s="344"/>
      <c r="F2154" s="344"/>
      <c r="G2154" s="344"/>
      <c r="H2154" s="344"/>
      <c r="I2154" s="344"/>
      <c r="J2154" s="344"/>
      <c r="K2154" s="344"/>
      <c r="L2154" s="344"/>
      <c r="M2154" s="344"/>
      <c r="N2154" s="344"/>
      <c r="O2154" s="344"/>
      <c r="P2154" s="344"/>
    </row>
    <row r="2155" spans="2:16" ht="18" customHeight="1">
      <c r="B2155" s="344"/>
      <c r="C2155" s="344"/>
      <c r="D2155" s="344"/>
      <c r="E2155" s="344"/>
      <c r="F2155" s="344"/>
      <c r="G2155" s="344"/>
      <c r="H2155" s="344"/>
      <c r="I2155" s="344"/>
      <c r="J2155" s="344"/>
      <c r="K2155" s="344"/>
      <c r="L2155" s="344"/>
      <c r="M2155" s="344"/>
      <c r="N2155" s="344"/>
      <c r="O2155" s="344"/>
      <c r="P2155" s="344"/>
    </row>
    <row r="2156" spans="2:16" ht="18" customHeight="1">
      <c r="B2156" s="344"/>
      <c r="C2156" s="344"/>
      <c r="D2156" s="344"/>
      <c r="E2156" s="344"/>
      <c r="F2156" s="344"/>
      <c r="G2156" s="344"/>
      <c r="H2156" s="344"/>
      <c r="I2156" s="344"/>
      <c r="J2156" s="344"/>
      <c r="K2156" s="344"/>
      <c r="L2156" s="344"/>
      <c r="M2156" s="344"/>
      <c r="N2156" s="344"/>
      <c r="O2156" s="344"/>
      <c r="P2156" s="344"/>
    </row>
    <row r="2157" spans="2:16" ht="18" customHeight="1">
      <c r="B2157" s="344"/>
      <c r="C2157" s="344"/>
      <c r="D2157" s="344"/>
      <c r="E2157" s="344"/>
      <c r="F2157" s="344"/>
      <c r="G2157" s="344"/>
      <c r="H2157" s="344"/>
      <c r="I2157" s="344"/>
      <c r="J2157" s="344"/>
      <c r="K2157" s="344"/>
      <c r="L2157" s="344"/>
      <c r="M2157" s="344"/>
      <c r="N2157" s="344"/>
      <c r="O2157" s="344"/>
      <c r="P2157" s="344"/>
    </row>
    <row r="2158" spans="2:16" ht="18" customHeight="1">
      <c r="B2158" s="344"/>
      <c r="C2158" s="344"/>
      <c r="D2158" s="344"/>
      <c r="E2158" s="344"/>
      <c r="F2158" s="344"/>
      <c r="G2158" s="344"/>
      <c r="H2158" s="344"/>
      <c r="I2158" s="344"/>
      <c r="J2158" s="344"/>
      <c r="K2158" s="344"/>
      <c r="L2158" s="344"/>
      <c r="M2158" s="344"/>
      <c r="N2158" s="344"/>
      <c r="O2158" s="344"/>
      <c r="P2158" s="344"/>
    </row>
    <row r="2159" spans="2:16" ht="18" customHeight="1">
      <c r="B2159" s="344"/>
      <c r="C2159" s="344"/>
      <c r="D2159" s="344"/>
      <c r="E2159" s="344"/>
      <c r="F2159" s="344"/>
      <c r="G2159" s="344"/>
      <c r="H2159" s="344"/>
      <c r="I2159" s="344"/>
      <c r="J2159" s="344"/>
      <c r="K2159" s="344"/>
      <c r="L2159" s="344"/>
      <c r="M2159" s="344"/>
      <c r="N2159" s="344"/>
      <c r="O2159" s="344"/>
      <c r="P2159" s="344"/>
    </row>
    <row r="2160" spans="2:16" ht="18" customHeight="1">
      <c r="B2160" s="344"/>
      <c r="C2160" s="344"/>
      <c r="D2160" s="344"/>
      <c r="E2160" s="344"/>
      <c r="F2160" s="344"/>
      <c r="G2160" s="344"/>
      <c r="H2160" s="344"/>
      <c r="I2160" s="344"/>
      <c r="J2160" s="344"/>
      <c r="K2160" s="344"/>
      <c r="L2160" s="344"/>
      <c r="M2160" s="344"/>
      <c r="N2160" s="344"/>
      <c r="O2160" s="344"/>
      <c r="P2160" s="344"/>
    </row>
    <row r="2161" spans="2:16" ht="18" customHeight="1">
      <c r="B2161" s="344"/>
      <c r="C2161" s="344"/>
      <c r="D2161" s="344"/>
      <c r="E2161" s="344"/>
      <c r="F2161" s="344"/>
      <c r="G2161" s="344"/>
      <c r="H2161" s="344"/>
      <c r="I2161" s="344"/>
      <c r="J2161" s="344"/>
      <c r="K2161" s="344"/>
      <c r="L2161" s="344"/>
      <c r="M2161" s="344"/>
      <c r="N2161" s="344"/>
      <c r="O2161" s="344"/>
      <c r="P2161" s="344"/>
    </row>
    <row r="2162" spans="2:16" ht="18" customHeight="1">
      <c r="B2162" s="344"/>
      <c r="C2162" s="344"/>
      <c r="D2162" s="344"/>
      <c r="E2162" s="344"/>
      <c r="F2162" s="344"/>
      <c r="G2162" s="344"/>
      <c r="H2162" s="344"/>
      <c r="I2162" s="344"/>
      <c r="J2162" s="344"/>
      <c r="K2162" s="344"/>
      <c r="L2162" s="344"/>
      <c r="M2162" s="344"/>
      <c r="N2162" s="344"/>
      <c r="O2162" s="344"/>
      <c r="P2162" s="344"/>
    </row>
    <row r="2163" spans="2:16" ht="18" customHeight="1">
      <c r="B2163" s="344"/>
      <c r="C2163" s="344"/>
      <c r="D2163" s="344"/>
      <c r="E2163" s="344"/>
      <c r="F2163" s="344"/>
      <c r="G2163" s="344"/>
      <c r="H2163" s="344"/>
      <c r="I2163" s="344"/>
      <c r="J2163" s="344"/>
      <c r="K2163" s="344"/>
      <c r="L2163" s="344"/>
      <c r="M2163" s="344"/>
      <c r="N2163" s="344"/>
      <c r="O2163" s="344"/>
      <c r="P2163" s="344"/>
    </row>
    <row r="2164" spans="2:16" ht="18" customHeight="1">
      <c r="B2164" s="344"/>
      <c r="C2164" s="344"/>
      <c r="D2164" s="344"/>
      <c r="E2164" s="344"/>
      <c r="F2164" s="344"/>
      <c r="G2164" s="344"/>
      <c r="H2164" s="344"/>
      <c r="I2164" s="344"/>
      <c r="J2164" s="344"/>
      <c r="K2164" s="344"/>
      <c r="L2164" s="344"/>
      <c r="M2164" s="344"/>
      <c r="N2164" s="344"/>
      <c r="O2164" s="344"/>
      <c r="P2164" s="344"/>
    </row>
    <row r="2165" spans="2:16" ht="18" customHeight="1">
      <c r="B2165" s="344"/>
      <c r="C2165" s="344"/>
      <c r="D2165" s="344"/>
      <c r="E2165" s="344"/>
      <c r="F2165" s="344"/>
      <c r="G2165" s="344"/>
      <c r="H2165" s="344"/>
      <c r="I2165" s="344"/>
      <c r="J2165" s="344"/>
      <c r="K2165" s="344"/>
      <c r="L2165" s="344"/>
      <c r="M2165" s="344"/>
      <c r="N2165" s="344"/>
      <c r="O2165" s="344"/>
      <c r="P2165" s="344"/>
    </row>
    <row r="2166" spans="2:16" ht="18" customHeight="1">
      <c r="B2166" s="344"/>
      <c r="C2166" s="344"/>
      <c r="D2166" s="344"/>
      <c r="E2166" s="344"/>
      <c r="F2166" s="344"/>
      <c r="G2166" s="344"/>
      <c r="H2166" s="344"/>
      <c r="I2166" s="344"/>
      <c r="J2166" s="344"/>
      <c r="K2166" s="344"/>
      <c r="L2166" s="344"/>
      <c r="M2166" s="344"/>
      <c r="N2166" s="344"/>
      <c r="O2166" s="344"/>
      <c r="P2166" s="344"/>
    </row>
    <row r="2167" spans="2:16" ht="18" customHeight="1">
      <c r="B2167" s="344"/>
      <c r="C2167" s="344"/>
      <c r="D2167" s="344"/>
      <c r="E2167" s="344"/>
      <c r="F2167" s="344"/>
      <c r="G2167" s="344"/>
      <c r="H2167" s="344"/>
      <c r="I2167" s="344"/>
      <c r="J2167" s="344"/>
      <c r="K2167" s="344"/>
      <c r="L2167" s="344"/>
      <c r="M2167" s="344"/>
      <c r="N2167" s="344"/>
      <c r="O2167" s="344"/>
      <c r="P2167" s="344"/>
    </row>
    <row r="2168" spans="2:16" ht="18" customHeight="1">
      <c r="B2168" s="344"/>
      <c r="C2168" s="344"/>
      <c r="D2168" s="344"/>
      <c r="E2168" s="344"/>
      <c r="F2168" s="344"/>
      <c r="G2168" s="344"/>
      <c r="H2168" s="344"/>
      <c r="I2168" s="344"/>
      <c r="J2168" s="344"/>
      <c r="K2168" s="344"/>
      <c r="L2168" s="344"/>
      <c r="M2168" s="344"/>
      <c r="N2168" s="344"/>
      <c r="O2168" s="344"/>
      <c r="P2168" s="344"/>
    </row>
    <row r="2169" spans="2:16" ht="18" customHeight="1">
      <c r="B2169" s="344"/>
      <c r="C2169" s="344"/>
      <c r="D2169" s="344"/>
      <c r="E2169" s="344"/>
      <c r="F2169" s="344"/>
      <c r="G2169" s="344"/>
      <c r="H2169" s="344"/>
      <c r="I2169" s="344"/>
      <c r="J2169" s="344"/>
      <c r="K2169" s="344"/>
      <c r="L2169" s="344"/>
      <c r="M2169" s="344"/>
      <c r="N2169" s="344"/>
      <c r="O2169" s="344"/>
      <c r="P2169" s="344"/>
    </row>
    <row r="2170" spans="2:16" ht="18" customHeight="1">
      <c r="B2170" s="344"/>
      <c r="C2170" s="344"/>
      <c r="D2170" s="344"/>
      <c r="E2170" s="344"/>
      <c r="F2170" s="344"/>
      <c r="G2170" s="344"/>
      <c r="H2170" s="344"/>
      <c r="I2170" s="344"/>
      <c r="J2170" s="344"/>
      <c r="K2170" s="344"/>
      <c r="L2170" s="344"/>
      <c r="M2170" s="344"/>
      <c r="N2170" s="344"/>
      <c r="O2170" s="344"/>
      <c r="P2170" s="344"/>
    </row>
    <row r="2171" spans="2:16" ht="18" customHeight="1">
      <c r="B2171" s="344"/>
      <c r="C2171" s="344"/>
      <c r="D2171" s="344"/>
      <c r="E2171" s="344"/>
      <c r="F2171" s="344"/>
      <c r="G2171" s="344"/>
      <c r="H2171" s="344"/>
      <c r="I2171" s="344"/>
      <c r="J2171" s="344"/>
      <c r="K2171" s="344"/>
      <c r="L2171" s="344"/>
      <c r="M2171" s="344"/>
      <c r="N2171" s="344"/>
      <c r="O2171" s="344"/>
      <c r="P2171" s="344"/>
    </row>
    <row r="2172" spans="2:16" ht="18" customHeight="1">
      <c r="B2172" s="344"/>
      <c r="C2172" s="344"/>
      <c r="D2172" s="344"/>
      <c r="E2172" s="344"/>
      <c r="F2172" s="344"/>
      <c r="G2172" s="344"/>
      <c r="H2172" s="344"/>
      <c r="I2172" s="344"/>
      <c r="J2172" s="344"/>
      <c r="K2172" s="344"/>
      <c r="L2172" s="344"/>
      <c r="M2172" s="344"/>
      <c r="N2172" s="344"/>
      <c r="O2172" s="344"/>
      <c r="P2172" s="344"/>
    </row>
    <row r="2173" spans="2:16" ht="18" customHeight="1">
      <c r="B2173" s="344"/>
      <c r="C2173" s="344"/>
      <c r="D2173" s="344"/>
      <c r="E2173" s="344"/>
      <c r="F2173" s="344"/>
      <c r="G2173" s="344"/>
      <c r="H2173" s="344"/>
      <c r="I2173" s="344"/>
      <c r="J2173" s="344"/>
      <c r="K2173" s="344"/>
      <c r="L2173" s="344"/>
      <c r="M2173" s="344"/>
      <c r="N2173" s="344"/>
      <c r="O2173" s="344"/>
      <c r="P2173" s="344"/>
    </row>
    <row r="2174" spans="2:16" ht="18" customHeight="1">
      <c r="B2174" s="344"/>
      <c r="C2174" s="344"/>
      <c r="D2174" s="344"/>
      <c r="E2174" s="344"/>
      <c r="F2174" s="344"/>
      <c r="G2174" s="344"/>
      <c r="H2174" s="344"/>
      <c r="I2174" s="344"/>
      <c r="J2174" s="344"/>
      <c r="K2174" s="344"/>
      <c r="L2174" s="344"/>
      <c r="M2174" s="344"/>
      <c r="N2174" s="344"/>
      <c r="O2174" s="344"/>
      <c r="P2174" s="344"/>
    </row>
    <row r="2175" spans="2:16" ht="18" customHeight="1">
      <c r="B2175" s="344"/>
      <c r="C2175" s="344"/>
      <c r="D2175" s="344"/>
      <c r="E2175" s="344"/>
      <c r="F2175" s="344"/>
      <c r="G2175" s="344"/>
      <c r="H2175" s="344"/>
      <c r="I2175" s="344"/>
      <c r="J2175" s="344"/>
      <c r="K2175" s="344"/>
      <c r="L2175" s="344"/>
      <c r="M2175" s="344"/>
      <c r="N2175" s="344"/>
      <c r="O2175" s="344"/>
      <c r="P2175" s="344"/>
    </row>
    <row r="2176" spans="2:16" ht="18" customHeight="1">
      <c r="B2176" s="344"/>
      <c r="C2176" s="344"/>
      <c r="D2176" s="344"/>
      <c r="E2176" s="344"/>
      <c r="F2176" s="344"/>
      <c r="G2176" s="344"/>
      <c r="H2176" s="344"/>
      <c r="I2176" s="344"/>
      <c r="J2176" s="344"/>
      <c r="K2176" s="344"/>
      <c r="L2176" s="344"/>
      <c r="M2176" s="344"/>
      <c r="N2176" s="344"/>
      <c r="O2176" s="344"/>
      <c r="P2176" s="344"/>
    </row>
    <row r="2177" spans="2:16" ht="18" customHeight="1">
      <c r="B2177" s="344"/>
      <c r="C2177" s="344"/>
      <c r="D2177" s="344"/>
      <c r="E2177" s="344"/>
      <c r="F2177" s="344"/>
      <c r="G2177" s="344"/>
      <c r="H2177" s="344"/>
      <c r="I2177" s="344"/>
      <c r="J2177" s="344"/>
      <c r="K2177" s="344"/>
      <c r="L2177" s="344"/>
      <c r="M2177" s="344"/>
      <c r="N2177" s="344"/>
      <c r="O2177" s="344"/>
      <c r="P2177" s="344"/>
    </row>
    <row r="2178" spans="2:16" ht="18" customHeight="1">
      <c r="B2178" s="344"/>
      <c r="C2178" s="344"/>
      <c r="D2178" s="344"/>
      <c r="E2178" s="344"/>
      <c r="F2178" s="344"/>
      <c r="G2178" s="344"/>
      <c r="H2178" s="344"/>
      <c r="I2178" s="344"/>
      <c r="J2178" s="344"/>
      <c r="K2178" s="344"/>
      <c r="L2178" s="344"/>
      <c r="M2178" s="344"/>
      <c r="N2178" s="344"/>
      <c r="O2178" s="344"/>
      <c r="P2178" s="344"/>
    </row>
    <row r="2179" spans="2:16" ht="18" customHeight="1">
      <c r="B2179" s="344"/>
      <c r="C2179" s="344"/>
      <c r="D2179" s="344"/>
      <c r="E2179" s="344"/>
      <c r="F2179" s="344"/>
      <c r="G2179" s="344"/>
      <c r="H2179" s="344"/>
      <c r="I2179" s="344"/>
      <c r="J2179" s="344"/>
      <c r="K2179" s="344"/>
      <c r="L2179" s="344"/>
      <c r="M2179" s="344"/>
      <c r="N2179" s="344"/>
      <c r="O2179" s="344"/>
      <c r="P2179" s="344"/>
    </row>
    <row r="2180" spans="2:16" ht="18" customHeight="1">
      <c r="B2180" s="344"/>
      <c r="C2180" s="344"/>
      <c r="D2180" s="344"/>
      <c r="E2180" s="344"/>
      <c r="F2180" s="344"/>
      <c r="G2180" s="344"/>
      <c r="H2180" s="344"/>
      <c r="I2180" s="344"/>
      <c r="J2180" s="344"/>
      <c r="K2180" s="344"/>
      <c r="L2180" s="344"/>
      <c r="M2180" s="344"/>
      <c r="N2180" s="344"/>
      <c r="O2180" s="344"/>
      <c r="P2180" s="344"/>
    </row>
    <row r="2181" spans="2:16" ht="18" customHeight="1">
      <c r="B2181" s="344"/>
      <c r="C2181" s="344"/>
      <c r="D2181" s="344"/>
      <c r="E2181" s="344"/>
      <c r="F2181" s="344"/>
      <c r="G2181" s="344"/>
      <c r="H2181" s="344"/>
      <c r="I2181" s="344"/>
      <c r="J2181" s="344"/>
      <c r="K2181" s="344"/>
      <c r="L2181" s="344"/>
      <c r="M2181" s="344"/>
      <c r="N2181" s="344"/>
      <c r="O2181" s="344"/>
      <c r="P2181" s="344"/>
    </row>
    <row r="2182" spans="2:16" ht="18" customHeight="1">
      <c r="B2182" s="344"/>
      <c r="C2182" s="344"/>
      <c r="D2182" s="344"/>
      <c r="E2182" s="344"/>
      <c r="F2182" s="344"/>
      <c r="G2182" s="344"/>
      <c r="H2182" s="344"/>
      <c r="I2182" s="344"/>
      <c r="J2182" s="344"/>
      <c r="K2182" s="344"/>
      <c r="L2182" s="344"/>
      <c r="M2182" s="344"/>
      <c r="N2182" s="344"/>
      <c r="O2182" s="344"/>
      <c r="P2182" s="344"/>
    </row>
    <row r="2183" spans="2:16" ht="18" customHeight="1">
      <c r="B2183" s="344"/>
      <c r="C2183" s="344"/>
      <c r="D2183" s="344"/>
      <c r="E2183" s="344"/>
      <c r="F2183" s="344"/>
      <c r="G2183" s="344"/>
      <c r="H2183" s="344"/>
      <c r="I2183" s="344"/>
      <c r="J2183" s="344"/>
      <c r="K2183" s="344"/>
      <c r="L2183" s="344"/>
      <c r="M2183" s="344"/>
      <c r="N2183" s="344"/>
      <c r="O2183" s="344"/>
      <c r="P2183" s="344"/>
    </row>
    <row r="2184" spans="2:16" ht="18" customHeight="1">
      <c r="B2184" s="344"/>
      <c r="C2184" s="344"/>
      <c r="D2184" s="344"/>
      <c r="E2184" s="344"/>
      <c r="F2184" s="344"/>
      <c r="G2184" s="344"/>
      <c r="H2184" s="344"/>
      <c r="I2184" s="344"/>
      <c r="J2184" s="344"/>
      <c r="K2184" s="344"/>
      <c r="L2184" s="344"/>
      <c r="M2184" s="344"/>
      <c r="N2184" s="344"/>
      <c r="O2184" s="344"/>
      <c r="P2184" s="344"/>
    </row>
    <row r="2185" spans="2:16" ht="18" customHeight="1">
      <c r="B2185" s="344"/>
      <c r="C2185" s="344"/>
      <c r="D2185" s="344"/>
      <c r="E2185" s="344"/>
      <c r="F2185" s="344"/>
      <c r="G2185" s="344"/>
      <c r="H2185" s="344"/>
      <c r="I2185" s="344"/>
      <c r="J2185" s="344"/>
      <c r="K2185" s="344"/>
      <c r="L2185" s="344"/>
      <c r="M2185" s="344"/>
      <c r="N2185" s="344"/>
      <c r="O2185" s="344"/>
      <c r="P2185" s="344"/>
    </row>
    <row r="2186" spans="2:16" ht="18" customHeight="1">
      <c r="B2186" s="344"/>
      <c r="C2186" s="344"/>
      <c r="D2186" s="344"/>
      <c r="E2186" s="344"/>
      <c r="F2186" s="344"/>
      <c r="G2186" s="344"/>
      <c r="H2186" s="344"/>
      <c r="I2186" s="344"/>
      <c r="J2186" s="344"/>
      <c r="K2186" s="344"/>
      <c r="L2186" s="344"/>
      <c r="M2186" s="344"/>
      <c r="N2186" s="344"/>
      <c r="O2186" s="344"/>
      <c r="P2186" s="344"/>
    </row>
    <row r="2187" spans="2:16" ht="18" customHeight="1">
      <c r="B2187" s="344"/>
      <c r="C2187" s="344"/>
      <c r="D2187" s="344"/>
      <c r="E2187" s="344"/>
      <c r="F2187" s="344"/>
      <c r="G2187" s="344"/>
      <c r="H2187" s="344"/>
      <c r="I2187" s="344"/>
      <c r="J2187" s="344"/>
      <c r="K2187" s="344"/>
      <c r="L2187" s="344"/>
      <c r="M2187" s="344"/>
      <c r="N2187" s="344"/>
      <c r="O2187" s="344"/>
      <c r="P2187" s="344"/>
    </row>
    <row r="2188" spans="2:16" ht="18" customHeight="1">
      <c r="B2188" s="344"/>
      <c r="C2188" s="344"/>
      <c r="D2188" s="344"/>
      <c r="E2188" s="344"/>
      <c r="F2188" s="344"/>
      <c r="G2188" s="344"/>
      <c r="H2188" s="344"/>
      <c r="I2188" s="344"/>
      <c r="J2188" s="344"/>
      <c r="K2188" s="344"/>
      <c r="L2188" s="344"/>
      <c r="M2188" s="344"/>
      <c r="N2188" s="344"/>
      <c r="O2188" s="344"/>
      <c r="P2188" s="344"/>
    </row>
    <row r="2189" spans="2:16" ht="18" customHeight="1">
      <c r="B2189" s="344"/>
      <c r="C2189" s="344"/>
      <c r="D2189" s="344"/>
      <c r="E2189" s="344"/>
      <c r="F2189" s="344"/>
      <c r="G2189" s="344"/>
      <c r="H2189" s="344"/>
      <c r="I2189" s="344"/>
      <c r="J2189" s="344"/>
      <c r="K2189" s="344"/>
      <c r="L2189" s="344"/>
      <c r="M2189" s="344"/>
      <c r="N2189" s="344"/>
      <c r="O2189" s="344"/>
      <c r="P2189" s="344"/>
    </row>
    <row r="2190" spans="2:16" ht="18" customHeight="1">
      <c r="B2190" s="344"/>
      <c r="C2190" s="344"/>
      <c r="D2190" s="344"/>
      <c r="E2190" s="344"/>
      <c r="F2190" s="344"/>
      <c r="G2190" s="344"/>
      <c r="H2190" s="344"/>
      <c r="I2190" s="344"/>
      <c r="J2190" s="344"/>
      <c r="K2190" s="344"/>
      <c r="L2190" s="344"/>
      <c r="M2190" s="344"/>
      <c r="N2190" s="344"/>
      <c r="O2190" s="344"/>
      <c r="P2190" s="344"/>
    </row>
    <row r="2191" spans="2:16" ht="18" customHeight="1">
      <c r="B2191" s="344"/>
      <c r="C2191" s="344"/>
      <c r="D2191" s="344"/>
      <c r="E2191" s="344"/>
      <c r="F2191" s="344"/>
      <c r="G2191" s="344"/>
      <c r="H2191" s="344"/>
      <c r="I2191" s="344"/>
      <c r="J2191" s="344"/>
      <c r="K2191" s="344"/>
      <c r="L2191" s="344"/>
      <c r="M2191" s="344"/>
      <c r="N2191" s="344"/>
      <c r="O2191" s="344"/>
      <c r="P2191" s="344"/>
    </row>
    <row r="2192" spans="2:16" ht="18" customHeight="1">
      <c r="B2192" s="344"/>
      <c r="C2192" s="344"/>
      <c r="D2192" s="344"/>
      <c r="E2192" s="344"/>
      <c r="F2192" s="344"/>
      <c r="G2192" s="344"/>
      <c r="H2192" s="344"/>
      <c r="I2192" s="344"/>
      <c r="J2192" s="344"/>
      <c r="K2192" s="344"/>
      <c r="L2192" s="344"/>
      <c r="M2192" s="344"/>
      <c r="N2192" s="344"/>
      <c r="O2192" s="344"/>
      <c r="P2192" s="344"/>
    </row>
    <row r="2193" spans="2:16" ht="18" customHeight="1">
      <c r="B2193" s="344"/>
      <c r="C2193" s="344"/>
      <c r="D2193" s="344"/>
      <c r="E2193" s="344"/>
      <c r="F2193" s="344"/>
      <c r="G2193" s="344"/>
      <c r="H2193" s="344"/>
      <c r="I2193" s="344"/>
      <c r="J2193" s="344"/>
      <c r="K2193" s="344"/>
      <c r="L2193" s="344"/>
      <c r="M2193" s="344"/>
      <c r="N2193" s="344"/>
      <c r="O2193" s="344"/>
      <c r="P2193" s="344"/>
    </row>
    <row r="2194" spans="2:16" ht="18" customHeight="1">
      <c r="B2194" s="344"/>
      <c r="C2194" s="344"/>
      <c r="D2194" s="344"/>
      <c r="E2194" s="344"/>
      <c r="F2194" s="344"/>
      <c r="G2194" s="344"/>
      <c r="H2194" s="344"/>
      <c r="I2194" s="344"/>
      <c r="J2194" s="344"/>
      <c r="K2194" s="344"/>
      <c r="L2194" s="344"/>
      <c r="M2194" s="344"/>
      <c r="N2194" s="344"/>
      <c r="O2194" s="344"/>
      <c r="P2194" s="344"/>
    </row>
    <row r="2195" spans="2:16" ht="18" customHeight="1">
      <c r="B2195" s="344"/>
      <c r="C2195" s="344"/>
      <c r="D2195" s="344"/>
      <c r="E2195" s="344"/>
      <c r="F2195" s="344"/>
      <c r="G2195" s="344"/>
      <c r="H2195" s="344"/>
      <c r="I2195" s="344"/>
      <c r="J2195" s="344"/>
      <c r="K2195" s="344"/>
      <c r="L2195" s="344"/>
      <c r="M2195" s="344"/>
      <c r="N2195" s="344"/>
      <c r="O2195" s="344"/>
      <c r="P2195" s="344"/>
    </row>
    <row r="2196" spans="2:16" ht="18" customHeight="1">
      <c r="B2196" s="344"/>
      <c r="C2196" s="344"/>
      <c r="D2196" s="344"/>
      <c r="E2196" s="344"/>
      <c r="F2196" s="344"/>
      <c r="G2196" s="344"/>
      <c r="H2196" s="344"/>
      <c r="I2196" s="344"/>
      <c r="J2196" s="344"/>
      <c r="K2196" s="344"/>
      <c r="L2196" s="344"/>
      <c r="M2196" s="344"/>
      <c r="N2196" s="344"/>
      <c r="O2196" s="344"/>
      <c r="P2196" s="344"/>
    </row>
    <row r="2197" spans="2:16" ht="18" customHeight="1">
      <c r="B2197" s="344"/>
      <c r="C2197" s="344"/>
      <c r="D2197" s="344"/>
      <c r="E2197" s="344"/>
      <c r="F2197" s="344"/>
      <c r="G2197" s="344"/>
      <c r="H2197" s="344"/>
      <c r="I2197" s="344"/>
      <c r="J2197" s="344"/>
      <c r="K2197" s="344"/>
      <c r="L2197" s="344"/>
      <c r="M2197" s="344"/>
      <c r="N2197" s="344"/>
      <c r="O2197" s="344"/>
      <c r="P2197" s="344"/>
    </row>
    <row r="2198" spans="2:16" ht="18" customHeight="1">
      <c r="B2198" s="344"/>
      <c r="C2198" s="344"/>
      <c r="D2198" s="344"/>
      <c r="E2198" s="344"/>
      <c r="F2198" s="344"/>
      <c r="G2198" s="344"/>
      <c r="H2198" s="344"/>
      <c r="I2198" s="344"/>
      <c r="J2198" s="344"/>
      <c r="K2198" s="344"/>
      <c r="L2198" s="344"/>
      <c r="M2198" s="344"/>
      <c r="N2198" s="344"/>
      <c r="O2198" s="344"/>
      <c r="P2198" s="344"/>
    </row>
    <row r="2199" spans="2:16" ht="18" customHeight="1">
      <c r="B2199" s="344"/>
      <c r="C2199" s="344"/>
      <c r="D2199" s="344"/>
      <c r="E2199" s="344"/>
      <c r="F2199" s="344"/>
      <c r="G2199" s="344"/>
      <c r="H2199" s="344"/>
      <c r="I2199" s="344"/>
      <c r="J2199" s="344"/>
      <c r="K2199" s="344"/>
      <c r="L2199" s="344"/>
      <c r="M2199" s="344"/>
      <c r="N2199" s="344"/>
      <c r="O2199" s="344"/>
      <c r="P2199" s="344"/>
    </row>
    <row r="2200" spans="2:16" ht="18" customHeight="1">
      <c r="B2200" s="344"/>
      <c r="C2200" s="344"/>
      <c r="D2200" s="344"/>
      <c r="E2200" s="344"/>
      <c r="F2200" s="344"/>
      <c r="G2200" s="344"/>
      <c r="H2200" s="344"/>
      <c r="I2200" s="344"/>
      <c r="J2200" s="344"/>
      <c r="K2200" s="344"/>
      <c r="L2200" s="344"/>
      <c r="M2200" s="344"/>
      <c r="N2200" s="344"/>
      <c r="O2200" s="344"/>
      <c r="P2200" s="344"/>
    </row>
    <row r="2201" spans="2:16" ht="18" customHeight="1">
      <c r="B2201" s="344"/>
      <c r="C2201" s="344"/>
      <c r="D2201" s="344"/>
      <c r="E2201" s="344"/>
      <c r="F2201" s="344"/>
      <c r="G2201" s="344"/>
      <c r="H2201" s="344"/>
      <c r="I2201" s="344"/>
      <c r="J2201" s="344"/>
      <c r="K2201" s="344"/>
      <c r="L2201" s="344"/>
      <c r="M2201" s="344"/>
      <c r="N2201" s="344"/>
      <c r="O2201" s="344"/>
      <c r="P2201" s="344"/>
    </row>
    <row r="2202" spans="2:16" ht="18" customHeight="1">
      <c r="B2202" s="344"/>
      <c r="C2202" s="344"/>
      <c r="D2202" s="344"/>
      <c r="E2202" s="344"/>
      <c r="F2202" s="344"/>
      <c r="G2202" s="344"/>
      <c r="H2202" s="344"/>
      <c r="I2202" s="344"/>
      <c r="J2202" s="344"/>
      <c r="K2202" s="344"/>
      <c r="L2202" s="344"/>
      <c r="M2202" s="344"/>
      <c r="N2202" s="344"/>
      <c r="O2202" s="344"/>
      <c r="P2202" s="344"/>
    </row>
    <row r="2203" spans="2:16" ht="18" customHeight="1">
      <c r="B2203" s="344"/>
      <c r="C2203" s="344"/>
      <c r="D2203" s="344"/>
      <c r="E2203" s="344"/>
      <c r="F2203" s="344"/>
      <c r="G2203" s="344"/>
      <c r="H2203" s="344"/>
      <c r="I2203" s="344"/>
      <c r="J2203" s="344"/>
      <c r="K2203" s="344"/>
      <c r="L2203" s="344"/>
      <c r="M2203" s="344"/>
      <c r="N2203" s="344"/>
      <c r="O2203" s="344"/>
      <c r="P2203" s="344"/>
    </row>
    <row r="2204" spans="2:16" ht="18" customHeight="1">
      <c r="B2204" s="344"/>
      <c r="C2204" s="344"/>
      <c r="D2204" s="344"/>
      <c r="E2204" s="344"/>
      <c r="F2204" s="344"/>
      <c r="G2204" s="344"/>
      <c r="H2204" s="344"/>
      <c r="I2204" s="344"/>
      <c r="J2204" s="344"/>
      <c r="K2204" s="344"/>
      <c r="L2204" s="344"/>
      <c r="M2204" s="344"/>
      <c r="N2204" s="344"/>
      <c r="O2204" s="344"/>
      <c r="P2204" s="344"/>
    </row>
    <row r="2205" spans="2:16" ht="18" customHeight="1">
      <c r="B2205" s="344"/>
      <c r="C2205" s="344"/>
      <c r="D2205" s="344"/>
      <c r="E2205" s="344"/>
      <c r="F2205" s="344"/>
      <c r="G2205" s="344"/>
      <c r="H2205" s="344"/>
      <c r="I2205" s="344"/>
      <c r="J2205" s="344"/>
      <c r="K2205" s="344"/>
      <c r="L2205" s="344"/>
      <c r="M2205" s="344"/>
      <c r="N2205" s="344"/>
      <c r="O2205" s="344"/>
      <c r="P2205" s="344"/>
    </row>
    <row r="2206" spans="2:16" ht="18" customHeight="1">
      <c r="B2206" s="344"/>
      <c r="C2206" s="344"/>
      <c r="D2206" s="344"/>
      <c r="E2206" s="344"/>
      <c r="F2206" s="344"/>
      <c r="G2206" s="344"/>
      <c r="H2206" s="344"/>
      <c r="I2206" s="344"/>
      <c r="J2206" s="344"/>
      <c r="K2206" s="344"/>
      <c r="L2206" s="344"/>
      <c r="M2206" s="344"/>
      <c r="N2206" s="344"/>
      <c r="O2206" s="344"/>
      <c r="P2206" s="344"/>
    </row>
    <row r="2207" spans="2:16" ht="18" customHeight="1">
      <c r="B2207" s="344"/>
      <c r="C2207" s="344"/>
      <c r="D2207" s="344"/>
      <c r="E2207" s="344"/>
      <c r="F2207" s="344"/>
      <c r="G2207" s="344"/>
      <c r="H2207" s="344"/>
      <c r="I2207" s="344"/>
      <c r="J2207" s="344"/>
      <c r="K2207" s="344"/>
      <c r="L2207" s="344"/>
      <c r="M2207" s="344"/>
      <c r="N2207" s="344"/>
      <c r="O2207" s="344"/>
      <c r="P2207" s="344"/>
    </row>
    <row r="2208" spans="2:16" ht="18" customHeight="1">
      <c r="B2208" s="344"/>
      <c r="C2208" s="344"/>
      <c r="D2208" s="344"/>
      <c r="E2208" s="344"/>
      <c r="F2208" s="344"/>
      <c r="G2208" s="344"/>
      <c r="H2208" s="344"/>
      <c r="I2208" s="344"/>
      <c r="J2208" s="344"/>
      <c r="K2208" s="344"/>
      <c r="L2208" s="344"/>
      <c r="M2208" s="344"/>
      <c r="N2208" s="344"/>
      <c r="O2208" s="344"/>
      <c r="P2208" s="344"/>
    </row>
    <row r="2209" spans="2:16" ht="18" customHeight="1">
      <c r="B2209" s="344"/>
      <c r="C2209" s="344"/>
      <c r="D2209" s="344"/>
      <c r="E2209" s="344"/>
      <c r="F2209" s="344"/>
      <c r="G2209" s="344"/>
      <c r="H2209" s="344"/>
      <c r="I2209" s="344"/>
      <c r="J2209" s="344"/>
      <c r="K2209" s="344"/>
      <c r="L2209" s="344"/>
      <c r="M2209" s="344"/>
      <c r="N2209" s="344"/>
      <c r="O2209" s="344"/>
      <c r="P2209" s="344"/>
    </row>
    <row r="2210" spans="2:16" ht="18" customHeight="1">
      <c r="B2210" s="344"/>
      <c r="C2210" s="344"/>
      <c r="D2210" s="344"/>
      <c r="E2210" s="344"/>
      <c r="F2210" s="344"/>
      <c r="G2210" s="344"/>
      <c r="H2210" s="344"/>
      <c r="I2210" s="344"/>
      <c r="J2210" s="344"/>
      <c r="K2210" s="344"/>
      <c r="L2210" s="344"/>
      <c r="M2210" s="344"/>
      <c r="N2210" s="344"/>
      <c r="O2210" s="344"/>
      <c r="P2210" s="344"/>
    </row>
    <row r="2211" spans="2:16" ht="18" customHeight="1">
      <c r="B2211" s="344"/>
      <c r="C2211" s="344"/>
      <c r="D2211" s="344"/>
      <c r="E2211" s="344"/>
      <c r="F2211" s="344"/>
      <c r="G2211" s="344"/>
      <c r="H2211" s="344"/>
      <c r="I2211" s="344"/>
      <c r="J2211" s="344"/>
      <c r="K2211" s="344"/>
      <c r="L2211" s="344"/>
      <c r="M2211" s="344"/>
      <c r="N2211" s="344"/>
      <c r="O2211" s="344"/>
      <c r="P2211" s="344"/>
    </row>
    <row r="2212" spans="2:16" ht="18" customHeight="1">
      <c r="B2212" s="344"/>
      <c r="C2212" s="344"/>
      <c r="D2212" s="344"/>
      <c r="E2212" s="344"/>
      <c r="F2212" s="344"/>
      <c r="G2212" s="344"/>
      <c r="H2212" s="344"/>
      <c r="I2212" s="344"/>
      <c r="J2212" s="344"/>
      <c r="K2212" s="344"/>
      <c r="L2212" s="344"/>
      <c r="M2212" s="344"/>
      <c r="N2212" s="344"/>
      <c r="O2212" s="344"/>
      <c r="P2212" s="344"/>
    </row>
    <row r="2213" spans="2:16" ht="18" customHeight="1">
      <c r="B2213" s="344"/>
      <c r="C2213" s="344"/>
      <c r="D2213" s="344"/>
      <c r="E2213" s="344"/>
      <c r="F2213" s="344"/>
      <c r="G2213" s="344"/>
      <c r="H2213" s="344"/>
      <c r="I2213" s="344"/>
      <c r="J2213" s="344"/>
      <c r="K2213" s="344"/>
      <c r="L2213" s="344"/>
      <c r="M2213" s="344"/>
      <c r="N2213" s="344"/>
      <c r="O2213" s="344"/>
      <c r="P2213" s="344"/>
    </row>
    <row r="2214" spans="2:16" ht="18" customHeight="1">
      <c r="B2214" s="344"/>
      <c r="C2214" s="344"/>
      <c r="D2214" s="344"/>
      <c r="E2214" s="344"/>
      <c r="F2214" s="344"/>
      <c r="G2214" s="344"/>
      <c r="H2214" s="344"/>
      <c r="I2214" s="344"/>
      <c r="J2214" s="344"/>
      <c r="K2214" s="344"/>
      <c r="L2214" s="344"/>
      <c r="M2214" s="344"/>
      <c r="N2214" s="344"/>
      <c r="O2214" s="344"/>
      <c r="P2214" s="344"/>
    </row>
    <row r="2215" spans="2:16" ht="18" customHeight="1">
      <c r="B2215" s="344"/>
      <c r="C2215" s="344"/>
      <c r="D2215" s="344"/>
      <c r="E2215" s="344"/>
      <c r="F2215" s="344"/>
      <c r="G2215" s="344"/>
      <c r="H2215" s="344"/>
      <c r="I2215" s="344"/>
      <c r="J2215" s="344"/>
      <c r="K2215" s="344"/>
      <c r="L2215" s="344"/>
      <c r="M2215" s="344"/>
      <c r="N2215" s="344"/>
      <c r="O2215" s="344"/>
      <c r="P2215" s="344"/>
    </row>
    <row r="2216" spans="2:16" ht="18" customHeight="1">
      <c r="B2216" s="344"/>
      <c r="C2216" s="344"/>
      <c r="D2216" s="344"/>
      <c r="E2216" s="344"/>
      <c r="F2216" s="344"/>
      <c r="G2216" s="344"/>
      <c r="H2216" s="344"/>
      <c r="I2216" s="344"/>
      <c r="J2216" s="344"/>
      <c r="K2216" s="344"/>
      <c r="L2216" s="344"/>
      <c r="M2216" s="344"/>
      <c r="N2216" s="344"/>
      <c r="O2216" s="344"/>
      <c r="P2216" s="344"/>
    </row>
    <row r="2217" spans="2:16" ht="18" customHeight="1">
      <c r="B2217" s="344"/>
      <c r="C2217" s="344"/>
      <c r="D2217" s="344"/>
      <c r="E2217" s="344"/>
      <c r="F2217" s="344"/>
      <c r="G2217" s="344"/>
      <c r="H2217" s="344"/>
      <c r="I2217" s="344"/>
      <c r="J2217" s="344"/>
      <c r="K2217" s="344"/>
      <c r="L2217" s="344"/>
      <c r="M2217" s="344"/>
      <c r="N2217" s="344"/>
      <c r="O2217" s="344"/>
      <c r="P2217" s="344"/>
    </row>
    <row r="2218" spans="2:16" ht="18" customHeight="1">
      <c r="B2218" s="344"/>
      <c r="C2218" s="344"/>
      <c r="D2218" s="344"/>
      <c r="E2218" s="344"/>
      <c r="F2218" s="344"/>
      <c r="G2218" s="344"/>
      <c r="H2218" s="344"/>
      <c r="I2218" s="344"/>
      <c r="J2218" s="344"/>
      <c r="K2218" s="344"/>
      <c r="L2218" s="344"/>
      <c r="M2218" s="344"/>
      <c r="N2218" s="344"/>
      <c r="O2218" s="344"/>
      <c r="P2218" s="344"/>
    </row>
    <row r="2219" spans="2:16" ht="18" customHeight="1">
      <c r="B2219" s="344"/>
      <c r="C2219" s="344"/>
      <c r="D2219" s="344"/>
      <c r="E2219" s="344"/>
      <c r="F2219" s="344"/>
      <c r="G2219" s="344"/>
      <c r="H2219" s="344"/>
      <c r="I2219" s="344"/>
      <c r="J2219" s="344"/>
      <c r="K2219" s="344"/>
      <c r="L2219" s="344"/>
      <c r="M2219" s="344"/>
      <c r="N2219" s="344"/>
      <c r="O2219" s="344"/>
      <c r="P2219" s="344"/>
    </row>
    <row r="2220" spans="2:16" ht="18" customHeight="1">
      <c r="B2220" s="344"/>
      <c r="C2220" s="344"/>
      <c r="D2220" s="344"/>
      <c r="E2220" s="344"/>
      <c r="F2220" s="344"/>
      <c r="G2220" s="344"/>
      <c r="H2220" s="344"/>
      <c r="I2220" s="344"/>
      <c r="J2220" s="344"/>
      <c r="K2220" s="344"/>
      <c r="L2220" s="344"/>
      <c r="M2220" s="344"/>
      <c r="N2220" s="344"/>
      <c r="O2220" s="344"/>
      <c r="P2220" s="344"/>
    </row>
    <row r="2221" spans="2:16" ht="18" customHeight="1">
      <c r="B2221" s="344"/>
      <c r="C2221" s="344"/>
      <c r="D2221" s="344"/>
      <c r="E2221" s="344"/>
      <c r="F2221" s="344"/>
      <c r="G2221" s="344"/>
      <c r="H2221" s="344"/>
      <c r="I2221" s="344"/>
      <c r="J2221" s="344"/>
      <c r="K2221" s="344"/>
      <c r="L2221" s="344"/>
      <c r="M2221" s="344"/>
      <c r="N2221" s="344"/>
      <c r="O2221" s="344"/>
      <c r="P2221" s="344"/>
    </row>
    <row r="2222" spans="2:16" ht="18" customHeight="1">
      <c r="B2222" s="344"/>
      <c r="C2222" s="344"/>
      <c r="D2222" s="344"/>
      <c r="E2222" s="344"/>
      <c r="F2222" s="344"/>
      <c r="G2222" s="344"/>
      <c r="H2222" s="344"/>
      <c r="I2222" s="344"/>
      <c r="J2222" s="344"/>
      <c r="K2222" s="344"/>
      <c r="L2222" s="344"/>
      <c r="M2222" s="344"/>
      <c r="N2222" s="344"/>
      <c r="O2222" s="344"/>
      <c r="P2222" s="344"/>
    </row>
    <row r="2223" spans="2:16" ht="18" customHeight="1">
      <c r="B2223" s="344"/>
      <c r="C2223" s="344"/>
      <c r="D2223" s="344"/>
      <c r="E2223" s="344"/>
      <c r="F2223" s="344"/>
      <c r="G2223" s="344"/>
      <c r="H2223" s="344"/>
      <c r="I2223" s="344"/>
      <c r="J2223" s="344"/>
      <c r="K2223" s="344"/>
      <c r="L2223" s="344"/>
      <c r="M2223" s="344"/>
      <c r="N2223" s="344"/>
      <c r="O2223" s="344"/>
      <c r="P2223" s="344"/>
    </row>
    <row r="2224" spans="2:16" ht="18" customHeight="1">
      <c r="B2224" s="344"/>
      <c r="C2224" s="344"/>
      <c r="D2224" s="344"/>
      <c r="E2224" s="344"/>
      <c r="F2224" s="344"/>
      <c r="G2224" s="344"/>
      <c r="H2224" s="344"/>
      <c r="I2224" s="344"/>
      <c r="J2224" s="344"/>
      <c r="K2224" s="344"/>
      <c r="L2224" s="344"/>
      <c r="M2224" s="344"/>
      <c r="N2224" s="344"/>
      <c r="O2224" s="344"/>
      <c r="P2224" s="344"/>
    </row>
    <row r="2225" spans="2:16" ht="18" customHeight="1">
      <c r="B2225" s="344"/>
      <c r="C2225" s="344"/>
      <c r="D2225" s="344"/>
      <c r="E2225" s="344"/>
      <c r="F2225" s="344"/>
      <c r="G2225" s="344"/>
      <c r="H2225" s="344"/>
      <c r="I2225" s="344"/>
      <c r="J2225" s="344"/>
      <c r="K2225" s="344"/>
      <c r="L2225" s="344"/>
      <c r="M2225" s="344"/>
      <c r="N2225" s="344"/>
      <c r="O2225" s="344"/>
      <c r="P2225" s="344"/>
    </row>
    <row r="2226" spans="2:16" ht="18" customHeight="1">
      <c r="B2226" s="344"/>
      <c r="C2226" s="344"/>
      <c r="D2226" s="344"/>
      <c r="E2226" s="344"/>
      <c r="F2226" s="344"/>
      <c r="G2226" s="344"/>
      <c r="H2226" s="344"/>
      <c r="I2226" s="344"/>
      <c r="J2226" s="344"/>
      <c r="K2226" s="344"/>
      <c r="L2226" s="344"/>
      <c r="M2226" s="344"/>
      <c r="N2226" s="344"/>
      <c r="O2226" s="344"/>
      <c r="P2226" s="344"/>
    </row>
    <row r="2227" spans="2:16" ht="18" customHeight="1">
      <c r="B2227" s="344"/>
      <c r="C2227" s="344"/>
      <c r="D2227" s="344"/>
      <c r="E2227" s="344"/>
      <c r="F2227" s="344"/>
      <c r="G2227" s="344"/>
      <c r="H2227" s="344"/>
      <c r="I2227" s="344"/>
      <c r="J2227" s="344"/>
      <c r="K2227" s="344"/>
      <c r="L2227" s="344"/>
      <c r="M2227" s="344"/>
      <c r="N2227" s="344"/>
      <c r="O2227" s="344"/>
      <c r="P2227" s="344"/>
    </row>
    <row r="2228" spans="2:16" ht="18" customHeight="1">
      <c r="B2228" s="344"/>
      <c r="C2228" s="344"/>
      <c r="D2228" s="344"/>
      <c r="E2228" s="344"/>
      <c r="F2228" s="344"/>
      <c r="G2228" s="344"/>
      <c r="H2228" s="344"/>
      <c r="I2228" s="344"/>
      <c r="J2228" s="344"/>
      <c r="K2228" s="344"/>
      <c r="L2228" s="344"/>
      <c r="M2228" s="344"/>
      <c r="N2228" s="344"/>
      <c r="O2228" s="344"/>
      <c r="P2228" s="344"/>
    </row>
    <row r="2229" spans="2:16" ht="18" customHeight="1">
      <c r="B2229" s="344"/>
      <c r="C2229" s="344"/>
      <c r="D2229" s="344"/>
      <c r="E2229" s="344"/>
      <c r="F2229" s="344"/>
      <c r="G2229" s="344"/>
      <c r="H2229" s="344"/>
      <c r="I2229" s="344"/>
      <c r="J2229" s="344"/>
      <c r="K2229" s="344"/>
      <c r="L2229" s="344"/>
      <c r="M2229" s="344"/>
      <c r="N2229" s="344"/>
      <c r="O2229" s="344"/>
      <c r="P2229" s="344"/>
    </row>
    <row r="2230" spans="2:16" ht="18" customHeight="1">
      <c r="B2230" s="344"/>
      <c r="C2230" s="344"/>
      <c r="D2230" s="344"/>
      <c r="E2230" s="344"/>
      <c r="F2230" s="344"/>
      <c r="G2230" s="344"/>
      <c r="H2230" s="344"/>
      <c r="I2230" s="344"/>
      <c r="J2230" s="344"/>
      <c r="K2230" s="344"/>
      <c r="L2230" s="344"/>
      <c r="M2230" s="344"/>
      <c r="N2230" s="344"/>
      <c r="O2230" s="344"/>
      <c r="P2230" s="344"/>
    </row>
    <row r="2231" spans="2:16" ht="18" customHeight="1">
      <c r="B2231" s="344"/>
      <c r="C2231" s="344"/>
      <c r="D2231" s="344"/>
      <c r="E2231" s="344"/>
      <c r="F2231" s="344"/>
      <c r="G2231" s="344"/>
      <c r="H2231" s="344"/>
      <c r="I2231" s="344"/>
      <c r="J2231" s="344"/>
      <c r="K2231" s="344"/>
      <c r="L2231" s="344"/>
      <c r="M2231" s="344"/>
      <c r="N2231" s="344"/>
      <c r="O2231" s="344"/>
      <c r="P2231" s="344"/>
    </row>
    <row r="2232" spans="2:16" ht="18" customHeight="1">
      <c r="B2232" s="344"/>
      <c r="C2232" s="344"/>
      <c r="D2232" s="344"/>
      <c r="E2232" s="344"/>
      <c r="F2232" s="344"/>
      <c r="G2232" s="344"/>
      <c r="H2232" s="344"/>
      <c r="I2232" s="344"/>
      <c r="J2232" s="344"/>
      <c r="K2232" s="344"/>
      <c r="L2232" s="344"/>
      <c r="M2232" s="344"/>
      <c r="N2232" s="344"/>
      <c r="O2232" s="344"/>
      <c r="P2232" s="344"/>
    </row>
    <row r="2233" spans="2:16" ht="18" customHeight="1">
      <c r="B2233" s="344"/>
      <c r="C2233" s="344"/>
      <c r="D2233" s="344"/>
      <c r="E2233" s="344"/>
      <c r="F2233" s="344"/>
      <c r="G2233" s="344"/>
      <c r="H2233" s="344"/>
      <c r="I2233" s="344"/>
      <c r="J2233" s="344"/>
      <c r="K2233" s="344"/>
      <c r="L2233" s="344"/>
      <c r="M2233" s="344"/>
      <c r="N2233" s="344"/>
      <c r="O2233" s="344"/>
      <c r="P2233" s="344"/>
    </row>
    <row r="2234" spans="2:16" ht="18" customHeight="1">
      <c r="B2234" s="344"/>
      <c r="C2234" s="344"/>
      <c r="D2234" s="344"/>
      <c r="E2234" s="344"/>
      <c r="F2234" s="344"/>
      <c r="G2234" s="344"/>
      <c r="H2234" s="344"/>
      <c r="I2234" s="344"/>
      <c r="J2234" s="344"/>
      <c r="K2234" s="344"/>
      <c r="L2234" s="344"/>
      <c r="M2234" s="344"/>
      <c r="N2234" s="344"/>
      <c r="O2234" s="344"/>
      <c r="P2234" s="344"/>
    </row>
    <row r="2235" spans="2:16" ht="18" customHeight="1">
      <c r="B2235" s="344"/>
      <c r="C2235" s="344"/>
      <c r="D2235" s="344"/>
      <c r="E2235" s="344"/>
      <c r="F2235" s="344"/>
      <c r="G2235" s="344"/>
      <c r="H2235" s="344"/>
      <c r="I2235" s="344"/>
      <c r="J2235" s="344"/>
      <c r="K2235" s="344"/>
      <c r="L2235" s="344"/>
      <c r="M2235" s="344"/>
      <c r="N2235" s="344"/>
      <c r="O2235" s="344"/>
      <c r="P2235" s="344"/>
    </row>
    <row r="2236" spans="2:16" ht="18" customHeight="1">
      <c r="B2236" s="344"/>
      <c r="C2236" s="344"/>
      <c r="D2236" s="344"/>
      <c r="E2236" s="344"/>
      <c r="F2236" s="344"/>
      <c r="G2236" s="344"/>
      <c r="H2236" s="344"/>
      <c r="I2236" s="344"/>
      <c r="J2236" s="344"/>
      <c r="K2236" s="344"/>
      <c r="L2236" s="344"/>
      <c r="M2236" s="344"/>
      <c r="N2236" s="344"/>
      <c r="O2236" s="344"/>
      <c r="P2236" s="344"/>
    </row>
    <row r="2237" spans="2:16" ht="18" customHeight="1">
      <c r="B2237" s="344"/>
      <c r="C2237" s="344"/>
      <c r="D2237" s="344"/>
      <c r="E2237" s="344"/>
      <c r="F2237" s="344"/>
      <c r="G2237" s="344"/>
      <c r="H2237" s="344"/>
      <c r="I2237" s="344"/>
      <c r="J2237" s="344"/>
      <c r="K2237" s="344"/>
      <c r="L2237" s="344"/>
      <c r="M2237" s="344"/>
      <c r="N2237" s="344"/>
      <c r="O2237" s="344"/>
      <c r="P2237" s="344"/>
    </row>
    <row r="2238" spans="2:16" ht="18" customHeight="1">
      <c r="B2238" s="344"/>
      <c r="C2238" s="344"/>
      <c r="D2238" s="344"/>
      <c r="E2238" s="344"/>
      <c r="F2238" s="344"/>
      <c r="G2238" s="344"/>
      <c r="H2238" s="344"/>
      <c r="I2238" s="344"/>
      <c r="J2238" s="344"/>
      <c r="K2238" s="344"/>
      <c r="L2238" s="344"/>
      <c r="M2238" s="344"/>
      <c r="N2238" s="344"/>
      <c r="O2238" s="344"/>
      <c r="P2238" s="344"/>
    </row>
    <row r="2239" spans="2:16" ht="18" customHeight="1">
      <c r="B2239" s="344"/>
      <c r="C2239" s="344"/>
      <c r="D2239" s="344"/>
      <c r="E2239" s="344"/>
      <c r="F2239" s="344"/>
      <c r="G2239" s="344"/>
      <c r="H2239" s="344"/>
      <c r="I2239" s="344"/>
      <c r="J2239" s="344"/>
      <c r="K2239" s="344"/>
      <c r="L2239" s="344"/>
      <c r="M2239" s="344"/>
      <c r="N2239" s="344"/>
      <c r="O2239" s="344"/>
      <c r="P2239" s="344"/>
    </row>
    <row r="2240" spans="2:16" ht="18" customHeight="1">
      <c r="B2240" s="344"/>
      <c r="C2240" s="344"/>
      <c r="D2240" s="344"/>
      <c r="E2240" s="344"/>
      <c r="F2240" s="344"/>
      <c r="G2240" s="344"/>
      <c r="H2240" s="344"/>
      <c r="I2240" s="344"/>
      <c r="J2240" s="344"/>
      <c r="K2240" s="344"/>
      <c r="L2240" s="344"/>
      <c r="M2240" s="344"/>
      <c r="N2240" s="344"/>
      <c r="O2240" s="344"/>
      <c r="P2240" s="344"/>
    </row>
    <row r="2241" spans="2:16" ht="18" customHeight="1">
      <c r="B2241" s="344"/>
      <c r="C2241" s="344"/>
      <c r="D2241" s="344"/>
      <c r="E2241" s="344"/>
      <c r="F2241" s="344"/>
      <c r="G2241" s="344"/>
      <c r="H2241" s="344"/>
      <c r="I2241" s="344"/>
      <c r="J2241" s="344"/>
      <c r="K2241" s="344"/>
      <c r="L2241" s="344"/>
      <c r="M2241" s="344"/>
      <c r="N2241" s="344"/>
      <c r="O2241" s="344"/>
      <c r="P2241" s="344"/>
    </row>
    <row r="2242" spans="2:16" ht="18" customHeight="1">
      <c r="B2242" s="344"/>
      <c r="C2242" s="344"/>
      <c r="D2242" s="344"/>
      <c r="E2242" s="344"/>
      <c r="F2242" s="344"/>
      <c r="G2242" s="344"/>
      <c r="H2242" s="344"/>
      <c r="I2242" s="344"/>
      <c r="J2242" s="344"/>
      <c r="K2242" s="344"/>
      <c r="L2242" s="344"/>
      <c r="M2242" s="344"/>
      <c r="N2242" s="344"/>
      <c r="O2242" s="344"/>
      <c r="P2242" s="344"/>
    </row>
    <row r="2243" spans="2:16" ht="18" customHeight="1">
      <c r="B2243" s="344"/>
      <c r="C2243" s="344"/>
      <c r="D2243" s="344"/>
      <c r="E2243" s="344"/>
      <c r="F2243" s="344"/>
      <c r="G2243" s="344"/>
      <c r="H2243" s="344"/>
      <c r="I2243" s="344"/>
      <c r="J2243" s="344"/>
      <c r="K2243" s="344"/>
      <c r="L2243" s="344"/>
      <c r="M2243" s="344"/>
      <c r="N2243" s="344"/>
      <c r="O2243" s="344"/>
      <c r="P2243" s="344"/>
    </row>
    <row r="2244" spans="2:16" ht="18" customHeight="1">
      <c r="B2244" s="344"/>
      <c r="C2244" s="344"/>
      <c r="D2244" s="344"/>
      <c r="E2244" s="344"/>
      <c r="F2244" s="344"/>
      <c r="G2244" s="344"/>
      <c r="H2244" s="344"/>
      <c r="I2244" s="344"/>
      <c r="J2244" s="344"/>
      <c r="K2244" s="344"/>
      <c r="L2244" s="344"/>
      <c r="M2244" s="344"/>
      <c r="N2244" s="344"/>
      <c r="O2244" s="344"/>
      <c r="P2244" s="344"/>
    </row>
    <row r="2245" spans="2:16" ht="18" customHeight="1">
      <c r="B2245" s="344"/>
      <c r="C2245" s="344"/>
      <c r="D2245" s="344"/>
      <c r="E2245" s="344"/>
      <c r="F2245" s="344"/>
      <c r="G2245" s="344"/>
      <c r="H2245" s="344"/>
      <c r="I2245" s="344"/>
      <c r="J2245" s="344"/>
      <c r="K2245" s="344"/>
      <c r="L2245" s="344"/>
      <c r="M2245" s="344"/>
      <c r="N2245" s="344"/>
      <c r="O2245" s="344"/>
      <c r="P2245" s="344"/>
    </row>
    <row r="2246" spans="2:16" ht="18" customHeight="1">
      <c r="B2246" s="344"/>
      <c r="C2246" s="344"/>
      <c r="D2246" s="344"/>
      <c r="E2246" s="344"/>
      <c r="F2246" s="344"/>
      <c r="G2246" s="344"/>
      <c r="H2246" s="344"/>
      <c r="I2246" s="344"/>
      <c r="J2246" s="344"/>
      <c r="K2246" s="344"/>
      <c r="L2246" s="344"/>
      <c r="M2246" s="344"/>
      <c r="N2246" s="344"/>
      <c r="O2246" s="344"/>
      <c r="P2246" s="344"/>
    </row>
    <row r="2247" spans="2:16" ht="18" customHeight="1">
      <c r="B2247" s="344"/>
      <c r="C2247" s="344"/>
      <c r="D2247" s="344"/>
      <c r="E2247" s="344"/>
      <c r="F2247" s="344"/>
      <c r="G2247" s="344"/>
      <c r="H2247" s="344"/>
      <c r="I2247" s="344"/>
      <c r="J2247" s="344"/>
      <c r="K2247" s="344"/>
      <c r="L2247" s="344"/>
      <c r="M2247" s="344"/>
      <c r="N2247" s="344"/>
      <c r="O2247" s="344"/>
      <c r="P2247" s="344"/>
    </row>
    <row r="2248" spans="2:16" ht="18" customHeight="1">
      <c r="B2248" s="344"/>
      <c r="C2248" s="344"/>
      <c r="D2248" s="344"/>
      <c r="E2248" s="344"/>
      <c r="F2248" s="344"/>
      <c r="G2248" s="344"/>
      <c r="H2248" s="344"/>
      <c r="I2248" s="344"/>
      <c r="J2248" s="344"/>
      <c r="K2248" s="344"/>
      <c r="L2248" s="344"/>
      <c r="M2248" s="344"/>
      <c r="N2248" s="344"/>
      <c r="O2248" s="344"/>
      <c r="P2248" s="344"/>
    </row>
    <row r="2249" spans="2:16" ht="18" customHeight="1">
      <c r="B2249" s="344"/>
      <c r="C2249" s="344"/>
      <c r="D2249" s="344"/>
      <c r="E2249" s="344"/>
      <c r="F2249" s="344"/>
      <c r="G2249" s="344"/>
      <c r="H2249" s="344"/>
      <c r="I2249" s="344"/>
      <c r="J2249" s="344"/>
      <c r="K2249" s="344"/>
      <c r="L2249" s="344"/>
      <c r="M2249" s="344"/>
      <c r="N2249" s="344"/>
      <c r="O2249" s="344"/>
      <c r="P2249" s="344"/>
    </row>
    <row r="2250" spans="2:16" ht="18" customHeight="1">
      <c r="B2250" s="344"/>
      <c r="C2250" s="344"/>
      <c r="D2250" s="344"/>
      <c r="E2250" s="344"/>
      <c r="F2250" s="344"/>
      <c r="G2250" s="344"/>
      <c r="H2250" s="344"/>
      <c r="I2250" s="344"/>
      <c r="J2250" s="344"/>
      <c r="K2250" s="344"/>
      <c r="L2250" s="344"/>
      <c r="M2250" s="344"/>
      <c r="N2250" s="344"/>
      <c r="O2250" s="344"/>
      <c r="P2250" s="344"/>
    </row>
    <row r="2251" spans="2:16" ht="18" customHeight="1">
      <c r="B2251" s="344"/>
      <c r="C2251" s="344"/>
      <c r="D2251" s="344"/>
      <c r="E2251" s="344"/>
      <c r="F2251" s="344"/>
      <c r="G2251" s="344"/>
      <c r="H2251" s="344"/>
      <c r="I2251" s="344"/>
      <c r="J2251" s="344"/>
      <c r="K2251" s="344"/>
      <c r="L2251" s="344"/>
      <c r="M2251" s="344"/>
      <c r="N2251" s="344"/>
      <c r="O2251" s="344"/>
      <c r="P2251" s="344"/>
    </row>
    <row r="2252" spans="2:16" ht="18" customHeight="1">
      <c r="B2252" s="344"/>
      <c r="C2252" s="344"/>
      <c r="D2252" s="344"/>
      <c r="E2252" s="344"/>
      <c r="F2252" s="344"/>
      <c r="G2252" s="344"/>
      <c r="H2252" s="344"/>
      <c r="I2252" s="344"/>
      <c r="J2252" s="344"/>
      <c r="K2252" s="344"/>
      <c r="L2252" s="344"/>
      <c r="M2252" s="344"/>
      <c r="N2252" s="344"/>
      <c r="O2252" s="344"/>
      <c r="P2252" s="344"/>
    </row>
    <row r="2253" spans="2:16" ht="18" customHeight="1">
      <c r="B2253" s="344"/>
      <c r="C2253" s="344"/>
      <c r="D2253" s="344"/>
      <c r="E2253" s="344"/>
      <c r="F2253" s="344"/>
      <c r="G2253" s="344"/>
      <c r="H2253" s="344"/>
      <c r="I2253" s="344"/>
      <c r="J2253" s="344"/>
      <c r="K2253" s="344"/>
      <c r="L2253" s="344"/>
      <c r="M2253" s="344"/>
      <c r="N2253" s="344"/>
      <c r="O2253" s="344"/>
      <c r="P2253" s="344"/>
    </row>
    <row r="2254" spans="2:16" ht="18" customHeight="1">
      <c r="B2254" s="344"/>
      <c r="C2254" s="344"/>
      <c r="D2254" s="344"/>
      <c r="E2254" s="344"/>
      <c r="F2254" s="344"/>
      <c r="G2254" s="344"/>
      <c r="H2254" s="344"/>
      <c r="I2254" s="344"/>
      <c r="J2254" s="344"/>
      <c r="K2254" s="344"/>
      <c r="L2254" s="344"/>
      <c r="M2254" s="344"/>
      <c r="N2254" s="344"/>
      <c r="O2254" s="344"/>
      <c r="P2254" s="344"/>
    </row>
    <row r="2255" spans="2:16" ht="18" customHeight="1">
      <c r="B2255" s="344"/>
      <c r="C2255" s="344"/>
      <c r="D2255" s="344"/>
      <c r="E2255" s="344"/>
      <c r="F2255" s="344"/>
      <c r="G2255" s="344"/>
      <c r="H2255" s="344"/>
      <c r="I2255" s="344"/>
      <c r="J2255" s="344"/>
      <c r="K2255" s="344"/>
      <c r="L2255" s="344"/>
      <c r="M2255" s="344"/>
      <c r="N2255" s="344"/>
      <c r="O2255" s="344"/>
      <c r="P2255" s="344"/>
    </row>
    <row r="2256" spans="2:16" ht="18" customHeight="1">
      <c r="B2256" s="344"/>
      <c r="C2256" s="344"/>
      <c r="D2256" s="344"/>
      <c r="E2256" s="344"/>
      <c r="F2256" s="344"/>
      <c r="G2256" s="344"/>
      <c r="H2256" s="344"/>
      <c r="I2256" s="344"/>
      <c r="J2256" s="344"/>
      <c r="K2256" s="344"/>
      <c r="L2256" s="344"/>
      <c r="M2256" s="344"/>
      <c r="N2256" s="344"/>
      <c r="O2256" s="344"/>
      <c r="P2256" s="344"/>
    </row>
    <row r="2257" spans="2:16" ht="18" customHeight="1">
      <c r="B2257" s="344"/>
      <c r="C2257" s="344"/>
      <c r="D2257" s="344"/>
      <c r="E2257" s="344"/>
      <c r="F2257" s="344"/>
      <c r="G2257" s="344"/>
      <c r="H2257" s="344"/>
      <c r="I2257" s="344"/>
      <c r="J2257" s="344"/>
      <c r="K2257" s="344"/>
      <c r="L2257" s="344"/>
      <c r="M2257" s="344"/>
      <c r="N2257" s="344"/>
      <c r="O2257" s="344"/>
      <c r="P2257" s="344"/>
    </row>
    <row r="2258" spans="2:16" ht="18" customHeight="1">
      <c r="B2258" s="344"/>
      <c r="C2258" s="344"/>
      <c r="D2258" s="344"/>
      <c r="E2258" s="344"/>
      <c r="F2258" s="344"/>
      <c r="G2258" s="344"/>
      <c r="H2258" s="344"/>
      <c r="I2258" s="344"/>
      <c r="J2258" s="344"/>
      <c r="K2258" s="344"/>
      <c r="L2258" s="344"/>
      <c r="M2258" s="344"/>
      <c r="N2258" s="344"/>
      <c r="O2258" s="344"/>
      <c r="P2258" s="344"/>
    </row>
    <row r="2259" spans="2:16" ht="18" customHeight="1">
      <c r="B2259" s="344"/>
      <c r="C2259" s="344"/>
      <c r="D2259" s="344"/>
      <c r="E2259" s="344"/>
      <c r="F2259" s="344"/>
      <c r="G2259" s="344"/>
      <c r="H2259" s="344"/>
      <c r="I2259" s="344"/>
      <c r="J2259" s="344"/>
      <c r="K2259" s="344"/>
      <c r="L2259" s="344"/>
      <c r="M2259" s="344"/>
      <c r="N2259" s="344"/>
      <c r="O2259" s="344"/>
      <c r="P2259" s="344"/>
    </row>
    <row r="2260" spans="2:16" ht="18" customHeight="1">
      <c r="B2260" s="344"/>
      <c r="C2260" s="344"/>
      <c r="D2260" s="344"/>
      <c r="E2260" s="344"/>
      <c r="F2260" s="344"/>
      <c r="G2260" s="344"/>
      <c r="H2260" s="344"/>
      <c r="I2260" s="344"/>
      <c r="J2260" s="344"/>
      <c r="K2260" s="344"/>
      <c r="L2260" s="344"/>
      <c r="M2260" s="344"/>
      <c r="N2260" s="344"/>
      <c r="O2260" s="344"/>
      <c r="P2260" s="344"/>
    </row>
    <row r="2261" spans="2:16" ht="18" customHeight="1">
      <c r="B2261" s="344"/>
      <c r="C2261" s="344"/>
      <c r="D2261" s="344"/>
      <c r="E2261" s="344"/>
      <c r="F2261" s="344"/>
      <c r="G2261" s="344"/>
      <c r="H2261" s="344"/>
      <c r="I2261" s="344"/>
      <c r="J2261" s="344"/>
      <c r="K2261" s="344"/>
      <c r="L2261" s="344"/>
      <c r="M2261" s="344"/>
      <c r="N2261" s="344"/>
      <c r="O2261" s="344"/>
      <c r="P2261" s="344"/>
    </row>
    <row r="2262" spans="2:16" ht="18" customHeight="1">
      <c r="B2262" s="344"/>
      <c r="C2262" s="344"/>
      <c r="D2262" s="344"/>
      <c r="E2262" s="344"/>
      <c r="F2262" s="344"/>
      <c r="G2262" s="344"/>
      <c r="H2262" s="344"/>
      <c r="I2262" s="344"/>
      <c r="J2262" s="344"/>
      <c r="K2262" s="344"/>
      <c r="L2262" s="344"/>
      <c r="M2262" s="344"/>
      <c r="N2262" s="344"/>
      <c r="O2262" s="344"/>
      <c r="P2262" s="344"/>
    </row>
    <row r="2263" spans="2:16" ht="18" customHeight="1">
      <c r="B2263" s="344"/>
      <c r="C2263" s="344"/>
      <c r="D2263" s="344"/>
      <c r="E2263" s="344"/>
      <c r="F2263" s="344"/>
      <c r="G2263" s="344"/>
      <c r="H2263" s="344"/>
      <c r="I2263" s="344"/>
      <c r="J2263" s="344"/>
      <c r="K2263" s="344"/>
      <c r="L2263" s="344"/>
      <c r="M2263" s="344"/>
      <c r="N2263" s="344"/>
      <c r="O2263" s="344"/>
      <c r="P2263" s="344"/>
    </row>
    <row r="2264" spans="2:16" ht="18" customHeight="1">
      <c r="B2264" s="344"/>
      <c r="C2264" s="344"/>
      <c r="D2264" s="344"/>
      <c r="E2264" s="344"/>
      <c r="F2264" s="344"/>
      <c r="G2264" s="344"/>
      <c r="H2264" s="344"/>
      <c r="I2264" s="344"/>
      <c r="J2264" s="344"/>
      <c r="K2264" s="344"/>
      <c r="L2264" s="344"/>
      <c r="M2264" s="344"/>
      <c r="N2264" s="344"/>
      <c r="O2264" s="344"/>
      <c r="P2264" s="344"/>
    </row>
    <row r="2265" spans="2:16" ht="18" customHeight="1">
      <c r="B2265" s="344"/>
      <c r="C2265" s="344"/>
      <c r="D2265" s="344"/>
      <c r="E2265" s="344"/>
      <c r="F2265" s="344"/>
      <c r="G2265" s="344"/>
      <c r="H2265" s="344"/>
      <c r="I2265" s="344"/>
      <c r="J2265" s="344"/>
      <c r="K2265" s="344"/>
      <c r="L2265" s="344"/>
      <c r="M2265" s="344"/>
      <c r="N2265" s="344"/>
      <c r="O2265" s="344"/>
      <c r="P2265" s="344"/>
    </row>
    <row r="2266" spans="2:16" ht="18" customHeight="1">
      <c r="B2266" s="344"/>
      <c r="C2266" s="344"/>
      <c r="D2266" s="344"/>
      <c r="E2266" s="344"/>
      <c r="F2266" s="344"/>
      <c r="G2266" s="344"/>
      <c r="H2266" s="344"/>
      <c r="I2266" s="344"/>
      <c r="J2266" s="344"/>
      <c r="K2266" s="344"/>
      <c r="L2266" s="344"/>
      <c r="M2266" s="344"/>
      <c r="N2266" s="344"/>
      <c r="O2266" s="344"/>
      <c r="P2266" s="344"/>
    </row>
    <row r="2267" spans="2:16" ht="18" customHeight="1">
      <c r="B2267" s="344"/>
      <c r="C2267" s="344"/>
      <c r="D2267" s="344"/>
      <c r="E2267" s="344"/>
      <c r="F2267" s="344"/>
      <c r="G2267" s="344"/>
      <c r="H2267" s="344"/>
      <c r="I2267" s="344"/>
      <c r="J2267" s="344"/>
      <c r="K2267" s="344"/>
      <c r="L2267" s="344"/>
      <c r="M2267" s="344"/>
      <c r="N2267" s="344"/>
      <c r="O2267" s="344"/>
      <c r="P2267" s="344"/>
    </row>
    <row r="2268" spans="2:16" ht="18" customHeight="1">
      <c r="B2268" s="344"/>
      <c r="C2268" s="344"/>
      <c r="D2268" s="344"/>
      <c r="E2268" s="344"/>
      <c r="F2268" s="344"/>
      <c r="G2268" s="344"/>
      <c r="H2268" s="344"/>
      <c r="I2268" s="344"/>
      <c r="J2268" s="344"/>
      <c r="K2268" s="344"/>
      <c r="L2268" s="344"/>
      <c r="M2268" s="344"/>
      <c r="N2268" s="344"/>
      <c r="O2268" s="344"/>
      <c r="P2268" s="344"/>
    </row>
    <row r="2269" spans="2:16" ht="18" customHeight="1">
      <c r="B2269" s="344"/>
      <c r="C2269" s="344"/>
      <c r="D2269" s="344"/>
      <c r="E2269" s="344"/>
      <c r="F2269" s="344"/>
      <c r="G2269" s="344"/>
      <c r="H2269" s="344"/>
      <c r="I2269" s="344"/>
      <c r="J2269" s="344"/>
      <c r="K2269" s="344"/>
      <c r="L2269" s="344"/>
      <c r="M2269" s="344"/>
      <c r="N2269" s="344"/>
      <c r="O2269" s="344"/>
      <c r="P2269" s="344"/>
    </row>
    <row r="2270" spans="2:16" ht="18" customHeight="1">
      <c r="B2270" s="344"/>
      <c r="C2270" s="344"/>
      <c r="D2270" s="344"/>
      <c r="E2270" s="344"/>
      <c r="F2270" s="344"/>
      <c r="G2270" s="344"/>
      <c r="H2270" s="344"/>
      <c r="I2270" s="344"/>
      <c r="J2270" s="344"/>
      <c r="K2270" s="344"/>
      <c r="L2270" s="344"/>
      <c r="M2270" s="344"/>
      <c r="N2270" s="344"/>
      <c r="O2270" s="344"/>
      <c r="P2270" s="344"/>
    </row>
    <row r="2271" spans="2:16" ht="18" customHeight="1">
      <c r="B2271" s="344"/>
      <c r="C2271" s="344"/>
      <c r="D2271" s="344"/>
      <c r="E2271" s="344"/>
      <c r="F2271" s="344"/>
      <c r="G2271" s="344"/>
      <c r="H2271" s="344"/>
      <c r="I2271" s="344"/>
      <c r="J2271" s="344"/>
      <c r="K2271" s="344"/>
      <c r="L2271" s="344"/>
      <c r="M2271" s="344"/>
      <c r="N2271" s="344"/>
      <c r="O2271" s="344"/>
      <c r="P2271" s="344"/>
    </row>
    <row r="2272" spans="2:16" ht="18" customHeight="1">
      <c r="B2272" s="344"/>
      <c r="C2272" s="344"/>
      <c r="D2272" s="344"/>
      <c r="E2272" s="344"/>
      <c r="F2272" s="344"/>
      <c r="G2272" s="344"/>
      <c r="H2272" s="344"/>
      <c r="I2272" s="344"/>
      <c r="J2272" s="344"/>
      <c r="K2272" s="344"/>
      <c r="L2272" s="344"/>
      <c r="M2272" s="344"/>
      <c r="N2272" s="344"/>
      <c r="O2272" s="344"/>
      <c r="P2272" s="344"/>
    </row>
    <row r="2273" spans="2:16" ht="18" customHeight="1">
      <c r="B2273" s="344"/>
      <c r="C2273" s="344"/>
      <c r="D2273" s="344"/>
      <c r="E2273" s="344"/>
      <c r="F2273" s="344"/>
      <c r="G2273" s="344"/>
      <c r="H2273" s="344"/>
      <c r="I2273" s="344"/>
      <c r="J2273" s="344"/>
      <c r="K2273" s="344"/>
      <c r="L2273" s="344"/>
      <c r="M2273" s="344"/>
      <c r="N2273" s="344"/>
      <c r="O2273" s="344"/>
      <c r="P2273" s="344"/>
    </row>
    <row r="2274" spans="2:16" ht="18" customHeight="1">
      <c r="B2274" s="344"/>
      <c r="C2274" s="344"/>
      <c r="D2274" s="344"/>
      <c r="E2274" s="344"/>
      <c r="F2274" s="344"/>
      <c r="G2274" s="344"/>
      <c r="H2274" s="344"/>
      <c r="I2274" s="344"/>
      <c r="J2274" s="344"/>
      <c r="K2274" s="344"/>
      <c r="L2274" s="344"/>
      <c r="M2274" s="344"/>
      <c r="N2274" s="344"/>
      <c r="O2274" s="344"/>
      <c r="P2274" s="344"/>
    </row>
    <row r="2275" spans="2:16" ht="18" customHeight="1">
      <c r="B2275" s="344"/>
      <c r="C2275" s="344"/>
      <c r="D2275" s="344"/>
      <c r="E2275" s="344"/>
      <c r="F2275" s="344"/>
      <c r="G2275" s="344"/>
      <c r="H2275" s="344"/>
      <c r="I2275" s="344"/>
      <c r="J2275" s="344"/>
      <c r="K2275" s="344"/>
      <c r="L2275" s="344"/>
      <c r="M2275" s="344"/>
      <c r="N2275" s="344"/>
      <c r="O2275" s="344"/>
      <c r="P2275" s="344"/>
    </row>
    <row r="2276" spans="2:16" ht="18" customHeight="1">
      <c r="B2276" s="344"/>
      <c r="C2276" s="344"/>
      <c r="D2276" s="344"/>
      <c r="E2276" s="344"/>
      <c r="F2276" s="344"/>
      <c r="G2276" s="344"/>
      <c r="H2276" s="344"/>
      <c r="I2276" s="344"/>
      <c r="J2276" s="344"/>
      <c r="K2276" s="344"/>
      <c r="L2276" s="344"/>
      <c r="M2276" s="344"/>
      <c r="N2276" s="344"/>
      <c r="O2276" s="344"/>
      <c r="P2276" s="344"/>
    </row>
    <row r="2277" spans="2:16" ht="18" customHeight="1">
      <c r="B2277" s="344"/>
      <c r="C2277" s="344"/>
      <c r="D2277" s="344"/>
      <c r="E2277" s="344"/>
      <c r="F2277" s="344"/>
      <c r="G2277" s="344"/>
      <c r="H2277" s="344"/>
      <c r="I2277" s="344"/>
      <c r="J2277" s="344"/>
      <c r="K2277" s="344"/>
      <c r="L2277" s="344"/>
      <c r="M2277" s="344"/>
      <c r="N2277" s="344"/>
      <c r="O2277" s="344"/>
      <c r="P2277" s="344"/>
    </row>
    <row r="2278" spans="2:16" ht="18" customHeight="1">
      <c r="B2278" s="344"/>
      <c r="C2278" s="344"/>
      <c r="D2278" s="344"/>
      <c r="E2278" s="344"/>
      <c r="F2278" s="344"/>
      <c r="G2278" s="344"/>
      <c r="H2278" s="344"/>
      <c r="I2278" s="344"/>
      <c r="J2278" s="344"/>
      <c r="K2278" s="344"/>
      <c r="L2278" s="344"/>
      <c r="M2278" s="344"/>
      <c r="N2278" s="344"/>
      <c r="O2278" s="344"/>
      <c r="P2278" s="344"/>
    </row>
    <row r="2279" spans="2:16" ht="18" customHeight="1">
      <c r="B2279" s="344"/>
      <c r="C2279" s="344"/>
      <c r="D2279" s="344"/>
      <c r="E2279" s="344"/>
      <c r="F2279" s="344"/>
      <c r="G2279" s="344"/>
      <c r="H2279" s="344"/>
      <c r="I2279" s="344"/>
      <c r="J2279" s="344"/>
      <c r="K2279" s="344"/>
      <c r="L2279" s="344"/>
      <c r="M2279" s="344"/>
      <c r="N2279" s="344"/>
      <c r="O2279" s="344"/>
      <c r="P2279" s="344"/>
    </row>
    <row r="2280" spans="2:16" ht="18" customHeight="1">
      <c r="B2280" s="344"/>
      <c r="C2280" s="344"/>
      <c r="D2280" s="344"/>
      <c r="E2280" s="344"/>
      <c r="F2280" s="344"/>
      <c r="G2280" s="344"/>
      <c r="H2280" s="344"/>
      <c r="I2280" s="344"/>
      <c r="J2280" s="344"/>
      <c r="K2280" s="344"/>
      <c r="L2280" s="344"/>
      <c r="M2280" s="344"/>
      <c r="N2280" s="344"/>
      <c r="O2280" s="344"/>
      <c r="P2280" s="344"/>
    </row>
    <row r="2281" spans="2:16" ht="18" customHeight="1">
      <c r="B2281" s="344"/>
      <c r="C2281" s="344"/>
      <c r="D2281" s="344"/>
      <c r="E2281" s="344"/>
      <c r="F2281" s="344"/>
      <c r="G2281" s="344"/>
      <c r="H2281" s="344"/>
      <c r="I2281" s="344"/>
      <c r="J2281" s="344"/>
      <c r="K2281" s="344"/>
      <c r="L2281" s="344"/>
      <c r="M2281" s="344"/>
      <c r="N2281" s="344"/>
      <c r="O2281" s="344"/>
      <c r="P2281" s="344"/>
    </row>
    <row r="2282" spans="2:16" ht="18" customHeight="1">
      <c r="B2282" s="344"/>
      <c r="C2282" s="344"/>
      <c r="D2282" s="344"/>
      <c r="E2282" s="344"/>
      <c r="F2282" s="344"/>
      <c r="G2282" s="344"/>
      <c r="H2282" s="344"/>
      <c r="I2282" s="344"/>
      <c r="J2282" s="344"/>
      <c r="K2282" s="344"/>
      <c r="L2282" s="344"/>
      <c r="M2282" s="344"/>
      <c r="N2282" s="344"/>
      <c r="O2282" s="344"/>
      <c r="P2282" s="344"/>
    </row>
    <row r="2283" spans="2:16" ht="18" customHeight="1">
      <c r="B2283" s="344"/>
      <c r="C2283" s="344"/>
      <c r="D2283" s="344"/>
      <c r="E2283" s="344"/>
      <c r="F2283" s="344"/>
      <c r="G2283" s="344"/>
      <c r="H2283" s="344"/>
      <c r="I2283" s="344"/>
      <c r="J2283" s="344"/>
      <c r="K2283" s="344"/>
      <c r="L2283" s="344"/>
      <c r="M2283" s="344"/>
      <c r="N2283" s="344"/>
      <c r="O2283" s="344"/>
      <c r="P2283" s="344"/>
    </row>
    <row r="2284" spans="2:16" ht="18" customHeight="1">
      <c r="B2284" s="344"/>
      <c r="C2284" s="344"/>
      <c r="D2284" s="344"/>
      <c r="E2284" s="344"/>
      <c r="F2284" s="344"/>
      <c r="G2284" s="344"/>
      <c r="H2284" s="344"/>
      <c r="I2284" s="344"/>
      <c r="J2284" s="344"/>
      <c r="K2284" s="344"/>
      <c r="L2284" s="344"/>
      <c r="M2284" s="344"/>
      <c r="N2284" s="344"/>
      <c r="O2284" s="344"/>
      <c r="P2284" s="344"/>
    </row>
    <row r="2285" spans="2:16" ht="18" customHeight="1">
      <c r="B2285" s="344"/>
      <c r="C2285" s="344"/>
      <c r="D2285" s="344"/>
      <c r="E2285" s="344"/>
      <c r="F2285" s="344"/>
      <c r="G2285" s="344"/>
      <c r="H2285" s="344"/>
      <c r="I2285" s="344"/>
      <c r="J2285" s="344"/>
      <c r="K2285" s="344"/>
      <c r="L2285" s="344"/>
      <c r="M2285" s="344"/>
      <c r="N2285" s="344"/>
      <c r="O2285" s="344"/>
      <c r="P2285" s="344"/>
    </row>
    <row r="2286" spans="2:16" ht="18" customHeight="1">
      <c r="B2286" s="344"/>
      <c r="C2286" s="344"/>
      <c r="D2286" s="344"/>
      <c r="E2286" s="344"/>
      <c r="F2286" s="344"/>
      <c r="G2286" s="344"/>
      <c r="H2286" s="344"/>
      <c r="I2286" s="344"/>
      <c r="J2286" s="344"/>
      <c r="K2286" s="344"/>
      <c r="L2286" s="344"/>
      <c r="M2286" s="344"/>
      <c r="N2286" s="344"/>
      <c r="O2286" s="344"/>
      <c r="P2286" s="344"/>
    </row>
    <row r="2287" spans="2:16" ht="18" customHeight="1">
      <c r="B2287" s="344"/>
      <c r="C2287" s="344"/>
      <c r="D2287" s="344"/>
      <c r="E2287" s="344"/>
      <c r="F2287" s="344"/>
      <c r="G2287" s="344"/>
      <c r="H2287" s="344"/>
      <c r="I2287" s="344"/>
      <c r="J2287" s="344"/>
      <c r="K2287" s="344"/>
      <c r="L2287" s="344"/>
      <c r="M2287" s="344"/>
      <c r="N2287" s="344"/>
      <c r="O2287" s="344"/>
      <c r="P2287" s="344"/>
    </row>
    <row r="2288" spans="2:16" ht="18" customHeight="1">
      <c r="B2288" s="344"/>
      <c r="C2288" s="344"/>
      <c r="D2288" s="344"/>
      <c r="E2288" s="344"/>
      <c r="F2288" s="344"/>
      <c r="G2288" s="344"/>
      <c r="H2288" s="344"/>
      <c r="I2288" s="344"/>
      <c r="J2288" s="344"/>
      <c r="K2288" s="344"/>
      <c r="L2288" s="344"/>
      <c r="M2288" s="344"/>
      <c r="N2288" s="344"/>
      <c r="O2288" s="344"/>
      <c r="P2288" s="344"/>
    </row>
    <row r="2289" spans="2:16" ht="18" customHeight="1">
      <c r="B2289" s="344"/>
      <c r="C2289" s="344"/>
      <c r="D2289" s="344"/>
      <c r="E2289" s="344"/>
      <c r="F2289" s="344"/>
      <c r="G2289" s="344"/>
      <c r="H2289" s="344"/>
      <c r="I2289" s="344"/>
      <c r="J2289" s="344"/>
      <c r="K2289" s="344"/>
      <c r="L2289" s="344"/>
      <c r="M2289" s="344"/>
      <c r="N2289" s="344"/>
      <c r="O2289" s="344"/>
      <c r="P2289" s="344"/>
    </row>
    <row r="2290" spans="2:16" ht="18" customHeight="1">
      <c r="B2290" s="344"/>
      <c r="C2290" s="344"/>
      <c r="D2290" s="344"/>
      <c r="E2290" s="344"/>
      <c r="F2290" s="344"/>
      <c r="G2290" s="344"/>
      <c r="H2290" s="344"/>
      <c r="I2290" s="344"/>
      <c r="J2290" s="344"/>
      <c r="K2290" s="344"/>
      <c r="L2290" s="344"/>
      <c r="M2290" s="344"/>
      <c r="N2290" s="344"/>
      <c r="O2290" s="344"/>
      <c r="P2290" s="344"/>
    </row>
    <row r="2291" spans="2:16" ht="18" customHeight="1">
      <c r="B2291" s="344"/>
      <c r="C2291" s="344"/>
      <c r="D2291" s="344"/>
      <c r="E2291" s="344"/>
      <c r="F2291" s="344"/>
      <c r="G2291" s="344"/>
      <c r="H2291" s="344"/>
      <c r="I2291" s="344"/>
      <c r="J2291" s="344"/>
      <c r="K2291" s="344"/>
      <c r="L2291" s="344"/>
      <c r="M2291" s="344"/>
      <c r="N2291" s="344"/>
      <c r="O2291" s="344"/>
      <c r="P2291" s="344"/>
    </row>
    <row r="2292" spans="2:16" ht="18" customHeight="1">
      <c r="B2292" s="344"/>
      <c r="C2292" s="344"/>
      <c r="D2292" s="344"/>
      <c r="E2292" s="344"/>
      <c r="F2292" s="344"/>
      <c r="G2292" s="344"/>
      <c r="H2292" s="344"/>
      <c r="I2292" s="344"/>
      <c r="J2292" s="344"/>
      <c r="K2292" s="344"/>
      <c r="L2292" s="344"/>
      <c r="M2292" s="344"/>
      <c r="N2292" s="344"/>
      <c r="O2292" s="344"/>
      <c r="P2292" s="344"/>
    </row>
    <row r="2293" spans="2:16" ht="18" customHeight="1">
      <c r="B2293" s="344"/>
      <c r="C2293" s="344"/>
      <c r="D2293" s="344"/>
      <c r="E2293" s="344"/>
      <c r="F2293" s="344"/>
      <c r="G2293" s="344"/>
      <c r="H2293" s="344"/>
      <c r="I2293" s="344"/>
      <c r="J2293" s="344"/>
      <c r="K2293" s="344"/>
      <c r="L2293" s="344"/>
      <c r="M2293" s="344"/>
      <c r="N2293" s="344"/>
      <c r="O2293" s="344"/>
      <c r="P2293" s="344"/>
    </row>
    <row r="2294" spans="2:16" ht="18" customHeight="1">
      <c r="B2294" s="344"/>
      <c r="C2294" s="344"/>
      <c r="D2294" s="344"/>
      <c r="E2294" s="344"/>
      <c r="F2294" s="344"/>
      <c r="G2294" s="344"/>
      <c r="H2294" s="344"/>
      <c r="I2294" s="344"/>
      <c r="J2294" s="344"/>
      <c r="K2294" s="344"/>
      <c r="L2294" s="344"/>
      <c r="M2294" s="344"/>
      <c r="N2294" s="344"/>
      <c r="O2294" s="344"/>
      <c r="P2294" s="344"/>
    </row>
    <row r="2295" spans="2:16" ht="18" customHeight="1">
      <c r="B2295" s="344"/>
      <c r="C2295" s="344"/>
      <c r="D2295" s="344"/>
      <c r="E2295" s="344"/>
      <c r="F2295" s="344"/>
      <c r="G2295" s="344"/>
      <c r="H2295" s="344"/>
      <c r="I2295" s="344"/>
      <c r="J2295" s="344"/>
      <c r="K2295" s="344"/>
      <c r="L2295" s="344"/>
      <c r="M2295" s="344"/>
      <c r="N2295" s="344"/>
      <c r="O2295" s="344"/>
      <c r="P2295" s="344"/>
    </row>
    <row r="2296" spans="2:16" ht="18" customHeight="1">
      <c r="B2296" s="344"/>
      <c r="C2296" s="344"/>
      <c r="D2296" s="344"/>
      <c r="E2296" s="344"/>
      <c r="F2296" s="344"/>
      <c r="G2296" s="344"/>
      <c r="H2296" s="344"/>
      <c r="I2296" s="344"/>
      <c r="J2296" s="344"/>
      <c r="K2296" s="344"/>
      <c r="L2296" s="344"/>
      <c r="M2296" s="344"/>
      <c r="N2296" s="344"/>
      <c r="O2296" s="344"/>
      <c r="P2296" s="344"/>
    </row>
    <row r="2297" spans="2:16" ht="18" customHeight="1">
      <c r="B2297" s="344"/>
      <c r="C2297" s="344"/>
      <c r="D2297" s="344"/>
      <c r="E2297" s="344"/>
      <c r="F2297" s="344"/>
      <c r="G2297" s="344"/>
      <c r="H2297" s="344"/>
      <c r="I2297" s="344"/>
      <c r="J2297" s="344"/>
      <c r="K2297" s="344"/>
      <c r="L2297" s="344"/>
      <c r="M2297" s="344"/>
      <c r="N2297" s="344"/>
      <c r="O2297" s="344"/>
      <c r="P2297" s="344"/>
    </row>
    <row r="2298" spans="2:16" ht="18" customHeight="1">
      <c r="B2298" s="344"/>
      <c r="C2298" s="344"/>
      <c r="D2298" s="344"/>
      <c r="E2298" s="344"/>
      <c r="F2298" s="344"/>
      <c r="G2298" s="344"/>
      <c r="H2298" s="344"/>
      <c r="I2298" s="344"/>
      <c r="J2298" s="344"/>
      <c r="K2298" s="344"/>
      <c r="L2298" s="344"/>
      <c r="M2298" s="344"/>
      <c r="N2298" s="344"/>
      <c r="O2298" s="344"/>
      <c r="P2298" s="344"/>
    </row>
    <row r="2299" spans="2:16" ht="18" customHeight="1">
      <c r="B2299" s="344"/>
      <c r="C2299" s="344"/>
      <c r="D2299" s="344"/>
      <c r="E2299" s="344"/>
      <c r="F2299" s="344"/>
      <c r="G2299" s="344"/>
      <c r="H2299" s="344"/>
      <c r="I2299" s="344"/>
      <c r="J2299" s="344"/>
      <c r="K2299" s="344"/>
      <c r="L2299" s="344"/>
      <c r="M2299" s="344"/>
      <c r="N2299" s="344"/>
      <c r="O2299" s="344"/>
      <c r="P2299" s="344"/>
    </row>
    <row r="2300" spans="2:16" ht="18" customHeight="1">
      <c r="B2300" s="344"/>
      <c r="C2300" s="344"/>
      <c r="D2300" s="344"/>
      <c r="E2300" s="344"/>
      <c r="F2300" s="344"/>
      <c r="G2300" s="344"/>
      <c r="H2300" s="344"/>
      <c r="I2300" s="344"/>
      <c r="J2300" s="344"/>
      <c r="K2300" s="344"/>
      <c r="L2300" s="344"/>
      <c r="M2300" s="344"/>
      <c r="N2300" s="344"/>
      <c r="O2300" s="344"/>
      <c r="P2300" s="344"/>
    </row>
    <row r="2301" spans="2:16" ht="18" customHeight="1">
      <c r="B2301" s="344"/>
      <c r="C2301" s="344"/>
      <c r="D2301" s="344"/>
      <c r="E2301" s="344"/>
      <c r="F2301" s="344"/>
      <c r="G2301" s="344"/>
      <c r="H2301" s="344"/>
      <c r="I2301" s="344"/>
      <c r="J2301" s="344"/>
      <c r="K2301" s="344"/>
      <c r="L2301" s="344"/>
      <c r="M2301" s="344"/>
      <c r="N2301" s="344"/>
      <c r="O2301" s="344"/>
      <c r="P2301" s="344"/>
    </row>
    <row r="2302" spans="2:16" ht="18" customHeight="1">
      <c r="B2302" s="344"/>
      <c r="C2302" s="344"/>
      <c r="D2302" s="344"/>
      <c r="E2302" s="344"/>
      <c r="F2302" s="344"/>
      <c r="G2302" s="344"/>
      <c r="H2302" s="344"/>
      <c r="I2302" s="344"/>
      <c r="J2302" s="344"/>
      <c r="K2302" s="344"/>
      <c r="L2302" s="344"/>
      <c r="M2302" s="344"/>
      <c r="N2302" s="344"/>
      <c r="O2302" s="344"/>
      <c r="P2302" s="344"/>
    </row>
    <row r="2303" spans="2:16" ht="18" customHeight="1">
      <c r="B2303" s="344"/>
      <c r="C2303" s="344"/>
      <c r="D2303" s="344"/>
      <c r="E2303" s="344"/>
      <c r="F2303" s="344"/>
      <c r="G2303" s="344"/>
      <c r="H2303" s="344"/>
      <c r="I2303" s="344"/>
      <c r="J2303" s="344"/>
      <c r="K2303" s="344"/>
      <c r="L2303" s="344"/>
      <c r="M2303" s="344"/>
      <c r="N2303" s="344"/>
      <c r="O2303" s="344"/>
      <c r="P2303" s="344"/>
    </row>
    <row r="2304" spans="2:16" ht="18" customHeight="1">
      <c r="B2304" s="344"/>
      <c r="C2304" s="344"/>
      <c r="D2304" s="344"/>
      <c r="E2304" s="344"/>
      <c r="F2304" s="344"/>
      <c r="G2304" s="344"/>
      <c r="H2304" s="344"/>
      <c r="I2304" s="344"/>
      <c r="J2304" s="344"/>
      <c r="K2304" s="344"/>
      <c r="L2304" s="344"/>
      <c r="M2304" s="344"/>
      <c r="N2304" s="344"/>
      <c r="O2304" s="344"/>
      <c r="P2304" s="344"/>
    </row>
    <row r="2305" spans="2:16" ht="18" customHeight="1">
      <c r="B2305" s="344"/>
      <c r="C2305" s="344"/>
      <c r="D2305" s="344"/>
      <c r="E2305" s="344"/>
      <c r="F2305" s="344"/>
      <c r="G2305" s="344"/>
      <c r="H2305" s="344"/>
      <c r="I2305" s="344"/>
      <c r="J2305" s="344"/>
      <c r="K2305" s="344"/>
      <c r="L2305" s="344"/>
      <c r="M2305" s="344"/>
      <c r="N2305" s="344"/>
      <c r="O2305" s="344"/>
      <c r="P2305" s="344"/>
    </row>
    <row r="2306" spans="2:16" ht="18" customHeight="1">
      <c r="B2306" s="344"/>
      <c r="C2306" s="344"/>
      <c r="D2306" s="344"/>
      <c r="E2306" s="344"/>
      <c r="F2306" s="344"/>
      <c r="G2306" s="344"/>
      <c r="H2306" s="344"/>
      <c r="I2306" s="344"/>
      <c r="J2306" s="344"/>
      <c r="K2306" s="344"/>
      <c r="L2306" s="344"/>
      <c r="M2306" s="344"/>
      <c r="N2306" s="344"/>
      <c r="O2306" s="344"/>
      <c r="P2306" s="344"/>
    </row>
    <row r="2307" spans="2:16" ht="18" customHeight="1">
      <c r="B2307" s="344"/>
      <c r="C2307" s="344"/>
      <c r="D2307" s="344"/>
      <c r="E2307" s="344"/>
      <c r="F2307" s="344"/>
      <c r="G2307" s="344"/>
      <c r="H2307" s="344"/>
      <c r="I2307" s="344"/>
      <c r="J2307" s="344"/>
      <c r="K2307" s="344"/>
      <c r="L2307" s="344"/>
      <c r="M2307" s="344"/>
      <c r="N2307" s="344"/>
      <c r="O2307" s="344"/>
      <c r="P2307" s="344"/>
    </row>
    <row r="2308" spans="2:16" ht="18" customHeight="1">
      <c r="B2308" s="344"/>
      <c r="C2308" s="344"/>
      <c r="D2308" s="344"/>
      <c r="E2308" s="344"/>
      <c r="F2308" s="344"/>
      <c r="G2308" s="344"/>
      <c r="H2308" s="344"/>
      <c r="I2308" s="344"/>
      <c r="J2308" s="344"/>
      <c r="K2308" s="344"/>
      <c r="L2308" s="344"/>
      <c r="M2308" s="344"/>
      <c r="N2308" s="344"/>
      <c r="O2308" s="344"/>
      <c r="P2308" s="344"/>
    </row>
    <row r="2309" spans="2:16" ht="18" customHeight="1">
      <c r="B2309" s="344"/>
      <c r="C2309" s="344"/>
      <c r="D2309" s="344"/>
      <c r="E2309" s="344"/>
      <c r="F2309" s="344"/>
      <c r="G2309" s="344"/>
      <c r="H2309" s="344"/>
      <c r="I2309" s="344"/>
      <c r="J2309" s="344"/>
      <c r="K2309" s="344"/>
      <c r="L2309" s="344"/>
      <c r="M2309" s="344"/>
      <c r="N2309" s="344"/>
      <c r="O2309" s="344"/>
      <c r="P2309" s="344"/>
    </row>
    <row r="2310" spans="2:16" ht="18" customHeight="1">
      <c r="B2310" s="344"/>
      <c r="C2310" s="344"/>
      <c r="D2310" s="344"/>
      <c r="E2310" s="344"/>
      <c r="F2310" s="344"/>
      <c r="G2310" s="344"/>
      <c r="H2310" s="344"/>
      <c r="I2310" s="344"/>
      <c r="J2310" s="344"/>
      <c r="K2310" s="344"/>
      <c r="L2310" s="344"/>
      <c r="M2310" s="344"/>
      <c r="N2310" s="344"/>
      <c r="O2310" s="344"/>
      <c r="P2310" s="344"/>
    </row>
    <row r="2311" spans="2:16" ht="18" customHeight="1">
      <c r="B2311" s="344"/>
      <c r="C2311" s="344"/>
      <c r="D2311" s="344"/>
      <c r="E2311" s="344"/>
      <c r="F2311" s="344"/>
      <c r="G2311" s="344"/>
      <c r="H2311" s="344"/>
      <c r="I2311" s="344"/>
      <c r="J2311" s="344"/>
      <c r="K2311" s="344"/>
      <c r="L2311" s="344"/>
      <c r="M2311" s="344"/>
      <c r="N2311" s="344"/>
      <c r="O2311" s="344"/>
      <c r="P2311" s="344"/>
    </row>
    <row r="2312" spans="2:16" ht="18" customHeight="1">
      <c r="B2312" s="344"/>
      <c r="C2312" s="344"/>
      <c r="D2312" s="344"/>
      <c r="E2312" s="344"/>
      <c r="F2312" s="344"/>
      <c r="G2312" s="344"/>
      <c r="H2312" s="344"/>
      <c r="I2312" s="344"/>
      <c r="J2312" s="344"/>
      <c r="K2312" s="344"/>
      <c r="L2312" s="344"/>
      <c r="M2312" s="344"/>
      <c r="N2312" s="344"/>
      <c r="O2312" s="344"/>
      <c r="P2312" s="344"/>
    </row>
    <row r="2313" spans="2:16" ht="18" customHeight="1">
      <c r="B2313" s="344"/>
      <c r="C2313" s="344"/>
      <c r="D2313" s="344"/>
      <c r="E2313" s="344"/>
      <c r="F2313" s="344"/>
      <c r="G2313" s="344"/>
      <c r="H2313" s="344"/>
      <c r="I2313" s="344"/>
      <c r="J2313" s="344"/>
      <c r="K2313" s="344"/>
      <c r="L2313" s="344"/>
      <c r="M2313" s="344"/>
      <c r="N2313" s="344"/>
      <c r="O2313" s="344"/>
      <c r="P2313" s="344"/>
    </row>
    <row r="2314" spans="2:16" ht="18" customHeight="1">
      <c r="B2314" s="344"/>
      <c r="C2314" s="344"/>
      <c r="D2314" s="344"/>
      <c r="E2314" s="344"/>
      <c r="F2314" s="344"/>
      <c r="G2314" s="344"/>
      <c r="H2314" s="344"/>
      <c r="I2314" s="344"/>
      <c r="J2314" s="344"/>
      <c r="K2314" s="344"/>
      <c r="L2314" s="344"/>
      <c r="M2314" s="344"/>
      <c r="N2314" s="344"/>
      <c r="O2314" s="344"/>
      <c r="P2314" s="344"/>
    </row>
    <row r="2315" spans="2:16" ht="18" customHeight="1">
      <c r="B2315" s="344"/>
      <c r="C2315" s="344"/>
      <c r="D2315" s="344"/>
      <c r="E2315" s="344"/>
      <c r="F2315" s="344"/>
      <c r="G2315" s="344"/>
      <c r="H2315" s="344"/>
      <c r="I2315" s="344"/>
      <c r="J2315" s="344"/>
      <c r="K2315" s="344"/>
      <c r="L2315" s="344"/>
      <c r="M2315" s="344"/>
      <c r="N2315" s="344"/>
      <c r="O2315" s="344"/>
      <c r="P2315" s="344"/>
    </row>
    <row r="2316" spans="2:16" ht="18" customHeight="1">
      <c r="B2316" s="344"/>
      <c r="C2316" s="344"/>
      <c r="D2316" s="344"/>
      <c r="E2316" s="344"/>
      <c r="F2316" s="344"/>
      <c r="G2316" s="344"/>
      <c r="H2316" s="344"/>
      <c r="I2316" s="344"/>
      <c r="J2316" s="344"/>
      <c r="K2316" s="344"/>
      <c r="L2316" s="344"/>
      <c r="M2316" s="344"/>
      <c r="N2316" s="344"/>
      <c r="O2316" s="344"/>
      <c r="P2316" s="344"/>
    </row>
    <row r="2317" spans="2:16" ht="18" customHeight="1">
      <c r="B2317" s="344"/>
      <c r="C2317" s="344"/>
      <c r="D2317" s="344"/>
      <c r="E2317" s="344"/>
      <c r="F2317" s="344"/>
      <c r="G2317" s="344"/>
      <c r="H2317" s="344"/>
      <c r="I2317" s="344"/>
      <c r="J2317" s="344"/>
      <c r="K2317" s="344"/>
      <c r="L2317" s="344"/>
      <c r="M2317" s="344"/>
      <c r="N2317" s="344"/>
      <c r="O2317" s="344"/>
      <c r="P2317" s="344"/>
    </row>
    <row r="2318" spans="2:16" ht="18" customHeight="1">
      <c r="B2318" s="344"/>
      <c r="C2318" s="344"/>
      <c r="D2318" s="344"/>
      <c r="E2318" s="344"/>
      <c r="F2318" s="344"/>
      <c r="G2318" s="344"/>
      <c r="H2318" s="344"/>
      <c r="I2318" s="344"/>
      <c r="J2318" s="344"/>
      <c r="K2318" s="344"/>
      <c r="L2318" s="344"/>
      <c r="M2318" s="344"/>
      <c r="N2318" s="344"/>
      <c r="O2318" s="344"/>
      <c r="P2318" s="344"/>
    </row>
    <row r="2319" spans="2:16" ht="18" customHeight="1">
      <c r="B2319" s="344"/>
      <c r="C2319" s="344"/>
      <c r="D2319" s="344"/>
      <c r="E2319" s="344"/>
      <c r="F2319" s="344"/>
      <c r="G2319" s="344"/>
      <c r="H2319" s="344"/>
      <c r="I2319" s="344"/>
      <c r="J2319" s="344"/>
      <c r="K2319" s="344"/>
      <c r="L2319" s="344"/>
      <c r="M2319" s="344"/>
      <c r="N2319" s="344"/>
      <c r="O2319" s="344"/>
      <c r="P2319" s="344"/>
    </row>
    <row r="2320" spans="2:16" ht="18" customHeight="1">
      <c r="B2320" s="344"/>
      <c r="C2320" s="344"/>
      <c r="D2320" s="344"/>
      <c r="E2320" s="344"/>
      <c r="F2320" s="344"/>
      <c r="G2320" s="344"/>
      <c r="H2320" s="344"/>
      <c r="I2320" s="344"/>
      <c r="J2320" s="344"/>
      <c r="K2320" s="344"/>
      <c r="L2320" s="344"/>
      <c r="M2320" s="344"/>
      <c r="N2320" s="344"/>
      <c r="O2320" s="344"/>
      <c r="P2320" s="344"/>
    </row>
    <row r="2321" spans="2:16" ht="18" customHeight="1">
      <c r="B2321" s="344"/>
      <c r="C2321" s="344"/>
      <c r="D2321" s="344"/>
      <c r="E2321" s="344"/>
      <c r="F2321" s="344"/>
      <c r="G2321" s="344"/>
      <c r="H2321" s="344"/>
      <c r="I2321" s="344"/>
      <c r="J2321" s="344"/>
      <c r="K2321" s="344"/>
      <c r="L2321" s="344"/>
      <c r="M2321" s="344"/>
      <c r="N2321" s="344"/>
      <c r="O2321" s="344"/>
      <c r="P2321" s="344"/>
    </row>
    <row r="2322" spans="2:16" ht="18" customHeight="1">
      <c r="B2322" s="344"/>
      <c r="C2322" s="344"/>
      <c r="D2322" s="344"/>
      <c r="E2322" s="344"/>
      <c r="F2322" s="344"/>
      <c r="G2322" s="344"/>
      <c r="H2322" s="344"/>
      <c r="I2322" s="344"/>
      <c r="J2322" s="344"/>
      <c r="K2322" s="344"/>
      <c r="L2322" s="344"/>
      <c r="M2322" s="344"/>
      <c r="N2322" s="344"/>
      <c r="O2322" s="344"/>
      <c r="P2322" s="344"/>
    </row>
    <row r="2323" spans="2:16" ht="18" customHeight="1">
      <c r="B2323" s="344"/>
      <c r="C2323" s="344"/>
      <c r="D2323" s="344"/>
      <c r="E2323" s="344"/>
      <c r="F2323" s="344"/>
      <c r="G2323" s="344"/>
      <c r="H2323" s="344"/>
      <c r="I2323" s="344"/>
      <c r="J2323" s="344"/>
      <c r="K2323" s="344"/>
      <c r="L2323" s="344"/>
      <c r="M2323" s="344"/>
      <c r="N2323" s="344"/>
      <c r="O2323" s="344"/>
      <c r="P2323" s="344"/>
    </row>
    <row r="2324" spans="2:16" ht="18" customHeight="1">
      <c r="B2324" s="344"/>
      <c r="C2324" s="344"/>
      <c r="D2324" s="344"/>
      <c r="E2324" s="344"/>
      <c r="F2324" s="344"/>
      <c r="G2324" s="344"/>
      <c r="H2324" s="344"/>
      <c r="I2324" s="344"/>
      <c r="J2324" s="344"/>
      <c r="K2324" s="344"/>
      <c r="L2324" s="344"/>
      <c r="M2324" s="344"/>
      <c r="N2324" s="344"/>
      <c r="O2324" s="344"/>
      <c r="P2324" s="344"/>
    </row>
    <row r="2325" spans="2:16" ht="18" customHeight="1">
      <c r="B2325" s="344"/>
      <c r="C2325" s="344"/>
      <c r="D2325" s="344"/>
      <c r="E2325" s="344"/>
      <c r="F2325" s="344"/>
      <c r="G2325" s="344"/>
      <c r="H2325" s="344"/>
      <c r="I2325" s="344"/>
      <c r="J2325" s="344"/>
      <c r="K2325" s="344"/>
      <c r="L2325" s="344"/>
      <c r="M2325" s="344"/>
      <c r="N2325" s="344"/>
      <c r="O2325" s="344"/>
      <c r="P2325" s="344"/>
    </row>
    <row r="2326" spans="2:16" ht="18" customHeight="1">
      <c r="B2326" s="344"/>
      <c r="C2326" s="344"/>
      <c r="D2326" s="344"/>
      <c r="E2326" s="344"/>
      <c r="F2326" s="344"/>
      <c r="G2326" s="344"/>
      <c r="H2326" s="344"/>
      <c r="I2326" s="344"/>
      <c r="J2326" s="344"/>
      <c r="K2326" s="344"/>
      <c r="L2326" s="344"/>
      <c r="M2326" s="344"/>
      <c r="N2326" s="344"/>
      <c r="O2326" s="344"/>
      <c r="P2326" s="344"/>
    </row>
    <row r="2327" spans="2:16" ht="18" customHeight="1">
      <c r="B2327" s="344"/>
      <c r="C2327" s="344"/>
      <c r="D2327" s="344"/>
      <c r="E2327" s="344"/>
      <c r="F2327" s="344"/>
      <c r="G2327" s="344"/>
      <c r="H2327" s="344"/>
      <c r="I2327" s="344"/>
      <c r="J2327" s="344"/>
      <c r="K2327" s="344"/>
      <c r="L2327" s="344"/>
      <c r="M2327" s="344"/>
      <c r="N2327" s="344"/>
      <c r="O2327" s="344"/>
      <c r="P2327" s="344"/>
    </row>
    <row r="2328" spans="2:16" ht="18" customHeight="1">
      <c r="B2328" s="344"/>
      <c r="C2328" s="344"/>
      <c r="D2328" s="344"/>
      <c r="E2328" s="344"/>
      <c r="F2328" s="344"/>
      <c r="G2328" s="344"/>
      <c r="H2328" s="344"/>
      <c r="I2328" s="344"/>
      <c r="J2328" s="344"/>
      <c r="K2328" s="344"/>
      <c r="L2328" s="344"/>
      <c r="M2328" s="344"/>
      <c r="N2328" s="344"/>
      <c r="O2328" s="344"/>
      <c r="P2328" s="344"/>
    </row>
    <row r="2329" spans="2:16" ht="18" customHeight="1">
      <c r="B2329" s="344"/>
      <c r="C2329" s="344"/>
      <c r="D2329" s="344"/>
      <c r="E2329" s="344"/>
      <c r="F2329" s="344"/>
      <c r="G2329" s="344"/>
      <c r="H2329" s="344"/>
      <c r="I2329" s="344"/>
      <c r="J2329" s="344"/>
      <c r="K2329" s="344"/>
      <c r="L2329" s="344"/>
      <c r="M2329" s="344"/>
      <c r="N2329" s="344"/>
      <c r="O2329" s="344"/>
      <c r="P2329" s="344"/>
    </row>
    <row r="2330" spans="2:16" ht="18" customHeight="1">
      <c r="B2330" s="344"/>
      <c r="C2330" s="344"/>
      <c r="D2330" s="344"/>
      <c r="E2330" s="344"/>
      <c r="F2330" s="344"/>
      <c r="G2330" s="344"/>
      <c r="H2330" s="344"/>
      <c r="I2330" s="344"/>
      <c r="J2330" s="344"/>
      <c r="K2330" s="344"/>
      <c r="L2330" s="344"/>
      <c r="M2330" s="344"/>
      <c r="N2330" s="344"/>
      <c r="O2330" s="344"/>
      <c r="P2330" s="344"/>
    </row>
    <row r="2331" spans="2:16" ht="18" customHeight="1">
      <c r="B2331" s="344"/>
      <c r="C2331" s="344"/>
      <c r="D2331" s="344"/>
      <c r="E2331" s="344"/>
      <c r="F2331" s="344"/>
      <c r="G2331" s="344"/>
      <c r="H2331" s="344"/>
      <c r="I2331" s="344"/>
      <c r="J2331" s="344"/>
      <c r="K2331" s="344"/>
      <c r="L2331" s="344"/>
      <c r="M2331" s="344"/>
      <c r="N2331" s="344"/>
      <c r="O2331" s="344"/>
      <c r="P2331" s="344"/>
    </row>
    <row r="2332" spans="2:16" ht="18" customHeight="1">
      <c r="B2332" s="344"/>
      <c r="C2332" s="344"/>
      <c r="D2332" s="344"/>
      <c r="E2332" s="344"/>
      <c r="F2332" s="344"/>
      <c r="G2332" s="344"/>
      <c r="H2332" s="344"/>
      <c r="I2332" s="344"/>
      <c r="J2332" s="344"/>
      <c r="K2332" s="344"/>
      <c r="L2332" s="344"/>
      <c r="M2332" s="344"/>
      <c r="N2332" s="344"/>
      <c r="O2332" s="344"/>
      <c r="P2332" s="344"/>
    </row>
    <row r="2333" spans="2:16" ht="18" customHeight="1">
      <c r="B2333" s="344"/>
      <c r="C2333" s="344"/>
      <c r="D2333" s="344"/>
      <c r="E2333" s="344"/>
      <c r="F2333" s="344"/>
      <c r="G2333" s="344"/>
      <c r="H2333" s="344"/>
      <c r="I2333" s="344"/>
      <c r="J2333" s="344"/>
      <c r="K2333" s="344"/>
      <c r="L2333" s="344"/>
      <c r="M2333" s="344"/>
      <c r="N2333" s="344"/>
      <c r="O2333" s="344"/>
      <c r="P2333" s="344"/>
    </row>
    <row r="2334" spans="2:16" ht="18" customHeight="1">
      <c r="B2334" s="344"/>
      <c r="C2334" s="344"/>
      <c r="D2334" s="344"/>
      <c r="E2334" s="344"/>
      <c r="F2334" s="344"/>
      <c r="G2334" s="344"/>
      <c r="H2334" s="344"/>
      <c r="I2334" s="344"/>
      <c r="J2334" s="344"/>
      <c r="K2334" s="344"/>
      <c r="L2334" s="344"/>
      <c r="M2334" s="344"/>
      <c r="N2334" s="344"/>
      <c r="O2334" s="344"/>
      <c r="P2334" s="344"/>
    </row>
    <row r="2335" spans="2:16" ht="18" customHeight="1">
      <c r="B2335" s="344"/>
      <c r="C2335" s="344"/>
      <c r="D2335" s="344"/>
      <c r="E2335" s="344"/>
      <c r="F2335" s="344"/>
      <c r="G2335" s="344"/>
      <c r="H2335" s="344"/>
      <c r="I2335" s="344"/>
      <c r="J2335" s="344"/>
      <c r="K2335" s="344"/>
      <c r="L2335" s="344"/>
      <c r="M2335" s="344"/>
      <c r="N2335" s="344"/>
      <c r="O2335" s="344"/>
      <c r="P2335" s="344"/>
    </row>
    <row r="2336" spans="2:16" ht="18" customHeight="1">
      <c r="B2336" s="344"/>
      <c r="C2336" s="344"/>
      <c r="D2336" s="344"/>
      <c r="E2336" s="344"/>
      <c r="F2336" s="344"/>
      <c r="G2336" s="344"/>
      <c r="H2336" s="344"/>
      <c r="I2336" s="344"/>
      <c r="J2336" s="344"/>
      <c r="K2336" s="344"/>
      <c r="L2336" s="344"/>
      <c r="M2336" s="344"/>
      <c r="N2336" s="344"/>
      <c r="O2336" s="344"/>
      <c r="P2336" s="344"/>
    </row>
    <row r="2337" spans="2:16" ht="18" customHeight="1">
      <c r="B2337" s="344"/>
      <c r="C2337" s="344"/>
      <c r="D2337" s="344"/>
      <c r="E2337" s="344"/>
      <c r="F2337" s="344"/>
      <c r="G2337" s="344"/>
      <c r="H2337" s="344"/>
      <c r="I2337" s="344"/>
      <c r="J2337" s="344"/>
      <c r="K2337" s="344"/>
      <c r="L2337" s="344"/>
      <c r="M2337" s="344"/>
      <c r="N2337" s="344"/>
      <c r="O2337" s="344"/>
      <c r="P2337" s="344"/>
    </row>
    <row r="2338" spans="2:16" ht="18" customHeight="1">
      <c r="B2338" s="344"/>
      <c r="C2338" s="344"/>
      <c r="D2338" s="344"/>
      <c r="E2338" s="344"/>
      <c r="F2338" s="344"/>
      <c r="G2338" s="344"/>
      <c r="H2338" s="344"/>
      <c r="I2338" s="344"/>
      <c r="J2338" s="344"/>
      <c r="K2338" s="344"/>
      <c r="L2338" s="344"/>
      <c r="M2338" s="344"/>
      <c r="N2338" s="344"/>
      <c r="O2338" s="344"/>
      <c r="P2338" s="344"/>
    </row>
    <row r="2339" spans="2:16" ht="18" customHeight="1">
      <c r="B2339" s="344"/>
      <c r="C2339" s="344"/>
      <c r="D2339" s="344"/>
      <c r="E2339" s="344"/>
      <c r="F2339" s="344"/>
      <c r="G2339" s="344"/>
      <c r="H2339" s="344"/>
      <c r="I2339" s="344"/>
      <c r="J2339" s="344"/>
      <c r="K2339" s="344"/>
      <c r="L2339" s="344"/>
      <c r="M2339" s="344"/>
      <c r="N2339" s="344"/>
      <c r="O2339" s="344"/>
      <c r="P2339" s="344"/>
    </row>
    <row r="2340" spans="2:16" ht="18" customHeight="1">
      <c r="B2340" s="344"/>
      <c r="C2340" s="344"/>
      <c r="D2340" s="344"/>
      <c r="E2340" s="344"/>
      <c r="F2340" s="344"/>
      <c r="G2340" s="344"/>
      <c r="H2340" s="344"/>
      <c r="I2340" s="344"/>
      <c r="J2340" s="344"/>
      <c r="K2340" s="344"/>
      <c r="L2340" s="344"/>
      <c r="M2340" s="344"/>
      <c r="N2340" s="344"/>
      <c r="O2340" s="344"/>
      <c r="P2340" s="344"/>
    </row>
    <row r="2341" spans="2:16" ht="18" customHeight="1">
      <c r="B2341" s="344"/>
      <c r="C2341" s="344"/>
      <c r="D2341" s="344"/>
      <c r="E2341" s="344"/>
      <c r="F2341" s="344"/>
      <c r="G2341" s="344"/>
      <c r="H2341" s="344"/>
      <c r="I2341" s="344"/>
      <c r="J2341" s="344"/>
      <c r="K2341" s="344"/>
      <c r="L2341" s="344"/>
      <c r="M2341" s="344"/>
      <c r="N2341" s="344"/>
      <c r="O2341" s="344"/>
      <c r="P2341" s="344"/>
    </row>
    <row r="2342" spans="2:16" ht="18" customHeight="1">
      <c r="B2342" s="344"/>
      <c r="C2342" s="344"/>
      <c r="D2342" s="344"/>
      <c r="E2342" s="344"/>
      <c r="F2342" s="344"/>
      <c r="G2342" s="344"/>
      <c r="H2342" s="344"/>
      <c r="I2342" s="344"/>
      <c r="J2342" s="344"/>
      <c r="K2342" s="344"/>
      <c r="L2342" s="344"/>
      <c r="M2342" s="344"/>
      <c r="N2342" s="344"/>
      <c r="O2342" s="344"/>
      <c r="P2342" s="344"/>
    </row>
    <row r="2343" spans="2:16" ht="18" customHeight="1">
      <c r="B2343" s="344"/>
      <c r="C2343" s="344"/>
      <c r="D2343" s="344"/>
      <c r="E2343" s="344"/>
      <c r="F2343" s="344"/>
      <c r="G2343" s="344"/>
      <c r="H2343" s="344"/>
      <c r="I2343" s="344"/>
      <c r="J2343" s="344"/>
      <c r="K2343" s="344"/>
      <c r="L2343" s="344"/>
      <c r="M2343" s="344"/>
      <c r="N2343" s="344"/>
      <c r="O2343" s="344"/>
      <c r="P2343" s="344"/>
    </row>
    <row r="2344" spans="2:16" ht="18" customHeight="1">
      <c r="B2344" s="344"/>
      <c r="C2344" s="344"/>
      <c r="D2344" s="344"/>
      <c r="E2344" s="344"/>
      <c r="F2344" s="344"/>
      <c r="G2344" s="344"/>
      <c r="H2344" s="344"/>
      <c r="I2344" s="344"/>
      <c r="J2344" s="344"/>
      <c r="K2344" s="344"/>
      <c r="L2344" s="344"/>
      <c r="M2344" s="344"/>
      <c r="N2344" s="344"/>
      <c r="O2344" s="344"/>
      <c r="P2344" s="344"/>
    </row>
    <row r="2345" spans="2:16" ht="18" customHeight="1">
      <c r="B2345" s="344"/>
      <c r="C2345" s="344"/>
      <c r="D2345" s="344"/>
      <c r="E2345" s="344"/>
      <c r="F2345" s="344"/>
      <c r="G2345" s="344"/>
      <c r="H2345" s="344"/>
      <c r="I2345" s="344"/>
      <c r="J2345" s="344"/>
      <c r="K2345" s="344"/>
      <c r="L2345" s="344"/>
      <c r="M2345" s="344"/>
      <c r="N2345" s="344"/>
      <c r="O2345" s="344"/>
      <c r="P2345" s="344"/>
    </row>
    <row r="2346" spans="2:16" ht="18" customHeight="1">
      <c r="B2346" s="344"/>
      <c r="C2346" s="344"/>
      <c r="D2346" s="344"/>
      <c r="E2346" s="344"/>
      <c r="F2346" s="344"/>
      <c r="G2346" s="344"/>
      <c r="H2346" s="344"/>
      <c r="I2346" s="344"/>
      <c r="J2346" s="344"/>
      <c r="K2346" s="344"/>
      <c r="L2346" s="344"/>
      <c r="M2346" s="344"/>
      <c r="N2346" s="344"/>
      <c r="O2346" s="344"/>
      <c r="P2346" s="344"/>
    </row>
    <row r="2347" spans="2:16" ht="18" customHeight="1">
      <c r="B2347" s="344"/>
      <c r="C2347" s="344"/>
      <c r="D2347" s="344"/>
      <c r="E2347" s="344"/>
      <c r="F2347" s="344"/>
      <c r="G2347" s="344"/>
      <c r="H2347" s="344"/>
      <c r="I2347" s="344"/>
      <c r="J2347" s="344"/>
      <c r="K2347" s="344"/>
      <c r="L2347" s="344"/>
      <c r="M2347" s="344"/>
      <c r="N2347" s="344"/>
      <c r="O2347" s="344"/>
      <c r="P2347" s="344"/>
    </row>
    <row r="2348" spans="2:16" ht="18" customHeight="1">
      <c r="B2348" s="344"/>
      <c r="C2348" s="344"/>
      <c r="D2348" s="344"/>
      <c r="E2348" s="344"/>
      <c r="F2348" s="344"/>
      <c r="G2348" s="344"/>
      <c r="H2348" s="344"/>
      <c r="I2348" s="344"/>
      <c r="J2348" s="344"/>
      <c r="K2348" s="344"/>
      <c r="L2348" s="344"/>
      <c r="M2348" s="344"/>
      <c r="N2348" s="344"/>
      <c r="O2348" s="344"/>
      <c r="P2348" s="344"/>
    </row>
    <row r="2349" spans="2:16" ht="18" customHeight="1">
      <c r="B2349" s="344"/>
      <c r="C2349" s="344"/>
      <c r="D2349" s="344"/>
      <c r="E2349" s="344"/>
      <c r="F2349" s="344"/>
      <c r="G2349" s="344"/>
      <c r="H2349" s="344"/>
      <c r="I2349" s="344"/>
      <c r="J2349" s="344"/>
      <c r="K2349" s="344"/>
      <c r="L2349" s="344"/>
      <c r="M2349" s="344"/>
      <c r="N2349" s="344"/>
      <c r="O2349" s="344"/>
      <c r="P2349" s="344"/>
    </row>
    <row r="2350" spans="2:16" ht="18" customHeight="1">
      <c r="B2350" s="344"/>
      <c r="C2350" s="344"/>
      <c r="D2350" s="344"/>
      <c r="E2350" s="344"/>
      <c r="F2350" s="344"/>
      <c r="G2350" s="344"/>
      <c r="H2350" s="344"/>
      <c r="I2350" s="344"/>
      <c r="J2350" s="344"/>
      <c r="K2350" s="344"/>
      <c r="L2350" s="344"/>
      <c r="M2350" s="344"/>
      <c r="N2350" s="344"/>
      <c r="O2350" s="344"/>
      <c r="P2350" s="344"/>
    </row>
    <row r="2351" spans="2:16" ht="18" customHeight="1">
      <c r="B2351" s="344"/>
      <c r="C2351" s="344"/>
      <c r="D2351" s="344"/>
      <c r="E2351" s="344"/>
      <c r="F2351" s="344"/>
      <c r="G2351" s="344"/>
      <c r="H2351" s="344"/>
      <c r="I2351" s="344"/>
      <c r="J2351" s="344"/>
      <c r="K2351" s="344"/>
      <c r="L2351" s="344"/>
      <c r="M2351" s="344"/>
      <c r="N2351" s="344"/>
      <c r="O2351" s="344"/>
      <c r="P2351" s="344"/>
    </row>
    <row r="2352" spans="2:16" ht="18" customHeight="1">
      <c r="B2352" s="344"/>
      <c r="C2352" s="344"/>
      <c r="D2352" s="344"/>
      <c r="E2352" s="344"/>
      <c r="F2352" s="344"/>
      <c r="G2352" s="344"/>
      <c r="H2352" s="344"/>
      <c r="I2352" s="344"/>
      <c r="J2352" s="344"/>
      <c r="K2352" s="344"/>
      <c r="L2352" s="344"/>
      <c r="M2352" s="344"/>
      <c r="N2352" s="344"/>
      <c r="O2352" s="344"/>
      <c r="P2352" s="344"/>
    </row>
    <row r="2353" spans="2:16" ht="18" customHeight="1">
      <c r="B2353" s="344"/>
      <c r="C2353" s="344"/>
      <c r="D2353" s="344"/>
      <c r="E2353" s="344"/>
      <c r="F2353" s="344"/>
      <c r="G2353" s="344"/>
      <c r="H2353" s="344"/>
      <c r="I2353" s="344"/>
      <c r="J2353" s="344"/>
      <c r="K2353" s="344"/>
      <c r="L2353" s="344"/>
      <c r="M2353" s="344"/>
      <c r="N2353" s="344"/>
      <c r="O2353" s="344"/>
      <c r="P2353" s="344"/>
    </row>
    <row r="2354" spans="2:16" ht="18" customHeight="1">
      <c r="B2354" s="344"/>
      <c r="C2354" s="344"/>
      <c r="D2354" s="344"/>
      <c r="E2354" s="344"/>
      <c r="F2354" s="344"/>
      <c r="G2354" s="344"/>
      <c r="H2354" s="344"/>
      <c r="I2354" s="344"/>
      <c r="J2354" s="344"/>
      <c r="K2354" s="344"/>
      <c r="L2354" s="344"/>
      <c r="M2354" s="344"/>
      <c r="N2354" s="344"/>
      <c r="O2354" s="344"/>
      <c r="P2354" s="344"/>
    </row>
    <row r="2355" spans="2:16" ht="18" customHeight="1">
      <c r="B2355" s="344"/>
      <c r="C2355" s="344"/>
      <c r="D2355" s="344"/>
      <c r="E2355" s="344"/>
      <c r="F2355" s="344"/>
      <c r="G2355" s="344"/>
      <c r="H2355" s="344"/>
      <c r="I2355" s="344"/>
      <c r="J2355" s="344"/>
      <c r="K2355" s="344"/>
      <c r="L2355" s="344"/>
      <c r="M2355" s="344"/>
      <c r="N2355" s="344"/>
      <c r="O2355" s="344"/>
      <c r="P2355" s="344"/>
    </row>
    <row r="2356" spans="2:16" ht="18" customHeight="1">
      <c r="B2356" s="344"/>
      <c r="C2356" s="344"/>
      <c r="D2356" s="344"/>
      <c r="E2356" s="344"/>
      <c r="F2356" s="344"/>
      <c r="G2356" s="344"/>
      <c r="H2356" s="344"/>
      <c r="I2356" s="344"/>
      <c r="J2356" s="344"/>
      <c r="K2356" s="344"/>
      <c r="L2356" s="344"/>
      <c r="M2356" s="344"/>
      <c r="N2356" s="344"/>
      <c r="O2356" s="344"/>
      <c r="P2356" s="344"/>
    </row>
    <row r="2357" spans="2:16" ht="18" customHeight="1">
      <c r="B2357" s="344"/>
      <c r="C2357" s="344"/>
      <c r="D2357" s="344"/>
      <c r="E2357" s="344"/>
      <c r="F2357" s="344"/>
      <c r="G2357" s="344"/>
      <c r="H2357" s="344"/>
      <c r="I2357" s="344"/>
      <c r="J2357" s="344"/>
      <c r="K2357" s="344"/>
      <c r="L2357" s="344"/>
      <c r="M2357" s="344"/>
      <c r="N2357" s="344"/>
      <c r="O2357" s="344"/>
      <c r="P2357" s="344"/>
    </row>
    <row r="2358" spans="2:16" ht="18" customHeight="1">
      <c r="B2358" s="344"/>
      <c r="C2358" s="344"/>
      <c r="D2358" s="344"/>
      <c r="E2358" s="344"/>
      <c r="F2358" s="344"/>
      <c r="G2358" s="344"/>
      <c r="H2358" s="344"/>
      <c r="I2358" s="344"/>
      <c r="J2358" s="344"/>
      <c r="K2358" s="344"/>
      <c r="L2358" s="344"/>
      <c r="M2358" s="344"/>
      <c r="N2358" s="344"/>
      <c r="O2358" s="344"/>
      <c r="P2358" s="344"/>
    </row>
    <row r="2359" spans="2:16" ht="18" customHeight="1">
      <c r="B2359" s="344"/>
      <c r="C2359" s="344"/>
      <c r="D2359" s="344"/>
      <c r="E2359" s="344"/>
      <c r="F2359" s="344"/>
      <c r="G2359" s="344"/>
      <c r="H2359" s="344"/>
      <c r="I2359" s="344"/>
      <c r="J2359" s="344"/>
      <c r="K2359" s="344"/>
      <c r="L2359" s="344"/>
      <c r="M2359" s="344"/>
      <c r="N2359" s="344"/>
      <c r="O2359" s="344"/>
      <c r="P2359" s="344"/>
    </row>
    <row r="2360" spans="2:16" ht="18" customHeight="1">
      <c r="B2360" s="344"/>
      <c r="C2360" s="344"/>
      <c r="D2360" s="344"/>
      <c r="E2360" s="344"/>
      <c r="F2360" s="344"/>
      <c r="G2360" s="344"/>
      <c r="H2360" s="344"/>
      <c r="I2360" s="344"/>
      <c r="J2360" s="344"/>
      <c r="K2360" s="344"/>
      <c r="L2360" s="344"/>
      <c r="M2360" s="344"/>
      <c r="N2360" s="344"/>
      <c r="O2360" s="344"/>
      <c r="P2360" s="344"/>
    </row>
    <row r="2361" spans="2:16" ht="18" customHeight="1">
      <c r="B2361" s="344"/>
      <c r="C2361" s="344"/>
      <c r="D2361" s="344"/>
      <c r="E2361" s="344"/>
      <c r="F2361" s="344"/>
      <c r="G2361" s="344"/>
      <c r="H2361" s="344"/>
      <c r="I2361" s="344"/>
      <c r="J2361" s="344"/>
      <c r="K2361" s="344"/>
      <c r="L2361" s="344"/>
      <c r="M2361" s="344"/>
      <c r="N2361" s="344"/>
      <c r="O2361" s="344"/>
      <c r="P2361" s="344"/>
    </row>
    <row r="2362" spans="2:16" ht="18" customHeight="1">
      <c r="B2362" s="344"/>
      <c r="C2362" s="344"/>
      <c r="D2362" s="344"/>
      <c r="E2362" s="344"/>
      <c r="F2362" s="344"/>
      <c r="G2362" s="344"/>
      <c r="H2362" s="344"/>
      <c r="I2362" s="344"/>
      <c r="J2362" s="344"/>
      <c r="K2362" s="344"/>
      <c r="L2362" s="344"/>
      <c r="M2362" s="344"/>
      <c r="N2362" s="344"/>
      <c r="O2362" s="344"/>
      <c r="P2362" s="344"/>
    </row>
    <row r="2363" spans="2:16" ht="18" customHeight="1">
      <c r="B2363" s="344"/>
      <c r="C2363" s="344"/>
      <c r="D2363" s="344"/>
      <c r="E2363" s="344"/>
      <c r="F2363" s="344"/>
      <c r="G2363" s="344"/>
      <c r="H2363" s="344"/>
      <c r="I2363" s="344"/>
      <c r="J2363" s="344"/>
      <c r="K2363" s="344"/>
      <c r="L2363" s="344"/>
      <c r="M2363" s="344"/>
      <c r="N2363" s="344"/>
      <c r="O2363" s="344"/>
      <c r="P2363" s="344"/>
    </row>
    <row r="2364" spans="2:16" ht="18" customHeight="1">
      <c r="B2364" s="344"/>
      <c r="C2364" s="344"/>
      <c r="D2364" s="344"/>
      <c r="E2364" s="344"/>
      <c r="F2364" s="344"/>
      <c r="G2364" s="344"/>
      <c r="H2364" s="344"/>
      <c r="I2364" s="344"/>
      <c r="J2364" s="344"/>
      <c r="K2364" s="344"/>
      <c r="L2364" s="344"/>
      <c r="M2364" s="344"/>
      <c r="N2364" s="344"/>
      <c r="O2364" s="344"/>
      <c r="P2364" s="344"/>
    </row>
    <row r="2365" spans="2:16" ht="18" customHeight="1">
      <c r="B2365" s="344"/>
      <c r="C2365" s="344"/>
      <c r="D2365" s="344"/>
      <c r="E2365" s="344"/>
      <c r="F2365" s="344"/>
      <c r="G2365" s="344"/>
      <c r="H2365" s="344"/>
      <c r="I2365" s="344"/>
      <c r="J2365" s="344"/>
      <c r="K2365" s="344"/>
      <c r="L2365" s="344"/>
      <c r="M2365" s="344"/>
      <c r="N2365" s="344"/>
      <c r="O2365" s="344"/>
      <c r="P2365" s="344"/>
    </row>
    <row r="2366" spans="2:16" ht="18" customHeight="1">
      <c r="B2366" s="344"/>
      <c r="C2366" s="344"/>
      <c r="D2366" s="344"/>
      <c r="E2366" s="344"/>
      <c r="F2366" s="344"/>
      <c r="G2366" s="344"/>
      <c r="H2366" s="344"/>
      <c r="I2366" s="344"/>
      <c r="J2366" s="344"/>
      <c r="K2366" s="344"/>
      <c r="L2366" s="344"/>
      <c r="M2366" s="344"/>
      <c r="N2366" s="344"/>
      <c r="O2366" s="344"/>
      <c r="P2366" s="344"/>
    </row>
    <row r="2367" spans="2:16" ht="18" customHeight="1">
      <c r="B2367" s="344"/>
      <c r="C2367" s="344"/>
      <c r="D2367" s="344"/>
      <c r="E2367" s="344"/>
      <c r="F2367" s="344"/>
      <c r="G2367" s="344"/>
      <c r="H2367" s="344"/>
      <c r="I2367" s="344"/>
      <c r="J2367" s="344"/>
      <c r="K2367" s="344"/>
      <c r="L2367" s="344"/>
      <c r="M2367" s="344"/>
      <c r="N2367" s="344"/>
      <c r="O2367" s="344"/>
      <c r="P2367" s="344"/>
    </row>
    <row r="2368" spans="2:16" ht="18" customHeight="1">
      <c r="B2368" s="344"/>
      <c r="C2368" s="344"/>
      <c r="D2368" s="344"/>
      <c r="E2368" s="344"/>
      <c r="F2368" s="344"/>
      <c r="G2368" s="344"/>
      <c r="H2368" s="344"/>
      <c r="I2368" s="344"/>
      <c r="J2368" s="344"/>
      <c r="K2368" s="344"/>
      <c r="L2368" s="344"/>
      <c r="M2368" s="344"/>
      <c r="N2368" s="344"/>
      <c r="O2368" s="344"/>
      <c r="P2368" s="344"/>
    </row>
    <row r="2369" spans="2:16" ht="18" customHeight="1">
      <c r="B2369" s="344"/>
      <c r="C2369" s="344"/>
      <c r="D2369" s="344"/>
      <c r="E2369" s="344"/>
      <c r="F2369" s="344"/>
      <c r="G2369" s="344"/>
      <c r="H2369" s="344"/>
      <c r="I2369" s="344"/>
      <c r="J2369" s="344"/>
      <c r="K2369" s="344"/>
      <c r="L2369" s="344"/>
      <c r="M2369" s="344"/>
      <c r="N2369" s="344"/>
      <c r="O2369" s="344"/>
      <c r="P2369" s="344"/>
    </row>
    <row r="2370" spans="2:16" ht="18" customHeight="1">
      <c r="B2370" s="344"/>
      <c r="C2370" s="344"/>
      <c r="D2370" s="344"/>
      <c r="E2370" s="344"/>
      <c r="F2370" s="344"/>
      <c r="G2370" s="344"/>
      <c r="H2370" s="344"/>
      <c r="I2370" s="344"/>
      <c r="J2370" s="344"/>
      <c r="K2370" s="344"/>
      <c r="L2370" s="344"/>
      <c r="M2370" s="344"/>
      <c r="N2370" s="344"/>
      <c r="O2370" s="344"/>
      <c r="P2370" s="344"/>
    </row>
    <row r="2371" spans="2:16" ht="18" customHeight="1">
      <c r="B2371" s="344"/>
      <c r="C2371" s="344"/>
      <c r="D2371" s="344"/>
      <c r="E2371" s="344"/>
      <c r="F2371" s="344"/>
      <c r="G2371" s="344"/>
      <c r="H2371" s="344"/>
      <c r="I2371" s="344"/>
      <c r="J2371" s="344"/>
      <c r="K2371" s="344"/>
      <c r="L2371" s="344"/>
      <c r="M2371" s="344"/>
      <c r="N2371" s="344"/>
      <c r="O2371" s="344"/>
      <c r="P2371" s="344"/>
    </row>
    <row r="2372" spans="2:16" ht="18" customHeight="1">
      <c r="B2372" s="344"/>
      <c r="C2372" s="344"/>
      <c r="D2372" s="344"/>
      <c r="E2372" s="344"/>
      <c r="F2372" s="344"/>
      <c r="G2372" s="344"/>
      <c r="H2372" s="344"/>
      <c r="I2372" s="344"/>
      <c r="J2372" s="344"/>
      <c r="K2372" s="344"/>
      <c r="L2372" s="344"/>
      <c r="M2372" s="344"/>
      <c r="N2372" s="344"/>
      <c r="O2372" s="344"/>
      <c r="P2372" s="344"/>
    </row>
    <row r="2373" spans="2:16" ht="18" customHeight="1">
      <c r="B2373" s="344"/>
      <c r="C2373" s="344"/>
      <c r="D2373" s="344"/>
      <c r="E2373" s="344"/>
      <c r="F2373" s="344"/>
      <c r="G2373" s="344"/>
      <c r="H2373" s="344"/>
      <c r="I2373" s="344"/>
      <c r="J2373" s="344"/>
      <c r="K2373" s="344"/>
      <c r="L2373" s="344"/>
      <c r="M2373" s="344"/>
      <c r="N2373" s="344"/>
      <c r="O2373" s="344"/>
      <c r="P2373" s="344"/>
    </row>
    <row r="2374" spans="2:16" ht="18" customHeight="1">
      <c r="B2374" s="344"/>
      <c r="C2374" s="344"/>
      <c r="D2374" s="344"/>
      <c r="E2374" s="344"/>
      <c r="F2374" s="344"/>
      <c r="G2374" s="344"/>
      <c r="H2374" s="344"/>
      <c r="I2374" s="344"/>
      <c r="J2374" s="344"/>
      <c r="K2374" s="344"/>
      <c r="L2374" s="344"/>
      <c r="M2374" s="344"/>
      <c r="N2374" s="344"/>
      <c r="O2374" s="344"/>
      <c r="P2374" s="344"/>
    </row>
    <row r="2375" spans="2:16" ht="18" customHeight="1">
      <c r="B2375" s="344"/>
      <c r="C2375" s="344"/>
      <c r="D2375" s="344"/>
      <c r="E2375" s="344"/>
      <c r="F2375" s="344"/>
      <c r="G2375" s="344"/>
      <c r="H2375" s="344"/>
      <c r="I2375" s="344"/>
      <c r="J2375" s="344"/>
      <c r="K2375" s="344"/>
      <c r="L2375" s="344"/>
      <c r="M2375" s="344"/>
      <c r="N2375" s="344"/>
      <c r="O2375" s="344"/>
      <c r="P2375" s="344"/>
    </row>
    <row r="2376" spans="2:16" ht="18" customHeight="1">
      <c r="B2376" s="344"/>
      <c r="C2376" s="344"/>
      <c r="D2376" s="344"/>
      <c r="E2376" s="344"/>
      <c r="F2376" s="344"/>
      <c r="G2376" s="344"/>
      <c r="H2376" s="344"/>
      <c r="I2376" s="344"/>
      <c r="J2376" s="344"/>
      <c r="K2376" s="344"/>
      <c r="L2376" s="344"/>
      <c r="M2376" s="344"/>
      <c r="N2376" s="344"/>
      <c r="O2376" s="344"/>
      <c r="P2376" s="344"/>
    </row>
    <row r="2377" spans="2:16" ht="18" customHeight="1">
      <c r="B2377" s="344"/>
      <c r="C2377" s="344"/>
      <c r="D2377" s="344"/>
      <c r="E2377" s="344"/>
      <c r="F2377" s="344"/>
      <c r="G2377" s="344"/>
      <c r="H2377" s="344"/>
      <c r="I2377" s="344"/>
      <c r="J2377" s="344"/>
      <c r="K2377" s="344"/>
      <c r="L2377" s="344"/>
      <c r="M2377" s="344"/>
      <c r="N2377" s="344"/>
      <c r="O2377" s="344"/>
      <c r="P2377" s="344"/>
    </row>
    <row r="2378" spans="2:16" ht="18" customHeight="1">
      <c r="B2378" s="344"/>
      <c r="C2378" s="344"/>
      <c r="D2378" s="344"/>
      <c r="E2378" s="344"/>
      <c r="F2378" s="344"/>
      <c r="G2378" s="344"/>
      <c r="H2378" s="344"/>
      <c r="I2378" s="344"/>
      <c r="J2378" s="344"/>
      <c r="K2378" s="344"/>
      <c r="L2378" s="344"/>
      <c r="M2378" s="344"/>
      <c r="N2378" s="344"/>
      <c r="O2378" s="344"/>
      <c r="P2378" s="344"/>
    </row>
    <row r="2379" spans="2:16" ht="18" customHeight="1">
      <c r="B2379" s="344"/>
      <c r="C2379" s="344"/>
      <c r="D2379" s="344"/>
      <c r="E2379" s="344"/>
      <c r="F2379" s="344"/>
      <c r="G2379" s="344"/>
      <c r="H2379" s="344"/>
      <c r="I2379" s="344"/>
      <c r="J2379" s="344"/>
      <c r="K2379" s="344"/>
      <c r="L2379" s="344"/>
      <c r="M2379" s="344"/>
      <c r="N2379" s="344"/>
      <c r="O2379" s="344"/>
      <c r="P2379" s="344"/>
    </row>
    <row r="2380" spans="2:16" ht="18" customHeight="1">
      <c r="B2380" s="344"/>
      <c r="C2380" s="344"/>
      <c r="D2380" s="344"/>
      <c r="E2380" s="344"/>
      <c r="F2380" s="344"/>
      <c r="G2380" s="344"/>
      <c r="H2380" s="344"/>
      <c r="I2380" s="344"/>
      <c r="J2380" s="344"/>
      <c r="K2380" s="344"/>
      <c r="L2380" s="344"/>
      <c r="M2380" s="344"/>
      <c r="N2380" s="344"/>
      <c r="O2380" s="344"/>
      <c r="P2380" s="344"/>
    </row>
    <row r="2381" spans="2:16" ht="18" customHeight="1">
      <c r="B2381" s="344"/>
      <c r="C2381" s="344"/>
      <c r="D2381" s="344"/>
      <c r="E2381" s="344"/>
      <c r="F2381" s="344"/>
      <c r="G2381" s="344"/>
      <c r="H2381" s="344"/>
      <c r="I2381" s="344"/>
      <c r="J2381" s="344"/>
      <c r="K2381" s="344"/>
      <c r="L2381" s="344"/>
      <c r="M2381" s="344"/>
      <c r="N2381" s="344"/>
      <c r="O2381" s="344"/>
      <c r="P2381" s="344"/>
    </row>
    <row r="2382" spans="2:16" ht="18" customHeight="1">
      <c r="B2382" s="344"/>
      <c r="C2382" s="344"/>
      <c r="D2382" s="344"/>
      <c r="E2382" s="344"/>
      <c r="F2382" s="344"/>
      <c r="G2382" s="344"/>
      <c r="H2382" s="344"/>
      <c r="I2382" s="344"/>
      <c r="J2382" s="344"/>
      <c r="K2382" s="344"/>
      <c r="L2382" s="344"/>
      <c r="M2382" s="344"/>
      <c r="N2382" s="344"/>
      <c r="O2382" s="344"/>
      <c r="P2382" s="344"/>
    </row>
    <row r="2383" spans="2:16" ht="18" customHeight="1">
      <c r="B2383" s="344"/>
      <c r="C2383" s="344"/>
      <c r="D2383" s="344"/>
      <c r="E2383" s="344"/>
      <c r="F2383" s="344"/>
      <c r="G2383" s="344"/>
      <c r="H2383" s="344"/>
      <c r="I2383" s="344"/>
      <c r="J2383" s="344"/>
      <c r="K2383" s="344"/>
      <c r="L2383" s="344"/>
      <c r="M2383" s="344"/>
      <c r="N2383" s="344"/>
      <c r="O2383" s="344"/>
      <c r="P2383" s="344"/>
    </row>
    <row r="2384" spans="2:16" ht="18" customHeight="1">
      <c r="B2384" s="344"/>
      <c r="C2384" s="344"/>
      <c r="D2384" s="344"/>
      <c r="E2384" s="344"/>
      <c r="F2384" s="344"/>
      <c r="G2384" s="344"/>
      <c r="H2384" s="344"/>
      <c r="I2384" s="344"/>
      <c r="J2384" s="344"/>
      <c r="K2384" s="344"/>
      <c r="L2384" s="344"/>
      <c r="M2384" s="344"/>
      <c r="N2384" s="344"/>
      <c r="O2384" s="344"/>
      <c r="P2384" s="344"/>
    </row>
    <row r="2385" spans="2:16" ht="18" customHeight="1">
      <c r="B2385" s="344"/>
      <c r="C2385" s="344"/>
      <c r="D2385" s="344"/>
      <c r="E2385" s="344"/>
      <c r="F2385" s="344"/>
      <c r="G2385" s="344"/>
      <c r="H2385" s="344"/>
      <c r="I2385" s="344"/>
      <c r="J2385" s="344"/>
      <c r="K2385" s="344"/>
      <c r="L2385" s="344"/>
      <c r="M2385" s="344"/>
      <c r="N2385" s="344"/>
      <c r="O2385" s="344"/>
      <c r="P2385" s="344"/>
    </row>
    <row r="2386" spans="2:16" ht="18" customHeight="1">
      <c r="B2386" s="344"/>
      <c r="C2386" s="344"/>
      <c r="D2386" s="344"/>
      <c r="E2386" s="344"/>
      <c r="F2386" s="344"/>
      <c r="G2386" s="344"/>
      <c r="H2386" s="344"/>
      <c r="I2386" s="344"/>
      <c r="J2386" s="344"/>
      <c r="K2386" s="344"/>
      <c r="L2386" s="344"/>
      <c r="M2386" s="344"/>
      <c r="N2386" s="344"/>
      <c r="O2386" s="344"/>
      <c r="P2386" s="344"/>
    </row>
    <row r="2387" spans="2:16" ht="18" customHeight="1">
      <c r="B2387" s="344"/>
      <c r="C2387" s="344"/>
      <c r="D2387" s="344"/>
      <c r="E2387" s="344"/>
      <c r="F2387" s="344"/>
      <c r="G2387" s="344"/>
      <c r="H2387" s="344"/>
      <c r="I2387" s="344"/>
      <c r="J2387" s="344"/>
      <c r="K2387" s="344"/>
      <c r="L2387" s="344"/>
      <c r="M2387" s="344"/>
      <c r="N2387" s="344"/>
      <c r="O2387" s="344"/>
      <c r="P2387" s="344"/>
    </row>
    <row r="2388" spans="2:16" ht="18" customHeight="1">
      <c r="B2388" s="344"/>
      <c r="C2388" s="344"/>
      <c r="D2388" s="344"/>
      <c r="E2388" s="344"/>
      <c r="F2388" s="344"/>
      <c r="G2388" s="344"/>
      <c r="H2388" s="344"/>
      <c r="I2388" s="344"/>
      <c r="J2388" s="344"/>
      <c r="K2388" s="344"/>
      <c r="L2388" s="344"/>
      <c r="M2388" s="344"/>
      <c r="N2388" s="344"/>
      <c r="O2388" s="344"/>
      <c r="P2388" s="344"/>
    </row>
    <row r="2389" spans="2:16" ht="18" customHeight="1">
      <c r="B2389" s="344"/>
      <c r="C2389" s="344"/>
      <c r="D2389" s="344"/>
      <c r="E2389" s="344"/>
      <c r="F2389" s="344"/>
      <c r="G2389" s="344"/>
      <c r="H2389" s="344"/>
      <c r="I2389" s="344"/>
      <c r="J2389" s="344"/>
      <c r="K2389" s="344"/>
      <c r="L2389" s="344"/>
      <c r="M2389" s="344"/>
      <c r="N2389" s="344"/>
      <c r="O2389" s="344"/>
      <c r="P2389" s="344"/>
    </row>
    <row r="2390" spans="2:16" ht="18" customHeight="1">
      <c r="B2390" s="344"/>
      <c r="C2390" s="344"/>
      <c r="D2390" s="344"/>
      <c r="E2390" s="344"/>
      <c r="F2390" s="344"/>
      <c r="G2390" s="344"/>
      <c r="H2390" s="344"/>
      <c r="I2390" s="344"/>
      <c r="J2390" s="344"/>
      <c r="K2390" s="344"/>
      <c r="L2390" s="344"/>
      <c r="M2390" s="344"/>
      <c r="N2390" s="344"/>
      <c r="O2390" s="344"/>
      <c r="P2390" s="344"/>
    </row>
    <row r="2391" spans="2:16" ht="18" customHeight="1">
      <c r="B2391" s="344"/>
      <c r="C2391" s="344"/>
      <c r="D2391" s="344"/>
      <c r="E2391" s="344"/>
      <c r="F2391" s="344"/>
      <c r="G2391" s="344"/>
      <c r="H2391" s="344"/>
      <c r="I2391" s="344"/>
      <c r="J2391" s="344"/>
      <c r="K2391" s="344"/>
      <c r="L2391" s="344"/>
      <c r="M2391" s="344"/>
      <c r="N2391" s="344"/>
      <c r="O2391" s="344"/>
      <c r="P2391" s="344"/>
    </row>
    <row r="2392" spans="2:16" ht="18" customHeight="1">
      <c r="B2392" s="344"/>
      <c r="C2392" s="344"/>
      <c r="D2392" s="344"/>
      <c r="E2392" s="344"/>
      <c r="F2392" s="344"/>
      <c r="G2392" s="344"/>
      <c r="H2392" s="344"/>
      <c r="I2392" s="344"/>
      <c r="J2392" s="344"/>
      <c r="K2392" s="344"/>
      <c r="L2392" s="344"/>
      <c r="M2392" s="344"/>
      <c r="N2392" s="344"/>
      <c r="O2392" s="344"/>
      <c r="P2392" s="344"/>
    </row>
    <row r="2393" spans="2:16" ht="18" customHeight="1">
      <c r="B2393" s="344"/>
      <c r="C2393" s="344"/>
      <c r="D2393" s="344"/>
      <c r="E2393" s="344"/>
      <c r="F2393" s="344"/>
      <c r="G2393" s="344"/>
      <c r="H2393" s="344"/>
      <c r="I2393" s="344"/>
      <c r="J2393" s="344"/>
      <c r="K2393" s="344"/>
      <c r="L2393" s="344"/>
      <c r="M2393" s="344"/>
      <c r="N2393" s="344"/>
      <c r="O2393" s="344"/>
      <c r="P2393" s="344"/>
    </row>
    <row r="2394" spans="2:16" ht="18" customHeight="1">
      <c r="B2394" s="344"/>
      <c r="C2394" s="344"/>
      <c r="D2394" s="344"/>
      <c r="E2394" s="344"/>
      <c r="F2394" s="344"/>
      <c r="G2394" s="344"/>
      <c r="H2394" s="344"/>
      <c r="I2394" s="344"/>
      <c r="J2394" s="344"/>
      <c r="K2394" s="344"/>
      <c r="L2394" s="344"/>
      <c r="M2394" s="344"/>
      <c r="N2394" s="344"/>
      <c r="O2394" s="344"/>
      <c r="P2394" s="344"/>
    </row>
    <row r="2395" spans="2:16" ht="18" customHeight="1">
      <c r="B2395" s="344"/>
      <c r="C2395" s="344"/>
      <c r="D2395" s="344"/>
      <c r="E2395" s="344"/>
      <c r="F2395" s="344"/>
      <c r="G2395" s="344"/>
      <c r="H2395" s="344"/>
      <c r="I2395" s="344"/>
      <c r="J2395" s="344"/>
      <c r="K2395" s="344"/>
      <c r="L2395" s="344"/>
      <c r="M2395" s="344"/>
      <c r="N2395" s="344"/>
      <c r="O2395" s="344"/>
      <c r="P2395" s="344"/>
    </row>
    <row r="2396" spans="2:16" ht="18" customHeight="1">
      <c r="B2396" s="344"/>
      <c r="C2396" s="344"/>
      <c r="D2396" s="344"/>
      <c r="E2396" s="344"/>
      <c r="F2396" s="344"/>
      <c r="G2396" s="344"/>
      <c r="H2396" s="344"/>
      <c r="I2396" s="344"/>
      <c r="J2396" s="344"/>
      <c r="K2396" s="344"/>
      <c r="L2396" s="344"/>
      <c r="M2396" s="344"/>
      <c r="N2396" s="344"/>
      <c r="O2396" s="344"/>
      <c r="P2396" s="344"/>
    </row>
    <row r="2397" spans="2:16" ht="18" customHeight="1">
      <c r="B2397" s="344"/>
      <c r="C2397" s="344"/>
      <c r="D2397" s="344"/>
      <c r="E2397" s="344"/>
      <c r="F2397" s="344"/>
      <c r="G2397" s="344"/>
      <c r="H2397" s="344"/>
      <c r="I2397" s="344"/>
      <c r="J2397" s="344"/>
      <c r="K2397" s="344"/>
      <c r="L2397" s="344"/>
      <c r="M2397" s="344"/>
      <c r="N2397" s="344"/>
      <c r="O2397" s="344"/>
      <c r="P2397" s="344"/>
    </row>
    <row r="2398" spans="2:16" ht="18" customHeight="1">
      <c r="B2398" s="344"/>
      <c r="C2398" s="344"/>
      <c r="D2398" s="344"/>
      <c r="E2398" s="344"/>
      <c r="F2398" s="344"/>
      <c r="G2398" s="344"/>
      <c r="H2398" s="344"/>
      <c r="I2398" s="344"/>
      <c r="J2398" s="344"/>
      <c r="K2398" s="344"/>
      <c r="L2398" s="344"/>
      <c r="M2398" s="344"/>
      <c r="N2398" s="344"/>
      <c r="O2398" s="344"/>
      <c r="P2398" s="344"/>
    </row>
    <row r="2399" spans="2:16" ht="18" customHeight="1">
      <c r="B2399" s="344"/>
      <c r="C2399" s="344"/>
      <c r="D2399" s="344"/>
      <c r="E2399" s="344"/>
      <c r="F2399" s="344"/>
      <c r="G2399" s="344"/>
      <c r="H2399" s="344"/>
      <c r="I2399" s="344"/>
      <c r="J2399" s="344"/>
      <c r="K2399" s="344"/>
      <c r="L2399" s="344"/>
      <c r="M2399" s="344"/>
      <c r="N2399" s="344"/>
      <c r="O2399" s="344"/>
      <c r="P2399" s="344"/>
    </row>
    <row r="2400" spans="2:16" ht="18" customHeight="1">
      <c r="B2400" s="344"/>
      <c r="C2400" s="344"/>
      <c r="D2400" s="344"/>
      <c r="E2400" s="344"/>
      <c r="F2400" s="344"/>
      <c r="G2400" s="344"/>
      <c r="H2400" s="344"/>
      <c r="I2400" s="344"/>
      <c r="J2400" s="344"/>
      <c r="K2400" s="344"/>
      <c r="L2400" s="344"/>
      <c r="M2400" s="344"/>
      <c r="N2400" s="344"/>
      <c r="O2400" s="344"/>
      <c r="P2400" s="344"/>
    </row>
    <row r="2401" spans="2:16" ht="18" customHeight="1">
      <c r="B2401" s="344"/>
      <c r="C2401" s="344"/>
      <c r="D2401" s="344"/>
      <c r="E2401" s="344"/>
      <c r="F2401" s="344"/>
      <c r="G2401" s="344"/>
      <c r="H2401" s="344"/>
      <c r="I2401" s="344"/>
      <c r="J2401" s="344"/>
      <c r="K2401" s="344"/>
      <c r="L2401" s="344"/>
      <c r="M2401" s="344"/>
      <c r="N2401" s="344"/>
      <c r="O2401" s="344"/>
      <c r="P2401" s="344"/>
    </row>
    <row r="2402" spans="2:16" ht="18" customHeight="1">
      <c r="B2402" s="344"/>
      <c r="C2402" s="344"/>
      <c r="D2402" s="344"/>
      <c r="E2402" s="344"/>
      <c r="F2402" s="344"/>
      <c r="G2402" s="344"/>
      <c r="H2402" s="344"/>
      <c r="I2402" s="344"/>
      <c r="J2402" s="344"/>
      <c r="K2402" s="344"/>
      <c r="L2402" s="344"/>
      <c r="M2402" s="344"/>
      <c r="N2402" s="344"/>
      <c r="O2402" s="344"/>
      <c r="P2402" s="344"/>
    </row>
    <row r="2403" spans="2:16" ht="18" customHeight="1">
      <c r="B2403" s="344"/>
      <c r="C2403" s="344"/>
      <c r="D2403" s="344"/>
      <c r="E2403" s="344"/>
      <c r="F2403" s="344"/>
      <c r="G2403" s="344"/>
      <c r="H2403" s="344"/>
      <c r="I2403" s="344"/>
      <c r="J2403" s="344"/>
      <c r="K2403" s="344"/>
      <c r="L2403" s="344"/>
      <c r="M2403" s="344"/>
      <c r="N2403" s="344"/>
      <c r="O2403" s="344"/>
      <c r="P2403" s="344"/>
    </row>
    <row r="2404" spans="2:16" ht="18" customHeight="1">
      <c r="B2404" s="344"/>
      <c r="C2404" s="344"/>
      <c r="D2404" s="344"/>
      <c r="E2404" s="344"/>
      <c r="F2404" s="344"/>
      <c r="G2404" s="344"/>
      <c r="H2404" s="344"/>
      <c r="I2404" s="344"/>
      <c r="J2404" s="344"/>
      <c r="K2404" s="344"/>
      <c r="L2404" s="344"/>
      <c r="M2404" s="344"/>
      <c r="N2404" s="344"/>
      <c r="O2404" s="344"/>
      <c r="P2404" s="344"/>
    </row>
    <row r="2405" spans="2:16" ht="18" customHeight="1">
      <c r="B2405" s="344"/>
      <c r="C2405" s="344"/>
      <c r="D2405" s="344"/>
      <c r="E2405" s="344"/>
      <c r="F2405" s="344"/>
      <c r="G2405" s="344"/>
      <c r="H2405" s="344"/>
      <c r="I2405" s="344"/>
      <c r="J2405" s="344"/>
      <c r="K2405" s="344"/>
      <c r="L2405" s="344"/>
      <c r="M2405" s="344"/>
      <c r="N2405" s="344"/>
      <c r="O2405" s="344"/>
      <c r="P2405" s="344"/>
    </row>
    <row r="2406" spans="2:16" ht="18" customHeight="1">
      <c r="B2406" s="344"/>
      <c r="C2406" s="344"/>
      <c r="D2406" s="344"/>
      <c r="E2406" s="344"/>
      <c r="F2406" s="344"/>
      <c r="G2406" s="344"/>
      <c r="H2406" s="344"/>
      <c r="I2406" s="344"/>
      <c r="J2406" s="344"/>
      <c r="K2406" s="344"/>
      <c r="L2406" s="344"/>
      <c r="M2406" s="344"/>
      <c r="N2406" s="344"/>
      <c r="O2406" s="344"/>
      <c r="P2406" s="344"/>
    </row>
    <row r="2407" spans="2:16" ht="18" customHeight="1">
      <c r="B2407" s="344"/>
      <c r="C2407" s="344"/>
      <c r="D2407" s="344"/>
      <c r="E2407" s="344"/>
      <c r="F2407" s="344"/>
      <c r="G2407" s="344"/>
      <c r="H2407" s="344"/>
      <c r="I2407" s="344"/>
      <c r="J2407" s="344"/>
      <c r="K2407" s="344"/>
      <c r="L2407" s="344"/>
      <c r="M2407" s="344"/>
      <c r="N2407" s="344"/>
      <c r="O2407" s="344"/>
      <c r="P2407" s="344"/>
    </row>
    <row r="2408" spans="2:16" ht="18" customHeight="1">
      <c r="B2408" s="344"/>
      <c r="C2408" s="344"/>
      <c r="D2408" s="344"/>
      <c r="E2408" s="344"/>
      <c r="F2408" s="344"/>
      <c r="G2408" s="344"/>
      <c r="H2408" s="344"/>
      <c r="I2408" s="344"/>
      <c r="J2408" s="344"/>
      <c r="K2408" s="344"/>
      <c r="L2408" s="344"/>
      <c r="M2408" s="344"/>
      <c r="N2408" s="344"/>
      <c r="O2408" s="344"/>
      <c r="P2408" s="344"/>
    </row>
    <row r="2409" spans="2:16" ht="18" customHeight="1">
      <c r="B2409" s="344"/>
      <c r="C2409" s="344"/>
      <c r="D2409" s="344"/>
      <c r="E2409" s="344"/>
      <c r="F2409" s="344"/>
      <c r="G2409" s="344"/>
      <c r="H2409" s="344"/>
      <c r="I2409" s="344"/>
      <c r="J2409" s="344"/>
      <c r="K2409" s="344"/>
      <c r="L2409" s="344"/>
      <c r="M2409" s="344"/>
      <c r="N2409" s="344"/>
      <c r="O2409" s="344"/>
      <c r="P2409" s="344"/>
    </row>
    <row r="2410" spans="2:16" ht="18" customHeight="1">
      <c r="B2410" s="344"/>
      <c r="C2410" s="344"/>
      <c r="D2410" s="344"/>
      <c r="E2410" s="344"/>
      <c r="F2410" s="344"/>
      <c r="G2410" s="344"/>
      <c r="H2410" s="344"/>
      <c r="I2410" s="344"/>
      <c r="J2410" s="344"/>
      <c r="K2410" s="344"/>
      <c r="L2410" s="344"/>
      <c r="M2410" s="344"/>
      <c r="N2410" s="344"/>
      <c r="O2410" s="344"/>
      <c r="P2410" s="344"/>
    </row>
    <row r="2411" spans="2:16" ht="18" customHeight="1">
      <c r="B2411" s="344"/>
      <c r="C2411" s="344"/>
      <c r="D2411" s="344"/>
      <c r="E2411" s="344"/>
      <c r="F2411" s="344"/>
      <c r="G2411" s="344"/>
      <c r="H2411" s="344"/>
      <c r="I2411" s="344"/>
      <c r="J2411" s="344"/>
      <c r="K2411" s="344"/>
      <c r="L2411" s="344"/>
      <c r="M2411" s="344"/>
      <c r="N2411" s="344"/>
      <c r="O2411" s="344"/>
      <c r="P2411" s="344"/>
    </row>
    <row r="2412" spans="2:16" ht="18" customHeight="1">
      <c r="B2412" s="344"/>
      <c r="C2412" s="344"/>
      <c r="D2412" s="344"/>
      <c r="E2412" s="344"/>
      <c r="F2412" s="344"/>
      <c r="G2412" s="344"/>
      <c r="H2412" s="344"/>
      <c r="I2412" s="344"/>
      <c r="J2412" s="344"/>
      <c r="K2412" s="344"/>
      <c r="L2412" s="344"/>
      <c r="M2412" s="344"/>
      <c r="N2412" s="344"/>
      <c r="O2412" s="344"/>
      <c r="P2412" s="344"/>
    </row>
    <row r="2413" spans="2:16" ht="18" customHeight="1">
      <c r="B2413" s="344"/>
      <c r="C2413" s="344"/>
      <c r="D2413" s="344"/>
      <c r="E2413" s="344"/>
      <c r="F2413" s="344"/>
      <c r="G2413" s="344"/>
      <c r="H2413" s="344"/>
      <c r="I2413" s="344"/>
      <c r="J2413" s="344"/>
      <c r="K2413" s="344"/>
      <c r="L2413" s="344"/>
      <c r="M2413" s="344"/>
      <c r="N2413" s="344"/>
      <c r="O2413" s="344"/>
      <c r="P2413" s="344"/>
    </row>
    <row r="2414" spans="2:16" ht="18" customHeight="1">
      <c r="B2414" s="344"/>
      <c r="C2414" s="344"/>
      <c r="D2414" s="344"/>
      <c r="E2414" s="344"/>
      <c r="F2414" s="344"/>
      <c r="G2414" s="344"/>
      <c r="H2414" s="344"/>
      <c r="I2414" s="344"/>
      <c r="J2414" s="344"/>
      <c r="K2414" s="344"/>
      <c r="L2414" s="344"/>
      <c r="M2414" s="344"/>
      <c r="N2414" s="344"/>
      <c r="O2414" s="344"/>
      <c r="P2414" s="344"/>
    </row>
    <row r="2415" spans="2:16" ht="18" customHeight="1">
      <c r="B2415" s="344"/>
      <c r="C2415" s="344"/>
      <c r="D2415" s="344"/>
      <c r="E2415" s="344"/>
      <c r="F2415" s="344"/>
      <c r="G2415" s="344"/>
      <c r="H2415" s="344"/>
      <c r="I2415" s="344"/>
      <c r="J2415" s="344"/>
      <c r="K2415" s="344"/>
      <c r="L2415" s="344"/>
      <c r="M2415" s="344"/>
      <c r="N2415" s="344"/>
      <c r="O2415" s="344"/>
      <c r="P2415" s="344"/>
    </row>
    <row r="2416" spans="2:16" ht="18" customHeight="1">
      <c r="B2416" s="344"/>
      <c r="C2416" s="344"/>
      <c r="D2416" s="344"/>
      <c r="E2416" s="344"/>
      <c r="F2416" s="344"/>
      <c r="G2416" s="344"/>
      <c r="H2416" s="344"/>
      <c r="I2416" s="344"/>
      <c r="J2416" s="344"/>
      <c r="K2416" s="344"/>
      <c r="L2416" s="344"/>
      <c r="M2416" s="344"/>
      <c r="N2416" s="344"/>
      <c r="O2416" s="344"/>
      <c r="P2416" s="344"/>
    </row>
    <row r="2417" spans="2:16" ht="18" customHeight="1">
      <c r="B2417" s="344"/>
      <c r="C2417" s="344"/>
      <c r="D2417" s="344"/>
      <c r="E2417" s="344"/>
      <c r="F2417" s="344"/>
      <c r="G2417" s="344"/>
      <c r="H2417" s="344"/>
      <c r="I2417" s="344"/>
      <c r="J2417" s="344"/>
      <c r="K2417" s="344"/>
      <c r="L2417" s="344"/>
      <c r="M2417" s="344"/>
      <c r="N2417" s="344"/>
      <c r="O2417" s="344"/>
      <c r="P2417" s="344"/>
    </row>
    <row r="2418" spans="2:16" ht="18" customHeight="1">
      <c r="B2418" s="344"/>
      <c r="C2418" s="344"/>
      <c r="D2418" s="344"/>
      <c r="E2418" s="344"/>
      <c r="F2418" s="344"/>
      <c r="G2418" s="344"/>
      <c r="H2418" s="344"/>
      <c r="I2418" s="344"/>
      <c r="J2418" s="344"/>
      <c r="K2418" s="344"/>
      <c r="L2418" s="344"/>
      <c r="M2418" s="344"/>
      <c r="N2418" s="344"/>
      <c r="O2418" s="344"/>
      <c r="P2418" s="344"/>
    </row>
    <row r="2419" spans="2:16" ht="18" customHeight="1">
      <c r="B2419" s="344"/>
      <c r="C2419" s="344"/>
      <c r="D2419" s="344"/>
      <c r="E2419" s="344"/>
      <c r="F2419" s="344"/>
      <c r="G2419" s="344"/>
      <c r="H2419" s="344"/>
      <c r="I2419" s="344"/>
      <c r="J2419" s="344"/>
      <c r="K2419" s="344"/>
      <c r="L2419" s="344"/>
      <c r="M2419" s="344"/>
      <c r="N2419" s="344"/>
      <c r="O2419" s="344"/>
      <c r="P2419" s="344"/>
    </row>
    <row r="2420" spans="2:16" ht="18" customHeight="1">
      <c r="B2420" s="344"/>
      <c r="C2420" s="344"/>
      <c r="D2420" s="344"/>
      <c r="E2420" s="344"/>
      <c r="F2420" s="344"/>
      <c r="G2420" s="344"/>
      <c r="H2420" s="344"/>
      <c r="I2420" s="344"/>
      <c r="J2420" s="344"/>
      <c r="K2420" s="344"/>
      <c r="L2420" s="344"/>
      <c r="M2420" s="344"/>
      <c r="N2420" s="344"/>
      <c r="O2420" s="344"/>
      <c r="P2420" s="344"/>
    </row>
    <row r="2421" spans="2:16" ht="18" customHeight="1">
      <c r="B2421" s="344"/>
      <c r="C2421" s="344"/>
      <c r="D2421" s="344"/>
      <c r="E2421" s="344"/>
      <c r="F2421" s="344"/>
      <c r="G2421" s="344"/>
      <c r="H2421" s="344"/>
      <c r="I2421" s="344"/>
      <c r="J2421" s="344"/>
      <c r="K2421" s="344"/>
      <c r="L2421" s="344"/>
      <c r="M2421" s="344"/>
      <c r="N2421" s="344"/>
      <c r="O2421" s="344"/>
      <c r="P2421" s="344"/>
    </row>
    <row r="2422" spans="2:16" ht="18" customHeight="1">
      <c r="B2422" s="344"/>
      <c r="C2422" s="344"/>
      <c r="D2422" s="344"/>
      <c r="E2422" s="344"/>
      <c r="F2422" s="344"/>
      <c r="G2422" s="344"/>
      <c r="H2422" s="344"/>
      <c r="I2422" s="344"/>
      <c r="J2422" s="344"/>
      <c r="K2422" s="344"/>
      <c r="L2422" s="344"/>
      <c r="M2422" s="344"/>
      <c r="N2422" s="344"/>
      <c r="O2422" s="344"/>
      <c r="P2422" s="344"/>
    </row>
    <row r="2423" spans="2:16" ht="18" customHeight="1">
      <c r="B2423" s="344"/>
      <c r="C2423" s="344"/>
      <c r="D2423" s="344"/>
      <c r="E2423" s="344"/>
      <c r="F2423" s="344"/>
      <c r="G2423" s="344"/>
      <c r="H2423" s="344"/>
      <c r="I2423" s="344"/>
      <c r="J2423" s="344"/>
      <c r="K2423" s="344"/>
      <c r="L2423" s="344"/>
      <c r="M2423" s="344"/>
      <c r="N2423" s="344"/>
      <c r="O2423" s="344"/>
      <c r="P2423" s="344"/>
    </row>
    <row r="2424" spans="2:16" ht="18" customHeight="1">
      <c r="B2424" s="344"/>
      <c r="C2424" s="344"/>
      <c r="D2424" s="344"/>
      <c r="E2424" s="344"/>
      <c r="F2424" s="344"/>
      <c r="G2424" s="344"/>
      <c r="H2424" s="344"/>
      <c r="I2424" s="344"/>
      <c r="J2424" s="344"/>
      <c r="K2424" s="344"/>
      <c r="L2424" s="344"/>
      <c r="M2424" s="344"/>
      <c r="N2424" s="344"/>
      <c r="O2424" s="344"/>
      <c r="P2424" s="344"/>
    </row>
    <row r="2425" spans="2:16" ht="18" customHeight="1">
      <c r="B2425" s="344"/>
      <c r="C2425" s="344"/>
      <c r="D2425" s="344"/>
      <c r="E2425" s="344"/>
      <c r="F2425" s="344"/>
      <c r="G2425" s="344"/>
      <c r="H2425" s="344"/>
      <c r="I2425" s="344"/>
      <c r="J2425" s="344"/>
      <c r="K2425" s="344"/>
      <c r="L2425" s="344"/>
      <c r="M2425" s="344"/>
      <c r="N2425" s="344"/>
      <c r="O2425" s="344"/>
      <c r="P2425" s="344"/>
    </row>
    <row r="2426" spans="2:16" ht="18" customHeight="1">
      <c r="B2426" s="344"/>
      <c r="C2426" s="344"/>
      <c r="D2426" s="344"/>
      <c r="E2426" s="344"/>
      <c r="F2426" s="344"/>
      <c r="G2426" s="344"/>
      <c r="H2426" s="344"/>
      <c r="I2426" s="344"/>
      <c r="J2426" s="344"/>
      <c r="K2426" s="344"/>
      <c r="L2426" s="344"/>
      <c r="M2426" s="344"/>
      <c r="N2426" s="344"/>
      <c r="O2426" s="344"/>
      <c r="P2426" s="344"/>
    </row>
    <row r="2427" spans="2:16" ht="18" customHeight="1">
      <c r="B2427" s="344"/>
      <c r="C2427" s="344"/>
      <c r="D2427" s="344"/>
      <c r="E2427" s="344"/>
      <c r="F2427" s="344"/>
      <c r="G2427" s="344"/>
      <c r="H2427" s="344"/>
      <c r="I2427" s="344"/>
      <c r="J2427" s="344"/>
      <c r="K2427" s="344"/>
      <c r="L2427" s="344"/>
      <c r="M2427" s="344"/>
      <c r="N2427" s="344"/>
      <c r="O2427" s="344"/>
      <c r="P2427" s="344"/>
    </row>
    <row r="2428" spans="2:16" ht="18" customHeight="1">
      <c r="B2428" s="344"/>
      <c r="C2428" s="344"/>
      <c r="D2428" s="344"/>
      <c r="E2428" s="344"/>
      <c r="F2428" s="344"/>
      <c r="G2428" s="344"/>
      <c r="H2428" s="344"/>
      <c r="I2428" s="344"/>
      <c r="J2428" s="344"/>
      <c r="K2428" s="344"/>
      <c r="L2428" s="344"/>
      <c r="M2428" s="344"/>
      <c r="N2428" s="344"/>
      <c r="O2428" s="344"/>
      <c r="P2428" s="344"/>
    </row>
    <row r="2429" spans="2:16" ht="18" customHeight="1">
      <c r="B2429" s="344"/>
      <c r="C2429" s="344"/>
      <c r="D2429" s="344"/>
      <c r="E2429" s="344"/>
      <c r="F2429" s="344"/>
      <c r="G2429" s="344"/>
      <c r="H2429" s="344"/>
      <c r="I2429" s="344"/>
      <c r="J2429" s="344"/>
      <c r="K2429" s="344"/>
      <c r="L2429" s="344"/>
      <c r="M2429" s="344"/>
      <c r="N2429" s="344"/>
      <c r="O2429" s="344"/>
      <c r="P2429" s="344"/>
    </row>
    <row r="2430" spans="2:16" ht="18" customHeight="1">
      <c r="B2430" s="344"/>
      <c r="C2430" s="344"/>
      <c r="D2430" s="344"/>
      <c r="E2430" s="344"/>
      <c r="F2430" s="344"/>
      <c r="G2430" s="344"/>
      <c r="H2430" s="344"/>
      <c r="I2430" s="344"/>
      <c r="J2430" s="344"/>
      <c r="K2430" s="344"/>
      <c r="L2430" s="344"/>
      <c r="M2430" s="344"/>
      <c r="N2430" s="344"/>
      <c r="O2430" s="344"/>
      <c r="P2430" s="344"/>
    </row>
    <row r="2431" spans="2:16" ht="18" customHeight="1">
      <c r="B2431" s="344"/>
      <c r="C2431" s="344"/>
      <c r="D2431" s="344"/>
      <c r="E2431" s="344"/>
      <c r="F2431" s="344"/>
      <c r="G2431" s="344"/>
      <c r="H2431" s="344"/>
      <c r="I2431" s="344"/>
      <c r="J2431" s="344"/>
      <c r="K2431" s="344"/>
      <c r="L2431" s="344"/>
      <c r="M2431" s="344"/>
      <c r="N2431" s="344"/>
      <c r="O2431" s="344"/>
      <c r="P2431" s="344"/>
    </row>
    <row r="2432" spans="2:16" ht="18" customHeight="1">
      <c r="B2432" s="344"/>
      <c r="C2432" s="344"/>
      <c r="D2432" s="344"/>
      <c r="E2432" s="344"/>
      <c r="F2432" s="344"/>
      <c r="G2432" s="344"/>
      <c r="H2432" s="344"/>
      <c r="I2432" s="344"/>
      <c r="J2432" s="344"/>
      <c r="K2432" s="344"/>
      <c r="L2432" s="344"/>
      <c r="M2432" s="344"/>
      <c r="N2432" s="344"/>
      <c r="O2432" s="344"/>
      <c r="P2432" s="344"/>
    </row>
    <row r="2433" spans="2:16" ht="18" customHeight="1">
      <c r="B2433" s="344"/>
      <c r="C2433" s="344"/>
      <c r="D2433" s="344"/>
      <c r="E2433" s="344"/>
      <c r="F2433" s="344"/>
      <c r="G2433" s="344"/>
      <c r="H2433" s="344"/>
      <c r="I2433" s="344"/>
      <c r="J2433" s="344"/>
      <c r="K2433" s="344"/>
      <c r="L2433" s="344"/>
      <c r="M2433" s="344"/>
      <c r="N2433" s="344"/>
      <c r="O2433" s="344"/>
      <c r="P2433" s="344"/>
    </row>
    <row r="2434" spans="2:16" ht="18" customHeight="1">
      <c r="B2434" s="344"/>
      <c r="C2434" s="344"/>
      <c r="D2434" s="344"/>
      <c r="E2434" s="344"/>
      <c r="F2434" s="344"/>
      <c r="G2434" s="344"/>
      <c r="H2434" s="344"/>
      <c r="I2434" s="344"/>
      <c r="J2434" s="344"/>
      <c r="K2434" s="344"/>
      <c r="L2434" s="344"/>
      <c r="M2434" s="344"/>
      <c r="N2434" s="344"/>
      <c r="O2434" s="344"/>
      <c r="P2434" s="344"/>
    </row>
    <row r="2435" spans="2:16" ht="18" customHeight="1">
      <c r="B2435" s="344"/>
      <c r="C2435" s="344"/>
      <c r="D2435" s="344"/>
      <c r="E2435" s="344"/>
      <c r="F2435" s="344"/>
      <c r="G2435" s="344"/>
      <c r="H2435" s="344"/>
      <c r="I2435" s="344"/>
      <c r="J2435" s="344"/>
      <c r="K2435" s="344"/>
      <c r="L2435" s="344"/>
      <c r="M2435" s="344"/>
      <c r="N2435" s="344"/>
      <c r="O2435" s="344"/>
      <c r="P2435" s="344"/>
    </row>
    <row r="2436" spans="2:16" ht="18" customHeight="1">
      <c r="B2436" s="344"/>
      <c r="C2436" s="344"/>
      <c r="D2436" s="344"/>
      <c r="E2436" s="344"/>
      <c r="F2436" s="344"/>
      <c r="G2436" s="344"/>
      <c r="H2436" s="344"/>
      <c r="I2436" s="344"/>
      <c r="J2436" s="344"/>
      <c r="K2436" s="344"/>
      <c r="L2436" s="344"/>
      <c r="M2436" s="344"/>
      <c r="N2436" s="344"/>
      <c r="O2436" s="344"/>
      <c r="P2436" s="344"/>
    </row>
    <row r="2437" spans="2:16" ht="18" customHeight="1">
      <c r="B2437" s="344"/>
      <c r="C2437" s="344"/>
      <c r="D2437" s="344"/>
      <c r="E2437" s="344"/>
      <c r="F2437" s="344"/>
      <c r="G2437" s="344"/>
      <c r="H2437" s="344"/>
      <c r="I2437" s="344"/>
      <c r="J2437" s="344"/>
      <c r="K2437" s="344"/>
      <c r="L2437" s="344"/>
      <c r="M2437" s="344"/>
      <c r="N2437" s="344"/>
      <c r="O2437" s="344"/>
      <c r="P2437" s="344"/>
    </row>
    <row r="2438" spans="2:16" ht="18" customHeight="1">
      <c r="B2438" s="344"/>
      <c r="C2438" s="344"/>
      <c r="D2438" s="344"/>
      <c r="E2438" s="344"/>
      <c r="F2438" s="344"/>
      <c r="G2438" s="344"/>
      <c r="H2438" s="344"/>
      <c r="I2438" s="344"/>
      <c r="J2438" s="344"/>
      <c r="K2438" s="344"/>
      <c r="L2438" s="344"/>
      <c r="M2438" s="344"/>
      <c r="N2438" s="344"/>
      <c r="O2438" s="344"/>
      <c r="P2438" s="344"/>
    </row>
    <row r="2439" spans="2:16" ht="18" customHeight="1">
      <c r="B2439" s="344"/>
      <c r="C2439" s="344"/>
      <c r="D2439" s="344"/>
      <c r="E2439" s="344"/>
      <c r="F2439" s="344"/>
      <c r="G2439" s="344"/>
      <c r="H2439" s="344"/>
      <c r="I2439" s="344"/>
      <c r="J2439" s="344"/>
      <c r="K2439" s="344"/>
      <c r="L2439" s="344"/>
      <c r="M2439" s="344"/>
      <c r="N2439" s="344"/>
      <c r="O2439" s="344"/>
      <c r="P2439" s="344"/>
    </row>
    <row r="2440" spans="2:16" ht="18" customHeight="1">
      <c r="B2440" s="344"/>
      <c r="C2440" s="344"/>
      <c r="D2440" s="344"/>
      <c r="E2440" s="344"/>
      <c r="F2440" s="344"/>
      <c r="G2440" s="344"/>
      <c r="H2440" s="344"/>
      <c r="I2440" s="344"/>
      <c r="J2440" s="344"/>
      <c r="K2440" s="344"/>
      <c r="L2440" s="344"/>
      <c r="M2440" s="344"/>
      <c r="N2440" s="344"/>
      <c r="O2440" s="344"/>
      <c r="P2440" s="344"/>
    </row>
    <row r="2441" spans="2:16" ht="18" customHeight="1">
      <c r="B2441" s="344"/>
      <c r="C2441" s="344"/>
      <c r="D2441" s="344"/>
      <c r="E2441" s="344"/>
      <c r="F2441" s="344"/>
      <c r="G2441" s="344"/>
      <c r="H2441" s="344"/>
      <c r="I2441" s="344"/>
      <c r="J2441" s="344"/>
      <c r="K2441" s="344"/>
      <c r="L2441" s="344"/>
      <c r="M2441" s="344"/>
      <c r="N2441" s="344"/>
      <c r="O2441" s="344"/>
      <c r="P2441" s="344"/>
    </row>
    <row r="2442" spans="2:16" ht="18" customHeight="1">
      <c r="B2442" s="344"/>
      <c r="C2442" s="344"/>
      <c r="D2442" s="344"/>
      <c r="E2442" s="344"/>
      <c r="F2442" s="344"/>
      <c r="G2442" s="344"/>
      <c r="H2442" s="344"/>
      <c r="I2442" s="344"/>
      <c r="J2442" s="344"/>
      <c r="K2442" s="344"/>
      <c r="L2442" s="344"/>
      <c r="M2442" s="344"/>
      <c r="N2442" s="344"/>
      <c r="O2442" s="344"/>
      <c r="P2442" s="344"/>
    </row>
    <row r="2443" spans="2:16" ht="18" customHeight="1">
      <c r="B2443" s="344"/>
      <c r="C2443" s="344"/>
      <c r="D2443" s="344"/>
      <c r="E2443" s="344"/>
      <c r="F2443" s="344"/>
      <c r="G2443" s="344"/>
      <c r="H2443" s="344"/>
      <c r="I2443" s="344"/>
      <c r="J2443" s="344"/>
      <c r="K2443" s="344"/>
      <c r="L2443" s="344"/>
      <c r="M2443" s="344"/>
      <c r="N2443" s="344"/>
      <c r="O2443" s="344"/>
      <c r="P2443" s="344"/>
    </row>
    <row r="2444" spans="2:16" ht="18" customHeight="1">
      <c r="B2444" s="344"/>
      <c r="C2444" s="344"/>
      <c r="D2444" s="344"/>
      <c r="E2444" s="344"/>
      <c r="F2444" s="344"/>
      <c r="G2444" s="344"/>
      <c r="H2444" s="344"/>
      <c r="I2444" s="344"/>
      <c r="J2444" s="344"/>
      <c r="K2444" s="344"/>
      <c r="L2444" s="344"/>
      <c r="M2444" s="344"/>
      <c r="N2444" s="344"/>
      <c r="O2444" s="344"/>
      <c r="P2444" s="344"/>
    </row>
    <row r="2445" spans="2:16" ht="18" customHeight="1">
      <c r="B2445" s="344"/>
      <c r="C2445" s="344"/>
      <c r="D2445" s="344"/>
      <c r="E2445" s="344"/>
      <c r="F2445" s="344"/>
      <c r="G2445" s="344"/>
      <c r="H2445" s="344"/>
      <c r="I2445" s="344"/>
      <c r="J2445" s="344"/>
      <c r="K2445" s="344"/>
      <c r="L2445" s="344"/>
      <c r="M2445" s="344"/>
      <c r="N2445" s="344"/>
      <c r="O2445" s="344"/>
      <c r="P2445" s="344"/>
    </row>
    <row r="2446" spans="2:16" ht="18" customHeight="1">
      <c r="B2446" s="344"/>
      <c r="C2446" s="344"/>
      <c r="D2446" s="344"/>
      <c r="E2446" s="344"/>
      <c r="F2446" s="344"/>
      <c r="G2446" s="344"/>
      <c r="H2446" s="344"/>
      <c r="I2446" s="344"/>
      <c r="J2446" s="344"/>
      <c r="K2446" s="344"/>
      <c r="L2446" s="344"/>
      <c r="M2446" s="344"/>
      <c r="N2446" s="344"/>
      <c r="O2446" s="344"/>
      <c r="P2446" s="344"/>
    </row>
    <row r="2447" spans="2:16" ht="18" customHeight="1">
      <c r="B2447" s="344"/>
      <c r="C2447" s="344"/>
      <c r="D2447" s="344"/>
      <c r="E2447" s="344"/>
      <c r="F2447" s="344"/>
      <c r="G2447" s="344"/>
      <c r="H2447" s="344"/>
      <c r="I2447" s="344"/>
      <c r="J2447" s="344"/>
      <c r="K2447" s="344"/>
      <c r="L2447" s="344"/>
      <c r="M2447" s="344"/>
      <c r="N2447" s="344"/>
      <c r="O2447" s="344"/>
      <c r="P2447" s="344"/>
    </row>
    <row r="2448" spans="2:16" ht="18" customHeight="1">
      <c r="B2448" s="344"/>
      <c r="C2448" s="344"/>
      <c r="D2448" s="344"/>
      <c r="E2448" s="344"/>
      <c r="F2448" s="344"/>
      <c r="G2448" s="344"/>
      <c r="H2448" s="344"/>
      <c r="I2448" s="344"/>
      <c r="J2448" s="344"/>
      <c r="K2448" s="344"/>
      <c r="L2448" s="344"/>
      <c r="M2448" s="344"/>
      <c r="N2448" s="344"/>
      <c r="O2448" s="344"/>
      <c r="P2448" s="344"/>
    </row>
    <row r="2449" spans="2:16" ht="18" customHeight="1">
      <c r="B2449" s="344"/>
      <c r="C2449" s="344"/>
      <c r="D2449" s="344"/>
      <c r="E2449" s="344"/>
      <c r="F2449" s="344"/>
      <c r="G2449" s="344"/>
      <c r="H2449" s="344"/>
      <c r="I2449" s="344"/>
      <c r="J2449" s="344"/>
      <c r="K2449" s="344"/>
      <c r="L2449" s="344"/>
      <c r="M2449" s="344"/>
      <c r="N2449" s="344"/>
      <c r="O2449" s="344"/>
      <c r="P2449" s="344"/>
    </row>
    <row r="2450" spans="2:16" ht="18" customHeight="1">
      <c r="B2450" s="344"/>
      <c r="C2450" s="344"/>
      <c r="D2450" s="344"/>
      <c r="E2450" s="344"/>
      <c r="F2450" s="344"/>
      <c r="G2450" s="344"/>
      <c r="H2450" s="344"/>
      <c r="I2450" s="344"/>
      <c r="J2450" s="344"/>
      <c r="K2450" s="344"/>
      <c r="L2450" s="344"/>
      <c r="M2450" s="344"/>
      <c r="N2450" s="344"/>
      <c r="O2450" s="344"/>
      <c r="P2450" s="344"/>
    </row>
    <row r="2451" spans="2:16" ht="18" customHeight="1">
      <c r="B2451" s="344"/>
      <c r="C2451" s="344"/>
      <c r="D2451" s="344"/>
      <c r="E2451" s="344"/>
      <c r="F2451" s="344"/>
      <c r="G2451" s="344"/>
      <c r="H2451" s="344"/>
      <c r="I2451" s="344"/>
      <c r="J2451" s="344"/>
      <c r="K2451" s="344"/>
      <c r="L2451" s="344"/>
      <c r="M2451" s="344"/>
      <c r="N2451" s="344"/>
      <c r="O2451" s="344"/>
      <c r="P2451" s="344"/>
    </row>
    <row r="2452" spans="2:16" ht="18" customHeight="1">
      <c r="B2452" s="344"/>
      <c r="C2452" s="344"/>
      <c r="D2452" s="344"/>
      <c r="E2452" s="344"/>
      <c r="F2452" s="344"/>
      <c r="G2452" s="344"/>
      <c r="H2452" s="344"/>
      <c r="I2452" s="344"/>
      <c r="J2452" s="344"/>
      <c r="K2452" s="344"/>
      <c r="L2452" s="344"/>
      <c r="M2452" s="344"/>
      <c r="N2452" s="344"/>
      <c r="O2452" s="344"/>
      <c r="P2452" s="344"/>
    </row>
    <row r="2453" spans="2:16" ht="18" customHeight="1">
      <c r="B2453" s="344"/>
      <c r="C2453" s="344"/>
      <c r="D2453" s="344"/>
      <c r="E2453" s="344"/>
      <c r="F2453" s="344"/>
      <c r="G2453" s="344"/>
      <c r="H2453" s="344"/>
      <c r="I2453" s="344"/>
      <c r="J2453" s="344"/>
      <c r="K2453" s="344"/>
      <c r="L2453" s="344"/>
      <c r="M2453" s="344"/>
      <c r="N2453" s="344"/>
      <c r="O2453" s="344"/>
      <c r="P2453" s="344"/>
    </row>
    <row r="2454" spans="2:16" ht="18" customHeight="1">
      <c r="B2454" s="344"/>
      <c r="C2454" s="344"/>
      <c r="D2454" s="344"/>
      <c r="E2454" s="344"/>
      <c r="F2454" s="344"/>
      <c r="G2454" s="344"/>
      <c r="H2454" s="344"/>
      <c r="I2454" s="344"/>
      <c r="J2454" s="344"/>
      <c r="K2454" s="344"/>
      <c r="L2454" s="344"/>
      <c r="M2454" s="344"/>
      <c r="N2454" s="344"/>
      <c r="O2454" s="344"/>
      <c r="P2454" s="344"/>
    </row>
    <row r="2455" spans="2:16" ht="18" customHeight="1">
      <c r="B2455" s="344"/>
      <c r="C2455" s="344"/>
      <c r="D2455" s="344"/>
      <c r="E2455" s="344"/>
      <c r="F2455" s="344"/>
      <c r="G2455" s="344"/>
      <c r="H2455" s="344"/>
      <c r="I2455" s="344"/>
      <c r="J2455" s="344"/>
      <c r="K2455" s="344"/>
      <c r="L2455" s="344"/>
      <c r="M2455" s="344"/>
      <c r="N2455" s="344"/>
      <c r="O2455" s="344"/>
      <c r="P2455" s="344"/>
    </row>
    <row r="2456" spans="2:16" ht="18" customHeight="1">
      <c r="B2456" s="344"/>
      <c r="C2456" s="344"/>
      <c r="D2456" s="344"/>
      <c r="E2456" s="344"/>
      <c r="F2456" s="344"/>
      <c r="G2456" s="344"/>
      <c r="H2456" s="344"/>
      <c r="I2456" s="344"/>
      <c r="J2456" s="344"/>
      <c r="K2456" s="344"/>
      <c r="L2456" s="344"/>
      <c r="M2456" s="344"/>
      <c r="N2456" s="344"/>
      <c r="O2456" s="344"/>
      <c r="P2456" s="344"/>
    </row>
    <row r="2457" spans="2:16" ht="18" customHeight="1">
      <c r="B2457" s="344"/>
      <c r="C2457" s="344"/>
      <c r="D2457" s="344"/>
      <c r="E2457" s="344"/>
      <c r="F2457" s="344"/>
      <c r="G2457" s="344"/>
      <c r="H2457" s="344"/>
      <c r="I2457" s="344"/>
      <c r="J2457" s="344"/>
      <c r="K2457" s="344"/>
      <c r="L2457" s="344"/>
      <c r="M2457" s="344"/>
      <c r="N2457" s="344"/>
      <c r="O2457" s="344"/>
      <c r="P2457" s="344"/>
    </row>
    <row r="2458" spans="2:16" ht="18" customHeight="1">
      <c r="B2458" s="344"/>
      <c r="C2458" s="344"/>
      <c r="D2458" s="344"/>
      <c r="E2458" s="344"/>
      <c r="F2458" s="344"/>
      <c r="G2458" s="344"/>
      <c r="H2458" s="344"/>
      <c r="I2458" s="344"/>
      <c r="J2458" s="344"/>
      <c r="K2458" s="344"/>
      <c r="L2458" s="344"/>
      <c r="M2458" s="344"/>
      <c r="N2458" s="344"/>
      <c r="O2458" s="344"/>
      <c r="P2458" s="344"/>
    </row>
    <row r="2459" spans="2:16" ht="18" customHeight="1">
      <c r="B2459" s="344"/>
      <c r="C2459" s="344"/>
      <c r="D2459" s="344"/>
      <c r="E2459" s="344"/>
      <c r="F2459" s="344"/>
      <c r="G2459" s="344"/>
      <c r="H2459" s="344"/>
      <c r="I2459" s="344"/>
      <c r="J2459" s="344"/>
      <c r="K2459" s="344"/>
      <c r="L2459" s="344"/>
      <c r="M2459" s="344"/>
      <c r="N2459" s="344"/>
      <c r="O2459" s="344"/>
      <c r="P2459" s="344"/>
    </row>
    <row r="2460" spans="2:16" ht="18" customHeight="1">
      <c r="B2460" s="344"/>
      <c r="C2460" s="344"/>
      <c r="D2460" s="344"/>
      <c r="E2460" s="344"/>
      <c r="F2460" s="344"/>
      <c r="G2460" s="344"/>
      <c r="H2460" s="344"/>
      <c r="I2460" s="344"/>
      <c r="J2460" s="344"/>
      <c r="K2460" s="344"/>
      <c r="L2460" s="344"/>
      <c r="M2460" s="344"/>
      <c r="N2460" s="344"/>
      <c r="O2460" s="344"/>
      <c r="P2460" s="344"/>
    </row>
    <row r="2461" spans="2:16" ht="18" customHeight="1">
      <c r="B2461" s="344"/>
      <c r="C2461" s="344"/>
      <c r="D2461" s="344"/>
      <c r="E2461" s="344"/>
      <c r="F2461" s="344"/>
      <c r="G2461" s="344"/>
      <c r="H2461" s="344"/>
      <c r="I2461" s="344"/>
      <c r="J2461" s="344"/>
      <c r="K2461" s="344"/>
      <c r="L2461" s="344"/>
      <c r="M2461" s="344"/>
      <c r="N2461" s="344"/>
      <c r="O2461" s="344"/>
      <c r="P2461" s="344"/>
    </row>
    <row r="2462" spans="2:16" ht="18" customHeight="1">
      <c r="B2462" s="344"/>
      <c r="C2462" s="344"/>
      <c r="D2462" s="344"/>
      <c r="E2462" s="344"/>
      <c r="F2462" s="344"/>
      <c r="G2462" s="344"/>
      <c r="H2462" s="344"/>
      <c r="I2462" s="344"/>
      <c r="J2462" s="344"/>
      <c r="K2462" s="344"/>
      <c r="L2462" s="344"/>
      <c r="M2462" s="344"/>
      <c r="N2462" s="344"/>
      <c r="O2462" s="344"/>
      <c r="P2462" s="344"/>
    </row>
    <row r="2463" spans="2:16" ht="18" customHeight="1">
      <c r="B2463" s="344"/>
      <c r="C2463" s="344"/>
      <c r="D2463" s="344"/>
      <c r="E2463" s="344"/>
      <c r="F2463" s="344"/>
      <c r="G2463" s="344"/>
      <c r="H2463" s="344"/>
      <c r="I2463" s="344"/>
      <c r="J2463" s="344"/>
      <c r="K2463" s="344"/>
      <c r="L2463" s="344"/>
      <c r="M2463" s="344"/>
      <c r="N2463" s="344"/>
      <c r="O2463" s="344"/>
      <c r="P2463" s="344"/>
    </row>
    <row r="2464" spans="2:16" ht="18" customHeight="1">
      <c r="B2464" s="344"/>
      <c r="C2464" s="344"/>
      <c r="D2464" s="344"/>
      <c r="E2464" s="344"/>
      <c r="F2464" s="344"/>
      <c r="G2464" s="344"/>
      <c r="H2464" s="344"/>
      <c r="I2464" s="344"/>
      <c r="J2464" s="344"/>
      <c r="K2464" s="344"/>
      <c r="L2464" s="344"/>
      <c r="M2464" s="344"/>
      <c r="N2464" s="344"/>
      <c r="O2464" s="344"/>
      <c r="P2464" s="344"/>
    </row>
    <row r="2465" spans="2:16" ht="18" customHeight="1">
      <c r="B2465" s="344"/>
      <c r="C2465" s="344"/>
      <c r="D2465" s="344"/>
      <c r="E2465" s="344"/>
      <c r="F2465" s="344"/>
      <c r="G2465" s="344"/>
      <c r="H2465" s="344"/>
      <c r="I2465" s="344"/>
      <c r="J2465" s="344"/>
      <c r="K2465" s="344"/>
      <c r="L2465" s="344"/>
      <c r="M2465" s="344"/>
      <c r="N2465" s="344"/>
      <c r="O2465" s="344"/>
      <c r="P2465" s="344"/>
    </row>
    <row r="2466" spans="2:16" ht="18" customHeight="1">
      <c r="B2466" s="344"/>
      <c r="C2466" s="344"/>
      <c r="D2466" s="344"/>
      <c r="E2466" s="344"/>
      <c r="F2466" s="344"/>
      <c r="G2466" s="344"/>
      <c r="H2466" s="344"/>
      <c r="I2466" s="344"/>
      <c r="J2466" s="344"/>
      <c r="K2466" s="344"/>
      <c r="L2466" s="344"/>
      <c r="M2466" s="344"/>
      <c r="N2466" s="344"/>
      <c r="O2466" s="344"/>
      <c r="P2466" s="344"/>
    </row>
    <row r="2467" spans="2:16" ht="18" customHeight="1">
      <c r="B2467" s="344"/>
      <c r="C2467" s="344"/>
      <c r="D2467" s="344"/>
      <c r="E2467" s="344"/>
      <c r="F2467" s="344"/>
      <c r="G2467" s="344"/>
      <c r="H2467" s="344"/>
      <c r="I2467" s="344"/>
      <c r="J2467" s="344"/>
      <c r="K2467" s="344"/>
      <c r="L2467" s="344"/>
      <c r="M2467" s="344"/>
      <c r="N2467" s="344"/>
      <c r="O2467" s="344"/>
      <c r="P2467" s="344"/>
    </row>
    <row r="2468" spans="2:16" ht="18" customHeight="1">
      <c r="B2468" s="344"/>
      <c r="C2468" s="344"/>
      <c r="D2468" s="344"/>
      <c r="E2468" s="344"/>
      <c r="F2468" s="344"/>
      <c r="G2468" s="344"/>
      <c r="H2468" s="344"/>
      <c r="I2468" s="344"/>
      <c r="J2468" s="344"/>
      <c r="K2468" s="344"/>
      <c r="L2468" s="344"/>
      <c r="M2468" s="344"/>
      <c r="N2468" s="344"/>
      <c r="O2468" s="344"/>
      <c r="P2468" s="344"/>
    </row>
    <row r="2469" spans="2:16" ht="18" customHeight="1">
      <c r="B2469" s="344"/>
      <c r="C2469" s="344"/>
      <c r="D2469" s="344"/>
      <c r="E2469" s="344"/>
      <c r="F2469" s="344"/>
      <c r="G2469" s="344"/>
      <c r="H2469" s="344"/>
      <c r="I2469" s="344"/>
      <c r="J2469" s="344"/>
      <c r="K2469" s="344"/>
      <c r="L2469" s="344"/>
      <c r="M2469" s="344"/>
      <c r="N2469" s="344"/>
      <c r="O2469" s="344"/>
      <c r="P2469" s="344"/>
    </row>
    <row r="2470" spans="2:16" ht="18" customHeight="1">
      <c r="B2470" s="344"/>
      <c r="C2470" s="344"/>
      <c r="D2470" s="344"/>
      <c r="E2470" s="344"/>
      <c r="F2470" s="344"/>
      <c r="G2470" s="344"/>
      <c r="H2470" s="344"/>
      <c r="I2470" s="344"/>
      <c r="J2470" s="344"/>
      <c r="K2470" s="344"/>
      <c r="L2470" s="344"/>
      <c r="M2470" s="344"/>
      <c r="N2470" s="344"/>
      <c r="O2470" s="344"/>
      <c r="P2470" s="344"/>
    </row>
    <row r="2471" spans="2:16" ht="18" customHeight="1">
      <c r="B2471" s="344"/>
      <c r="C2471" s="344"/>
      <c r="D2471" s="344"/>
      <c r="E2471" s="344"/>
      <c r="F2471" s="344"/>
      <c r="G2471" s="344"/>
      <c r="H2471" s="344"/>
      <c r="I2471" s="344"/>
      <c r="J2471" s="344"/>
      <c r="K2471" s="344"/>
      <c r="L2471" s="344"/>
      <c r="M2471" s="344"/>
      <c r="N2471" s="344"/>
      <c r="O2471" s="344"/>
      <c r="P2471" s="344"/>
    </row>
    <row r="2472" spans="2:16" ht="18" customHeight="1">
      <c r="B2472" s="344"/>
      <c r="C2472" s="344"/>
      <c r="D2472" s="344"/>
      <c r="E2472" s="344"/>
      <c r="F2472" s="344"/>
      <c r="G2472" s="344"/>
      <c r="H2472" s="344"/>
      <c r="I2472" s="344"/>
      <c r="J2472" s="344"/>
      <c r="K2472" s="344"/>
      <c r="L2472" s="344"/>
      <c r="M2472" s="344"/>
      <c r="N2472" s="344"/>
      <c r="O2472" s="344"/>
      <c r="P2472" s="344"/>
    </row>
    <row r="2473" spans="2:16" ht="18" customHeight="1">
      <c r="B2473" s="344"/>
      <c r="C2473" s="344"/>
      <c r="D2473" s="344"/>
      <c r="E2473" s="344"/>
      <c r="F2473" s="344"/>
      <c r="G2473" s="344"/>
      <c r="H2473" s="344"/>
      <c r="I2473" s="344"/>
      <c r="J2473" s="344"/>
      <c r="K2473" s="344"/>
      <c r="L2473" s="344"/>
      <c r="M2473" s="344"/>
      <c r="N2473" s="344"/>
      <c r="O2473" s="344"/>
      <c r="P2473" s="344"/>
    </row>
    <row r="2474" spans="2:16" ht="18" customHeight="1">
      <c r="B2474" s="344"/>
      <c r="C2474" s="344"/>
      <c r="D2474" s="344"/>
      <c r="E2474" s="344"/>
      <c r="F2474" s="344"/>
      <c r="G2474" s="344"/>
      <c r="H2474" s="344"/>
      <c r="I2474" s="344"/>
      <c r="J2474" s="344"/>
      <c r="K2474" s="344"/>
      <c r="L2474" s="344"/>
      <c r="M2474" s="344"/>
      <c r="N2474" s="344"/>
      <c r="O2474" s="344"/>
      <c r="P2474" s="344"/>
    </row>
    <row r="2475" spans="2:16" ht="18" customHeight="1">
      <c r="B2475" s="344"/>
      <c r="C2475" s="344"/>
      <c r="D2475" s="344"/>
      <c r="E2475" s="344"/>
      <c r="F2475" s="344"/>
      <c r="G2475" s="344"/>
      <c r="H2475" s="344"/>
      <c r="I2475" s="344"/>
      <c r="J2475" s="344"/>
      <c r="K2475" s="344"/>
      <c r="L2475" s="344"/>
      <c r="M2475" s="344"/>
      <c r="N2475" s="344"/>
      <c r="O2475" s="344"/>
      <c r="P2475" s="344"/>
    </row>
    <row r="2476" spans="2:16" ht="18" customHeight="1">
      <c r="B2476" s="344"/>
      <c r="C2476" s="344"/>
      <c r="D2476" s="344"/>
      <c r="E2476" s="344"/>
      <c r="F2476" s="344"/>
      <c r="G2476" s="344"/>
      <c r="H2476" s="344"/>
      <c r="I2476" s="344"/>
      <c r="J2476" s="344"/>
      <c r="K2476" s="344"/>
      <c r="L2476" s="344"/>
      <c r="M2476" s="344"/>
      <c r="N2476" s="344"/>
      <c r="O2476" s="344"/>
      <c r="P2476" s="344"/>
    </row>
    <row r="2477" spans="2:16" ht="18" customHeight="1">
      <c r="B2477" s="344"/>
      <c r="C2477" s="344"/>
      <c r="D2477" s="344"/>
      <c r="E2477" s="344"/>
      <c r="F2477" s="344"/>
      <c r="G2477" s="344"/>
      <c r="H2477" s="344"/>
      <c r="I2477" s="344"/>
      <c r="J2477" s="344"/>
      <c r="K2477" s="344"/>
      <c r="L2477" s="344"/>
      <c r="M2477" s="344"/>
      <c r="N2477" s="344"/>
      <c r="O2477" s="344"/>
      <c r="P2477" s="344"/>
    </row>
    <row r="2478" spans="2:16" ht="18" customHeight="1">
      <c r="B2478" s="344"/>
      <c r="C2478" s="344"/>
      <c r="D2478" s="344"/>
      <c r="E2478" s="344"/>
      <c r="F2478" s="344"/>
      <c r="G2478" s="344"/>
      <c r="H2478" s="344"/>
      <c r="I2478" s="344"/>
      <c r="J2478" s="344"/>
      <c r="K2478" s="344"/>
      <c r="L2478" s="344"/>
      <c r="M2478" s="344"/>
      <c r="N2478" s="344"/>
      <c r="O2478" s="344"/>
      <c r="P2478" s="344"/>
    </row>
    <row r="2479" spans="2:16" ht="18" customHeight="1">
      <c r="B2479" s="344"/>
      <c r="C2479" s="344"/>
      <c r="D2479" s="344"/>
      <c r="E2479" s="344"/>
      <c r="F2479" s="344"/>
      <c r="G2479" s="344"/>
      <c r="H2479" s="344"/>
      <c r="I2479" s="344"/>
      <c r="J2479" s="344"/>
      <c r="K2479" s="344"/>
      <c r="L2479" s="344"/>
      <c r="M2479" s="344"/>
      <c r="N2479" s="344"/>
      <c r="O2479" s="344"/>
      <c r="P2479" s="344"/>
    </row>
    <row r="2480" spans="2:16" ht="18" customHeight="1">
      <c r="B2480" s="344"/>
      <c r="C2480" s="344"/>
      <c r="D2480" s="344"/>
      <c r="E2480" s="344"/>
      <c r="F2480" s="344"/>
      <c r="G2480" s="344"/>
      <c r="H2480" s="344"/>
      <c r="I2480" s="344"/>
      <c r="J2480" s="344"/>
      <c r="K2480" s="344"/>
      <c r="L2480" s="344"/>
      <c r="M2480" s="344"/>
      <c r="N2480" s="344"/>
      <c r="O2480" s="344"/>
      <c r="P2480" s="344"/>
    </row>
    <row r="2481" spans="2:16" ht="18" customHeight="1">
      <c r="B2481" s="344"/>
      <c r="C2481" s="344"/>
      <c r="D2481" s="344"/>
      <c r="E2481" s="344"/>
      <c r="F2481" s="344"/>
      <c r="G2481" s="344"/>
      <c r="H2481" s="344"/>
      <c r="I2481" s="344"/>
      <c r="J2481" s="344"/>
      <c r="K2481" s="344"/>
      <c r="L2481" s="344"/>
      <c r="M2481" s="344"/>
      <c r="N2481" s="344"/>
      <c r="O2481" s="344"/>
      <c r="P2481" s="344"/>
    </row>
    <row r="2482" spans="2:16" ht="18" customHeight="1">
      <c r="B2482" s="344"/>
      <c r="C2482" s="344"/>
      <c r="D2482" s="344"/>
      <c r="E2482" s="344"/>
      <c r="F2482" s="344"/>
      <c r="G2482" s="344"/>
      <c r="H2482" s="344"/>
      <c r="I2482" s="344"/>
      <c r="J2482" s="344"/>
      <c r="K2482" s="344"/>
      <c r="L2482" s="344"/>
      <c r="M2482" s="344"/>
      <c r="N2482" s="344"/>
      <c r="O2482" s="344"/>
      <c r="P2482" s="344"/>
    </row>
    <row r="2483" spans="2:16" ht="18" customHeight="1">
      <c r="B2483" s="344"/>
      <c r="C2483" s="344"/>
      <c r="D2483" s="344"/>
      <c r="E2483" s="344"/>
      <c r="F2483" s="344"/>
      <c r="G2483" s="344"/>
      <c r="H2483" s="344"/>
      <c r="I2483" s="344"/>
      <c r="J2483" s="344"/>
      <c r="K2483" s="344"/>
      <c r="L2483" s="344"/>
      <c r="M2483" s="344"/>
      <c r="N2483" s="344"/>
      <c r="O2483" s="344"/>
      <c r="P2483" s="344"/>
    </row>
    <row r="2484" spans="2:16" ht="18" customHeight="1">
      <c r="B2484" s="344"/>
      <c r="C2484" s="344"/>
      <c r="D2484" s="344"/>
      <c r="E2484" s="344"/>
      <c r="F2484" s="344"/>
      <c r="G2484" s="344"/>
      <c r="H2484" s="344"/>
      <c r="I2484" s="344"/>
      <c r="J2484" s="344"/>
      <c r="K2484" s="344"/>
      <c r="L2484" s="344"/>
      <c r="M2484" s="344"/>
      <c r="N2484" s="344"/>
      <c r="O2484" s="344"/>
      <c r="P2484" s="344"/>
    </row>
    <row r="2485" spans="2:16" ht="18" customHeight="1">
      <c r="B2485" s="344"/>
      <c r="C2485" s="344"/>
      <c r="D2485" s="344"/>
      <c r="E2485" s="344"/>
      <c r="F2485" s="344"/>
      <c r="G2485" s="344"/>
      <c r="H2485" s="344"/>
      <c r="I2485" s="344"/>
      <c r="J2485" s="344"/>
      <c r="K2485" s="344"/>
      <c r="L2485" s="344"/>
      <c r="M2485" s="344"/>
      <c r="N2485" s="344"/>
      <c r="O2485" s="344"/>
      <c r="P2485" s="344"/>
    </row>
    <row r="2486" spans="2:16" ht="18" customHeight="1">
      <c r="B2486" s="344"/>
      <c r="C2486" s="344"/>
      <c r="D2486" s="344"/>
      <c r="E2486" s="344"/>
      <c r="F2486" s="344"/>
      <c r="G2486" s="344"/>
      <c r="H2486" s="344"/>
      <c r="I2486" s="344"/>
      <c r="J2486" s="344"/>
      <c r="K2486" s="344"/>
      <c r="L2486" s="344"/>
      <c r="M2486" s="344"/>
      <c r="N2486" s="344"/>
      <c r="O2486" s="344"/>
      <c r="P2486" s="344"/>
    </row>
    <row r="2487" spans="2:16" ht="18" customHeight="1">
      <c r="B2487" s="344"/>
      <c r="C2487" s="344"/>
      <c r="D2487" s="344"/>
      <c r="E2487" s="344"/>
      <c r="F2487" s="344"/>
      <c r="G2487" s="344"/>
      <c r="H2487" s="344"/>
      <c r="I2487" s="344"/>
      <c r="J2487" s="344"/>
      <c r="K2487" s="344"/>
      <c r="L2487" s="344"/>
      <c r="M2487" s="344"/>
      <c r="N2487" s="344"/>
      <c r="O2487" s="344"/>
      <c r="P2487" s="344"/>
    </row>
    <row r="2488" spans="2:16" ht="18" customHeight="1">
      <c r="B2488" s="344"/>
      <c r="C2488" s="344"/>
      <c r="D2488" s="344"/>
      <c r="E2488" s="344"/>
      <c r="F2488" s="344"/>
      <c r="G2488" s="344"/>
      <c r="H2488" s="344"/>
      <c r="I2488" s="344"/>
      <c r="J2488" s="344"/>
      <c r="K2488" s="344"/>
      <c r="L2488" s="344"/>
      <c r="M2488" s="344"/>
      <c r="N2488" s="344"/>
      <c r="O2488" s="344"/>
      <c r="P2488" s="344"/>
    </row>
    <row r="2489" spans="2:16" ht="18" customHeight="1">
      <c r="B2489" s="344"/>
      <c r="C2489" s="344"/>
      <c r="D2489" s="344"/>
      <c r="E2489" s="344"/>
      <c r="F2489" s="344"/>
      <c r="G2489" s="344"/>
      <c r="H2489" s="344"/>
      <c r="I2489" s="344"/>
      <c r="J2489" s="344"/>
      <c r="K2489" s="344"/>
      <c r="L2489" s="344"/>
      <c r="M2489" s="344"/>
      <c r="N2489" s="344"/>
      <c r="O2489" s="344"/>
      <c r="P2489" s="344"/>
    </row>
    <row r="2490" spans="2:16" ht="18" customHeight="1">
      <c r="B2490" s="344"/>
      <c r="C2490" s="344"/>
      <c r="D2490" s="344"/>
      <c r="E2490" s="344"/>
      <c r="F2490" s="344"/>
      <c r="G2490" s="344"/>
      <c r="H2490" s="344"/>
      <c r="I2490" s="344"/>
      <c r="J2490" s="344"/>
      <c r="K2490" s="344"/>
      <c r="L2490" s="344"/>
      <c r="M2490" s="344"/>
      <c r="N2490" s="344"/>
      <c r="O2490" s="344"/>
      <c r="P2490" s="344"/>
    </row>
    <row r="2491" spans="2:16" ht="18" customHeight="1">
      <c r="B2491" s="344"/>
      <c r="C2491" s="344"/>
      <c r="D2491" s="344"/>
      <c r="E2491" s="344"/>
      <c r="F2491" s="344"/>
      <c r="G2491" s="344"/>
      <c r="H2491" s="344"/>
      <c r="I2491" s="344"/>
      <c r="J2491" s="344"/>
      <c r="K2491" s="344"/>
      <c r="L2491" s="344"/>
      <c r="M2491" s="344"/>
      <c r="N2491" s="344"/>
      <c r="O2491" s="344"/>
      <c r="P2491" s="344"/>
    </row>
    <row r="2492" spans="2:16" ht="18" customHeight="1">
      <c r="B2492" s="344"/>
      <c r="C2492" s="344"/>
      <c r="D2492" s="344"/>
      <c r="E2492" s="344"/>
      <c r="F2492" s="344"/>
      <c r="G2492" s="344"/>
      <c r="H2492" s="344"/>
      <c r="I2492" s="344"/>
      <c r="J2492" s="344"/>
      <c r="K2492" s="344"/>
      <c r="L2492" s="344"/>
      <c r="M2492" s="344"/>
      <c r="N2492" s="344"/>
      <c r="O2492" s="344"/>
      <c r="P2492" s="344"/>
    </row>
    <row r="2493" spans="2:16" ht="18" customHeight="1">
      <c r="B2493" s="344"/>
      <c r="C2493" s="344"/>
      <c r="D2493" s="344"/>
      <c r="E2493" s="344"/>
      <c r="F2493" s="344"/>
      <c r="G2493" s="344"/>
      <c r="H2493" s="344"/>
      <c r="I2493" s="344"/>
      <c r="J2493" s="344"/>
      <c r="K2493" s="344"/>
      <c r="L2493" s="344"/>
      <c r="M2493" s="344"/>
      <c r="N2493" s="344"/>
      <c r="O2493" s="344"/>
      <c r="P2493" s="344"/>
    </row>
    <row r="2494" spans="2:16" ht="18" customHeight="1">
      <c r="B2494" s="344"/>
      <c r="C2494" s="344"/>
      <c r="D2494" s="344"/>
      <c r="E2494" s="344"/>
      <c r="F2494" s="344"/>
      <c r="G2494" s="344"/>
      <c r="H2494" s="344"/>
      <c r="I2494" s="344"/>
      <c r="J2494" s="344"/>
      <c r="K2494" s="344"/>
      <c r="L2494" s="344"/>
      <c r="M2494" s="344"/>
      <c r="N2494" s="344"/>
      <c r="O2494" s="344"/>
      <c r="P2494" s="344"/>
    </row>
    <row r="2495" spans="2:16" ht="18" customHeight="1">
      <c r="B2495" s="344"/>
      <c r="C2495" s="344"/>
      <c r="D2495" s="344"/>
      <c r="E2495" s="344"/>
      <c r="F2495" s="344"/>
      <c r="G2495" s="344"/>
      <c r="H2495" s="344"/>
      <c r="I2495" s="344"/>
      <c r="J2495" s="344"/>
      <c r="K2495" s="344"/>
      <c r="L2495" s="344"/>
      <c r="M2495" s="344"/>
      <c r="N2495" s="344"/>
      <c r="O2495" s="344"/>
      <c r="P2495" s="344"/>
    </row>
    <row r="2496" spans="2:16" ht="18" customHeight="1">
      <c r="B2496" s="344"/>
      <c r="C2496" s="344"/>
      <c r="D2496" s="344"/>
      <c r="E2496" s="344"/>
      <c r="F2496" s="344"/>
      <c r="G2496" s="344"/>
      <c r="H2496" s="344"/>
      <c r="I2496" s="344"/>
      <c r="J2496" s="344"/>
      <c r="K2496" s="344"/>
      <c r="L2496" s="344"/>
      <c r="M2496" s="344"/>
      <c r="N2496" s="344"/>
      <c r="O2496" s="344"/>
      <c r="P2496" s="344"/>
    </row>
    <row r="2497" spans="2:16" ht="18" customHeight="1">
      <c r="B2497" s="344"/>
      <c r="C2497" s="344"/>
      <c r="D2497" s="344"/>
      <c r="E2497" s="344"/>
      <c r="F2497" s="344"/>
      <c r="G2497" s="344"/>
      <c r="H2497" s="344"/>
      <c r="I2497" s="344"/>
      <c r="J2497" s="344"/>
      <c r="K2497" s="344"/>
      <c r="L2497" s="344"/>
      <c r="M2497" s="344"/>
      <c r="N2497" s="344"/>
      <c r="O2497" s="344"/>
      <c r="P2497" s="344"/>
    </row>
    <row r="2498" spans="2:16" ht="18" customHeight="1">
      <c r="B2498" s="344"/>
      <c r="C2498" s="344"/>
      <c r="D2498" s="344"/>
      <c r="E2498" s="344"/>
      <c r="F2498" s="344"/>
      <c r="G2498" s="344"/>
      <c r="H2498" s="344"/>
      <c r="I2498" s="344"/>
      <c r="J2498" s="344"/>
      <c r="K2498" s="344"/>
      <c r="L2498" s="344"/>
      <c r="M2498" s="344"/>
      <c r="N2498" s="344"/>
      <c r="O2498" s="344"/>
      <c r="P2498" s="344"/>
    </row>
    <row r="2499" spans="2:16" ht="18" customHeight="1">
      <c r="B2499" s="344"/>
      <c r="C2499" s="344"/>
      <c r="D2499" s="344"/>
      <c r="E2499" s="344"/>
      <c r="F2499" s="344"/>
      <c r="G2499" s="344"/>
      <c r="H2499" s="344"/>
      <c r="I2499" s="344"/>
      <c r="J2499" s="344"/>
      <c r="K2499" s="344"/>
      <c r="L2499" s="344"/>
      <c r="M2499" s="344"/>
      <c r="N2499" s="344"/>
      <c r="O2499" s="344"/>
      <c r="P2499" s="344"/>
    </row>
    <row r="2500" spans="2:16" ht="18" customHeight="1">
      <c r="B2500" s="344"/>
      <c r="C2500" s="344"/>
      <c r="D2500" s="344"/>
      <c r="E2500" s="344"/>
      <c r="F2500" s="344"/>
      <c r="G2500" s="344"/>
      <c r="H2500" s="344"/>
      <c r="I2500" s="344"/>
      <c r="J2500" s="344"/>
      <c r="K2500" s="344"/>
      <c r="L2500" s="344"/>
      <c r="M2500" s="344"/>
      <c r="N2500" s="344"/>
      <c r="O2500" s="344"/>
      <c r="P2500" s="344"/>
    </row>
    <row r="2501" spans="2:16" ht="18" customHeight="1">
      <c r="B2501" s="344"/>
      <c r="C2501" s="344"/>
      <c r="D2501" s="344"/>
      <c r="E2501" s="344"/>
      <c r="F2501" s="344"/>
      <c r="G2501" s="344"/>
      <c r="H2501" s="344"/>
      <c r="I2501" s="344"/>
      <c r="J2501" s="344"/>
      <c r="K2501" s="344"/>
      <c r="L2501" s="344"/>
      <c r="M2501" s="344"/>
      <c r="N2501" s="344"/>
      <c r="O2501" s="344"/>
      <c r="P2501" s="344"/>
    </row>
    <row r="2502" spans="2:16" ht="18" customHeight="1">
      <c r="B2502" s="344"/>
      <c r="C2502" s="344"/>
      <c r="D2502" s="344"/>
      <c r="E2502" s="344"/>
      <c r="F2502" s="344"/>
      <c r="G2502" s="344"/>
      <c r="H2502" s="344"/>
      <c r="I2502" s="344"/>
      <c r="J2502" s="344"/>
      <c r="K2502" s="344"/>
      <c r="L2502" s="344"/>
      <c r="M2502" s="344"/>
      <c r="N2502" s="344"/>
      <c r="O2502" s="344"/>
      <c r="P2502" s="344"/>
    </row>
    <row r="2503" spans="2:16" ht="18" customHeight="1">
      <c r="B2503" s="344"/>
      <c r="C2503" s="344"/>
      <c r="D2503" s="344"/>
      <c r="E2503" s="344"/>
      <c r="F2503" s="344"/>
      <c r="G2503" s="344"/>
      <c r="H2503" s="344"/>
      <c r="I2503" s="344"/>
      <c r="J2503" s="344"/>
      <c r="K2503" s="344"/>
      <c r="L2503" s="344"/>
      <c r="M2503" s="344"/>
      <c r="N2503" s="344"/>
      <c r="O2503" s="344"/>
      <c r="P2503" s="344"/>
    </row>
    <row r="2504" spans="2:16" ht="18" customHeight="1">
      <c r="B2504" s="344"/>
      <c r="C2504" s="344"/>
      <c r="D2504" s="344"/>
      <c r="E2504" s="344"/>
      <c r="F2504" s="344"/>
      <c r="G2504" s="344"/>
      <c r="H2504" s="344"/>
      <c r="I2504" s="344"/>
      <c r="J2504" s="344"/>
      <c r="K2504" s="344"/>
      <c r="L2504" s="344"/>
      <c r="M2504" s="344"/>
      <c r="N2504" s="344"/>
      <c r="O2504" s="344"/>
      <c r="P2504" s="344"/>
    </row>
    <row r="2505" spans="2:16" ht="18" customHeight="1">
      <c r="B2505" s="344"/>
      <c r="C2505" s="344"/>
      <c r="D2505" s="344"/>
      <c r="E2505" s="344"/>
      <c r="F2505" s="344"/>
      <c r="G2505" s="344"/>
      <c r="H2505" s="344"/>
      <c r="I2505" s="344"/>
      <c r="J2505" s="344"/>
      <c r="K2505" s="344"/>
      <c r="L2505" s="344"/>
      <c r="M2505" s="344"/>
      <c r="N2505" s="344"/>
      <c r="O2505" s="344"/>
      <c r="P2505" s="344"/>
    </row>
    <row r="2506" spans="2:16" ht="18" customHeight="1">
      <c r="B2506" s="344"/>
      <c r="C2506" s="344"/>
      <c r="D2506" s="344"/>
      <c r="E2506" s="344"/>
      <c r="F2506" s="344"/>
      <c r="G2506" s="344"/>
      <c r="H2506" s="344"/>
      <c r="I2506" s="344"/>
      <c r="J2506" s="344"/>
      <c r="K2506" s="344"/>
      <c r="L2506" s="344"/>
      <c r="M2506" s="344"/>
      <c r="N2506" s="344"/>
      <c r="O2506" s="344"/>
      <c r="P2506" s="344"/>
    </row>
    <row r="2507" spans="2:16" ht="18" customHeight="1">
      <c r="B2507" s="344"/>
      <c r="C2507" s="344"/>
      <c r="D2507" s="344"/>
      <c r="E2507" s="344"/>
      <c r="F2507" s="344"/>
      <c r="G2507" s="344"/>
      <c r="H2507" s="344"/>
      <c r="I2507" s="344"/>
      <c r="J2507" s="344"/>
      <c r="K2507" s="344"/>
      <c r="L2507" s="344"/>
      <c r="M2507" s="344"/>
      <c r="N2507" s="344"/>
      <c r="O2507" s="344"/>
      <c r="P2507" s="344"/>
    </row>
    <row r="2508" spans="2:16" ht="18" customHeight="1">
      <c r="B2508" s="344"/>
      <c r="C2508" s="344"/>
      <c r="D2508" s="344"/>
      <c r="E2508" s="344"/>
      <c r="F2508" s="344"/>
      <c r="G2508" s="344"/>
      <c r="H2508" s="344"/>
      <c r="I2508" s="344"/>
      <c r="J2508" s="344"/>
      <c r="K2508" s="344"/>
      <c r="L2508" s="344"/>
      <c r="M2508" s="344"/>
      <c r="N2508" s="344"/>
      <c r="O2508" s="344"/>
      <c r="P2508" s="344"/>
    </row>
    <row r="2509" spans="2:16" ht="18" customHeight="1">
      <c r="B2509" s="344"/>
      <c r="C2509" s="344"/>
      <c r="D2509" s="344"/>
      <c r="E2509" s="344"/>
      <c r="F2509" s="344"/>
      <c r="G2509" s="344"/>
      <c r="H2509" s="344"/>
      <c r="I2509" s="344"/>
      <c r="J2509" s="344"/>
      <c r="K2509" s="344"/>
      <c r="L2509" s="344"/>
      <c r="M2509" s="344"/>
      <c r="N2509" s="344"/>
      <c r="O2509" s="344"/>
      <c r="P2509" s="344"/>
    </row>
    <row r="2510" spans="2:16" ht="18" customHeight="1">
      <c r="B2510" s="344"/>
      <c r="C2510" s="344"/>
      <c r="D2510" s="344"/>
      <c r="E2510" s="344"/>
      <c r="F2510" s="344"/>
      <c r="G2510" s="344"/>
      <c r="H2510" s="344"/>
      <c r="I2510" s="344"/>
      <c r="J2510" s="344"/>
      <c r="K2510" s="344"/>
      <c r="L2510" s="344"/>
      <c r="M2510" s="344"/>
      <c r="N2510" s="344"/>
      <c r="O2510" s="344"/>
      <c r="P2510" s="344"/>
    </row>
    <row r="2511" spans="2:16" ht="18" customHeight="1">
      <c r="B2511" s="344"/>
      <c r="C2511" s="344"/>
      <c r="D2511" s="344"/>
      <c r="E2511" s="344"/>
      <c r="F2511" s="344"/>
      <c r="G2511" s="344"/>
      <c r="H2511" s="344"/>
      <c r="I2511" s="344"/>
      <c r="J2511" s="344"/>
      <c r="K2511" s="344"/>
      <c r="L2511" s="344"/>
      <c r="M2511" s="344"/>
      <c r="N2511" s="344"/>
      <c r="O2511" s="344"/>
      <c r="P2511" s="344"/>
    </row>
    <row r="2512" spans="2:16" ht="18" customHeight="1">
      <c r="B2512" s="344"/>
      <c r="C2512" s="344"/>
      <c r="D2512" s="344"/>
      <c r="E2512" s="344"/>
      <c r="F2512" s="344"/>
      <c r="G2512" s="344"/>
      <c r="H2512" s="344"/>
      <c r="I2512" s="344"/>
      <c r="J2512" s="344"/>
      <c r="K2512" s="344"/>
      <c r="L2512" s="344"/>
      <c r="M2512" s="344"/>
      <c r="N2512" s="344"/>
      <c r="O2512" s="344"/>
      <c r="P2512" s="344"/>
    </row>
    <row r="2513" spans="2:16" ht="18" customHeight="1">
      <c r="B2513" s="344"/>
      <c r="C2513" s="344"/>
      <c r="D2513" s="344"/>
      <c r="E2513" s="344"/>
      <c r="F2513" s="344"/>
      <c r="G2513" s="344"/>
      <c r="H2513" s="344"/>
      <c r="I2513" s="344"/>
      <c r="J2513" s="344"/>
      <c r="K2513" s="344"/>
      <c r="L2513" s="344"/>
      <c r="M2513" s="344"/>
      <c r="N2513" s="344"/>
      <c r="O2513" s="344"/>
      <c r="P2513" s="344"/>
    </row>
    <row r="2514" spans="2:16" ht="18" customHeight="1">
      <c r="B2514" s="344"/>
      <c r="C2514" s="344"/>
      <c r="D2514" s="344"/>
      <c r="E2514" s="344"/>
      <c r="F2514" s="344"/>
      <c r="G2514" s="344"/>
      <c r="H2514" s="344"/>
      <c r="I2514" s="344"/>
      <c r="J2514" s="344"/>
      <c r="K2514" s="344"/>
      <c r="L2514" s="344"/>
      <c r="M2514" s="344"/>
      <c r="N2514" s="344"/>
      <c r="O2514" s="344"/>
      <c r="P2514" s="344"/>
    </row>
    <row r="2515" spans="2:16" ht="18" customHeight="1">
      <c r="B2515" s="344"/>
      <c r="C2515" s="344"/>
      <c r="D2515" s="344"/>
      <c r="E2515" s="344"/>
      <c r="F2515" s="344"/>
      <c r="G2515" s="344"/>
      <c r="H2515" s="344"/>
      <c r="I2515" s="344"/>
      <c r="J2515" s="344"/>
      <c r="K2515" s="344"/>
      <c r="L2515" s="344"/>
      <c r="M2515" s="344"/>
      <c r="N2515" s="344"/>
      <c r="O2515" s="344"/>
      <c r="P2515" s="344"/>
    </row>
    <row r="2516" spans="2:16" ht="18" customHeight="1">
      <c r="B2516" s="344"/>
      <c r="C2516" s="344"/>
      <c r="D2516" s="344"/>
      <c r="E2516" s="344"/>
      <c r="F2516" s="344"/>
      <c r="G2516" s="344"/>
      <c r="H2516" s="344"/>
      <c r="I2516" s="344"/>
      <c r="J2516" s="344"/>
      <c r="K2516" s="344"/>
      <c r="L2516" s="344"/>
      <c r="M2516" s="344"/>
      <c r="N2516" s="344"/>
      <c r="O2516" s="344"/>
      <c r="P2516" s="344"/>
    </row>
    <row r="2517" spans="2:16" ht="18" customHeight="1">
      <c r="B2517" s="344"/>
      <c r="C2517" s="344"/>
      <c r="D2517" s="344"/>
      <c r="E2517" s="344"/>
      <c r="F2517" s="344"/>
      <c r="G2517" s="344"/>
      <c r="H2517" s="344"/>
      <c r="I2517" s="344"/>
      <c r="J2517" s="344"/>
      <c r="K2517" s="344"/>
      <c r="L2517" s="344"/>
      <c r="M2517" s="344"/>
      <c r="N2517" s="344"/>
      <c r="O2517" s="344"/>
      <c r="P2517" s="344"/>
    </row>
    <row r="2518" spans="2:16" ht="18" customHeight="1">
      <c r="B2518" s="344"/>
      <c r="C2518" s="344"/>
      <c r="D2518" s="344"/>
      <c r="E2518" s="344"/>
      <c r="F2518" s="344"/>
      <c r="G2518" s="344"/>
      <c r="H2518" s="344"/>
      <c r="I2518" s="344"/>
      <c r="J2518" s="344"/>
      <c r="K2518" s="344"/>
      <c r="L2518" s="344"/>
      <c r="M2518" s="344"/>
      <c r="N2518" s="344"/>
      <c r="O2518" s="344"/>
      <c r="P2518" s="344"/>
    </row>
    <row r="2519" spans="2:16" ht="18" customHeight="1">
      <c r="B2519" s="344"/>
      <c r="C2519" s="344"/>
      <c r="D2519" s="344"/>
      <c r="E2519" s="344"/>
      <c r="F2519" s="344"/>
      <c r="G2519" s="344"/>
      <c r="H2519" s="344"/>
      <c r="I2519" s="344"/>
      <c r="J2519" s="344"/>
      <c r="K2519" s="344"/>
      <c r="L2519" s="344"/>
      <c r="M2519" s="344"/>
      <c r="N2519" s="344"/>
      <c r="O2519" s="344"/>
      <c r="P2519" s="344"/>
    </row>
    <row r="2520" spans="2:16" ht="18" customHeight="1">
      <c r="B2520" s="344"/>
      <c r="C2520" s="344"/>
      <c r="D2520" s="344"/>
      <c r="E2520" s="344"/>
      <c r="F2520" s="344"/>
      <c r="G2520" s="344"/>
      <c r="H2520" s="344"/>
      <c r="I2520" s="344"/>
      <c r="J2520" s="344"/>
      <c r="K2520" s="344"/>
      <c r="L2520" s="344"/>
      <c r="M2520" s="344"/>
      <c r="N2520" s="344"/>
      <c r="O2520" s="344"/>
      <c r="P2520" s="344"/>
    </row>
    <row r="2521" spans="2:16" ht="18" customHeight="1">
      <c r="B2521" s="344"/>
      <c r="C2521" s="344"/>
      <c r="D2521" s="344"/>
      <c r="E2521" s="344"/>
      <c r="F2521" s="344"/>
      <c r="G2521" s="344"/>
      <c r="H2521" s="344"/>
      <c r="I2521" s="344"/>
      <c r="J2521" s="344"/>
      <c r="K2521" s="344"/>
      <c r="L2521" s="344"/>
      <c r="M2521" s="344"/>
      <c r="N2521" s="344"/>
      <c r="O2521" s="344"/>
      <c r="P2521" s="344"/>
    </row>
    <row r="2522" spans="2:16" ht="18" customHeight="1">
      <c r="B2522" s="344"/>
      <c r="C2522" s="344"/>
      <c r="D2522" s="344"/>
      <c r="E2522" s="344"/>
      <c r="F2522" s="344"/>
      <c r="G2522" s="344"/>
      <c r="H2522" s="344"/>
      <c r="I2522" s="344"/>
      <c r="J2522" s="344"/>
      <c r="K2522" s="344"/>
      <c r="L2522" s="344"/>
      <c r="M2522" s="344"/>
      <c r="N2522" s="344"/>
      <c r="O2522" s="344"/>
      <c r="P2522" s="344"/>
    </row>
    <row r="2523" spans="2:16" ht="18" customHeight="1">
      <c r="B2523" s="344"/>
      <c r="C2523" s="344"/>
      <c r="D2523" s="344"/>
      <c r="E2523" s="344"/>
      <c r="F2523" s="344"/>
      <c r="G2523" s="344"/>
      <c r="H2523" s="344"/>
      <c r="I2523" s="344"/>
      <c r="J2523" s="344"/>
      <c r="K2523" s="344"/>
      <c r="L2523" s="344"/>
      <c r="M2523" s="344"/>
      <c r="N2523" s="344"/>
      <c r="O2523" s="344"/>
      <c r="P2523" s="344"/>
    </row>
    <row r="2524" spans="2:16" ht="18" customHeight="1">
      <c r="B2524" s="344"/>
      <c r="C2524" s="344"/>
      <c r="D2524" s="344"/>
      <c r="E2524" s="344"/>
      <c r="F2524" s="344"/>
      <c r="G2524" s="344"/>
      <c r="H2524" s="344"/>
      <c r="I2524" s="344"/>
      <c r="J2524" s="344"/>
      <c r="K2524" s="344"/>
      <c r="L2524" s="344"/>
      <c r="M2524" s="344"/>
      <c r="N2524" s="344"/>
      <c r="O2524" s="344"/>
      <c r="P2524" s="344"/>
    </row>
    <row r="2525" spans="2:16" ht="18" customHeight="1">
      <c r="B2525" s="344"/>
      <c r="C2525" s="344"/>
      <c r="D2525" s="344"/>
      <c r="E2525" s="344"/>
      <c r="F2525" s="344"/>
      <c r="G2525" s="344"/>
      <c r="H2525" s="344"/>
      <c r="I2525" s="344"/>
      <c r="J2525" s="344"/>
      <c r="K2525" s="344"/>
      <c r="L2525" s="344"/>
      <c r="M2525" s="344"/>
      <c r="N2525" s="344"/>
      <c r="O2525" s="344"/>
      <c r="P2525" s="344"/>
    </row>
    <row r="2526" spans="2:16" ht="18" customHeight="1">
      <c r="B2526" s="344"/>
      <c r="C2526" s="344"/>
      <c r="D2526" s="344"/>
      <c r="E2526" s="344"/>
      <c r="F2526" s="344"/>
      <c r="G2526" s="344"/>
      <c r="H2526" s="344"/>
      <c r="I2526" s="344"/>
      <c r="J2526" s="344"/>
      <c r="K2526" s="344"/>
      <c r="L2526" s="344"/>
      <c r="M2526" s="344"/>
      <c r="N2526" s="344"/>
      <c r="O2526" s="344"/>
      <c r="P2526" s="344"/>
    </row>
    <row r="2527" spans="2:16" ht="18" customHeight="1">
      <c r="B2527" s="344"/>
      <c r="C2527" s="344"/>
      <c r="D2527" s="344"/>
      <c r="E2527" s="344"/>
      <c r="F2527" s="344"/>
      <c r="G2527" s="344"/>
      <c r="H2527" s="344"/>
      <c r="I2527" s="344"/>
      <c r="J2527" s="344"/>
      <c r="K2527" s="344"/>
      <c r="L2527" s="344"/>
      <c r="M2527" s="344"/>
      <c r="N2527" s="344"/>
      <c r="O2527" s="344"/>
      <c r="P2527" s="344"/>
    </row>
    <row r="2528" spans="2:16" ht="18" customHeight="1">
      <c r="B2528" s="344"/>
      <c r="C2528" s="344"/>
      <c r="D2528" s="344"/>
      <c r="E2528" s="344"/>
      <c r="F2528" s="344"/>
      <c r="G2528" s="344"/>
      <c r="H2528" s="344"/>
      <c r="I2528" s="344"/>
      <c r="J2528" s="344"/>
      <c r="K2528" s="344"/>
      <c r="L2528" s="344"/>
      <c r="M2528" s="344"/>
      <c r="N2528" s="344"/>
      <c r="O2528" s="344"/>
      <c r="P2528" s="344"/>
    </row>
    <row r="2529" spans="2:16" ht="18" customHeight="1">
      <c r="B2529" s="344"/>
      <c r="C2529" s="344"/>
      <c r="D2529" s="344"/>
      <c r="E2529" s="344"/>
      <c r="F2529" s="344"/>
      <c r="G2529" s="344"/>
      <c r="H2529" s="344"/>
      <c r="I2529" s="344"/>
      <c r="J2529" s="344"/>
      <c r="K2529" s="344"/>
      <c r="L2529" s="344"/>
      <c r="M2529" s="344"/>
      <c r="N2529" s="344"/>
      <c r="O2529" s="344"/>
      <c r="P2529" s="344"/>
    </row>
    <row r="2530" spans="2:16" ht="18" customHeight="1">
      <c r="B2530" s="344"/>
      <c r="C2530" s="344"/>
      <c r="D2530" s="344"/>
      <c r="E2530" s="344"/>
      <c r="F2530" s="344"/>
      <c r="G2530" s="344"/>
      <c r="H2530" s="344"/>
      <c r="I2530" s="344"/>
      <c r="J2530" s="344"/>
      <c r="K2530" s="344"/>
      <c r="L2530" s="344"/>
      <c r="M2530" s="344"/>
      <c r="N2530" s="344"/>
      <c r="O2530" s="344"/>
      <c r="P2530" s="344"/>
    </row>
    <row r="2531" spans="2:16" ht="18" customHeight="1">
      <c r="B2531" s="344"/>
      <c r="C2531" s="344"/>
      <c r="D2531" s="344"/>
      <c r="E2531" s="344"/>
      <c r="F2531" s="344"/>
      <c r="G2531" s="344"/>
      <c r="H2531" s="344"/>
      <c r="I2531" s="344"/>
      <c r="J2531" s="344"/>
      <c r="K2531" s="344"/>
      <c r="L2531" s="344"/>
      <c r="M2531" s="344"/>
      <c r="N2531" s="344"/>
      <c r="O2531" s="344"/>
      <c r="P2531" s="344"/>
    </row>
    <row r="2532" spans="2:16" ht="18" customHeight="1">
      <c r="B2532" s="344"/>
      <c r="C2532" s="344"/>
      <c r="D2532" s="344"/>
      <c r="E2532" s="344"/>
      <c r="F2532" s="344"/>
      <c r="G2532" s="344"/>
      <c r="H2532" s="344"/>
      <c r="I2532" s="344"/>
      <c r="J2532" s="344"/>
      <c r="K2532" s="344"/>
      <c r="L2532" s="344"/>
      <c r="M2532" s="344"/>
      <c r="N2532" s="344"/>
      <c r="O2532" s="344"/>
      <c r="P2532" s="344"/>
    </row>
    <row r="2533" spans="2:16" ht="18" customHeight="1">
      <c r="B2533" s="344"/>
      <c r="C2533" s="344"/>
      <c r="D2533" s="344"/>
      <c r="E2533" s="344"/>
      <c r="F2533" s="344"/>
      <c r="G2533" s="344"/>
      <c r="H2533" s="344"/>
      <c r="I2533" s="344"/>
      <c r="J2533" s="344"/>
      <c r="K2533" s="344"/>
      <c r="L2533" s="344"/>
      <c r="M2533" s="344"/>
      <c r="N2533" s="344"/>
      <c r="O2533" s="344"/>
      <c r="P2533" s="344"/>
    </row>
    <row r="2534" spans="2:16" ht="18" customHeight="1">
      <c r="B2534" s="344"/>
      <c r="C2534" s="344"/>
      <c r="D2534" s="344"/>
      <c r="E2534" s="344"/>
      <c r="F2534" s="344"/>
      <c r="G2534" s="344"/>
      <c r="H2534" s="344"/>
      <c r="I2534" s="344"/>
      <c r="J2534" s="344"/>
      <c r="K2534" s="344"/>
      <c r="L2534" s="344"/>
      <c r="M2534" s="344"/>
      <c r="N2534" s="344"/>
      <c r="O2534" s="344"/>
      <c r="P2534" s="344"/>
    </row>
    <row r="2535" spans="2:16" ht="18" customHeight="1">
      <c r="B2535" s="344"/>
      <c r="C2535" s="344"/>
      <c r="D2535" s="344"/>
      <c r="E2535" s="344"/>
      <c r="F2535" s="344"/>
      <c r="G2535" s="344"/>
      <c r="H2535" s="344"/>
      <c r="I2535" s="344"/>
      <c r="J2535" s="344"/>
      <c r="K2535" s="344"/>
      <c r="L2535" s="344"/>
      <c r="M2535" s="344"/>
      <c r="N2535" s="344"/>
      <c r="O2535" s="344"/>
      <c r="P2535" s="344"/>
    </row>
    <row r="2536" spans="2:16" ht="18" customHeight="1">
      <c r="B2536" s="344"/>
      <c r="C2536" s="344"/>
      <c r="D2536" s="344"/>
      <c r="E2536" s="344"/>
      <c r="F2536" s="344"/>
      <c r="G2536" s="344"/>
      <c r="H2536" s="344"/>
      <c r="I2536" s="344"/>
      <c r="J2536" s="344"/>
      <c r="K2536" s="344"/>
      <c r="L2536" s="344"/>
      <c r="M2536" s="344"/>
      <c r="N2536" s="344"/>
      <c r="O2536" s="344"/>
      <c r="P2536" s="344"/>
    </row>
    <row r="2537" spans="2:16" ht="18" customHeight="1">
      <c r="B2537" s="344"/>
      <c r="C2537" s="344"/>
      <c r="D2537" s="344"/>
      <c r="E2537" s="344"/>
      <c r="F2537" s="344"/>
      <c r="G2537" s="344"/>
      <c r="H2537" s="344"/>
      <c r="I2537" s="344"/>
      <c r="J2537" s="344"/>
      <c r="K2537" s="344"/>
      <c r="L2537" s="344"/>
      <c r="M2537" s="344"/>
      <c r="N2537" s="344"/>
      <c r="O2537" s="344"/>
      <c r="P2537" s="344"/>
    </row>
    <row r="2538" spans="2:16" ht="18" customHeight="1">
      <c r="B2538" s="344"/>
      <c r="C2538" s="344"/>
      <c r="D2538" s="344"/>
      <c r="E2538" s="344"/>
      <c r="F2538" s="344"/>
      <c r="G2538" s="344"/>
      <c r="H2538" s="344"/>
      <c r="I2538" s="344"/>
      <c r="J2538" s="344"/>
      <c r="K2538" s="344"/>
      <c r="L2538" s="344"/>
      <c r="M2538" s="344"/>
      <c r="N2538" s="344"/>
      <c r="O2538" s="344"/>
      <c r="P2538" s="344"/>
    </row>
    <row r="2539" spans="2:16" ht="18" customHeight="1">
      <c r="B2539" s="344"/>
      <c r="C2539" s="344"/>
      <c r="D2539" s="344"/>
      <c r="E2539" s="344"/>
      <c r="F2539" s="344"/>
      <c r="G2539" s="344"/>
      <c r="H2539" s="344"/>
      <c r="I2539" s="344"/>
      <c r="J2539" s="344"/>
      <c r="K2539" s="344"/>
      <c r="L2539" s="344"/>
      <c r="M2539" s="344"/>
      <c r="N2539" s="344"/>
      <c r="O2539" s="344"/>
      <c r="P2539" s="344"/>
    </row>
    <row r="2540" spans="2:16" ht="18" customHeight="1">
      <c r="B2540" s="344"/>
      <c r="C2540" s="344"/>
      <c r="D2540" s="344"/>
      <c r="E2540" s="344"/>
      <c r="F2540" s="344"/>
      <c r="G2540" s="344"/>
      <c r="H2540" s="344"/>
      <c r="I2540" s="344"/>
      <c r="J2540" s="344"/>
      <c r="K2540" s="344"/>
      <c r="L2540" s="344"/>
      <c r="M2540" s="344"/>
      <c r="N2540" s="344"/>
      <c r="O2540" s="344"/>
      <c r="P2540" s="344"/>
    </row>
    <row r="2541" spans="2:16" ht="18" customHeight="1">
      <c r="B2541" s="344"/>
      <c r="C2541" s="344"/>
      <c r="D2541" s="344"/>
      <c r="E2541" s="344"/>
      <c r="F2541" s="344"/>
      <c r="G2541" s="344"/>
      <c r="H2541" s="344"/>
      <c r="I2541" s="344"/>
      <c r="J2541" s="344"/>
      <c r="K2541" s="344"/>
      <c r="L2541" s="344"/>
      <c r="M2541" s="344"/>
      <c r="N2541" s="344"/>
      <c r="O2541" s="344"/>
      <c r="P2541" s="344"/>
    </row>
    <row r="2542" spans="2:16" ht="18" customHeight="1">
      <c r="B2542" s="344"/>
      <c r="C2542" s="344"/>
      <c r="D2542" s="344"/>
      <c r="E2542" s="344"/>
      <c r="F2542" s="344"/>
      <c r="G2542" s="344"/>
      <c r="H2542" s="344"/>
      <c r="I2542" s="344"/>
      <c r="J2542" s="344"/>
      <c r="K2542" s="344"/>
      <c r="L2542" s="344"/>
      <c r="M2542" s="344"/>
      <c r="N2542" s="344"/>
      <c r="O2542" s="344"/>
      <c r="P2542" s="344"/>
    </row>
    <row r="2543" spans="2:16" ht="18" customHeight="1">
      <c r="B2543" s="344"/>
      <c r="C2543" s="344"/>
      <c r="D2543" s="344"/>
      <c r="E2543" s="344"/>
      <c r="F2543" s="344"/>
      <c r="G2543" s="344"/>
      <c r="H2543" s="344"/>
      <c r="I2543" s="344"/>
      <c r="J2543" s="344"/>
      <c r="K2543" s="344"/>
      <c r="L2543" s="344"/>
      <c r="M2543" s="344"/>
      <c r="N2543" s="344"/>
      <c r="O2543" s="344"/>
      <c r="P2543" s="344"/>
    </row>
    <row r="2544" spans="2:16" ht="18" customHeight="1">
      <c r="B2544" s="344"/>
      <c r="C2544" s="344"/>
      <c r="D2544" s="344"/>
      <c r="E2544" s="344"/>
      <c r="F2544" s="344"/>
      <c r="G2544" s="344"/>
      <c r="H2544" s="344"/>
      <c r="I2544" s="344"/>
      <c r="J2544" s="344"/>
      <c r="K2544" s="344"/>
      <c r="L2544" s="344"/>
      <c r="M2544" s="344"/>
      <c r="N2544" s="344"/>
      <c r="O2544" s="344"/>
      <c r="P2544" s="344"/>
    </row>
    <row r="2545" spans="2:16" ht="18" customHeight="1">
      <c r="B2545" s="344"/>
      <c r="C2545" s="344"/>
      <c r="D2545" s="344"/>
      <c r="E2545" s="344"/>
      <c r="F2545" s="344"/>
      <c r="G2545" s="344"/>
      <c r="H2545" s="344"/>
      <c r="I2545" s="344"/>
      <c r="J2545" s="344"/>
      <c r="K2545" s="344"/>
      <c r="L2545" s="344"/>
      <c r="M2545" s="344"/>
      <c r="N2545" s="344"/>
      <c r="O2545" s="344"/>
      <c r="P2545" s="344"/>
    </row>
    <row r="2546" spans="2:16" ht="18" customHeight="1">
      <c r="B2546" s="344"/>
      <c r="C2546" s="344"/>
      <c r="D2546" s="344"/>
      <c r="E2546" s="344"/>
      <c r="F2546" s="344"/>
      <c r="G2546" s="344"/>
      <c r="H2546" s="344"/>
      <c r="I2546" s="344"/>
      <c r="J2546" s="344"/>
      <c r="K2546" s="344"/>
      <c r="L2546" s="344"/>
      <c r="M2546" s="344"/>
      <c r="N2546" s="344"/>
      <c r="O2546" s="344"/>
      <c r="P2546" s="344"/>
    </row>
    <row r="2547" spans="2:16" ht="18" customHeight="1">
      <c r="B2547" s="344"/>
      <c r="C2547" s="344"/>
      <c r="D2547" s="344"/>
      <c r="E2547" s="344"/>
      <c r="F2547" s="344"/>
      <c r="G2547" s="344"/>
      <c r="H2547" s="344"/>
      <c r="I2547" s="344"/>
      <c r="J2547" s="344"/>
      <c r="K2547" s="344"/>
      <c r="L2547" s="344"/>
      <c r="M2547" s="344"/>
      <c r="N2547" s="344"/>
      <c r="O2547" s="344"/>
      <c r="P2547" s="344"/>
    </row>
    <row r="2548" spans="2:16" ht="18" customHeight="1">
      <c r="B2548" s="344"/>
      <c r="C2548" s="344"/>
      <c r="D2548" s="344"/>
      <c r="E2548" s="344"/>
      <c r="F2548" s="344"/>
      <c r="G2548" s="344"/>
      <c r="H2548" s="344"/>
      <c r="I2548" s="344"/>
      <c r="J2548" s="344"/>
      <c r="K2548" s="344"/>
      <c r="L2548" s="344"/>
      <c r="M2548" s="344"/>
      <c r="N2548" s="344"/>
      <c r="O2548" s="344"/>
      <c r="P2548" s="344"/>
    </row>
    <row r="2549" spans="2:16" ht="18" customHeight="1">
      <c r="B2549" s="344"/>
      <c r="C2549" s="344"/>
      <c r="D2549" s="344"/>
      <c r="E2549" s="344"/>
      <c r="F2549" s="344"/>
      <c r="G2549" s="344"/>
      <c r="H2549" s="344"/>
      <c r="I2549" s="344"/>
      <c r="J2549" s="344"/>
      <c r="K2549" s="344"/>
      <c r="L2549" s="344"/>
      <c r="M2549" s="344"/>
      <c r="N2549" s="344"/>
      <c r="O2549" s="344"/>
      <c r="P2549" s="344"/>
    </row>
    <row r="2550" spans="2:16" ht="18" customHeight="1">
      <c r="B2550" s="344"/>
      <c r="C2550" s="344"/>
      <c r="D2550" s="344"/>
      <c r="E2550" s="344"/>
      <c r="F2550" s="344"/>
      <c r="G2550" s="344"/>
      <c r="H2550" s="344"/>
      <c r="I2550" s="344"/>
      <c r="J2550" s="344"/>
      <c r="K2550" s="344"/>
      <c r="L2550" s="344"/>
      <c r="M2550" s="344"/>
      <c r="N2550" s="344"/>
      <c r="O2550" s="344"/>
      <c r="P2550" s="344"/>
    </row>
    <row r="2551" spans="2:16" ht="18" customHeight="1">
      <c r="B2551" s="344"/>
      <c r="C2551" s="344"/>
      <c r="D2551" s="344"/>
      <c r="E2551" s="344"/>
      <c r="F2551" s="344"/>
      <c r="G2551" s="344"/>
      <c r="H2551" s="344"/>
      <c r="I2551" s="344"/>
      <c r="J2551" s="344"/>
      <c r="K2551" s="344"/>
      <c r="L2551" s="344"/>
      <c r="M2551" s="344"/>
      <c r="N2551" s="344"/>
      <c r="O2551" s="344"/>
      <c r="P2551" s="344"/>
    </row>
    <row r="2552" spans="2:16" ht="18" customHeight="1">
      <c r="B2552" s="344"/>
      <c r="C2552" s="344"/>
      <c r="D2552" s="344"/>
      <c r="E2552" s="344"/>
      <c r="F2552" s="344"/>
      <c r="G2552" s="344"/>
      <c r="H2552" s="344"/>
      <c r="I2552" s="344"/>
      <c r="J2552" s="344"/>
      <c r="K2552" s="344"/>
      <c r="L2552" s="344"/>
      <c r="M2552" s="344"/>
      <c r="N2552" s="344"/>
      <c r="O2552" s="344"/>
      <c r="P2552" s="344"/>
    </row>
    <row r="2553" spans="2:16" ht="18" customHeight="1">
      <c r="B2553" s="344"/>
      <c r="C2553" s="344"/>
      <c r="D2553" s="344"/>
      <c r="E2553" s="344"/>
      <c r="F2553" s="344"/>
      <c r="G2553" s="344"/>
      <c r="H2553" s="344"/>
      <c r="I2553" s="344"/>
      <c r="J2553" s="344"/>
      <c r="K2553" s="344"/>
      <c r="L2553" s="344"/>
      <c r="M2553" s="344"/>
      <c r="N2553" s="344"/>
      <c r="O2553" s="344"/>
      <c r="P2553" s="344"/>
    </row>
    <row r="2554" spans="2:16" ht="18" customHeight="1">
      <c r="B2554" s="344"/>
      <c r="C2554" s="344"/>
      <c r="D2554" s="344"/>
      <c r="E2554" s="344"/>
      <c r="F2554" s="344"/>
      <c r="G2554" s="344"/>
      <c r="H2554" s="344"/>
      <c r="I2554" s="344"/>
      <c r="J2554" s="344"/>
      <c r="K2554" s="344"/>
      <c r="L2554" s="344"/>
      <c r="M2554" s="344"/>
      <c r="N2554" s="344"/>
      <c r="O2554" s="344"/>
      <c r="P2554" s="344"/>
    </row>
    <row r="2555" spans="2:16" ht="18" customHeight="1">
      <c r="B2555" s="344"/>
      <c r="C2555" s="344"/>
      <c r="D2555" s="344"/>
      <c r="E2555" s="344"/>
      <c r="F2555" s="344"/>
      <c r="G2555" s="344"/>
      <c r="H2555" s="344"/>
      <c r="I2555" s="344"/>
      <c r="J2555" s="344"/>
      <c r="K2555" s="344"/>
      <c r="L2555" s="344"/>
      <c r="M2555" s="344"/>
      <c r="N2555" s="344"/>
      <c r="O2555" s="344"/>
      <c r="P2555" s="344"/>
    </row>
    <row r="2556" spans="2:16" ht="18" customHeight="1">
      <c r="B2556" s="344"/>
      <c r="C2556" s="344"/>
      <c r="D2556" s="344"/>
      <c r="E2556" s="344"/>
      <c r="F2556" s="344"/>
      <c r="G2556" s="344"/>
      <c r="H2556" s="344"/>
      <c r="I2556" s="344"/>
      <c r="J2556" s="344"/>
      <c r="K2556" s="344"/>
      <c r="L2556" s="344"/>
      <c r="M2556" s="344"/>
      <c r="N2556" s="344"/>
      <c r="O2556" s="344"/>
      <c r="P2556" s="344"/>
    </row>
    <row r="2557" spans="2:16" ht="18" customHeight="1">
      <c r="B2557" s="344"/>
      <c r="C2557" s="344"/>
      <c r="D2557" s="344"/>
      <c r="E2557" s="344"/>
      <c r="F2557" s="344"/>
      <c r="G2557" s="344"/>
      <c r="H2557" s="344"/>
      <c r="I2557" s="344"/>
      <c r="J2557" s="344"/>
      <c r="K2557" s="344"/>
      <c r="L2557" s="344"/>
      <c r="M2557" s="344"/>
      <c r="N2557" s="344"/>
      <c r="O2557" s="344"/>
      <c r="P2557" s="344"/>
    </row>
    <row r="2558" spans="2:16" ht="18" customHeight="1">
      <c r="B2558" s="344"/>
      <c r="C2558" s="344"/>
      <c r="D2558" s="344"/>
      <c r="E2558" s="344"/>
      <c r="F2558" s="344"/>
      <c r="G2558" s="344"/>
      <c r="H2558" s="344"/>
      <c r="I2558" s="344"/>
      <c r="J2558" s="344"/>
      <c r="K2558" s="344"/>
      <c r="L2558" s="344"/>
      <c r="M2558" s="344"/>
      <c r="N2558" s="344"/>
      <c r="O2558" s="344"/>
      <c r="P2558" s="344"/>
    </row>
    <row r="2559" spans="2:16" ht="18" customHeight="1">
      <c r="B2559" s="344"/>
      <c r="C2559" s="344"/>
      <c r="D2559" s="344"/>
      <c r="E2559" s="344"/>
      <c r="F2559" s="344"/>
      <c r="G2559" s="344"/>
      <c r="H2559" s="344"/>
      <c r="I2559" s="344"/>
      <c r="J2559" s="344"/>
      <c r="K2559" s="344"/>
      <c r="L2559" s="344"/>
      <c r="M2559" s="344"/>
      <c r="N2559" s="344"/>
      <c r="O2559" s="344"/>
      <c r="P2559" s="344"/>
    </row>
    <row r="2560" spans="2:16" ht="18" customHeight="1">
      <c r="B2560" s="344"/>
      <c r="C2560" s="344"/>
      <c r="D2560" s="344"/>
      <c r="E2560" s="344"/>
      <c r="F2560" s="344"/>
      <c r="G2560" s="344"/>
      <c r="H2560" s="344"/>
      <c r="I2560" s="344"/>
      <c r="J2560" s="344"/>
      <c r="K2560" s="344"/>
      <c r="L2560" s="344"/>
      <c r="M2560" s="344"/>
      <c r="N2560" s="344"/>
      <c r="O2560" s="344"/>
      <c r="P2560" s="344"/>
    </row>
    <row r="2561" spans="2:16" ht="18" customHeight="1">
      <c r="B2561" s="344"/>
      <c r="C2561" s="344"/>
      <c r="D2561" s="344"/>
      <c r="E2561" s="344"/>
      <c r="F2561" s="344"/>
      <c r="G2561" s="344"/>
      <c r="H2561" s="344"/>
      <c r="I2561" s="344"/>
      <c r="J2561" s="344"/>
      <c r="K2561" s="344"/>
      <c r="L2561" s="344"/>
      <c r="M2561" s="344"/>
      <c r="N2561" s="344"/>
      <c r="O2561" s="344"/>
      <c r="P2561" s="344"/>
    </row>
    <row r="2562" spans="2:16" ht="18" customHeight="1">
      <c r="B2562" s="344"/>
      <c r="C2562" s="344"/>
      <c r="D2562" s="344"/>
      <c r="E2562" s="344"/>
      <c r="F2562" s="344"/>
      <c r="G2562" s="344"/>
      <c r="H2562" s="344"/>
      <c r="I2562" s="344"/>
      <c r="J2562" s="344"/>
      <c r="K2562" s="344"/>
      <c r="L2562" s="344"/>
      <c r="M2562" s="344"/>
      <c r="N2562" s="344"/>
      <c r="O2562" s="344"/>
      <c r="P2562" s="344"/>
    </row>
    <row r="2563" spans="2:16" ht="18" customHeight="1">
      <c r="B2563" s="344"/>
      <c r="C2563" s="344"/>
      <c r="D2563" s="344"/>
      <c r="E2563" s="344"/>
      <c r="F2563" s="344"/>
      <c r="G2563" s="344"/>
      <c r="H2563" s="344"/>
      <c r="I2563" s="344"/>
      <c r="J2563" s="344"/>
      <c r="K2563" s="344"/>
      <c r="L2563" s="344"/>
      <c r="M2563" s="344"/>
      <c r="N2563" s="344"/>
      <c r="O2563" s="344"/>
      <c r="P2563" s="344"/>
    </row>
    <row r="2564" spans="2:16" ht="18" customHeight="1">
      <c r="B2564" s="344"/>
      <c r="C2564" s="344"/>
      <c r="D2564" s="344"/>
      <c r="E2564" s="344"/>
      <c r="F2564" s="344"/>
      <c r="G2564" s="344"/>
      <c r="H2564" s="344"/>
      <c r="I2564" s="344"/>
      <c r="J2564" s="344"/>
      <c r="K2564" s="344"/>
      <c r="L2564" s="344"/>
      <c r="M2564" s="344"/>
      <c r="N2564" s="344"/>
      <c r="O2564" s="344"/>
      <c r="P2564" s="344"/>
    </row>
    <row r="2565" spans="2:16" ht="18" customHeight="1">
      <c r="B2565" s="344"/>
      <c r="C2565" s="344"/>
      <c r="D2565" s="344"/>
      <c r="E2565" s="344"/>
      <c r="F2565" s="344"/>
      <c r="G2565" s="344"/>
      <c r="H2565" s="344"/>
      <c r="I2565" s="344"/>
      <c r="J2565" s="344"/>
      <c r="K2565" s="344"/>
      <c r="L2565" s="344"/>
      <c r="M2565" s="344"/>
      <c r="N2565" s="344"/>
      <c r="O2565" s="344"/>
      <c r="P2565" s="344"/>
    </row>
    <row r="2566" spans="2:16" ht="18" customHeight="1">
      <c r="B2566" s="344"/>
      <c r="C2566" s="344"/>
      <c r="D2566" s="344"/>
      <c r="E2566" s="344"/>
      <c r="F2566" s="344"/>
      <c r="G2566" s="344"/>
      <c r="H2566" s="344"/>
      <c r="I2566" s="344"/>
      <c r="J2566" s="344"/>
      <c r="K2566" s="344"/>
      <c r="L2566" s="344"/>
      <c r="M2566" s="344"/>
      <c r="N2566" s="344"/>
      <c r="O2566" s="344"/>
      <c r="P2566" s="344"/>
    </row>
    <row r="2567" spans="2:16" ht="18" customHeight="1">
      <c r="B2567" s="344"/>
      <c r="C2567" s="344"/>
      <c r="D2567" s="344"/>
      <c r="E2567" s="344"/>
      <c r="F2567" s="344"/>
      <c r="G2567" s="344"/>
      <c r="H2567" s="344"/>
      <c r="I2567" s="344"/>
      <c r="J2567" s="344"/>
      <c r="K2567" s="344"/>
      <c r="L2567" s="344"/>
      <c r="M2567" s="344"/>
      <c r="N2567" s="344"/>
      <c r="O2567" s="344"/>
      <c r="P2567" s="344"/>
    </row>
    <row r="2568" spans="2:16" ht="18" customHeight="1">
      <c r="B2568" s="344"/>
      <c r="C2568" s="344"/>
      <c r="D2568" s="344"/>
      <c r="E2568" s="344"/>
      <c r="F2568" s="344"/>
      <c r="G2568" s="344"/>
      <c r="H2568" s="344"/>
      <c r="I2568" s="344"/>
      <c r="J2568" s="344"/>
      <c r="K2568" s="344"/>
      <c r="L2568" s="344"/>
      <c r="M2568" s="344"/>
      <c r="N2568" s="344"/>
      <c r="O2568" s="344"/>
      <c r="P2568" s="344"/>
    </row>
    <row r="2569" spans="2:16" ht="18" customHeight="1">
      <c r="B2569" s="344"/>
      <c r="C2569" s="344"/>
      <c r="D2569" s="344"/>
      <c r="E2569" s="344"/>
      <c r="F2569" s="344"/>
      <c r="G2569" s="344"/>
      <c r="H2569" s="344"/>
      <c r="I2569" s="344"/>
      <c r="J2569" s="344"/>
      <c r="K2569" s="344"/>
      <c r="L2569" s="344"/>
      <c r="M2569" s="344"/>
      <c r="N2569" s="344"/>
      <c r="O2569" s="344"/>
      <c r="P2569" s="344"/>
    </row>
    <row r="2570" spans="2:16" ht="18" customHeight="1">
      <c r="B2570" s="344"/>
      <c r="C2570" s="344"/>
      <c r="D2570" s="344"/>
      <c r="E2570" s="344"/>
      <c r="F2570" s="344"/>
      <c r="G2570" s="344"/>
      <c r="H2570" s="344"/>
      <c r="I2570" s="344"/>
      <c r="J2570" s="344"/>
      <c r="K2570" s="344"/>
      <c r="L2570" s="344"/>
      <c r="M2570" s="344"/>
      <c r="N2570" s="344"/>
      <c r="O2570" s="344"/>
      <c r="P2570" s="344"/>
    </row>
    <row r="2571" spans="2:16" ht="18" customHeight="1">
      <c r="B2571" s="344"/>
      <c r="C2571" s="344"/>
      <c r="D2571" s="344"/>
      <c r="E2571" s="344"/>
      <c r="F2571" s="344"/>
      <c r="G2571" s="344"/>
      <c r="H2571" s="344"/>
      <c r="I2571" s="344"/>
      <c r="J2571" s="344"/>
      <c r="K2571" s="344"/>
      <c r="L2571" s="344"/>
      <c r="M2571" s="344"/>
      <c r="N2571" s="344"/>
      <c r="O2571" s="344"/>
      <c r="P2571" s="344"/>
    </row>
    <row r="2572" spans="2:16" ht="18" customHeight="1">
      <c r="B2572" s="344"/>
      <c r="C2572" s="344"/>
      <c r="D2572" s="344"/>
      <c r="E2572" s="344"/>
      <c r="F2572" s="344"/>
      <c r="G2572" s="344"/>
      <c r="H2572" s="344"/>
      <c r="I2572" s="344"/>
      <c r="J2572" s="344"/>
      <c r="K2572" s="344"/>
      <c r="L2572" s="344"/>
      <c r="M2572" s="344"/>
      <c r="N2572" s="344"/>
      <c r="O2572" s="344"/>
      <c r="P2572" s="344"/>
    </row>
    <row r="2573" spans="2:16" ht="18" customHeight="1">
      <c r="B2573" s="344"/>
      <c r="C2573" s="344"/>
      <c r="D2573" s="344"/>
      <c r="E2573" s="344"/>
      <c r="F2573" s="344"/>
      <c r="G2573" s="344"/>
      <c r="H2573" s="344"/>
      <c r="I2573" s="344"/>
      <c r="J2573" s="344"/>
      <c r="K2573" s="344"/>
      <c r="L2573" s="344"/>
      <c r="M2573" s="344"/>
      <c r="N2573" s="344"/>
      <c r="O2573" s="344"/>
      <c r="P2573" s="344"/>
    </row>
    <row r="2574" spans="2:16" ht="18" customHeight="1">
      <c r="B2574" s="344"/>
      <c r="C2574" s="344"/>
      <c r="D2574" s="344"/>
      <c r="E2574" s="344"/>
      <c r="F2574" s="344"/>
      <c r="G2574" s="344"/>
      <c r="H2574" s="344"/>
      <c r="I2574" s="344"/>
      <c r="J2574" s="344"/>
      <c r="K2574" s="344"/>
      <c r="L2574" s="344"/>
      <c r="M2574" s="344"/>
      <c r="N2574" s="344"/>
      <c r="O2574" s="344"/>
      <c r="P2574" s="344"/>
    </row>
    <row r="2575" spans="2:16" ht="18" customHeight="1">
      <c r="B2575" s="344"/>
      <c r="C2575" s="344"/>
      <c r="D2575" s="344"/>
      <c r="E2575" s="344"/>
      <c r="F2575" s="344"/>
      <c r="G2575" s="344"/>
      <c r="H2575" s="344"/>
      <c r="I2575" s="344"/>
      <c r="J2575" s="344"/>
      <c r="K2575" s="344"/>
      <c r="L2575" s="344"/>
      <c r="M2575" s="344"/>
      <c r="N2575" s="344"/>
      <c r="O2575" s="344"/>
      <c r="P2575" s="344"/>
    </row>
    <row r="2576" spans="2:16" ht="18" customHeight="1">
      <c r="B2576" s="344"/>
      <c r="C2576" s="344"/>
      <c r="D2576" s="344"/>
      <c r="E2576" s="344"/>
      <c r="F2576" s="344"/>
      <c r="G2576" s="344"/>
      <c r="H2576" s="344"/>
      <c r="I2576" s="344"/>
      <c r="J2576" s="344"/>
      <c r="K2576" s="344"/>
      <c r="L2576" s="344"/>
      <c r="M2576" s="344"/>
      <c r="N2576" s="344"/>
      <c r="O2576" s="344"/>
      <c r="P2576" s="344"/>
    </row>
    <row r="2577" spans="2:16" ht="18" customHeight="1">
      <c r="B2577" s="344"/>
      <c r="C2577" s="344"/>
      <c r="D2577" s="344"/>
      <c r="E2577" s="344"/>
      <c r="F2577" s="344"/>
      <c r="G2577" s="344"/>
      <c r="H2577" s="344"/>
      <c r="I2577" s="344"/>
      <c r="J2577" s="344"/>
      <c r="K2577" s="344"/>
      <c r="L2577" s="344"/>
      <c r="M2577" s="344"/>
      <c r="N2577" s="344"/>
      <c r="O2577" s="344"/>
      <c r="P2577" s="344"/>
    </row>
    <row r="2578" spans="2:16" ht="18" customHeight="1">
      <c r="B2578" s="344"/>
      <c r="C2578" s="344"/>
      <c r="D2578" s="344"/>
      <c r="E2578" s="344"/>
      <c r="F2578" s="344"/>
      <c r="G2578" s="344"/>
      <c r="H2578" s="344"/>
      <c r="I2578" s="344"/>
      <c r="J2578" s="344"/>
      <c r="K2578" s="344"/>
      <c r="L2578" s="344"/>
      <c r="M2578" s="344"/>
      <c r="N2578" s="344"/>
      <c r="O2578" s="344"/>
      <c r="P2578" s="344"/>
    </row>
    <row r="2579" spans="2:16" ht="18" customHeight="1">
      <c r="B2579" s="344"/>
      <c r="C2579" s="344"/>
      <c r="D2579" s="344"/>
      <c r="E2579" s="344"/>
      <c r="F2579" s="344"/>
      <c r="G2579" s="344"/>
      <c r="H2579" s="344"/>
      <c r="I2579" s="344"/>
      <c r="J2579" s="344"/>
      <c r="K2579" s="344"/>
      <c r="L2579" s="344"/>
      <c r="M2579" s="344"/>
      <c r="N2579" s="344"/>
      <c r="O2579" s="344"/>
      <c r="P2579" s="344"/>
    </row>
    <row r="2580" spans="2:16" ht="18" customHeight="1">
      <c r="B2580" s="344"/>
      <c r="C2580" s="344"/>
      <c r="D2580" s="344"/>
      <c r="E2580" s="344"/>
      <c r="F2580" s="344"/>
      <c r="G2580" s="344"/>
      <c r="H2580" s="344"/>
      <c r="I2580" s="344"/>
      <c r="J2580" s="344"/>
      <c r="K2580" s="344"/>
      <c r="L2580" s="344"/>
      <c r="M2580" s="344"/>
      <c r="N2580" s="344"/>
      <c r="O2580" s="344"/>
      <c r="P2580" s="344"/>
    </row>
    <row r="2581" spans="2:16" ht="18" customHeight="1">
      <c r="B2581" s="344"/>
      <c r="C2581" s="344"/>
      <c r="D2581" s="344"/>
      <c r="E2581" s="344"/>
      <c r="F2581" s="344"/>
      <c r="G2581" s="344"/>
      <c r="H2581" s="344"/>
      <c r="I2581" s="344"/>
      <c r="J2581" s="344"/>
      <c r="K2581" s="344"/>
      <c r="L2581" s="344"/>
      <c r="M2581" s="344"/>
      <c r="N2581" s="344"/>
      <c r="O2581" s="344"/>
      <c r="P2581" s="344"/>
    </row>
    <row r="2582" spans="2:16" ht="18" customHeight="1">
      <c r="B2582" s="344"/>
      <c r="C2582" s="344"/>
      <c r="D2582" s="344"/>
      <c r="E2582" s="344"/>
      <c r="F2582" s="344"/>
      <c r="G2582" s="344"/>
      <c r="H2582" s="344"/>
      <c r="I2582" s="344"/>
      <c r="J2582" s="344"/>
      <c r="K2582" s="344"/>
      <c r="L2582" s="344"/>
      <c r="M2582" s="344"/>
      <c r="N2582" s="344"/>
      <c r="O2582" s="344"/>
      <c r="P2582" s="344"/>
    </row>
    <row r="2583" spans="2:16" ht="18" customHeight="1">
      <c r="B2583" s="344"/>
      <c r="C2583" s="344"/>
      <c r="D2583" s="344"/>
      <c r="E2583" s="344"/>
      <c r="F2583" s="344"/>
      <c r="G2583" s="344"/>
      <c r="H2583" s="344"/>
      <c r="I2583" s="344"/>
      <c r="J2583" s="344"/>
      <c r="K2583" s="344"/>
      <c r="L2583" s="344"/>
      <c r="M2583" s="344"/>
      <c r="N2583" s="344"/>
      <c r="O2583" s="344"/>
      <c r="P2583" s="344"/>
    </row>
    <row r="2584" spans="2:16" ht="18" customHeight="1">
      <c r="B2584" s="344"/>
      <c r="C2584" s="344"/>
      <c r="D2584" s="344"/>
      <c r="E2584" s="344"/>
      <c r="F2584" s="344"/>
      <c r="G2584" s="344"/>
      <c r="H2584" s="344"/>
      <c r="I2584" s="344"/>
      <c r="J2584" s="344"/>
      <c r="K2584" s="344"/>
      <c r="L2584" s="344"/>
      <c r="M2584" s="344"/>
      <c r="N2584" s="344"/>
      <c r="O2584" s="344"/>
      <c r="P2584" s="344"/>
    </row>
    <row r="2585" spans="2:16" ht="18" customHeight="1">
      <c r="B2585" s="344"/>
      <c r="C2585" s="344"/>
      <c r="D2585" s="344"/>
      <c r="E2585" s="344"/>
      <c r="F2585" s="344"/>
      <c r="G2585" s="344"/>
      <c r="H2585" s="344"/>
      <c r="I2585" s="344"/>
      <c r="J2585" s="344"/>
      <c r="K2585" s="344"/>
      <c r="L2585" s="344"/>
      <c r="M2585" s="344"/>
      <c r="N2585" s="344"/>
      <c r="O2585" s="344"/>
      <c r="P2585" s="344"/>
    </row>
    <row r="2586" spans="2:16" ht="18" customHeight="1">
      <c r="B2586" s="344"/>
      <c r="C2586" s="344"/>
      <c r="D2586" s="344"/>
      <c r="E2586" s="344"/>
      <c r="F2586" s="344"/>
      <c r="G2586" s="344"/>
      <c r="H2586" s="344"/>
      <c r="I2586" s="344"/>
      <c r="J2586" s="344"/>
      <c r="K2586" s="344"/>
      <c r="L2586" s="344"/>
      <c r="M2586" s="344"/>
      <c r="N2586" s="344"/>
      <c r="O2586" s="344"/>
      <c r="P2586" s="344"/>
    </row>
    <row r="2587" spans="2:16" ht="18" customHeight="1">
      <c r="B2587" s="344"/>
      <c r="C2587" s="344"/>
      <c r="D2587" s="344"/>
      <c r="E2587" s="344"/>
      <c r="F2587" s="344"/>
      <c r="G2587" s="344"/>
      <c r="H2587" s="344"/>
      <c r="I2587" s="344"/>
      <c r="J2587" s="344"/>
      <c r="K2587" s="344"/>
      <c r="L2587" s="344"/>
      <c r="M2587" s="344"/>
      <c r="N2587" s="344"/>
      <c r="O2587" s="344"/>
      <c r="P2587" s="344"/>
    </row>
    <row r="2588" spans="2:16" ht="18" customHeight="1">
      <c r="B2588" s="344"/>
      <c r="C2588" s="344"/>
      <c r="D2588" s="344"/>
      <c r="E2588" s="344"/>
      <c r="F2588" s="344"/>
      <c r="G2588" s="344"/>
      <c r="H2588" s="344"/>
      <c r="I2588" s="344"/>
      <c r="J2588" s="344"/>
      <c r="K2588" s="344"/>
      <c r="L2588" s="344"/>
      <c r="M2588" s="344"/>
      <c r="N2588" s="344"/>
      <c r="O2588" s="344"/>
      <c r="P2588" s="344"/>
    </row>
    <row r="2589" spans="2:16" ht="18" customHeight="1">
      <c r="B2589" s="344"/>
      <c r="C2589" s="344"/>
      <c r="D2589" s="344"/>
      <c r="E2589" s="344"/>
      <c r="F2589" s="344"/>
      <c r="G2589" s="344"/>
      <c r="H2589" s="344"/>
      <c r="I2589" s="344"/>
      <c r="J2589" s="344"/>
      <c r="K2589" s="344"/>
      <c r="L2589" s="344"/>
      <c r="M2589" s="344"/>
      <c r="N2589" s="344"/>
      <c r="O2589" s="344"/>
      <c r="P2589" s="344"/>
    </row>
    <row r="2590" spans="2:16" ht="18" customHeight="1">
      <c r="B2590" s="344"/>
      <c r="C2590" s="344"/>
      <c r="D2590" s="344"/>
      <c r="E2590" s="344"/>
      <c r="F2590" s="344"/>
      <c r="G2590" s="344"/>
      <c r="H2590" s="344"/>
      <c r="I2590" s="344"/>
      <c r="J2590" s="344"/>
      <c r="K2590" s="344"/>
      <c r="L2590" s="344"/>
      <c r="M2590" s="344"/>
      <c r="N2590" s="344"/>
      <c r="O2590" s="344"/>
      <c r="P2590" s="344"/>
    </row>
    <row r="2591" spans="2:16" ht="18" customHeight="1">
      <c r="B2591" s="344"/>
      <c r="C2591" s="344"/>
      <c r="D2591" s="344"/>
      <c r="E2591" s="344"/>
      <c r="F2591" s="344"/>
      <c r="G2591" s="344"/>
      <c r="H2591" s="344"/>
      <c r="I2591" s="344"/>
      <c r="J2591" s="344"/>
      <c r="K2591" s="344"/>
      <c r="L2591" s="344"/>
      <c r="M2591" s="344"/>
      <c r="N2591" s="344"/>
      <c r="O2591" s="344"/>
      <c r="P2591" s="344"/>
    </row>
    <row r="2592" spans="2:16" ht="18" customHeight="1">
      <c r="B2592" s="344"/>
      <c r="C2592" s="344"/>
      <c r="D2592" s="344"/>
      <c r="E2592" s="344"/>
      <c r="F2592" s="344"/>
      <c r="G2592" s="344"/>
      <c r="H2592" s="344"/>
      <c r="I2592" s="344"/>
      <c r="J2592" s="344"/>
      <c r="K2592" s="344"/>
      <c r="L2592" s="344"/>
      <c r="M2592" s="344"/>
      <c r="N2592" s="344"/>
      <c r="O2592" s="344"/>
      <c r="P2592" s="344"/>
    </row>
    <row r="2593" spans="2:16" ht="18" customHeight="1">
      <c r="B2593" s="344"/>
      <c r="C2593" s="344"/>
      <c r="D2593" s="344"/>
      <c r="E2593" s="344"/>
      <c r="F2593" s="344"/>
      <c r="G2593" s="344"/>
      <c r="H2593" s="344"/>
      <c r="I2593" s="344"/>
      <c r="J2593" s="344"/>
      <c r="K2593" s="344"/>
      <c r="L2593" s="344"/>
      <c r="M2593" s="344"/>
      <c r="N2593" s="344"/>
      <c r="O2593" s="344"/>
      <c r="P2593" s="344"/>
    </row>
    <row r="2594" spans="2:16" ht="18" customHeight="1">
      <c r="B2594" s="344"/>
      <c r="C2594" s="344"/>
      <c r="D2594" s="344"/>
      <c r="E2594" s="344"/>
      <c r="F2594" s="344"/>
      <c r="G2594" s="344"/>
      <c r="H2594" s="344"/>
      <c r="I2594" s="344"/>
      <c r="J2594" s="344"/>
      <c r="K2594" s="344"/>
      <c r="L2594" s="344"/>
      <c r="M2594" s="344"/>
      <c r="N2594" s="344"/>
      <c r="O2594" s="344"/>
      <c r="P2594" s="344"/>
    </row>
    <row r="2595" spans="2:16" ht="18" customHeight="1">
      <c r="B2595" s="344"/>
      <c r="C2595" s="344"/>
      <c r="D2595" s="344"/>
      <c r="E2595" s="344"/>
      <c r="F2595" s="344"/>
      <c r="G2595" s="344"/>
      <c r="H2595" s="344"/>
      <c r="I2595" s="344"/>
      <c r="J2595" s="344"/>
      <c r="K2595" s="344"/>
      <c r="L2595" s="344"/>
      <c r="M2595" s="344"/>
      <c r="N2595" s="344"/>
      <c r="O2595" s="344"/>
      <c r="P2595" s="344"/>
    </row>
    <row r="2596" spans="2:16" ht="18" customHeight="1">
      <c r="B2596" s="344"/>
      <c r="C2596" s="344"/>
      <c r="D2596" s="344"/>
      <c r="E2596" s="344"/>
      <c r="F2596" s="344"/>
      <c r="G2596" s="344"/>
      <c r="H2596" s="344"/>
      <c r="I2596" s="344"/>
      <c r="J2596" s="344"/>
      <c r="K2596" s="344"/>
      <c r="L2596" s="344"/>
      <c r="M2596" s="344"/>
      <c r="N2596" s="344"/>
      <c r="O2596" s="344"/>
      <c r="P2596" s="344"/>
    </row>
    <row r="2597" spans="2:16" ht="18" customHeight="1">
      <c r="B2597" s="344"/>
      <c r="C2597" s="344"/>
      <c r="D2597" s="344"/>
      <c r="E2597" s="344"/>
      <c r="F2597" s="344"/>
      <c r="G2597" s="344"/>
      <c r="H2597" s="344"/>
      <c r="I2597" s="344"/>
      <c r="J2597" s="344"/>
      <c r="K2597" s="344"/>
      <c r="L2597" s="344"/>
      <c r="M2597" s="344"/>
      <c r="N2597" s="344"/>
      <c r="O2597" s="344"/>
      <c r="P2597" s="344"/>
    </row>
    <row r="2598" spans="2:16" ht="18" customHeight="1">
      <c r="B2598" s="344"/>
      <c r="C2598" s="344"/>
      <c r="D2598" s="344"/>
      <c r="E2598" s="344"/>
      <c r="F2598" s="344"/>
      <c r="G2598" s="344"/>
      <c r="H2598" s="344"/>
      <c r="I2598" s="344"/>
      <c r="J2598" s="344"/>
      <c r="K2598" s="344"/>
      <c r="L2598" s="344"/>
      <c r="M2598" s="344"/>
      <c r="N2598" s="344"/>
      <c r="O2598" s="344"/>
      <c r="P2598" s="344"/>
    </row>
    <row r="2599" spans="2:16" ht="18" customHeight="1">
      <c r="B2599" s="344"/>
      <c r="C2599" s="344"/>
      <c r="D2599" s="344"/>
      <c r="E2599" s="344"/>
      <c r="F2599" s="344"/>
      <c r="G2599" s="344"/>
      <c r="H2599" s="344"/>
      <c r="I2599" s="344"/>
      <c r="J2599" s="344"/>
      <c r="K2599" s="344"/>
      <c r="L2599" s="344"/>
      <c r="M2599" s="344"/>
      <c r="N2599" s="344"/>
      <c r="O2599" s="344"/>
      <c r="P2599" s="344"/>
    </row>
    <row r="2600" spans="2:16" ht="18" customHeight="1">
      <c r="B2600" s="344"/>
      <c r="C2600" s="344"/>
      <c r="D2600" s="344"/>
      <c r="E2600" s="344"/>
      <c r="F2600" s="344"/>
      <c r="G2600" s="344"/>
      <c r="H2600" s="344"/>
      <c r="I2600" s="344"/>
      <c r="J2600" s="344"/>
      <c r="K2600" s="344"/>
      <c r="L2600" s="344"/>
      <c r="M2600" s="344"/>
      <c r="N2600" s="344"/>
      <c r="O2600" s="344"/>
      <c r="P2600" s="344"/>
    </row>
    <row r="2601" spans="2:16" ht="18" customHeight="1">
      <c r="B2601" s="344"/>
      <c r="C2601" s="344"/>
      <c r="D2601" s="344"/>
      <c r="E2601" s="344"/>
      <c r="F2601" s="344"/>
      <c r="G2601" s="344"/>
      <c r="H2601" s="344"/>
      <c r="I2601" s="344"/>
      <c r="J2601" s="344"/>
      <c r="K2601" s="344"/>
      <c r="L2601" s="344"/>
      <c r="M2601" s="344"/>
      <c r="N2601" s="344"/>
      <c r="O2601" s="344"/>
      <c r="P2601" s="344"/>
    </row>
    <row r="2602" spans="2:16" ht="18" customHeight="1">
      <c r="B2602" s="344"/>
      <c r="C2602" s="344"/>
      <c r="D2602" s="344"/>
      <c r="E2602" s="344"/>
      <c r="F2602" s="344"/>
      <c r="G2602" s="344"/>
      <c r="H2602" s="344"/>
      <c r="I2602" s="344"/>
      <c r="J2602" s="344"/>
      <c r="K2602" s="344"/>
      <c r="L2602" s="344"/>
      <c r="M2602" s="344"/>
      <c r="N2602" s="344"/>
      <c r="O2602" s="344"/>
      <c r="P2602" s="344"/>
    </row>
    <row r="2603" spans="2:16" ht="18" customHeight="1">
      <c r="B2603" s="344"/>
      <c r="C2603" s="344"/>
      <c r="D2603" s="344"/>
      <c r="E2603" s="344"/>
      <c r="F2603" s="344"/>
      <c r="G2603" s="344"/>
      <c r="H2603" s="344"/>
      <c r="I2603" s="344"/>
      <c r="J2603" s="344"/>
      <c r="K2603" s="344"/>
      <c r="L2603" s="344"/>
      <c r="M2603" s="344"/>
      <c r="N2603" s="344"/>
      <c r="O2603" s="344"/>
      <c r="P2603" s="344"/>
    </row>
    <row r="2604" spans="2:16" ht="18" customHeight="1">
      <c r="B2604" s="344"/>
      <c r="C2604" s="344"/>
      <c r="D2604" s="344"/>
      <c r="E2604" s="344"/>
      <c r="F2604" s="344"/>
      <c r="G2604" s="344"/>
      <c r="H2604" s="344"/>
      <c r="I2604" s="344"/>
      <c r="J2604" s="344"/>
      <c r="K2604" s="344"/>
      <c r="L2604" s="344"/>
      <c r="M2604" s="344"/>
      <c r="N2604" s="344"/>
      <c r="O2604" s="344"/>
      <c r="P2604" s="344"/>
    </row>
    <row r="2605" spans="2:16" ht="18" customHeight="1">
      <c r="B2605" s="344"/>
      <c r="C2605" s="344"/>
      <c r="D2605" s="344"/>
      <c r="E2605" s="344"/>
      <c r="F2605" s="344"/>
      <c r="G2605" s="344"/>
      <c r="H2605" s="344"/>
      <c r="I2605" s="344"/>
      <c r="J2605" s="344"/>
      <c r="K2605" s="344"/>
      <c r="L2605" s="344"/>
      <c r="M2605" s="344"/>
      <c r="N2605" s="344"/>
      <c r="O2605" s="344"/>
      <c r="P2605" s="344"/>
    </row>
    <row r="2606" spans="2:16" ht="18" customHeight="1">
      <c r="B2606" s="344"/>
      <c r="C2606" s="344"/>
      <c r="D2606" s="344"/>
      <c r="E2606" s="344"/>
      <c r="F2606" s="344"/>
      <c r="G2606" s="344"/>
      <c r="H2606" s="344"/>
      <c r="I2606" s="344"/>
      <c r="J2606" s="344"/>
      <c r="K2606" s="344"/>
      <c r="L2606" s="344"/>
      <c r="M2606" s="344"/>
      <c r="N2606" s="344"/>
      <c r="O2606" s="344"/>
      <c r="P2606" s="344"/>
    </row>
    <row r="2607" spans="2:16" ht="18" customHeight="1">
      <c r="B2607" s="344"/>
      <c r="C2607" s="344"/>
      <c r="D2607" s="344"/>
      <c r="E2607" s="344"/>
      <c r="F2607" s="344"/>
      <c r="G2607" s="344"/>
      <c r="H2607" s="344"/>
      <c r="I2607" s="344"/>
      <c r="J2607" s="344"/>
      <c r="K2607" s="344"/>
      <c r="L2607" s="344"/>
      <c r="M2607" s="344"/>
      <c r="N2607" s="344"/>
      <c r="O2607" s="344"/>
      <c r="P2607" s="344"/>
    </row>
    <row r="2608" spans="2:16" ht="18" customHeight="1">
      <c r="B2608" s="344"/>
      <c r="C2608" s="344"/>
      <c r="D2608" s="344"/>
      <c r="E2608" s="344"/>
      <c r="F2608" s="344"/>
      <c r="G2608" s="344"/>
      <c r="H2608" s="344"/>
      <c r="I2608" s="344"/>
      <c r="J2608" s="344"/>
      <c r="K2608" s="344"/>
      <c r="L2608" s="344"/>
      <c r="M2608" s="344"/>
      <c r="N2608" s="344"/>
      <c r="O2608" s="344"/>
      <c r="P2608" s="344"/>
    </row>
    <row r="2609" spans="2:16" ht="18" customHeight="1">
      <c r="B2609" s="344"/>
      <c r="C2609" s="344"/>
      <c r="D2609" s="344"/>
      <c r="E2609" s="344"/>
      <c r="F2609" s="344"/>
      <c r="G2609" s="344"/>
      <c r="H2609" s="344"/>
      <c r="I2609" s="344"/>
      <c r="J2609" s="344"/>
      <c r="K2609" s="344"/>
      <c r="L2609" s="344"/>
      <c r="M2609" s="344"/>
      <c r="N2609" s="344"/>
      <c r="O2609" s="344"/>
      <c r="P2609" s="344"/>
    </row>
    <row r="2610" spans="2:16" ht="18" customHeight="1">
      <c r="B2610" s="344"/>
      <c r="C2610" s="344"/>
      <c r="D2610" s="344"/>
      <c r="E2610" s="344"/>
      <c r="F2610" s="344"/>
      <c r="G2610" s="344"/>
      <c r="H2610" s="344"/>
      <c r="I2610" s="344"/>
      <c r="J2610" s="344"/>
      <c r="K2610" s="344"/>
      <c r="L2610" s="344"/>
      <c r="M2610" s="344"/>
      <c r="N2610" s="344"/>
      <c r="O2610" s="344"/>
      <c r="P2610" s="344"/>
    </row>
    <row r="2611" spans="2:16" ht="18" customHeight="1">
      <c r="B2611" s="344"/>
      <c r="C2611" s="344"/>
      <c r="D2611" s="344"/>
      <c r="E2611" s="344"/>
      <c r="F2611" s="344"/>
      <c r="G2611" s="344"/>
      <c r="H2611" s="344"/>
      <c r="I2611" s="344"/>
      <c r="J2611" s="344"/>
      <c r="K2611" s="344"/>
      <c r="L2611" s="344"/>
      <c r="M2611" s="344"/>
      <c r="N2611" s="344"/>
      <c r="O2611" s="344"/>
      <c r="P2611" s="344"/>
    </row>
    <row r="2612" spans="2:16" ht="18" customHeight="1">
      <c r="B2612" s="344"/>
      <c r="C2612" s="344"/>
      <c r="D2612" s="344"/>
      <c r="E2612" s="344"/>
      <c r="F2612" s="344"/>
      <c r="G2612" s="344"/>
      <c r="H2612" s="344"/>
      <c r="I2612" s="344"/>
      <c r="J2612" s="344"/>
      <c r="K2612" s="344"/>
      <c r="L2612" s="344"/>
      <c r="M2612" s="344"/>
      <c r="N2612" s="344"/>
      <c r="O2612" s="344"/>
      <c r="P2612" s="344"/>
    </row>
    <row r="2613" spans="2:16" ht="18" customHeight="1">
      <c r="B2613" s="344"/>
      <c r="C2613" s="344"/>
      <c r="D2613" s="344"/>
      <c r="E2613" s="344"/>
      <c r="F2613" s="344"/>
      <c r="G2613" s="344"/>
      <c r="H2613" s="344"/>
      <c r="I2613" s="344"/>
      <c r="J2613" s="344"/>
      <c r="K2613" s="344"/>
      <c r="L2613" s="344"/>
      <c r="M2613" s="344"/>
      <c r="N2613" s="344"/>
      <c r="O2613" s="344"/>
      <c r="P2613" s="344"/>
    </row>
    <row r="2614" spans="2:16" ht="18" customHeight="1">
      <c r="B2614" s="344"/>
      <c r="C2614" s="344"/>
      <c r="D2614" s="344"/>
      <c r="E2614" s="344"/>
      <c r="F2614" s="344"/>
      <c r="G2614" s="344"/>
      <c r="H2614" s="344"/>
      <c r="I2614" s="344"/>
      <c r="J2614" s="344"/>
      <c r="K2614" s="344"/>
      <c r="L2614" s="344"/>
      <c r="M2614" s="344"/>
      <c r="N2614" s="344"/>
      <c r="O2614" s="344"/>
      <c r="P2614" s="344"/>
    </row>
    <row r="2615" spans="2:16" ht="18" customHeight="1">
      <c r="B2615" s="344"/>
      <c r="C2615" s="344"/>
      <c r="D2615" s="344"/>
      <c r="E2615" s="344"/>
      <c r="F2615" s="344"/>
      <c r="G2615" s="344"/>
      <c r="H2615" s="344"/>
      <c r="I2615" s="344"/>
      <c r="J2615" s="344"/>
      <c r="K2615" s="344"/>
      <c r="L2615" s="344"/>
      <c r="M2615" s="344"/>
      <c r="N2615" s="344"/>
      <c r="O2615" s="344"/>
      <c r="P2615" s="344"/>
    </row>
    <row r="2616" spans="2:16" ht="18" customHeight="1">
      <c r="B2616" s="344"/>
      <c r="C2616" s="344"/>
      <c r="D2616" s="344"/>
      <c r="E2616" s="344"/>
      <c r="F2616" s="344"/>
      <c r="G2616" s="344"/>
      <c r="H2616" s="344"/>
      <c r="I2616" s="344"/>
      <c r="J2616" s="344"/>
      <c r="K2616" s="344"/>
      <c r="L2616" s="344"/>
      <c r="M2616" s="344"/>
      <c r="N2616" s="344"/>
      <c r="O2616" s="344"/>
      <c r="P2616" s="344"/>
    </row>
    <row r="2617" spans="2:16" ht="18" customHeight="1">
      <c r="B2617" s="344"/>
      <c r="C2617" s="344"/>
      <c r="D2617" s="344"/>
      <c r="E2617" s="344"/>
      <c r="F2617" s="344"/>
      <c r="G2617" s="344"/>
      <c r="H2617" s="344"/>
      <c r="I2617" s="344"/>
      <c r="J2617" s="344"/>
      <c r="K2617" s="344"/>
      <c r="L2617" s="344"/>
      <c r="M2617" s="344"/>
      <c r="N2617" s="344"/>
      <c r="O2617" s="344"/>
      <c r="P2617" s="344"/>
    </row>
    <row r="2618" spans="2:16" ht="18" customHeight="1">
      <c r="B2618" s="344"/>
      <c r="C2618" s="344"/>
      <c r="D2618" s="344"/>
      <c r="E2618" s="344"/>
      <c r="F2618" s="344"/>
      <c r="G2618" s="344"/>
      <c r="H2618" s="344"/>
      <c r="I2618" s="344"/>
      <c r="J2618" s="344"/>
      <c r="K2618" s="344"/>
      <c r="L2618" s="344"/>
      <c r="M2618" s="344"/>
      <c r="N2618" s="344"/>
      <c r="O2618" s="344"/>
      <c r="P2618" s="344"/>
    </row>
    <row r="2619" spans="2:16" ht="18" customHeight="1">
      <c r="B2619" s="344"/>
      <c r="C2619" s="344"/>
      <c r="D2619" s="344"/>
      <c r="E2619" s="344"/>
      <c r="F2619" s="344"/>
      <c r="G2619" s="344"/>
      <c r="H2619" s="344"/>
      <c r="I2619" s="344"/>
      <c r="J2619" s="344"/>
      <c r="K2619" s="344"/>
      <c r="L2619" s="344"/>
      <c r="M2619" s="344"/>
      <c r="N2619" s="344"/>
      <c r="O2619" s="344"/>
      <c r="P2619" s="344"/>
    </row>
    <row r="2620" spans="2:16" ht="18" customHeight="1">
      <c r="B2620" s="344"/>
      <c r="C2620" s="344"/>
      <c r="D2620" s="344"/>
      <c r="E2620" s="344"/>
      <c r="F2620" s="344"/>
      <c r="G2620" s="344"/>
      <c r="H2620" s="344"/>
      <c r="I2620" s="344"/>
      <c r="J2620" s="344"/>
      <c r="K2620" s="344"/>
      <c r="L2620" s="344"/>
      <c r="M2620" s="344"/>
      <c r="N2620" s="344"/>
      <c r="O2620" s="344"/>
      <c r="P2620" s="344"/>
    </row>
    <row r="2621" spans="2:16" ht="18" customHeight="1">
      <c r="B2621" s="344"/>
      <c r="C2621" s="344"/>
      <c r="D2621" s="344"/>
      <c r="E2621" s="344"/>
      <c r="F2621" s="344"/>
      <c r="G2621" s="344"/>
      <c r="H2621" s="344"/>
      <c r="I2621" s="344"/>
      <c r="J2621" s="344"/>
      <c r="K2621" s="344"/>
      <c r="L2621" s="344"/>
      <c r="M2621" s="344"/>
      <c r="N2621" s="344"/>
      <c r="O2621" s="344"/>
      <c r="P2621" s="344"/>
    </row>
    <row r="2622" spans="2:16" ht="18" customHeight="1">
      <c r="B2622" s="344"/>
      <c r="C2622" s="344"/>
      <c r="D2622" s="344"/>
      <c r="E2622" s="344"/>
      <c r="F2622" s="344"/>
      <c r="G2622" s="344"/>
      <c r="H2622" s="344"/>
      <c r="I2622" s="344"/>
      <c r="J2622" s="344"/>
      <c r="K2622" s="344"/>
      <c r="L2622" s="344"/>
      <c r="M2622" s="344"/>
      <c r="N2622" s="344"/>
      <c r="O2622" s="344"/>
      <c r="P2622" s="344"/>
    </row>
    <row r="2623" spans="2:16" ht="18" customHeight="1">
      <c r="B2623" s="344"/>
      <c r="C2623" s="344"/>
      <c r="D2623" s="344"/>
      <c r="E2623" s="344"/>
      <c r="F2623" s="344"/>
      <c r="G2623" s="344"/>
      <c r="H2623" s="344"/>
      <c r="I2623" s="344"/>
      <c r="J2623" s="344"/>
      <c r="K2623" s="344"/>
      <c r="L2623" s="344"/>
      <c r="M2623" s="344"/>
      <c r="N2623" s="344"/>
      <c r="O2623" s="344"/>
      <c r="P2623" s="344"/>
    </row>
    <row r="2624" spans="2:16" ht="18" customHeight="1">
      <c r="B2624" s="344"/>
      <c r="C2624" s="344"/>
      <c r="D2624" s="344"/>
      <c r="E2624" s="344"/>
      <c r="F2624" s="344"/>
      <c r="G2624" s="344"/>
      <c r="H2624" s="344"/>
      <c r="I2624" s="344"/>
      <c r="J2624" s="344"/>
      <c r="K2624" s="344"/>
      <c r="L2624" s="344"/>
      <c r="M2624" s="344"/>
      <c r="N2624" s="344"/>
      <c r="O2624" s="344"/>
      <c r="P2624" s="344"/>
    </row>
    <row r="2625" spans="2:16" ht="18" customHeight="1">
      <c r="B2625" s="344"/>
      <c r="C2625" s="344"/>
      <c r="D2625" s="344"/>
      <c r="E2625" s="344"/>
      <c r="F2625" s="344"/>
      <c r="G2625" s="344"/>
      <c r="H2625" s="344"/>
      <c r="I2625" s="344"/>
      <c r="J2625" s="344"/>
      <c r="K2625" s="344"/>
      <c r="L2625" s="344"/>
      <c r="M2625" s="344"/>
      <c r="N2625" s="344"/>
      <c r="O2625" s="344"/>
      <c r="P2625" s="344"/>
    </row>
    <row r="2626" spans="2:16" ht="18" customHeight="1">
      <c r="B2626" s="344"/>
      <c r="C2626" s="344"/>
      <c r="D2626" s="344"/>
      <c r="E2626" s="344"/>
      <c r="F2626" s="344"/>
      <c r="G2626" s="344"/>
      <c r="H2626" s="344"/>
      <c r="I2626" s="344"/>
      <c r="J2626" s="344"/>
      <c r="K2626" s="344"/>
      <c r="L2626" s="344"/>
      <c r="M2626" s="344"/>
      <c r="N2626" s="344"/>
      <c r="O2626" s="344"/>
      <c r="P2626" s="344"/>
    </row>
    <row r="2627" spans="2:16" ht="18" customHeight="1">
      <c r="B2627" s="344"/>
      <c r="C2627" s="344"/>
      <c r="D2627" s="344"/>
      <c r="E2627" s="344"/>
      <c r="F2627" s="344"/>
      <c r="G2627" s="344"/>
      <c r="H2627" s="344"/>
      <c r="I2627" s="344"/>
      <c r="J2627" s="344"/>
      <c r="K2627" s="344"/>
      <c r="L2627" s="344"/>
      <c r="M2627" s="344"/>
      <c r="N2627" s="344"/>
      <c r="O2627" s="344"/>
      <c r="P2627" s="344"/>
    </row>
    <row r="2628" spans="2:16" ht="18" customHeight="1">
      <c r="B2628" s="344"/>
      <c r="C2628" s="344"/>
      <c r="D2628" s="344"/>
      <c r="E2628" s="344"/>
      <c r="F2628" s="344"/>
      <c r="G2628" s="344"/>
      <c r="H2628" s="344"/>
      <c r="I2628" s="344"/>
      <c r="J2628" s="344"/>
      <c r="K2628" s="344"/>
      <c r="L2628" s="344"/>
      <c r="M2628" s="344"/>
      <c r="N2628" s="344"/>
      <c r="O2628" s="344"/>
      <c r="P2628" s="344"/>
    </row>
    <row r="2629" spans="2:16" ht="18" customHeight="1">
      <c r="B2629" s="344"/>
      <c r="C2629" s="344"/>
      <c r="D2629" s="344"/>
      <c r="E2629" s="344"/>
      <c r="F2629" s="344"/>
      <c r="G2629" s="344"/>
      <c r="H2629" s="344"/>
      <c r="I2629" s="344"/>
      <c r="J2629" s="344"/>
      <c r="K2629" s="344"/>
      <c r="L2629" s="344"/>
      <c r="M2629" s="344"/>
      <c r="N2629" s="344"/>
      <c r="O2629" s="344"/>
      <c r="P2629" s="344"/>
    </row>
    <row r="2630" spans="2:16" ht="18" customHeight="1">
      <c r="B2630" s="344"/>
      <c r="C2630" s="344"/>
      <c r="D2630" s="344"/>
      <c r="E2630" s="344"/>
      <c r="F2630" s="344"/>
      <c r="G2630" s="344"/>
      <c r="H2630" s="344"/>
      <c r="I2630" s="344"/>
      <c r="J2630" s="344"/>
      <c r="K2630" s="344"/>
      <c r="L2630" s="344"/>
      <c r="M2630" s="344"/>
      <c r="N2630" s="344"/>
      <c r="O2630" s="344"/>
      <c r="P2630" s="344"/>
    </row>
    <row r="2631" spans="2:16" ht="18" customHeight="1">
      <c r="B2631" s="344"/>
      <c r="C2631" s="344"/>
      <c r="D2631" s="344"/>
      <c r="E2631" s="344"/>
      <c r="F2631" s="344"/>
      <c r="G2631" s="344"/>
      <c r="H2631" s="344"/>
      <c r="I2631" s="344"/>
      <c r="J2631" s="344"/>
      <c r="K2631" s="344"/>
      <c r="L2631" s="344"/>
      <c r="M2631" s="344"/>
      <c r="N2631" s="344"/>
      <c r="O2631" s="344"/>
      <c r="P2631" s="344"/>
    </row>
    <row r="2632" spans="2:16" ht="18" customHeight="1">
      <c r="B2632" s="344"/>
      <c r="C2632" s="344"/>
      <c r="D2632" s="344"/>
      <c r="E2632" s="344"/>
      <c r="F2632" s="344"/>
      <c r="G2632" s="344"/>
      <c r="H2632" s="344"/>
      <c r="I2632" s="344"/>
      <c r="J2632" s="344"/>
      <c r="K2632" s="344"/>
      <c r="L2632" s="344"/>
      <c r="M2632" s="344"/>
      <c r="N2632" s="344"/>
      <c r="O2632" s="344"/>
      <c r="P2632" s="344"/>
    </row>
    <row r="2633" spans="2:16" ht="18" customHeight="1">
      <c r="B2633" s="344"/>
      <c r="C2633" s="344"/>
      <c r="D2633" s="344"/>
      <c r="E2633" s="344"/>
      <c r="F2633" s="344"/>
      <c r="G2633" s="344"/>
      <c r="H2633" s="344"/>
      <c r="I2633" s="344"/>
      <c r="J2633" s="344"/>
      <c r="K2633" s="344"/>
      <c r="L2633" s="344"/>
      <c r="M2633" s="344"/>
      <c r="N2633" s="344"/>
      <c r="O2633" s="344"/>
      <c r="P2633" s="344"/>
    </row>
    <row r="2634" spans="2:16" ht="18" customHeight="1">
      <c r="B2634" s="344"/>
      <c r="C2634" s="344"/>
      <c r="D2634" s="344"/>
      <c r="E2634" s="344"/>
      <c r="F2634" s="344"/>
      <c r="G2634" s="344"/>
      <c r="H2634" s="344"/>
      <c r="I2634" s="344"/>
      <c r="J2634" s="344"/>
      <c r="K2634" s="344"/>
      <c r="L2634" s="344"/>
      <c r="M2634" s="344"/>
      <c r="N2634" s="344"/>
      <c r="O2634" s="344"/>
      <c r="P2634" s="344"/>
    </row>
    <row r="2635" spans="2:16" ht="18" customHeight="1">
      <c r="B2635" s="344"/>
      <c r="C2635" s="344"/>
      <c r="D2635" s="344"/>
      <c r="E2635" s="344"/>
      <c r="F2635" s="344"/>
      <c r="G2635" s="344"/>
      <c r="H2635" s="344"/>
      <c r="I2635" s="344"/>
      <c r="J2635" s="344"/>
      <c r="K2635" s="344"/>
      <c r="L2635" s="344"/>
      <c r="M2635" s="344"/>
      <c r="N2635" s="344"/>
      <c r="O2635" s="344"/>
      <c r="P2635" s="344"/>
    </row>
    <row r="2636" spans="2:16" ht="18" customHeight="1">
      <c r="B2636" s="344"/>
      <c r="C2636" s="344"/>
      <c r="D2636" s="344"/>
      <c r="E2636" s="344"/>
      <c r="F2636" s="344"/>
      <c r="G2636" s="344"/>
      <c r="H2636" s="344"/>
      <c r="I2636" s="344"/>
      <c r="J2636" s="344"/>
      <c r="K2636" s="344"/>
      <c r="L2636" s="344"/>
      <c r="M2636" s="344"/>
      <c r="N2636" s="344"/>
      <c r="O2636" s="344"/>
      <c r="P2636" s="344"/>
    </row>
    <row r="2637" spans="2:16" ht="18" customHeight="1">
      <c r="B2637" s="344"/>
      <c r="C2637" s="344"/>
      <c r="D2637" s="344"/>
      <c r="E2637" s="344"/>
      <c r="F2637" s="344"/>
      <c r="G2637" s="344"/>
      <c r="H2637" s="344"/>
      <c r="I2637" s="344"/>
      <c r="J2637" s="344"/>
      <c r="K2637" s="344"/>
      <c r="L2637" s="344"/>
      <c r="M2637" s="344"/>
      <c r="N2637" s="344"/>
      <c r="O2637" s="344"/>
      <c r="P2637" s="344"/>
    </row>
    <row r="2638" spans="2:16" ht="18" customHeight="1">
      <c r="B2638" s="344"/>
      <c r="C2638" s="344"/>
      <c r="D2638" s="344"/>
      <c r="E2638" s="344"/>
      <c r="F2638" s="344"/>
      <c r="G2638" s="344"/>
      <c r="H2638" s="344"/>
      <c r="I2638" s="344"/>
      <c r="J2638" s="344"/>
      <c r="K2638" s="344"/>
      <c r="L2638" s="344"/>
      <c r="M2638" s="344"/>
      <c r="N2638" s="344"/>
      <c r="O2638" s="344"/>
      <c r="P2638" s="344"/>
    </row>
    <row r="2639" spans="2:16" ht="18" customHeight="1">
      <c r="B2639" s="344"/>
      <c r="C2639" s="344"/>
      <c r="D2639" s="344"/>
      <c r="E2639" s="344"/>
      <c r="F2639" s="344"/>
      <c r="G2639" s="344"/>
      <c r="H2639" s="344"/>
      <c r="I2639" s="344"/>
      <c r="J2639" s="344"/>
      <c r="K2639" s="344"/>
      <c r="L2639" s="344"/>
      <c r="M2639" s="344"/>
      <c r="N2639" s="344"/>
      <c r="O2639" s="344"/>
      <c r="P2639" s="344"/>
    </row>
    <row r="2640" spans="2:16" ht="18" customHeight="1">
      <c r="B2640" s="344"/>
      <c r="C2640" s="344"/>
      <c r="D2640" s="344"/>
      <c r="E2640" s="344"/>
      <c r="F2640" s="344"/>
      <c r="G2640" s="344"/>
      <c r="H2640" s="344"/>
      <c r="I2640" s="344"/>
      <c r="J2640" s="344"/>
      <c r="K2640" s="344"/>
      <c r="L2640" s="344"/>
      <c r="M2640" s="344"/>
      <c r="N2640" s="344"/>
      <c r="O2640" s="344"/>
      <c r="P2640" s="344"/>
    </row>
    <row r="2641" spans="2:16" ht="18" customHeight="1">
      <c r="B2641" s="344"/>
      <c r="C2641" s="344"/>
      <c r="D2641" s="344"/>
      <c r="E2641" s="344"/>
      <c r="F2641" s="344"/>
      <c r="G2641" s="344"/>
      <c r="H2641" s="344"/>
      <c r="I2641" s="344"/>
      <c r="J2641" s="344"/>
      <c r="K2641" s="344"/>
      <c r="L2641" s="344"/>
      <c r="M2641" s="344"/>
      <c r="N2641" s="344"/>
      <c r="O2641" s="344"/>
      <c r="P2641" s="344"/>
    </row>
    <row r="2642" spans="2:16" ht="18" customHeight="1">
      <c r="B2642" s="344"/>
      <c r="C2642" s="344"/>
      <c r="D2642" s="344"/>
      <c r="E2642" s="344"/>
      <c r="F2642" s="344"/>
      <c r="G2642" s="344"/>
      <c r="H2642" s="344"/>
      <c r="I2642" s="344"/>
      <c r="J2642" s="344"/>
      <c r="K2642" s="344"/>
      <c r="L2642" s="344"/>
      <c r="M2642" s="344"/>
      <c r="N2642" s="344"/>
      <c r="O2642" s="344"/>
      <c r="P2642" s="344"/>
    </row>
    <row r="2643" spans="2:16" ht="18" customHeight="1">
      <c r="B2643" s="344"/>
      <c r="C2643" s="344"/>
      <c r="D2643" s="344"/>
      <c r="E2643" s="344"/>
      <c r="F2643" s="344"/>
      <c r="G2643" s="344"/>
      <c r="H2643" s="344"/>
      <c r="I2643" s="344"/>
      <c r="J2643" s="344"/>
      <c r="K2643" s="344"/>
      <c r="L2643" s="344"/>
      <c r="M2643" s="344"/>
      <c r="N2643" s="344"/>
      <c r="O2643" s="344"/>
      <c r="P2643" s="344"/>
    </row>
    <row r="2644" spans="2:16" ht="18" customHeight="1">
      <c r="B2644" s="344"/>
      <c r="C2644" s="344"/>
      <c r="D2644" s="344"/>
      <c r="E2644" s="344"/>
      <c r="F2644" s="344"/>
      <c r="G2644" s="344"/>
      <c r="H2644" s="344"/>
      <c r="I2644" s="344"/>
      <c r="J2644" s="344"/>
      <c r="K2644" s="344"/>
      <c r="L2644" s="344"/>
      <c r="M2644" s="344"/>
      <c r="N2644" s="344"/>
      <c r="O2644" s="344"/>
      <c r="P2644" s="344"/>
    </row>
    <row r="2645" spans="2:16" ht="18" customHeight="1">
      <c r="B2645" s="344"/>
      <c r="C2645" s="344"/>
      <c r="D2645" s="344"/>
      <c r="E2645" s="344"/>
      <c r="F2645" s="344"/>
      <c r="G2645" s="344"/>
      <c r="H2645" s="344"/>
      <c r="I2645" s="344"/>
      <c r="J2645" s="344"/>
      <c r="K2645" s="344"/>
      <c r="L2645" s="344"/>
      <c r="M2645" s="344"/>
      <c r="N2645" s="344"/>
      <c r="O2645" s="344"/>
      <c r="P2645" s="344"/>
    </row>
    <row r="2646" spans="2:16" ht="18" customHeight="1">
      <c r="B2646" s="344"/>
      <c r="C2646" s="344"/>
      <c r="D2646" s="344"/>
      <c r="E2646" s="344"/>
      <c r="F2646" s="344"/>
      <c r="G2646" s="344"/>
      <c r="H2646" s="344"/>
      <c r="I2646" s="344"/>
      <c r="J2646" s="344"/>
      <c r="K2646" s="344"/>
      <c r="L2646" s="344"/>
      <c r="M2646" s="344"/>
      <c r="N2646" s="344"/>
      <c r="O2646" s="344"/>
      <c r="P2646" s="344"/>
    </row>
    <row r="2647" spans="2:16" ht="18" customHeight="1">
      <c r="B2647" s="344"/>
      <c r="C2647" s="344"/>
      <c r="D2647" s="344"/>
      <c r="E2647" s="344"/>
      <c r="F2647" s="344"/>
      <c r="G2647" s="344"/>
      <c r="H2647" s="344"/>
      <c r="I2647" s="344"/>
      <c r="J2647" s="344"/>
      <c r="K2647" s="344"/>
      <c r="L2647" s="344"/>
      <c r="M2647" s="344"/>
      <c r="N2647" s="344"/>
      <c r="O2647" s="344"/>
      <c r="P2647" s="344"/>
    </row>
    <row r="2648" spans="2:16" ht="18" customHeight="1">
      <c r="B2648" s="344"/>
      <c r="C2648" s="344"/>
      <c r="D2648" s="344"/>
      <c r="E2648" s="344"/>
      <c r="F2648" s="344"/>
      <c r="G2648" s="344"/>
      <c r="H2648" s="344"/>
      <c r="I2648" s="344"/>
      <c r="J2648" s="344"/>
      <c r="K2648" s="344"/>
      <c r="L2648" s="344"/>
      <c r="M2648" s="344"/>
      <c r="N2648" s="344"/>
      <c r="O2648" s="344"/>
      <c r="P2648" s="344"/>
    </row>
    <row r="2649" spans="2:16" ht="18" customHeight="1">
      <c r="B2649" s="344"/>
      <c r="C2649" s="344"/>
      <c r="D2649" s="344"/>
      <c r="E2649" s="344"/>
      <c r="F2649" s="344"/>
      <c r="G2649" s="344"/>
      <c r="H2649" s="344"/>
      <c r="I2649" s="344"/>
      <c r="J2649" s="344"/>
      <c r="K2649" s="344"/>
      <c r="L2649" s="344"/>
      <c r="M2649" s="344"/>
      <c r="N2649" s="344"/>
      <c r="O2649" s="344"/>
      <c r="P2649" s="344"/>
    </row>
    <row r="2650" spans="2:16" ht="18" customHeight="1">
      <c r="B2650" s="344"/>
      <c r="C2650" s="344"/>
      <c r="D2650" s="344"/>
      <c r="E2650" s="344"/>
      <c r="F2650" s="344"/>
      <c r="G2650" s="344"/>
      <c r="H2650" s="344"/>
      <c r="I2650" s="344"/>
      <c r="J2650" s="344"/>
      <c r="K2650" s="344"/>
      <c r="L2650" s="344"/>
      <c r="M2650" s="344"/>
      <c r="N2650" s="344"/>
      <c r="O2650" s="344"/>
      <c r="P2650" s="344"/>
    </row>
    <row r="2651" spans="2:16" ht="18" customHeight="1">
      <c r="B2651" s="344"/>
      <c r="C2651" s="344"/>
      <c r="D2651" s="344"/>
      <c r="E2651" s="344"/>
      <c r="F2651" s="344"/>
      <c r="G2651" s="344"/>
      <c r="H2651" s="344"/>
      <c r="I2651" s="344"/>
      <c r="J2651" s="344"/>
      <c r="K2651" s="344"/>
      <c r="L2651" s="344"/>
      <c r="M2651" s="344"/>
      <c r="N2651" s="344"/>
      <c r="O2651" s="344"/>
      <c r="P2651" s="344"/>
    </row>
    <row r="2652" spans="2:16" ht="18" customHeight="1">
      <c r="B2652" s="344"/>
      <c r="C2652" s="344"/>
      <c r="D2652" s="344"/>
      <c r="E2652" s="344"/>
      <c r="F2652" s="344"/>
      <c r="G2652" s="344"/>
      <c r="H2652" s="344"/>
      <c r="I2652" s="344"/>
      <c r="J2652" s="344"/>
      <c r="K2652" s="344"/>
      <c r="L2652" s="344"/>
      <c r="M2652" s="344"/>
      <c r="N2652" s="344"/>
      <c r="O2652" s="344"/>
      <c r="P2652" s="344"/>
    </row>
    <row r="2653" spans="2:16" ht="18" customHeight="1">
      <c r="B2653" s="344"/>
      <c r="C2653" s="344"/>
      <c r="D2653" s="344"/>
      <c r="E2653" s="344"/>
      <c r="F2653" s="344"/>
      <c r="G2653" s="344"/>
      <c r="H2653" s="344"/>
      <c r="I2653" s="344"/>
      <c r="J2653" s="344"/>
      <c r="K2653" s="344"/>
      <c r="L2653" s="344"/>
      <c r="M2653" s="344"/>
      <c r="N2653" s="344"/>
      <c r="O2653" s="344"/>
      <c r="P2653" s="344"/>
    </row>
    <row r="2654" spans="2:16" ht="18" customHeight="1">
      <c r="B2654" s="344"/>
      <c r="C2654" s="344"/>
      <c r="D2654" s="344"/>
      <c r="E2654" s="344"/>
      <c r="F2654" s="344"/>
      <c r="G2654" s="344"/>
      <c r="H2654" s="344"/>
      <c r="I2654" s="344"/>
      <c r="J2654" s="344"/>
      <c r="K2654" s="344"/>
      <c r="L2654" s="344"/>
      <c r="M2654" s="344"/>
      <c r="N2654" s="344"/>
      <c r="O2654" s="344"/>
      <c r="P2654" s="344"/>
    </row>
    <row r="2655" spans="2:16" ht="18" customHeight="1">
      <c r="B2655" s="344"/>
      <c r="C2655" s="344"/>
      <c r="D2655" s="344"/>
      <c r="E2655" s="344"/>
      <c r="F2655" s="344"/>
      <c r="G2655" s="344"/>
      <c r="H2655" s="344"/>
      <c r="I2655" s="344"/>
      <c r="J2655" s="344"/>
      <c r="K2655" s="344"/>
      <c r="L2655" s="344"/>
      <c r="M2655" s="344"/>
      <c r="N2655" s="344"/>
      <c r="O2655" s="344"/>
      <c r="P2655" s="344"/>
    </row>
    <row r="2656" spans="2:16" ht="18" customHeight="1">
      <c r="B2656" s="344"/>
      <c r="C2656" s="344"/>
      <c r="D2656" s="344"/>
      <c r="E2656" s="344"/>
      <c r="F2656" s="344"/>
      <c r="G2656" s="344"/>
      <c r="H2656" s="344"/>
      <c r="I2656" s="344"/>
      <c r="J2656" s="344"/>
      <c r="K2656" s="344"/>
      <c r="L2656" s="344"/>
      <c r="M2656" s="344"/>
      <c r="N2656" s="344"/>
      <c r="O2656" s="344"/>
      <c r="P2656" s="344"/>
    </row>
    <row r="2657" spans="2:16" ht="18" customHeight="1">
      <c r="B2657" s="344"/>
      <c r="C2657" s="344"/>
      <c r="D2657" s="344"/>
      <c r="E2657" s="344"/>
      <c r="F2657" s="344"/>
      <c r="G2657" s="344"/>
      <c r="H2657" s="344"/>
      <c r="I2657" s="344"/>
      <c r="J2657" s="344"/>
      <c r="K2657" s="344"/>
      <c r="L2657" s="344"/>
      <c r="M2657" s="344"/>
      <c r="N2657" s="344"/>
      <c r="O2657" s="344"/>
      <c r="P2657" s="344"/>
    </row>
    <row r="2658" spans="2:16" ht="18" customHeight="1">
      <c r="B2658" s="344"/>
      <c r="C2658" s="344"/>
      <c r="D2658" s="344"/>
      <c r="E2658" s="344"/>
      <c r="F2658" s="344"/>
      <c r="G2658" s="344"/>
      <c r="H2658" s="344"/>
      <c r="I2658" s="344"/>
      <c r="J2658" s="344"/>
      <c r="K2658" s="344"/>
      <c r="L2658" s="344"/>
      <c r="M2658" s="344"/>
      <c r="N2658" s="344"/>
      <c r="O2658" s="344"/>
      <c r="P2658" s="344"/>
    </row>
    <row r="2659" spans="2:16" ht="18" customHeight="1">
      <c r="B2659" s="344"/>
      <c r="C2659" s="344"/>
      <c r="D2659" s="344"/>
      <c r="E2659" s="344"/>
      <c r="F2659" s="344"/>
      <c r="G2659" s="344"/>
      <c r="H2659" s="344"/>
      <c r="I2659" s="344"/>
      <c r="J2659" s="344"/>
      <c r="K2659" s="344"/>
      <c r="L2659" s="344"/>
      <c r="M2659" s="344"/>
      <c r="N2659" s="344"/>
      <c r="O2659" s="344"/>
      <c r="P2659" s="344"/>
    </row>
    <row r="2660" spans="2:16" ht="18" customHeight="1">
      <c r="B2660" s="344"/>
      <c r="C2660" s="344"/>
      <c r="D2660" s="344"/>
      <c r="E2660" s="344"/>
      <c r="F2660" s="344"/>
      <c r="G2660" s="344"/>
      <c r="H2660" s="344"/>
      <c r="I2660" s="344"/>
      <c r="J2660" s="344"/>
      <c r="K2660" s="344"/>
      <c r="L2660" s="344"/>
      <c r="M2660" s="344"/>
      <c r="N2660" s="344"/>
      <c r="O2660" s="344"/>
      <c r="P2660" s="344"/>
    </row>
    <row r="2661" spans="2:16" ht="18" customHeight="1">
      <c r="B2661" s="344"/>
      <c r="C2661" s="344"/>
      <c r="D2661" s="344"/>
      <c r="E2661" s="344"/>
      <c r="F2661" s="344"/>
      <c r="G2661" s="344"/>
      <c r="H2661" s="344"/>
      <c r="I2661" s="344"/>
      <c r="J2661" s="344"/>
      <c r="K2661" s="344"/>
      <c r="L2661" s="344"/>
      <c r="M2661" s="344"/>
      <c r="N2661" s="344"/>
      <c r="O2661" s="344"/>
      <c r="P2661" s="344"/>
    </row>
    <row r="2662" spans="2:16" ht="18" customHeight="1">
      <c r="B2662" s="344"/>
      <c r="C2662" s="344"/>
      <c r="D2662" s="344"/>
      <c r="E2662" s="344"/>
      <c r="F2662" s="344"/>
      <c r="G2662" s="344"/>
      <c r="H2662" s="344"/>
      <c r="I2662" s="344"/>
      <c r="J2662" s="344"/>
      <c r="K2662" s="344"/>
      <c r="L2662" s="344"/>
      <c r="M2662" s="344"/>
      <c r="N2662" s="344"/>
      <c r="O2662" s="344"/>
      <c r="P2662" s="344"/>
    </row>
    <row r="2663" spans="2:16" ht="18" customHeight="1">
      <c r="B2663" s="344"/>
      <c r="C2663" s="344"/>
      <c r="D2663" s="344"/>
      <c r="E2663" s="344"/>
      <c r="F2663" s="344"/>
      <c r="G2663" s="344"/>
      <c r="H2663" s="344"/>
      <c r="I2663" s="344"/>
      <c r="J2663" s="344"/>
      <c r="K2663" s="344"/>
      <c r="L2663" s="344"/>
      <c r="M2663" s="344"/>
      <c r="N2663" s="344"/>
      <c r="O2663" s="344"/>
      <c r="P2663" s="344"/>
    </row>
    <row r="2664" spans="2:16" ht="18" customHeight="1">
      <c r="B2664" s="344"/>
      <c r="C2664" s="344"/>
      <c r="D2664" s="344"/>
      <c r="E2664" s="344"/>
      <c r="F2664" s="344"/>
      <c r="G2664" s="344"/>
      <c r="H2664" s="344"/>
      <c r="I2664" s="344"/>
      <c r="J2664" s="344"/>
      <c r="K2664" s="344"/>
      <c r="L2664" s="344"/>
      <c r="M2664" s="344"/>
      <c r="N2664" s="344"/>
      <c r="O2664" s="344"/>
      <c r="P2664" s="344"/>
    </row>
    <row r="2665" spans="2:16" ht="18" customHeight="1">
      <c r="B2665" s="344"/>
      <c r="C2665" s="344"/>
      <c r="D2665" s="344"/>
      <c r="E2665" s="344"/>
      <c r="F2665" s="344"/>
      <c r="G2665" s="344"/>
      <c r="H2665" s="344"/>
      <c r="I2665" s="344"/>
      <c r="J2665" s="344"/>
      <c r="K2665" s="344"/>
      <c r="L2665" s="344"/>
      <c r="M2665" s="344"/>
      <c r="N2665" s="344"/>
      <c r="O2665" s="344"/>
      <c r="P2665" s="344"/>
    </row>
    <row r="2666" spans="2:16" ht="18" customHeight="1">
      <c r="B2666" s="344"/>
      <c r="C2666" s="344"/>
      <c r="D2666" s="344"/>
      <c r="E2666" s="344"/>
      <c r="F2666" s="344"/>
      <c r="G2666" s="344"/>
      <c r="H2666" s="344"/>
      <c r="I2666" s="344"/>
      <c r="J2666" s="344"/>
      <c r="K2666" s="344"/>
      <c r="L2666" s="344"/>
      <c r="M2666" s="344"/>
      <c r="N2666" s="344"/>
      <c r="O2666" s="344"/>
      <c r="P2666" s="344"/>
    </row>
    <row r="2667" spans="2:16" ht="18" customHeight="1">
      <c r="B2667" s="344"/>
      <c r="C2667" s="344"/>
      <c r="D2667" s="344"/>
      <c r="E2667" s="344"/>
      <c r="F2667" s="344"/>
      <c r="G2667" s="344"/>
      <c r="H2667" s="344"/>
      <c r="I2667" s="344"/>
      <c r="J2667" s="344"/>
      <c r="K2667" s="344"/>
      <c r="L2667" s="344"/>
      <c r="M2667" s="344"/>
      <c r="N2667" s="344"/>
      <c r="O2667" s="344"/>
      <c r="P2667" s="344"/>
    </row>
    <row r="2668" spans="2:16" ht="18" customHeight="1">
      <c r="B2668" s="344"/>
      <c r="C2668" s="344"/>
      <c r="D2668" s="344"/>
      <c r="E2668" s="344"/>
      <c r="F2668" s="344"/>
      <c r="G2668" s="344"/>
      <c r="H2668" s="344"/>
      <c r="I2668" s="344"/>
      <c r="J2668" s="344"/>
      <c r="K2668" s="344"/>
      <c r="L2668" s="344"/>
      <c r="M2668" s="344"/>
      <c r="N2668" s="344"/>
      <c r="O2668" s="344"/>
      <c r="P2668" s="344"/>
    </row>
    <row r="2669" spans="2:16" ht="18" customHeight="1">
      <c r="B2669" s="344"/>
      <c r="C2669" s="344"/>
      <c r="D2669" s="344"/>
      <c r="E2669" s="344"/>
      <c r="F2669" s="344"/>
      <c r="G2669" s="344"/>
      <c r="H2669" s="344"/>
      <c r="I2669" s="344"/>
      <c r="J2669" s="344"/>
      <c r="K2669" s="344"/>
      <c r="L2669" s="344"/>
      <c r="M2669" s="344"/>
      <c r="N2669" s="344"/>
      <c r="O2669" s="344"/>
      <c r="P2669" s="344"/>
    </row>
    <row r="2670" spans="2:16" ht="18" customHeight="1">
      <c r="B2670" s="344"/>
      <c r="C2670" s="344"/>
      <c r="D2670" s="344"/>
      <c r="E2670" s="344"/>
      <c r="F2670" s="344"/>
      <c r="G2670" s="344"/>
      <c r="H2670" s="344"/>
      <c r="I2670" s="344"/>
      <c r="J2670" s="344"/>
      <c r="K2670" s="344"/>
      <c r="L2670" s="344"/>
      <c r="M2670" s="344"/>
      <c r="N2670" s="344"/>
      <c r="O2670" s="344"/>
      <c r="P2670" s="344"/>
    </row>
    <row r="2671" spans="2:16" ht="18" customHeight="1">
      <c r="B2671" s="344"/>
      <c r="C2671" s="344"/>
      <c r="D2671" s="344"/>
      <c r="E2671" s="344"/>
      <c r="F2671" s="344"/>
      <c r="G2671" s="344"/>
      <c r="H2671" s="344"/>
      <c r="I2671" s="344"/>
      <c r="J2671" s="344"/>
      <c r="K2671" s="344"/>
      <c r="L2671" s="344"/>
      <c r="M2671" s="344"/>
      <c r="N2671" s="344"/>
      <c r="O2671" s="344"/>
      <c r="P2671" s="344"/>
    </row>
    <row r="2672" spans="2:16" ht="18" customHeight="1">
      <c r="B2672" s="344"/>
      <c r="C2672" s="344"/>
      <c r="D2672" s="344"/>
      <c r="E2672" s="344"/>
      <c r="F2672" s="344"/>
      <c r="G2672" s="344"/>
      <c r="H2672" s="344"/>
      <c r="I2672" s="344"/>
      <c r="J2672" s="344"/>
      <c r="K2672" s="344"/>
      <c r="L2672" s="344"/>
      <c r="M2672" s="344"/>
      <c r="N2672" s="344"/>
      <c r="O2672" s="344"/>
      <c r="P2672" s="344"/>
    </row>
    <row r="2673" spans="2:16" ht="18" customHeight="1">
      <c r="B2673" s="344"/>
      <c r="C2673" s="344"/>
      <c r="D2673" s="344"/>
      <c r="E2673" s="344"/>
      <c r="F2673" s="344"/>
      <c r="G2673" s="344"/>
      <c r="H2673" s="344"/>
      <c r="I2673" s="344"/>
      <c r="J2673" s="344"/>
      <c r="K2673" s="344"/>
      <c r="L2673" s="344"/>
      <c r="M2673" s="344"/>
      <c r="N2673" s="344"/>
      <c r="O2673" s="344"/>
      <c r="P2673" s="344"/>
    </row>
    <row r="2674" spans="2:16" ht="18" customHeight="1">
      <c r="B2674" s="344"/>
      <c r="C2674" s="344"/>
      <c r="D2674" s="344"/>
      <c r="E2674" s="344"/>
      <c r="F2674" s="344"/>
      <c r="G2674" s="344"/>
      <c r="H2674" s="344"/>
      <c r="I2674" s="344"/>
      <c r="J2674" s="344"/>
      <c r="K2674" s="344"/>
      <c r="L2674" s="344"/>
      <c r="M2674" s="344"/>
      <c r="N2674" s="344"/>
      <c r="O2674" s="344"/>
      <c r="P2674" s="344"/>
    </row>
    <row r="2675" spans="2:16" ht="18" customHeight="1">
      <c r="B2675" s="344"/>
      <c r="C2675" s="344"/>
      <c r="D2675" s="344"/>
      <c r="E2675" s="344"/>
      <c r="F2675" s="344"/>
      <c r="G2675" s="344"/>
      <c r="H2675" s="344"/>
      <c r="I2675" s="344"/>
      <c r="J2675" s="344"/>
      <c r="K2675" s="344"/>
      <c r="L2675" s="344"/>
      <c r="M2675" s="344"/>
      <c r="N2675" s="344"/>
      <c r="O2675" s="344"/>
      <c r="P2675" s="344"/>
    </row>
    <row r="2676" spans="2:16" ht="18" customHeight="1">
      <c r="B2676" s="344"/>
      <c r="C2676" s="344"/>
      <c r="D2676" s="344"/>
      <c r="E2676" s="344"/>
      <c r="F2676" s="344"/>
      <c r="G2676" s="344"/>
      <c r="H2676" s="344"/>
      <c r="I2676" s="344"/>
      <c r="J2676" s="344"/>
      <c r="K2676" s="344"/>
      <c r="L2676" s="344"/>
      <c r="M2676" s="344"/>
      <c r="N2676" s="344"/>
      <c r="O2676" s="344"/>
      <c r="P2676" s="344"/>
    </row>
    <row r="2677" spans="2:16" ht="18" customHeight="1">
      <c r="B2677" s="344"/>
      <c r="C2677" s="344"/>
      <c r="D2677" s="344"/>
      <c r="E2677" s="344"/>
      <c r="F2677" s="344"/>
      <c r="G2677" s="344"/>
      <c r="H2677" s="344"/>
      <c r="I2677" s="344"/>
      <c r="J2677" s="344"/>
      <c r="K2677" s="344"/>
      <c r="L2677" s="344"/>
      <c r="M2677" s="344"/>
      <c r="N2677" s="344"/>
      <c r="O2677" s="344"/>
      <c r="P2677" s="344"/>
    </row>
    <row r="2678" spans="2:16" ht="18" customHeight="1">
      <c r="B2678" s="344"/>
      <c r="C2678" s="344"/>
      <c r="D2678" s="344"/>
      <c r="E2678" s="344"/>
      <c r="F2678" s="344"/>
      <c r="G2678" s="344"/>
      <c r="H2678" s="344"/>
      <c r="I2678" s="344"/>
      <c r="J2678" s="344"/>
      <c r="K2678" s="344"/>
      <c r="L2678" s="344"/>
      <c r="M2678" s="344"/>
      <c r="N2678" s="344"/>
      <c r="O2678" s="344"/>
      <c r="P2678" s="344"/>
    </row>
    <row r="2679" spans="2:16" ht="18" customHeight="1">
      <c r="B2679" s="344"/>
      <c r="C2679" s="344"/>
      <c r="D2679" s="344"/>
      <c r="E2679" s="344"/>
      <c r="F2679" s="344"/>
      <c r="G2679" s="344"/>
      <c r="H2679" s="344"/>
      <c r="I2679" s="344"/>
      <c r="J2679" s="344"/>
      <c r="K2679" s="344"/>
      <c r="L2679" s="344"/>
      <c r="M2679" s="344"/>
      <c r="N2679" s="344"/>
      <c r="O2679" s="344"/>
      <c r="P2679" s="344"/>
    </row>
    <row r="2680" spans="2:16" ht="18" customHeight="1">
      <c r="B2680" s="344"/>
      <c r="C2680" s="344"/>
      <c r="D2680" s="344"/>
      <c r="E2680" s="344"/>
      <c r="F2680" s="344"/>
      <c r="G2680" s="344"/>
      <c r="H2680" s="344"/>
      <c r="I2680" s="344"/>
      <c r="J2680" s="344"/>
      <c r="K2680" s="344"/>
      <c r="L2680" s="344"/>
      <c r="M2680" s="344"/>
      <c r="N2680" s="344"/>
      <c r="O2680" s="344"/>
      <c r="P2680" s="344"/>
    </row>
    <row r="2681" spans="2:16" ht="18" customHeight="1">
      <c r="B2681" s="344"/>
      <c r="C2681" s="344"/>
      <c r="D2681" s="344"/>
      <c r="E2681" s="344"/>
      <c r="F2681" s="344"/>
      <c r="G2681" s="344"/>
      <c r="H2681" s="344"/>
      <c r="I2681" s="344"/>
      <c r="J2681" s="344"/>
      <c r="K2681" s="344"/>
      <c r="L2681" s="344"/>
      <c r="M2681" s="344"/>
      <c r="N2681" s="344"/>
      <c r="O2681" s="344"/>
      <c r="P2681" s="344"/>
    </row>
    <row r="2682" spans="2:16" ht="18" customHeight="1">
      <c r="B2682" s="344"/>
      <c r="C2682" s="344"/>
      <c r="D2682" s="344"/>
      <c r="E2682" s="344"/>
      <c r="F2682" s="344"/>
      <c r="G2682" s="344"/>
      <c r="H2682" s="344"/>
      <c r="I2682" s="344"/>
      <c r="J2682" s="344"/>
      <c r="K2682" s="344"/>
      <c r="L2682" s="344"/>
      <c r="M2682" s="344"/>
      <c r="N2682" s="344"/>
      <c r="O2682" s="344"/>
      <c r="P2682" s="344"/>
    </row>
    <row r="2683" spans="2:16" ht="18" customHeight="1">
      <c r="B2683" s="344"/>
      <c r="C2683" s="344"/>
      <c r="D2683" s="344"/>
      <c r="E2683" s="344"/>
      <c r="F2683" s="344"/>
      <c r="G2683" s="344"/>
      <c r="H2683" s="344"/>
      <c r="I2683" s="344"/>
      <c r="J2683" s="344"/>
      <c r="K2683" s="344"/>
      <c r="L2683" s="344"/>
      <c r="M2683" s="344"/>
      <c r="N2683" s="344"/>
      <c r="O2683" s="344"/>
      <c r="P2683" s="344"/>
    </row>
    <row r="2684" spans="2:16" ht="18" customHeight="1">
      <c r="B2684" s="344"/>
      <c r="C2684" s="344"/>
      <c r="D2684" s="344"/>
      <c r="E2684" s="344"/>
      <c r="F2684" s="344"/>
      <c r="G2684" s="344"/>
      <c r="H2684" s="344"/>
      <c r="I2684" s="344"/>
      <c r="J2684" s="344"/>
      <c r="K2684" s="344"/>
      <c r="L2684" s="344"/>
      <c r="M2684" s="344"/>
      <c r="N2684" s="344"/>
      <c r="O2684" s="344"/>
      <c r="P2684" s="344"/>
    </row>
    <row r="2685" spans="2:16" ht="18" customHeight="1">
      <c r="B2685" s="344"/>
      <c r="C2685" s="344"/>
      <c r="D2685" s="344"/>
      <c r="E2685" s="344"/>
      <c r="F2685" s="344"/>
      <c r="G2685" s="344"/>
      <c r="H2685" s="344"/>
      <c r="I2685" s="344"/>
      <c r="J2685" s="344"/>
      <c r="K2685" s="344"/>
      <c r="L2685" s="344"/>
      <c r="M2685" s="344"/>
      <c r="N2685" s="344"/>
      <c r="O2685" s="344"/>
      <c r="P2685" s="344"/>
    </row>
    <row r="2686" spans="2:16" ht="18" customHeight="1">
      <c r="B2686" s="344"/>
      <c r="C2686" s="344"/>
      <c r="D2686" s="344"/>
      <c r="E2686" s="344"/>
      <c r="F2686" s="344"/>
      <c r="G2686" s="344"/>
      <c r="H2686" s="344"/>
      <c r="I2686" s="344"/>
      <c r="J2686" s="344"/>
      <c r="K2686" s="344"/>
      <c r="L2686" s="344"/>
      <c r="M2686" s="344"/>
      <c r="N2686" s="344"/>
      <c r="O2686" s="344"/>
      <c r="P2686" s="344"/>
    </row>
    <row r="2687" spans="2:16" ht="18" customHeight="1">
      <c r="B2687" s="344"/>
      <c r="C2687" s="344"/>
      <c r="D2687" s="344"/>
      <c r="E2687" s="344"/>
      <c r="F2687" s="344"/>
      <c r="G2687" s="344"/>
      <c r="H2687" s="344"/>
      <c r="I2687" s="344"/>
      <c r="J2687" s="344"/>
      <c r="K2687" s="344"/>
      <c r="L2687" s="344"/>
      <c r="M2687" s="344"/>
      <c r="N2687" s="344"/>
      <c r="O2687" s="344"/>
      <c r="P2687" s="344"/>
    </row>
    <row r="2688" spans="2:16" ht="18" customHeight="1">
      <c r="B2688" s="344"/>
      <c r="C2688" s="344"/>
      <c r="D2688" s="344"/>
      <c r="E2688" s="344"/>
      <c r="F2688" s="344"/>
      <c r="G2688" s="344"/>
      <c r="H2688" s="344"/>
      <c r="I2688" s="344"/>
      <c r="J2688" s="344"/>
      <c r="K2688" s="344"/>
      <c r="L2688" s="344"/>
      <c r="M2688" s="344"/>
      <c r="N2688" s="344"/>
      <c r="O2688" s="344"/>
      <c r="P2688" s="344"/>
    </row>
    <row r="2689" spans="2:16" ht="18" customHeight="1">
      <c r="B2689" s="344"/>
      <c r="C2689" s="344"/>
      <c r="D2689" s="344"/>
      <c r="E2689" s="344"/>
      <c r="F2689" s="344"/>
      <c r="G2689" s="344"/>
      <c r="H2689" s="344"/>
      <c r="I2689" s="344"/>
      <c r="J2689" s="344"/>
      <c r="K2689" s="344"/>
      <c r="L2689" s="344"/>
      <c r="M2689" s="344"/>
      <c r="N2689" s="344"/>
      <c r="O2689" s="344"/>
      <c r="P2689" s="344"/>
    </row>
    <row r="2690" spans="2:16" ht="18" customHeight="1">
      <c r="B2690" s="344"/>
      <c r="C2690" s="344"/>
      <c r="D2690" s="344"/>
      <c r="E2690" s="344"/>
      <c r="F2690" s="344"/>
      <c r="G2690" s="344"/>
      <c r="H2690" s="344"/>
      <c r="I2690" s="344"/>
      <c r="J2690" s="344"/>
      <c r="K2690" s="344"/>
      <c r="L2690" s="344"/>
      <c r="M2690" s="344"/>
      <c r="N2690" s="344"/>
      <c r="O2690" s="344"/>
      <c r="P2690" s="344"/>
    </row>
    <row r="2691" spans="2:16" ht="18" customHeight="1">
      <c r="B2691" s="344"/>
      <c r="C2691" s="344"/>
      <c r="D2691" s="344"/>
      <c r="E2691" s="344"/>
      <c r="F2691" s="344"/>
      <c r="G2691" s="344"/>
      <c r="H2691" s="344"/>
      <c r="I2691" s="344"/>
      <c r="J2691" s="344"/>
      <c r="K2691" s="344"/>
      <c r="L2691" s="344"/>
      <c r="M2691" s="344"/>
      <c r="N2691" s="344"/>
      <c r="O2691" s="344"/>
      <c r="P2691" s="344"/>
    </row>
    <row r="2692" spans="2:16" ht="18" customHeight="1">
      <c r="B2692" s="344"/>
      <c r="C2692" s="344"/>
      <c r="D2692" s="344"/>
      <c r="E2692" s="344"/>
      <c r="F2692" s="344"/>
      <c r="G2692" s="344"/>
      <c r="H2692" s="344"/>
      <c r="I2692" s="344"/>
      <c r="J2692" s="344"/>
      <c r="K2692" s="344"/>
      <c r="L2692" s="344"/>
      <c r="M2692" s="344"/>
      <c r="N2692" s="344"/>
      <c r="O2692" s="344"/>
      <c r="P2692" s="344"/>
    </row>
    <row r="2693" spans="2:16" ht="18" customHeight="1">
      <c r="B2693" s="344"/>
      <c r="C2693" s="344"/>
      <c r="D2693" s="344"/>
      <c r="E2693" s="344"/>
      <c r="F2693" s="344"/>
      <c r="G2693" s="344"/>
      <c r="H2693" s="344"/>
      <c r="I2693" s="344"/>
      <c r="J2693" s="344"/>
      <c r="K2693" s="344"/>
      <c r="L2693" s="344"/>
      <c r="M2693" s="344"/>
      <c r="N2693" s="344"/>
      <c r="O2693" s="344"/>
      <c r="P2693" s="344"/>
    </row>
    <row r="2694" spans="2:16" ht="18" customHeight="1">
      <c r="B2694" s="344"/>
      <c r="C2694" s="344"/>
      <c r="D2694" s="344"/>
      <c r="E2694" s="344"/>
      <c r="F2694" s="344"/>
      <c r="G2694" s="344"/>
      <c r="H2694" s="344"/>
      <c r="I2694" s="344"/>
      <c r="J2694" s="344"/>
      <c r="K2694" s="344"/>
      <c r="L2694" s="344"/>
      <c r="M2694" s="344"/>
      <c r="N2694" s="344"/>
      <c r="O2694" s="344"/>
      <c r="P2694" s="344"/>
    </row>
    <row r="2695" spans="2:16" ht="18" customHeight="1">
      <c r="B2695" s="344"/>
      <c r="C2695" s="344"/>
      <c r="D2695" s="344"/>
      <c r="E2695" s="344"/>
      <c r="F2695" s="344"/>
      <c r="G2695" s="344"/>
      <c r="H2695" s="344"/>
      <c r="I2695" s="344"/>
      <c r="J2695" s="344"/>
      <c r="K2695" s="344"/>
      <c r="L2695" s="344"/>
      <c r="M2695" s="344"/>
      <c r="N2695" s="344"/>
      <c r="O2695" s="344"/>
      <c r="P2695" s="344"/>
    </row>
    <row r="2696" spans="2:16" ht="18" customHeight="1">
      <c r="B2696" s="344"/>
      <c r="C2696" s="344"/>
      <c r="D2696" s="344"/>
      <c r="E2696" s="344"/>
      <c r="F2696" s="344"/>
      <c r="G2696" s="344"/>
      <c r="H2696" s="344"/>
      <c r="I2696" s="344"/>
      <c r="J2696" s="344"/>
      <c r="K2696" s="344"/>
      <c r="L2696" s="344"/>
      <c r="M2696" s="344"/>
      <c r="N2696" s="344"/>
      <c r="O2696" s="344"/>
      <c r="P2696" s="344"/>
    </row>
    <row r="2697" spans="2:16" ht="18" customHeight="1">
      <c r="B2697" s="344"/>
      <c r="C2697" s="344"/>
      <c r="D2697" s="344"/>
      <c r="E2697" s="344"/>
      <c r="F2697" s="344"/>
      <c r="G2697" s="344"/>
      <c r="H2697" s="344"/>
      <c r="I2697" s="344"/>
      <c r="J2697" s="344"/>
      <c r="K2697" s="344"/>
      <c r="L2697" s="344"/>
      <c r="M2697" s="344"/>
      <c r="N2697" s="344"/>
      <c r="O2697" s="344"/>
      <c r="P2697" s="344"/>
    </row>
    <row r="2698" spans="2:16" ht="18" customHeight="1">
      <c r="B2698" s="344"/>
      <c r="C2698" s="344"/>
      <c r="D2698" s="344"/>
      <c r="E2698" s="344"/>
      <c r="F2698" s="344"/>
      <c r="G2698" s="344"/>
      <c r="H2698" s="344"/>
      <c r="I2698" s="344"/>
      <c r="J2698" s="344"/>
      <c r="K2698" s="344"/>
      <c r="L2698" s="344"/>
      <c r="M2698" s="344"/>
      <c r="N2698" s="344"/>
      <c r="O2698" s="344"/>
      <c r="P2698" s="344"/>
    </row>
    <row r="2699" spans="2:16" ht="18" customHeight="1">
      <c r="B2699" s="344"/>
      <c r="C2699" s="344"/>
      <c r="D2699" s="344"/>
      <c r="E2699" s="344"/>
      <c r="F2699" s="344"/>
      <c r="G2699" s="344"/>
      <c r="H2699" s="344"/>
      <c r="I2699" s="344"/>
      <c r="J2699" s="344"/>
      <c r="K2699" s="344"/>
      <c r="L2699" s="344"/>
      <c r="M2699" s="344"/>
      <c r="N2699" s="344"/>
      <c r="O2699" s="344"/>
      <c r="P2699" s="344"/>
    </row>
    <row r="2700" spans="2:16" ht="18" customHeight="1">
      <c r="B2700" s="344"/>
      <c r="C2700" s="344"/>
      <c r="D2700" s="344"/>
      <c r="E2700" s="344"/>
      <c r="F2700" s="344"/>
      <c r="G2700" s="344"/>
      <c r="H2700" s="344"/>
      <c r="I2700" s="344"/>
      <c r="J2700" s="344"/>
      <c r="K2700" s="344"/>
      <c r="L2700" s="344"/>
      <c r="M2700" s="344"/>
      <c r="N2700" s="344"/>
      <c r="O2700" s="344"/>
      <c r="P2700" s="344"/>
    </row>
    <row r="2701" spans="2:16" ht="18" customHeight="1">
      <c r="B2701" s="344"/>
      <c r="C2701" s="344"/>
      <c r="D2701" s="344"/>
      <c r="E2701" s="344"/>
      <c r="F2701" s="344"/>
      <c r="G2701" s="344"/>
      <c r="H2701" s="344"/>
      <c r="I2701" s="344"/>
      <c r="J2701" s="344"/>
      <c r="K2701" s="344"/>
      <c r="L2701" s="344"/>
      <c r="M2701" s="344"/>
      <c r="N2701" s="344"/>
      <c r="O2701" s="344"/>
      <c r="P2701" s="344"/>
    </row>
    <row r="2702" spans="2:16" ht="18" customHeight="1">
      <c r="B2702" s="344"/>
      <c r="C2702" s="344"/>
      <c r="D2702" s="344"/>
      <c r="E2702" s="344"/>
      <c r="F2702" s="344"/>
      <c r="G2702" s="344"/>
      <c r="H2702" s="344"/>
      <c r="I2702" s="344"/>
      <c r="J2702" s="344"/>
      <c r="K2702" s="344"/>
      <c r="L2702" s="344"/>
      <c r="M2702" s="344"/>
      <c r="N2702" s="344"/>
      <c r="O2702" s="344"/>
      <c r="P2702" s="344"/>
    </row>
    <row r="2703" spans="2:16" ht="18" customHeight="1">
      <c r="B2703" s="344"/>
      <c r="C2703" s="344"/>
      <c r="D2703" s="344"/>
      <c r="E2703" s="344"/>
      <c r="F2703" s="344"/>
      <c r="G2703" s="344"/>
      <c r="H2703" s="344"/>
      <c r="I2703" s="344"/>
      <c r="J2703" s="344"/>
      <c r="K2703" s="344"/>
      <c r="L2703" s="344"/>
      <c r="M2703" s="344"/>
      <c r="N2703" s="344"/>
      <c r="O2703" s="344"/>
      <c r="P2703" s="344"/>
    </row>
    <row r="2704" spans="2:16" ht="18" customHeight="1">
      <c r="B2704" s="344"/>
      <c r="C2704" s="344"/>
      <c r="D2704" s="344"/>
      <c r="E2704" s="344"/>
      <c r="F2704" s="344"/>
      <c r="G2704" s="344"/>
      <c r="H2704" s="344"/>
      <c r="I2704" s="344"/>
      <c r="J2704" s="344"/>
      <c r="K2704" s="344"/>
      <c r="L2704" s="344"/>
      <c r="M2704" s="344"/>
      <c r="N2704" s="344"/>
      <c r="O2704" s="344"/>
      <c r="P2704" s="344"/>
    </row>
    <row r="2705" spans="2:16" ht="18" customHeight="1">
      <c r="B2705" s="344"/>
      <c r="C2705" s="344"/>
      <c r="D2705" s="344"/>
      <c r="E2705" s="344"/>
      <c r="F2705" s="344"/>
      <c r="G2705" s="344"/>
      <c r="H2705" s="344"/>
      <c r="I2705" s="344"/>
      <c r="J2705" s="344"/>
      <c r="K2705" s="344"/>
      <c r="L2705" s="344"/>
      <c r="M2705" s="344"/>
      <c r="N2705" s="344"/>
      <c r="O2705" s="344"/>
      <c r="P2705" s="344"/>
    </row>
    <row r="2706" spans="2:16" ht="18" customHeight="1">
      <c r="B2706" s="344"/>
      <c r="C2706" s="344"/>
      <c r="D2706" s="344"/>
      <c r="E2706" s="344"/>
      <c r="F2706" s="344"/>
      <c r="G2706" s="344"/>
      <c r="H2706" s="344"/>
      <c r="I2706" s="344"/>
      <c r="J2706" s="344"/>
      <c r="K2706" s="344"/>
      <c r="L2706" s="344"/>
      <c r="M2706" s="344"/>
      <c r="N2706" s="344"/>
      <c r="O2706" s="344"/>
      <c r="P2706" s="344"/>
    </row>
    <row r="2707" spans="2:16" ht="18" customHeight="1">
      <c r="B2707" s="344"/>
      <c r="C2707" s="344"/>
      <c r="D2707" s="344"/>
      <c r="E2707" s="344"/>
      <c r="F2707" s="344"/>
      <c r="G2707" s="344"/>
      <c r="H2707" s="344"/>
      <c r="I2707" s="344"/>
      <c r="J2707" s="344"/>
      <c r="K2707" s="344"/>
      <c r="L2707" s="344"/>
      <c r="M2707" s="344"/>
      <c r="N2707" s="344"/>
      <c r="O2707" s="344"/>
      <c r="P2707" s="344"/>
    </row>
    <row r="2708" spans="2:16" ht="18" customHeight="1">
      <c r="B2708" s="344"/>
      <c r="C2708" s="344"/>
      <c r="D2708" s="344"/>
      <c r="E2708" s="344"/>
      <c r="F2708" s="344"/>
      <c r="G2708" s="344"/>
      <c r="H2708" s="344"/>
      <c r="I2708" s="344"/>
      <c r="J2708" s="344"/>
      <c r="K2708" s="344"/>
      <c r="L2708" s="344"/>
      <c r="M2708" s="344"/>
      <c r="N2708" s="344"/>
      <c r="O2708" s="344"/>
      <c r="P2708" s="344"/>
    </row>
    <row r="2709" spans="2:16" ht="18" customHeight="1">
      <c r="B2709" s="344"/>
      <c r="C2709" s="344"/>
      <c r="D2709" s="344"/>
      <c r="E2709" s="344"/>
      <c r="F2709" s="344"/>
      <c r="G2709" s="344"/>
      <c r="H2709" s="344"/>
      <c r="I2709" s="344"/>
      <c r="J2709" s="344"/>
      <c r="K2709" s="344"/>
      <c r="L2709" s="344"/>
      <c r="M2709" s="344"/>
      <c r="N2709" s="344"/>
      <c r="O2709" s="344"/>
      <c r="P2709" s="344"/>
    </row>
    <row r="2710" spans="2:16" ht="18" customHeight="1">
      <c r="B2710" s="344"/>
      <c r="C2710" s="344"/>
      <c r="D2710" s="344"/>
      <c r="E2710" s="344"/>
      <c r="F2710" s="344"/>
      <c r="G2710" s="344"/>
      <c r="H2710" s="344"/>
      <c r="I2710" s="344"/>
      <c r="J2710" s="344"/>
      <c r="K2710" s="344"/>
      <c r="L2710" s="344"/>
      <c r="M2710" s="344"/>
      <c r="N2710" s="344"/>
      <c r="O2710" s="344"/>
      <c r="P2710" s="344"/>
    </row>
    <row r="2711" spans="2:16" ht="18" customHeight="1">
      <c r="B2711" s="344"/>
      <c r="C2711" s="344"/>
      <c r="D2711" s="344"/>
      <c r="E2711" s="344"/>
      <c r="F2711" s="344"/>
      <c r="G2711" s="344"/>
      <c r="H2711" s="344"/>
      <c r="I2711" s="344"/>
      <c r="J2711" s="344"/>
      <c r="K2711" s="344"/>
      <c r="L2711" s="344"/>
      <c r="M2711" s="344"/>
      <c r="N2711" s="344"/>
      <c r="O2711" s="344"/>
      <c r="P2711" s="344"/>
    </row>
    <row r="2712" spans="2:16" ht="18" customHeight="1">
      <c r="B2712" s="344"/>
      <c r="C2712" s="344"/>
      <c r="D2712" s="344"/>
      <c r="E2712" s="344"/>
      <c r="F2712" s="344"/>
      <c r="G2712" s="344"/>
      <c r="H2712" s="344"/>
      <c r="I2712" s="344"/>
      <c r="J2712" s="344"/>
      <c r="K2712" s="344"/>
      <c r="L2712" s="344"/>
      <c r="M2712" s="344"/>
      <c r="N2712" s="344"/>
      <c r="O2712" s="344"/>
      <c r="P2712" s="344"/>
    </row>
    <row r="2713" spans="2:16" ht="18" customHeight="1">
      <c r="B2713" s="344"/>
      <c r="C2713" s="344"/>
      <c r="D2713" s="344"/>
      <c r="E2713" s="344"/>
      <c r="F2713" s="344"/>
      <c r="G2713" s="344"/>
      <c r="H2713" s="344"/>
      <c r="I2713" s="344"/>
      <c r="J2713" s="344"/>
      <c r="K2713" s="344"/>
      <c r="L2713" s="344"/>
      <c r="M2713" s="344"/>
      <c r="N2713" s="344"/>
      <c r="O2713" s="344"/>
      <c r="P2713" s="344"/>
    </row>
    <row r="2714" spans="2:16" ht="18" customHeight="1">
      <c r="B2714" s="344"/>
      <c r="C2714" s="344"/>
      <c r="D2714" s="344"/>
      <c r="E2714" s="344"/>
      <c r="F2714" s="344"/>
      <c r="G2714" s="344"/>
      <c r="H2714" s="344"/>
      <c r="I2714" s="344"/>
      <c r="J2714" s="344"/>
      <c r="K2714" s="344"/>
      <c r="L2714" s="344"/>
      <c r="M2714" s="344"/>
      <c r="N2714" s="344"/>
      <c r="O2714" s="344"/>
      <c r="P2714" s="344"/>
    </row>
    <row r="2715" spans="2:16" ht="18" customHeight="1">
      <c r="B2715" s="344"/>
      <c r="C2715" s="344"/>
      <c r="D2715" s="344"/>
      <c r="E2715" s="344"/>
      <c r="F2715" s="344"/>
      <c r="G2715" s="344"/>
      <c r="H2715" s="344"/>
      <c r="I2715" s="344"/>
      <c r="J2715" s="344"/>
      <c r="K2715" s="344"/>
      <c r="L2715" s="344"/>
      <c r="M2715" s="344"/>
      <c r="N2715" s="344"/>
      <c r="O2715" s="344"/>
      <c r="P2715" s="344"/>
    </row>
    <row r="2716" spans="2:16" ht="18" customHeight="1">
      <c r="B2716" s="344"/>
      <c r="C2716" s="344"/>
      <c r="D2716" s="344"/>
      <c r="E2716" s="344"/>
      <c r="F2716" s="344"/>
      <c r="G2716" s="344"/>
      <c r="H2716" s="344"/>
      <c r="I2716" s="344"/>
      <c r="J2716" s="344"/>
      <c r="K2716" s="344"/>
      <c r="L2716" s="344"/>
      <c r="M2716" s="344"/>
      <c r="N2716" s="344"/>
      <c r="O2716" s="344"/>
      <c r="P2716" s="344"/>
    </row>
    <row r="2717" spans="2:16" ht="18" customHeight="1">
      <c r="B2717" s="344"/>
      <c r="C2717" s="344"/>
      <c r="D2717" s="344"/>
      <c r="E2717" s="344"/>
      <c r="F2717" s="344"/>
      <c r="G2717" s="344"/>
      <c r="H2717" s="344"/>
      <c r="I2717" s="344"/>
      <c r="J2717" s="344"/>
      <c r="K2717" s="344"/>
      <c r="L2717" s="344"/>
      <c r="M2717" s="344"/>
      <c r="N2717" s="344"/>
      <c r="O2717" s="344"/>
      <c r="P2717" s="344"/>
    </row>
    <row r="2718" spans="2:16" ht="18" customHeight="1">
      <c r="B2718" s="344"/>
      <c r="C2718" s="344"/>
      <c r="D2718" s="344"/>
      <c r="E2718" s="344"/>
      <c r="F2718" s="344"/>
      <c r="G2718" s="344"/>
      <c r="H2718" s="344"/>
      <c r="I2718" s="344"/>
      <c r="J2718" s="344"/>
      <c r="K2718" s="344"/>
      <c r="L2718" s="344"/>
      <c r="M2718" s="344"/>
      <c r="N2718" s="344"/>
      <c r="O2718" s="344"/>
      <c r="P2718" s="344"/>
    </row>
    <row r="2719" spans="2:16" ht="18" customHeight="1">
      <c r="B2719" s="344"/>
      <c r="C2719" s="344"/>
      <c r="D2719" s="344"/>
      <c r="E2719" s="344"/>
      <c r="F2719" s="344"/>
      <c r="G2719" s="344"/>
      <c r="H2719" s="344"/>
      <c r="I2719" s="344"/>
      <c r="J2719" s="344"/>
      <c r="K2719" s="344"/>
      <c r="L2719" s="344"/>
      <c r="M2719" s="344"/>
      <c r="N2719" s="344"/>
      <c r="O2719" s="344"/>
      <c r="P2719" s="344"/>
    </row>
    <row r="2720" spans="2:16" ht="18" customHeight="1">
      <c r="B2720" s="344"/>
      <c r="C2720" s="344"/>
      <c r="D2720" s="344"/>
      <c r="E2720" s="344"/>
      <c r="F2720" s="344"/>
      <c r="G2720" s="344"/>
      <c r="H2720" s="344"/>
      <c r="I2720" s="344"/>
      <c r="J2720" s="344"/>
      <c r="K2720" s="344"/>
      <c r="L2720" s="344"/>
      <c r="M2720" s="344"/>
      <c r="N2720" s="344"/>
      <c r="O2720" s="344"/>
      <c r="P2720" s="344"/>
    </row>
    <row r="2721" spans="2:16" ht="18" customHeight="1">
      <c r="B2721" s="344"/>
      <c r="C2721" s="344"/>
      <c r="D2721" s="344"/>
      <c r="E2721" s="344"/>
      <c r="F2721" s="344"/>
      <c r="G2721" s="344"/>
      <c r="H2721" s="344"/>
      <c r="I2721" s="344"/>
      <c r="J2721" s="344"/>
      <c r="K2721" s="344"/>
      <c r="L2721" s="344"/>
      <c r="M2721" s="344"/>
      <c r="N2721" s="344"/>
      <c r="O2721" s="344"/>
      <c r="P2721" s="344"/>
    </row>
    <row r="2722" spans="2:16" ht="18" customHeight="1">
      <c r="B2722" s="344"/>
      <c r="C2722" s="344"/>
      <c r="D2722" s="344"/>
      <c r="E2722" s="344"/>
      <c r="F2722" s="344"/>
      <c r="G2722" s="344"/>
      <c r="H2722" s="344"/>
      <c r="I2722" s="344"/>
      <c r="J2722" s="344"/>
      <c r="K2722" s="344"/>
      <c r="L2722" s="344"/>
      <c r="M2722" s="344"/>
      <c r="N2722" s="344"/>
      <c r="O2722" s="344"/>
      <c r="P2722" s="344"/>
    </row>
    <row r="2723" spans="2:16" ht="18" customHeight="1">
      <c r="B2723" s="344"/>
      <c r="C2723" s="344"/>
      <c r="D2723" s="344"/>
      <c r="E2723" s="344"/>
      <c r="F2723" s="344"/>
      <c r="G2723" s="344"/>
      <c r="H2723" s="344"/>
      <c r="I2723" s="344"/>
      <c r="J2723" s="344"/>
      <c r="K2723" s="344"/>
      <c r="L2723" s="344"/>
      <c r="M2723" s="344"/>
      <c r="N2723" s="344"/>
      <c r="O2723" s="344"/>
      <c r="P2723" s="344"/>
    </row>
    <row r="2724" spans="2:16" ht="18" customHeight="1">
      <c r="B2724" s="344"/>
      <c r="C2724" s="344"/>
      <c r="D2724" s="344"/>
      <c r="E2724" s="344"/>
      <c r="F2724" s="344"/>
      <c r="G2724" s="344"/>
      <c r="H2724" s="344"/>
      <c r="I2724" s="344"/>
      <c r="J2724" s="344"/>
      <c r="K2724" s="344"/>
      <c r="L2724" s="344"/>
      <c r="M2724" s="344"/>
      <c r="N2724" s="344"/>
      <c r="O2724" s="344"/>
      <c r="P2724" s="344"/>
    </row>
    <row r="2725" spans="2:16" ht="18" customHeight="1">
      <c r="B2725" s="344"/>
      <c r="C2725" s="344"/>
      <c r="D2725" s="344"/>
      <c r="E2725" s="344"/>
      <c r="F2725" s="344"/>
      <c r="G2725" s="344"/>
      <c r="H2725" s="344"/>
      <c r="I2725" s="344"/>
      <c r="J2725" s="344"/>
      <c r="K2725" s="344"/>
      <c r="L2725" s="344"/>
      <c r="M2725" s="344"/>
      <c r="N2725" s="344"/>
      <c r="O2725" s="344"/>
      <c r="P2725" s="344"/>
    </row>
    <row r="2726" spans="2:16" ht="18" customHeight="1">
      <c r="B2726" s="344"/>
      <c r="C2726" s="344"/>
      <c r="D2726" s="344"/>
      <c r="E2726" s="344"/>
      <c r="F2726" s="344"/>
      <c r="G2726" s="344"/>
      <c r="H2726" s="344"/>
      <c r="I2726" s="344"/>
      <c r="J2726" s="344"/>
      <c r="K2726" s="344"/>
      <c r="L2726" s="344"/>
      <c r="M2726" s="344"/>
      <c r="N2726" s="344"/>
      <c r="O2726" s="344"/>
      <c r="P2726" s="344"/>
    </row>
    <row r="2727" spans="2:16" ht="18" customHeight="1">
      <c r="B2727" s="344"/>
      <c r="C2727" s="344"/>
      <c r="D2727" s="344"/>
      <c r="E2727" s="344"/>
      <c r="F2727" s="344"/>
      <c r="G2727" s="344"/>
      <c r="H2727" s="344"/>
      <c r="I2727" s="344"/>
      <c r="J2727" s="344"/>
      <c r="K2727" s="344"/>
      <c r="L2727" s="344"/>
      <c r="M2727" s="344"/>
      <c r="N2727" s="344"/>
      <c r="O2727" s="344"/>
      <c r="P2727" s="344"/>
    </row>
    <row r="2728" spans="2:16" ht="18" customHeight="1">
      <c r="B2728" s="344"/>
      <c r="C2728" s="344"/>
      <c r="D2728" s="344"/>
      <c r="E2728" s="344"/>
      <c r="F2728" s="344"/>
      <c r="G2728" s="344"/>
      <c r="H2728" s="344"/>
      <c r="I2728" s="344"/>
      <c r="J2728" s="344"/>
      <c r="K2728" s="344"/>
      <c r="L2728" s="344"/>
      <c r="M2728" s="344"/>
      <c r="N2728" s="344"/>
      <c r="O2728" s="344"/>
      <c r="P2728" s="344"/>
    </row>
    <row r="2729" spans="2:16" ht="18" customHeight="1">
      <c r="B2729" s="344"/>
      <c r="C2729" s="344"/>
      <c r="D2729" s="344"/>
      <c r="E2729" s="344"/>
      <c r="F2729" s="344"/>
      <c r="G2729" s="344"/>
      <c r="H2729" s="344"/>
      <c r="I2729" s="344"/>
      <c r="J2729" s="344"/>
      <c r="K2729" s="344"/>
      <c r="L2729" s="344"/>
      <c r="M2729" s="344"/>
      <c r="N2729" s="344"/>
      <c r="O2729" s="344"/>
      <c r="P2729" s="344"/>
    </row>
    <row r="2730" spans="2:16" ht="18" customHeight="1">
      <c r="B2730" s="344"/>
      <c r="C2730" s="344"/>
      <c r="D2730" s="344"/>
      <c r="E2730" s="344"/>
      <c r="F2730" s="344"/>
      <c r="G2730" s="344"/>
      <c r="H2730" s="344"/>
      <c r="I2730" s="344"/>
      <c r="J2730" s="344"/>
      <c r="K2730" s="344"/>
      <c r="L2730" s="344"/>
      <c r="M2730" s="344"/>
      <c r="N2730" s="344"/>
      <c r="O2730" s="344"/>
      <c r="P2730" s="344"/>
    </row>
    <row r="2731" spans="2:16" ht="18" customHeight="1">
      <c r="B2731" s="344"/>
      <c r="C2731" s="344"/>
      <c r="D2731" s="344"/>
      <c r="E2731" s="344"/>
      <c r="F2731" s="344"/>
      <c r="G2731" s="344"/>
      <c r="H2731" s="344"/>
      <c r="I2731" s="344"/>
      <c r="J2731" s="344"/>
      <c r="K2731" s="344"/>
      <c r="L2731" s="344"/>
      <c r="M2731" s="344"/>
      <c r="N2731" s="344"/>
      <c r="O2731" s="344"/>
      <c r="P2731" s="344"/>
    </row>
    <row r="2732" spans="2:16" ht="18" customHeight="1">
      <c r="B2732" s="344"/>
      <c r="C2732" s="344"/>
      <c r="D2732" s="344"/>
      <c r="E2732" s="344"/>
      <c r="F2732" s="344"/>
      <c r="G2732" s="344"/>
      <c r="H2732" s="344"/>
      <c r="I2732" s="344"/>
      <c r="J2732" s="344"/>
      <c r="K2732" s="344"/>
      <c r="L2732" s="344"/>
      <c r="M2732" s="344"/>
      <c r="N2732" s="344"/>
      <c r="O2732" s="344"/>
      <c r="P2732" s="344"/>
    </row>
    <row r="2733" spans="2:16" ht="18" customHeight="1">
      <c r="B2733" s="344"/>
      <c r="C2733" s="344"/>
      <c r="D2733" s="344"/>
      <c r="E2733" s="344"/>
      <c r="F2733" s="344"/>
      <c r="G2733" s="344"/>
      <c r="H2733" s="344"/>
      <c r="I2733" s="344"/>
      <c r="J2733" s="344"/>
      <c r="K2733" s="344"/>
      <c r="L2733" s="344"/>
      <c r="M2733" s="344"/>
      <c r="N2733" s="344"/>
      <c r="O2733" s="344"/>
      <c r="P2733" s="344"/>
    </row>
    <row r="2734" spans="2:16" ht="18" customHeight="1">
      <c r="B2734" s="344"/>
      <c r="C2734" s="344"/>
      <c r="D2734" s="344"/>
      <c r="E2734" s="344"/>
      <c r="F2734" s="344"/>
      <c r="G2734" s="344"/>
      <c r="H2734" s="344"/>
      <c r="I2734" s="344"/>
      <c r="J2734" s="344"/>
      <c r="K2734" s="344"/>
      <c r="L2734" s="344"/>
      <c r="M2734" s="344"/>
      <c r="N2734" s="344"/>
      <c r="O2734" s="344"/>
      <c r="P2734" s="344"/>
    </row>
    <row r="2735" spans="2:16" ht="18" customHeight="1">
      <c r="B2735" s="344"/>
      <c r="C2735" s="344"/>
      <c r="D2735" s="344"/>
      <c r="E2735" s="344"/>
      <c r="F2735" s="344"/>
      <c r="G2735" s="344"/>
      <c r="H2735" s="344"/>
      <c r="I2735" s="344"/>
      <c r="J2735" s="344"/>
      <c r="K2735" s="344"/>
      <c r="L2735" s="344"/>
      <c r="M2735" s="344"/>
      <c r="N2735" s="344"/>
      <c r="O2735" s="344"/>
      <c r="P2735" s="344"/>
    </row>
    <row r="2736" spans="2:16" ht="18" customHeight="1">
      <c r="B2736" s="344"/>
      <c r="C2736" s="344"/>
      <c r="D2736" s="344"/>
      <c r="E2736" s="344"/>
      <c r="F2736" s="344"/>
      <c r="G2736" s="344"/>
      <c r="H2736" s="344"/>
      <c r="I2736" s="344"/>
      <c r="J2736" s="344"/>
      <c r="K2736" s="344"/>
      <c r="L2736" s="344"/>
      <c r="M2736" s="344"/>
      <c r="N2736" s="344"/>
      <c r="O2736" s="344"/>
      <c r="P2736" s="344"/>
    </row>
    <row r="2737" spans="2:16" ht="18" customHeight="1">
      <c r="B2737" s="344"/>
      <c r="C2737" s="344"/>
      <c r="D2737" s="344"/>
      <c r="E2737" s="344"/>
      <c r="F2737" s="344"/>
      <c r="G2737" s="344"/>
      <c r="H2737" s="344"/>
      <c r="I2737" s="344"/>
      <c r="J2737" s="344"/>
      <c r="K2737" s="344"/>
      <c r="L2737" s="344"/>
      <c r="M2737" s="344"/>
      <c r="N2737" s="344"/>
      <c r="O2737" s="344"/>
      <c r="P2737" s="344"/>
    </row>
    <row r="2738" spans="2:16" ht="18" customHeight="1">
      <c r="B2738" s="344"/>
      <c r="C2738" s="344"/>
      <c r="D2738" s="344"/>
      <c r="E2738" s="344"/>
      <c r="F2738" s="344"/>
      <c r="G2738" s="344"/>
      <c r="H2738" s="344"/>
      <c r="I2738" s="344"/>
      <c r="J2738" s="344"/>
      <c r="K2738" s="344"/>
      <c r="L2738" s="344"/>
      <c r="M2738" s="344"/>
      <c r="N2738" s="344"/>
      <c r="O2738" s="344"/>
      <c r="P2738" s="344"/>
    </row>
    <row r="2739" spans="2:16" ht="18" customHeight="1">
      <c r="B2739" s="344"/>
      <c r="C2739" s="344"/>
      <c r="D2739" s="344"/>
      <c r="E2739" s="344"/>
      <c r="F2739" s="344"/>
      <c r="G2739" s="344"/>
      <c r="H2739" s="344"/>
      <c r="I2739" s="344"/>
      <c r="J2739" s="344"/>
      <c r="K2739" s="344"/>
      <c r="L2739" s="344"/>
      <c r="M2739" s="344"/>
      <c r="N2739" s="344"/>
      <c r="O2739" s="344"/>
      <c r="P2739" s="344"/>
    </row>
  </sheetData>
  <mergeCells count="2739">
    <mergeCell ref="B192:P192"/>
    <mergeCell ref="B181:P181"/>
    <mergeCell ref="B182:P182"/>
    <mergeCell ref="B183:P183"/>
    <mergeCell ref="B184:P184"/>
    <mergeCell ref="B185:P185"/>
    <mergeCell ref="B186:P186"/>
    <mergeCell ref="B175:P175"/>
    <mergeCell ref="B176:P176"/>
    <mergeCell ref="B177:P177"/>
    <mergeCell ref="B178:P178"/>
    <mergeCell ref="B179:P179"/>
    <mergeCell ref="B180:P180"/>
    <mergeCell ref="B169:P169"/>
    <mergeCell ref="B170:P170"/>
    <mergeCell ref="B171:P171"/>
    <mergeCell ref="B172:P172"/>
    <mergeCell ref="B173:P173"/>
    <mergeCell ref="B174:P174"/>
    <mergeCell ref="B187:P187"/>
    <mergeCell ref="B188:P188"/>
    <mergeCell ref="B189:P189"/>
    <mergeCell ref="B190:P190"/>
    <mergeCell ref="B191:P191"/>
    <mergeCell ref="B156:P156"/>
    <mergeCell ref="B145:P145"/>
    <mergeCell ref="B146:P146"/>
    <mergeCell ref="B147:P147"/>
    <mergeCell ref="B148:P148"/>
    <mergeCell ref="B149:P149"/>
    <mergeCell ref="B150:P150"/>
    <mergeCell ref="B163:P163"/>
    <mergeCell ref="B164:P164"/>
    <mergeCell ref="B165:P165"/>
    <mergeCell ref="B166:P166"/>
    <mergeCell ref="B167:P167"/>
    <mergeCell ref="B168:P168"/>
    <mergeCell ref="B157:P157"/>
    <mergeCell ref="B158:P158"/>
    <mergeCell ref="B159:P159"/>
    <mergeCell ref="B160:P160"/>
    <mergeCell ref="B162:P162"/>
    <mergeCell ref="A161:P161"/>
    <mergeCell ref="B139:P139"/>
    <mergeCell ref="B140:P140"/>
    <mergeCell ref="B141:P141"/>
    <mergeCell ref="B142:P142"/>
    <mergeCell ref="B143:P143"/>
    <mergeCell ref="B144:P144"/>
    <mergeCell ref="B133:P133"/>
    <mergeCell ref="B134:P134"/>
    <mergeCell ref="B135:P135"/>
    <mergeCell ref="B136:P136"/>
    <mergeCell ref="B137:P137"/>
    <mergeCell ref="B138:P138"/>
    <mergeCell ref="B151:P151"/>
    <mergeCell ref="B152:P152"/>
    <mergeCell ref="B153:P153"/>
    <mergeCell ref="B154:P154"/>
    <mergeCell ref="B155:P155"/>
    <mergeCell ref="B120:P120"/>
    <mergeCell ref="B109:P109"/>
    <mergeCell ref="B110:P110"/>
    <mergeCell ref="B111:P111"/>
    <mergeCell ref="B112:P112"/>
    <mergeCell ref="B113:P113"/>
    <mergeCell ref="B114:P114"/>
    <mergeCell ref="B127:P127"/>
    <mergeCell ref="B128:P128"/>
    <mergeCell ref="B129:P129"/>
    <mergeCell ref="B131:P131"/>
    <mergeCell ref="B132:P132"/>
    <mergeCell ref="A130:P130"/>
    <mergeCell ref="B121:P121"/>
    <mergeCell ref="B122:P122"/>
    <mergeCell ref="B123:P123"/>
    <mergeCell ref="B124:P124"/>
    <mergeCell ref="B125:P125"/>
    <mergeCell ref="B126:P126"/>
    <mergeCell ref="B103:P103"/>
    <mergeCell ref="B104:P104"/>
    <mergeCell ref="B105:P105"/>
    <mergeCell ref="B106:P106"/>
    <mergeCell ref="B107:P107"/>
    <mergeCell ref="B108:P108"/>
    <mergeCell ref="B97:P97"/>
    <mergeCell ref="B99:P99"/>
    <mergeCell ref="B100:P100"/>
    <mergeCell ref="B101:P101"/>
    <mergeCell ref="B102:P102"/>
    <mergeCell ref="A98:P98"/>
    <mergeCell ref="B115:P115"/>
    <mergeCell ref="B116:P116"/>
    <mergeCell ref="B117:P117"/>
    <mergeCell ref="B118:P118"/>
    <mergeCell ref="B119:P119"/>
    <mergeCell ref="B84:P84"/>
    <mergeCell ref="B73:P73"/>
    <mergeCell ref="B74:P74"/>
    <mergeCell ref="B75:P75"/>
    <mergeCell ref="B76:P76"/>
    <mergeCell ref="B77:P77"/>
    <mergeCell ref="B78:P78"/>
    <mergeCell ref="B91:P91"/>
    <mergeCell ref="B92:P92"/>
    <mergeCell ref="B93:P93"/>
    <mergeCell ref="B94:P94"/>
    <mergeCell ref="B95:P95"/>
    <mergeCell ref="B96:P96"/>
    <mergeCell ref="B85:P85"/>
    <mergeCell ref="B86:P86"/>
    <mergeCell ref="B87:P87"/>
    <mergeCell ref="B88:P88"/>
    <mergeCell ref="B89:P89"/>
    <mergeCell ref="B90:P90"/>
    <mergeCell ref="B68:P68"/>
    <mergeCell ref="B69:P69"/>
    <mergeCell ref="B70:P70"/>
    <mergeCell ref="B71:P71"/>
    <mergeCell ref="B72:P72"/>
    <mergeCell ref="A67:P67"/>
    <mergeCell ref="B61:P61"/>
    <mergeCell ref="B62:P62"/>
    <mergeCell ref="B63:P63"/>
    <mergeCell ref="B64:P64"/>
    <mergeCell ref="B65:P65"/>
    <mergeCell ref="B66:P66"/>
    <mergeCell ref="B79:P79"/>
    <mergeCell ref="B80:P80"/>
    <mergeCell ref="B81:P81"/>
    <mergeCell ref="B82:P82"/>
    <mergeCell ref="B83:P83"/>
    <mergeCell ref="B47:P47"/>
    <mergeCell ref="B48:P48"/>
    <mergeCell ref="B37:P37"/>
    <mergeCell ref="B38:P38"/>
    <mergeCell ref="B39:P39"/>
    <mergeCell ref="B40:P40"/>
    <mergeCell ref="B41:P41"/>
    <mergeCell ref="B42:P42"/>
    <mergeCell ref="B55:P55"/>
    <mergeCell ref="B56:P56"/>
    <mergeCell ref="B57:P57"/>
    <mergeCell ref="B58:P58"/>
    <mergeCell ref="B59:P59"/>
    <mergeCell ref="B60:P60"/>
    <mergeCell ref="B49:P49"/>
    <mergeCell ref="B50:P50"/>
    <mergeCell ref="B51:P51"/>
    <mergeCell ref="B52:P52"/>
    <mergeCell ref="B53:P53"/>
    <mergeCell ref="B54:P54"/>
    <mergeCell ref="B18:P18"/>
    <mergeCell ref="B31:P31"/>
    <mergeCell ref="B32:P32"/>
    <mergeCell ref="B33:P33"/>
    <mergeCell ref="B34:P34"/>
    <mergeCell ref="B36:P36"/>
    <mergeCell ref="A35:P35"/>
    <mergeCell ref="B25:P25"/>
    <mergeCell ref="B26:P26"/>
    <mergeCell ref="B27:P27"/>
    <mergeCell ref="B28:P28"/>
    <mergeCell ref="B29:P29"/>
    <mergeCell ref="B30:P30"/>
    <mergeCell ref="B43:P43"/>
    <mergeCell ref="B44:P44"/>
    <mergeCell ref="B45:P45"/>
    <mergeCell ref="B46:P46"/>
    <mergeCell ref="B194:P194"/>
    <mergeCell ref="B195:P195"/>
    <mergeCell ref="B196:P196"/>
    <mergeCell ref="B197:P197"/>
    <mergeCell ref="B198:P198"/>
    <mergeCell ref="B199:P199"/>
    <mergeCell ref="B200:P200"/>
    <mergeCell ref="B201:P201"/>
    <mergeCell ref="A193:P193"/>
    <mergeCell ref="B7:P7"/>
    <mergeCell ref="B8:P8"/>
    <mergeCell ref="B9:P9"/>
    <mergeCell ref="B10:P10"/>
    <mergeCell ref="B11:P11"/>
    <mergeCell ref="B12:P12"/>
    <mergeCell ref="B1:P1"/>
    <mergeCell ref="B4:P4"/>
    <mergeCell ref="A2:P2"/>
    <mergeCell ref="A3:P3"/>
    <mergeCell ref="B5:P5"/>
    <mergeCell ref="B6:P6"/>
    <mergeCell ref="B19:P19"/>
    <mergeCell ref="B20:P20"/>
    <mergeCell ref="B21:P21"/>
    <mergeCell ref="B22:P22"/>
    <mergeCell ref="B23:P23"/>
    <mergeCell ref="B24:P24"/>
    <mergeCell ref="B13:P13"/>
    <mergeCell ref="B14:P14"/>
    <mergeCell ref="B15:P15"/>
    <mergeCell ref="B16:P16"/>
    <mergeCell ref="B17:P17"/>
    <mergeCell ref="B211:P211"/>
    <mergeCell ref="B212:P212"/>
    <mergeCell ref="B213:P213"/>
    <mergeCell ref="B214:P214"/>
    <mergeCell ref="B215:P215"/>
    <mergeCell ref="B216:P216"/>
    <mergeCell ref="B217:P217"/>
    <mergeCell ref="B218:P218"/>
    <mergeCell ref="B219:P219"/>
    <mergeCell ref="B202:P202"/>
    <mergeCell ref="B203:P203"/>
    <mergeCell ref="B204:P204"/>
    <mergeCell ref="B205:P205"/>
    <mergeCell ref="B206:P206"/>
    <mergeCell ref="B207:P207"/>
    <mergeCell ref="B208:P208"/>
    <mergeCell ref="B209:P209"/>
    <mergeCell ref="B210:P210"/>
    <mergeCell ref="B229:P229"/>
    <mergeCell ref="B230:P230"/>
    <mergeCell ref="B231:P231"/>
    <mergeCell ref="B232:P232"/>
    <mergeCell ref="B233:P233"/>
    <mergeCell ref="B234:P234"/>
    <mergeCell ref="B235:P235"/>
    <mergeCell ref="B236:P236"/>
    <mergeCell ref="B237:P237"/>
    <mergeCell ref="B220:P220"/>
    <mergeCell ref="B221:P221"/>
    <mergeCell ref="B222:P222"/>
    <mergeCell ref="B223:P223"/>
    <mergeCell ref="B224:P224"/>
    <mergeCell ref="B225:P225"/>
    <mergeCell ref="B226:P226"/>
    <mergeCell ref="B227:P227"/>
    <mergeCell ref="B228:P228"/>
    <mergeCell ref="B247:P247"/>
    <mergeCell ref="B248:P248"/>
    <mergeCell ref="B249:P249"/>
    <mergeCell ref="B250:P250"/>
    <mergeCell ref="B251:P251"/>
    <mergeCell ref="B252:P252"/>
    <mergeCell ref="B253:P253"/>
    <mergeCell ref="B254:P254"/>
    <mergeCell ref="B255:P255"/>
    <mergeCell ref="B238:P238"/>
    <mergeCell ref="B239:P239"/>
    <mergeCell ref="B240:P240"/>
    <mergeCell ref="B241:P241"/>
    <mergeCell ref="B242:P242"/>
    <mergeCell ref="B243:P243"/>
    <mergeCell ref="B244:P244"/>
    <mergeCell ref="B245:P245"/>
    <mergeCell ref="B246:P246"/>
    <mergeCell ref="B265:P265"/>
    <mergeCell ref="B266:P266"/>
    <mergeCell ref="B267:P267"/>
    <mergeCell ref="B268:P268"/>
    <mergeCell ref="B269:P269"/>
    <mergeCell ref="B270:P270"/>
    <mergeCell ref="B271:P271"/>
    <mergeCell ref="B272:P272"/>
    <mergeCell ref="B273:P273"/>
    <mergeCell ref="B256:P256"/>
    <mergeCell ref="B257:P257"/>
    <mergeCell ref="B258:P258"/>
    <mergeCell ref="B259:P259"/>
    <mergeCell ref="B260:P260"/>
    <mergeCell ref="B261:P261"/>
    <mergeCell ref="B262:P262"/>
    <mergeCell ref="B263:P263"/>
    <mergeCell ref="B264:P264"/>
    <mergeCell ref="B283:P283"/>
    <mergeCell ref="B284:P284"/>
    <mergeCell ref="B285:P285"/>
    <mergeCell ref="B286:P286"/>
    <mergeCell ref="B287:P287"/>
    <mergeCell ref="B288:P288"/>
    <mergeCell ref="B289:P289"/>
    <mergeCell ref="B290:P290"/>
    <mergeCell ref="B291:P291"/>
    <mergeCell ref="B274:P274"/>
    <mergeCell ref="B275:P275"/>
    <mergeCell ref="B276:P276"/>
    <mergeCell ref="B277:P277"/>
    <mergeCell ref="B278:P278"/>
    <mergeCell ref="B279:P279"/>
    <mergeCell ref="B280:P280"/>
    <mergeCell ref="B281:P281"/>
    <mergeCell ref="B282:P282"/>
    <mergeCell ref="B301:P301"/>
    <mergeCell ref="B302:P302"/>
    <mergeCell ref="B303:P303"/>
    <mergeCell ref="B304:P304"/>
    <mergeCell ref="B305:P305"/>
    <mergeCell ref="B306:P306"/>
    <mergeCell ref="B307:P307"/>
    <mergeCell ref="B308:P308"/>
    <mergeCell ref="B309:P309"/>
    <mergeCell ref="B292:P292"/>
    <mergeCell ref="B293:P293"/>
    <mergeCell ref="B294:P294"/>
    <mergeCell ref="B295:P295"/>
    <mergeCell ref="B296:P296"/>
    <mergeCell ref="B297:P297"/>
    <mergeCell ref="B298:P298"/>
    <mergeCell ref="B299:P299"/>
    <mergeCell ref="B300:P300"/>
    <mergeCell ref="B319:P319"/>
    <mergeCell ref="B320:P320"/>
    <mergeCell ref="B321:P321"/>
    <mergeCell ref="B322:P322"/>
    <mergeCell ref="B323:P323"/>
    <mergeCell ref="B324:P324"/>
    <mergeCell ref="B325:P325"/>
    <mergeCell ref="B326:P326"/>
    <mergeCell ref="B327:P327"/>
    <mergeCell ref="B310:P310"/>
    <mergeCell ref="B311:P311"/>
    <mergeCell ref="B312:P312"/>
    <mergeCell ref="B313:P313"/>
    <mergeCell ref="B314:P314"/>
    <mergeCell ref="B315:P315"/>
    <mergeCell ref="B316:P316"/>
    <mergeCell ref="B317:P317"/>
    <mergeCell ref="B318:P318"/>
    <mergeCell ref="B337:P337"/>
    <mergeCell ref="B338:P338"/>
    <mergeCell ref="B339:P339"/>
    <mergeCell ref="B340:P340"/>
    <mergeCell ref="B341:P341"/>
    <mergeCell ref="B342:P342"/>
    <mergeCell ref="B343:P343"/>
    <mergeCell ref="B344:P344"/>
    <mergeCell ref="B345:P345"/>
    <mergeCell ref="B328:P328"/>
    <mergeCell ref="B329:P329"/>
    <mergeCell ref="B330:P330"/>
    <mergeCell ref="B331:P331"/>
    <mergeCell ref="B332:P332"/>
    <mergeCell ref="B333:P333"/>
    <mergeCell ref="B334:P334"/>
    <mergeCell ref="B335:P335"/>
    <mergeCell ref="B336:P336"/>
    <mergeCell ref="B355:P355"/>
    <mergeCell ref="B356:P356"/>
    <mergeCell ref="B357:P357"/>
    <mergeCell ref="B358:P358"/>
    <mergeCell ref="B359:P359"/>
    <mergeCell ref="B360:P360"/>
    <mergeCell ref="B361:P361"/>
    <mergeCell ref="B362:P362"/>
    <mergeCell ref="B363:P363"/>
    <mergeCell ref="B346:P346"/>
    <mergeCell ref="B347:P347"/>
    <mergeCell ref="B348:P348"/>
    <mergeCell ref="B349:P349"/>
    <mergeCell ref="B350:P350"/>
    <mergeCell ref="B351:P351"/>
    <mergeCell ref="B352:P352"/>
    <mergeCell ref="B353:P353"/>
    <mergeCell ref="B354:P354"/>
    <mergeCell ref="B373:P373"/>
    <mergeCell ref="B374:P374"/>
    <mergeCell ref="B375:P375"/>
    <mergeCell ref="B376:P376"/>
    <mergeCell ref="B377:P377"/>
    <mergeCell ref="B378:P378"/>
    <mergeCell ref="B379:P379"/>
    <mergeCell ref="B380:P380"/>
    <mergeCell ref="B381:P381"/>
    <mergeCell ref="B364:P364"/>
    <mergeCell ref="B365:P365"/>
    <mergeCell ref="B366:P366"/>
    <mergeCell ref="B367:P367"/>
    <mergeCell ref="B368:P368"/>
    <mergeCell ref="B369:P369"/>
    <mergeCell ref="B370:P370"/>
    <mergeCell ref="B371:P371"/>
    <mergeCell ref="B372:P372"/>
    <mergeCell ref="B391:P391"/>
    <mergeCell ref="B392:P392"/>
    <mergeCell ref="B393:P393"/>
    <mergeCell ref="B394:P394"/>
    <mergeCell ref="B395:P395"/>
    <mergeCell ref="B396:P396"/>
    <mergeCell ref="B397:P397"/>
    <mergeCell ref="B398:P398"/>
    <mergeCell ref="B399:P399"/>
    <mergeCell ref="B382:P382"/>
    <mergeCell ref="B383:P383"/>
    <mergeCell ref="B384:P384"/>
    <mergeCell ref="B385:P385"/>
    <mergeCell ref="B386:P386"/>
    <mergeCell ref="B387:P387"/>
    <mergeCell ref="B388:P388"/>
    <mergeCell ref="B389:P389"/>
    <mergeCell ref="B390:P390"/>
    <mergeCell ref="B409:P409"/>
    <mergeCell ref="B410:P410"/>
    <mergeCell ref="B411:P411"/>
    <mergeCell ref="B412:P412"/>
    <mergeCell ref="B413:P413"/>
    <mergeCell ref="B414:P414"/>
    <mergeCell ref="B415:P415"/>
    <mergeCell ref="B416:P416"/>
    <mergeCell ref="B417:P417"/>
    <mergeCell ref="B400:P400"/>
    <mergeCell ref="B401:P401"/>
    <mergeCell ref="B402:P402"/>
    <mergeCell ref="B403:P403"/>
    <mergeCell ref="B404:P404"/>
    <mergeCell ref="B405:P405"/>
    <mergeCell ref="B406:P406"/>
    <mergeCell ref="B407:P407"/>
    <mergeCell ref="B408:P408"/>
    <mergeCell ref="B427:P427"/>
    <mergeCell ref="B428:P428"/>
    <mergeCell ref="B429:P429"/>
    <mergeCell ref="B430:P430"/>
    <mergeCell ref="B431:P431"/>
    <mergeCell ref="B432:P432"/>
    <mergeCell ref="B433:P433"/>
    <mergeCell ref="B434:P434"/>
    <mergeCell ref="B435:P435"/>
    <mergeCell ref="B418:P418"/>
    <mergeCell ref="B419:P419"/>
    <mergeCell ref="B420:P420"/>
    <mergeCell ref="B421:P421"/>
    <mergeCell ref="B422:P422"/>
    <mergeCell ref="B423:P423"/>
    <mergeCell ref="B424:P424"/>
    <mergeCell ref="B425:P425"/>
    <mergeCell ref="B426:P426"/>
    <mergeCell ref="B445:P445"/>
    <mergeCell ref="B446:P446"/>
    <mergeCell ref="B447:P447"/>
    <mergeCell ref="B448:P448"/>
    <mergeCell ref="B449:P449"/>
    <mergeCell ref="B450:P450"/>
    <mergeCell ref="B451:P451"/>
    <mergeCell ref="B452:P452"/>
    <mergeCell ref="B453:P453"/>
    <mergeCell ref="B436:P436"/>
    <mergeCell ref="B437:P437"/>
    <mergeCell ref="B438:P438"/>
    <mergeCell ref="B439:P439"/>
    <mergeCell ref="B440:P440"/>
    <mergeCell ref="B441:P441"/>
    <mergeCell ref="B442:P442"/>
    <mergeCell ref="B443:P443"/>
    <mergeCell ref="B444:P444"/>
    <mergeCell ref="B463:P463"/>
    <mergeCell ref="B464:P464"/>
    <mergeCell ref="B465:P465"/>
    <mergeCell ref="B466:P466"/>
    <mergeCell ref="B467:P467"/>
    <mergeCell ref="B468:P468"/>
    <mergeCell ref="B469:P469"/>
    <mergeCell ref="B470:P470"/>
    <mergeCell ref="B471:P471"/>
    <mergeCell ref="B454:P454"/>
    <mergeCell ref="B455:P455"/>
    <mergeCell ref="B456:P456"/>
    <mergeCell ref="B457:P457"/>
    <mergeCell ref="B458:P458"/>
    <mergeCell ref="B459:P459"/>
    <mergeCell ref="B460:P460"/>
    <mergeCell ref="B461:P461"/>
    <mergeCell ref="B462:P462"/>
    <mergeCell ref="B481:P481"/>
    <mergeCell ref="B482:P482"/>
    <mergeCell ref="B483:P483"/>
    <mergeCell ref="B484:P484"/>
    <mergeCell ref="B485:P485"/>
    <mergeCell ref="B486:P486"/>
    <mergeCell ref="B487:P487"/>
    <mergeCell ref="B488:P488"/>
    <mergeCell ref="B489:P489"/>
    <mergeCell ref="B472:P472"/>
    <mergeCell ref="B473:P473"/>
    <mergeCell ref="B474:P474"/>
    <mergeCell ref="B475:P475"/>
    <mergeCell ref="B476:P476"/>
    <mergeCell ref="B477:P477"/>
    <mergeCell ref="B478:P478"/>
    <mergeCell ref="B479:P479"/>
    <mergeCell ref="B480:P480"/>
    <mergeCell ref="B499:P499"/>
    <mergeCell ref="B500:P500"/>
    <mergeCell ref="B501:P501"/>
    <mergeCell ref="B502:P502"/>
    <mergeCell ref="B503:P503"/>
    <mergeCell ref="B504:P504"/>
    <mergeCell ref="B505:P505"/>
    <mergeCell ref="B506:P506"/>
    <mergeCell ref="B507:P507"/>
    <mergeCell ref="B490:P490"/>
    <mergeCell ref="B491:P491"/>
    <mergeCell ref="B492:P492"/>
    <mergeCell ref="B493:P493"/>
    <mergeCell ref="B494:P494"/>
    <mergeCell ref="B495:P495"/>
    <mergeCell ref="B496:P496"/>
    <mergeCell ref="B497:P497"/>
    <mergeCell ref="B498:P498"/>
    <mergeCell ref="B517:P517"/>
    <mergeCell ref="B518:P518"/>
    <mergeCell ref="B519:P519"/>
    <mergeCell ref="B520:P520"/>
    <mergeCell ref="B521:P521"/>
    <mergeCell ref="B522:P522"/>
    <mergeCell ref="B523:P523"/>
    <mergeCell ref="B524:P524"/>
    <mergeCell ref="B525:P525"/>
    <mergeCell ref="B508:P508"/>
    <mergeCell ref="B509:P509"/>
    <mergeCell ref="B510:P510"/>
    <mergeCell ref="B511:P511"/>
    <mergeCell ref="B512:P512"/>
    <mergeCell ref="B513:P513"/>
    <mergeCell ref="B514:P514"/>
    <mergeCell ref="B515:P515"/>
    <mergeCell ref="B516:P516"/>
    <mergeCell ref="B535:P535"/>
    <mergeCell ref="B536:P536"/>
    <mergeCell ref="B537:P537"/>
    <mergeCell ref="B538:P538"/>
    <mergeCell ref="B539:P539"/>
    <mergeCell ref="B540:P540"/>
    <mergeCell ref="B541:P541"/>
    <mergeCell ref="B542:P542"/>
    <mergeCell ref="B543:P543"/>
    <mergeCell ref="B526:P526"/>
    <mergeCell ref="B527:P527"/>
    <mergeCell ref="B528:P528"/>
    <mergeCell ref="B529:P529"/>
    <mergeCell ref="B530:P530"/>
    <mergeCell ref="B531:P531"/>
    <mergeCell ref="B532:P532"/>
    <mergeCell ref="B533:P533"/>
    <mergeCell ref="B534:P534"/>
    <mergeCell ref="B553:P553"/>
    <mergeCell ref="B554:P554"/>
    <mergeCell ref="B555:P555"/>
    <mergeCell ref="B556:P556"/>
    <mergeCell ref="B557:P557"/>
    <mergeCell ref="B558:P558"/>
    <mergeCell ref="B559:P559"/>
    <mergeCell ref="B560:P560"/>
    <mergeCell ref="B561:P561"/>
    <mergeCell ref="B544:P544"/>
    <mergeCell ref="B545:P545"/>
    <mergeCell ref="B546:P546"/>
    <mergeCell ref="B547:P547"/>
    <mergeCell ref="B548:P548"/>
    <mergeCell ref="B549:P549"/>
    <mergeCell ref="B550:P550"/>
    <mergeCell ref="B551:P551"/>
    <mergeCell ref="B552:P552"/>
    <mergeCell ref="B571:P571"/>
    <mergeCell ref="B572:P572"/>
    <mergeCell ref="B573:P573"/>
    <mergeCell ref="B574:P574"/>
    <mergeCell ref="B575:P575"/>
    <mergeCell ref="B576:P576"/>
    <mergeCell ref="B577:P577"/>
    <mergeCell ref="B578:P578"/>
    <mergeCell ref="B579:P579"/>
    <mergeCell ref="B562:P562"/>
    <mergeCell ref="B563:P563"/>
    <mergeCell ref="B564:P564"/>
    <mergeCell ref="B565:P565"/>
    <mergeCell ref="B566:P566"/>
    <mergeCell ref="B567:P567"/>
    <mergeCell ref="B568:P568"/>
    <mergeCell ref="B569:P569"/>
    <mergeCell ref="B570:P570"/>
    <mergeCell ref="B589:P589"/>
    <mergeCell ref="B590:P590"/>
    <mergeCell ref="B591:P591"/>
    <mergeCell ref="B592:P592"/>
    <mergeCell ref="B593:P593"/>
    <mergeCell ref="B594:P594"/>
    <mergeCell ref="B595:P595"/>
    <mergeCell ref="B596:P596"/>
    <mergeCell ref="B597:P597"/>
    <mergeCell ref="B580:P580"/>
    <mergeCell ref="B581:P581"/>
    <mergeCell ref="B582:P582"/>
    <mergeCell ref="B583:P583"/>
    <mergeCell ref="B584:P584"/>
    <mergeCell ref="B585:P585"/>
    <mergeCell ref="B586:P586"/>
    <mergeCell ref="B587:P587"/>
    <mergeCell ref="B588:P588"/>
    <mergeCell ref="B607:P607"/>
    <mergeCell ref="B608:P608"/>
    <mergeCell ref="B609:P609"/>
    <mergeCell ref="B610:P610"/>
    <mergeCell ref="B611:P611"/>
    <mergeCell ref="B612:P612"/>
    <mergeCell ref="B613:P613"/>
    <mergeCell ref="B614:P614"/>
    <mergeCell ref="B615:P615"/>
    <mergeCell ref="B598:P598"/>
    <mergeCell ref="B599:P599"/>
    <mergeCell ref="B600:P600"/>
    <mergeCell ref="B601:P601"/>
    <mergeCell ref="B602:P602"/>
    <mergeCell ref="B603:P603"/>
    <mergeCell ref="B604:P604"/>
    <mergeCell ref="B605:P605"/>
    <mergeCell ref="B606:P606"/>
    <mergeCell ref="B625:P625"/>
    <mergeCell ref="B626:P626"/>
    <mergeCell ref="B627:P627"/>
    <mergeCell ref="B628:P628"/>
    <mergeCell ref="B629:P629"/>
    <mergeCell ref="B630:P630"/>
    <mergeCell ref="B631:P631"/>
    <mergeCell ref="B632:P632"/>
    <mergeCell ref="B633:P633"/>
    <mergeCell ref="B616:P616"/>
    <mergeCell ref="B617:P617"/>
    <mergeCell ref="B618:P618"/>
    <mergeCell ref="B619:P619"/>
    <mergeCell ref="B620:P620"/>
    <mergeCell ref="B621:P621"/>
    <mergeCell ref="B622:P622"/>
    <mergeCell ref="B623:P623"/>
    <mergeCell ref="B624:P624"/>
    <mergeCell ref="B643:P643"/>
    <mergeCell ref="B644:P644"/>
    <mergeCell ref="B645:P645"/>
    <mergeCell ref="B646:P646"/>
    <mergeCell ref="B647:P647"/>
    <mergeCell ref="B648:P648"/>
    <mergeCell ref="B649:P649"/>
    <mergeCell ref="B650:P650"/>
    <mergeCell ref="B651:P651"/>
    <mergeCell ref="B634:P634"/>
    <mergeCell ref="B635:P635"/>
    <mergeCell ref="B636:P636"/>
    <mergeCell ref="B637:P637"/>
    <mergeCell ref="B638:P638"/>
    <mergeCell ref="B639:P639"/>
    <mergeCell ref="B640:P640"/>
    <mergeCell ref="B641:P641"/>
    <mergeCell ref="B642:P642"/>
    <mergeCell ref="B661:P661"/>
    <mergeCell ref="B662:P662"/>
    <mergeCell ref="B663:P663"/>
    <mergeCell ref="B664:P664"/>
    <mergeCell ref="B665:P665"/>
    <mergeCell ref="B666:P666"/>
    <mergeCell ref="B667:P667"/>
    <mergeCell ref="B668:P668"/>
    <mergeCell ref="B669:P669"/>
    <mergeCell ref="B652:P652"/>
    <mergeCell ref="B653:P653"/>
    <mergeCell ref="B654:P654"/>
    <mergeCell ref="B655:P655"/>
    <mergeCell ref="B656:P656"/>
    <mergeCell ref="B657:P657"/>
    <mergeCell ref="B658:P658"/>
    <mergeCell ref="B659:P659"/>
    <mergeCell ref="B660:P660"/>
    <mergeCell ref="B679:P679"/>
    <mergeCell ref="B680:P680"/>
    <mergeCell ref="B681:P681"/>
    <mergeCell ref="B682:P682"/>
    <mergeCell ref="B683:P683"/>
    <mergeCell ref="B684:P684"/>
    <mergeCell ref="B685:P685"/>
    <mergeCell ref="B686:P686"/>
    <mergeCell ref="B687:P687"/>
    <mergeCell ref="B670:P670"/>
    <mergeCell ref="B671:P671"/>
    <mergeCell ref="B672:P672"/>
    <mergeCell ref="B673:P673"/>
    <mergeCell ref="B674:P674"/>
    <mergeCell ref="B675:P675"/>
    <mergeCell ref="B676:P676"/>
    <mergeCell ref="B677:P677"/>
    <mergeCell ref="B678:P678"/>
    <mergeCell ref="B697:P697"/>
    <mergeCell ref="B698:P698"/>
    <mergeCell ref="B699:P699"/>
    <mergeCell ref="B700:P700"/>
    <mergeCell ref="B701:P701"/>
    <mergeCell ref="B702:P702"/>
    <mergeCell ref="B703:P703"/>
    <mergeCell ref="B704:P704"/>
    <mergeCell ref="B705:P705"/>
    <mergeCell ref="B688:P688"/>
    <mergeCell ref="B689:P689"/>
    <mergeCell ref="B690:P690"/>
    <mergeCell ref="B691:P691"/>
    <mergeCell ref="B692:P692"/>
    <mergeCell ref="B693:P693"/>
    <mergeCell ref="B694:P694"/>
    <mergeCell ref="B695:P695"/>
    <mergeCell ref="B696:P696"/>
    <mergeCell ref="B715:P715"/>
    <mergeCell ref="B716:P716"/>
    <mergeCell ref="B717:P717"/>
    <mergeCell ref="B718:P718"/>
    <mergeCell ref="B719:P719"/>
    <mergeCell ref="B720:P720"/>
    <mergeCell ref="B721:P721"/>
    <mergeCell ref="B722:P722"/>
    <mergeCell ref="B723:P723"/>
    <mergeCell ref="B706:P706"/>
    <mergeCell ref="B707:P707"/>
    <mergeCell ref="B708:P708"/>
    <mergeCell ref="B709:P709"/>
    <mergeCell ref="B710:P710"/>
    <mergeCell ref="B711:P711"/>
    <mergeCell ref="B712:P712"/>
    <mergeCell ref="B713:P713"/>
    <mergeCell ref="B714:P714"/>
    <mergeCell ref="B733:P733"/>
    <mergeCell ref="B734:P734"/>
    <mergeCell ref="B735:P735"/>
    <mergeCell ref="B736:P736"/>
    <mergeCell ref="B737:P737"/>
    <mergeCell ref="B738:P738"/>
    <mergeCell ref="B739:P739"/>
    <mergeCell ref="B740:P740"/>
    <mergeCell ref="B741:P741"/>
    <mergeCell ref="B724:P724"/>
    <mergeCell ref="B725:P725"/>
    <mergeCell ref="B726:P726"/>
    <mergeCell ref="B727:P727"/>
    <mergeCell ref="B728:P728"/>
    <mergeCell ref="B729:P729"/>
    <mergeCell ref="B730:P730"/>
    <mergeCell ref="B731:P731"/>
    <mergeCell ref="B732:P732"/>
    <mergeCell ref="B751:P751"/>
    <mergeCell ref="B752:P752"/>
    <mergeCell ref="B753:P753"/>
    <mergeCell ref="B754:P754"/>
    <mergeCell ref="B755:P755"/>
    <mergeCell ref="B756:P756"/>
    <mergeCell ref="B757:P757"/>
    <mergeCell ref="B758:P758"/>
    <mergeCell ref="B759:P759"/>
    <mergeCell ref="B742:P742"/>
    <mergeCell ref="B743:P743"/>
    <mergeCell ref="B744:P744"/>
    <mergeCell ref="B745:P745"/>
    <mergeCell ref="B746:P746"/>
    <mergeCell ref="B747:P747"/>
    <mergeCell ref="B748:P748"/>
    <mergeCell ref="B749:P749"/>
    <mergeCell ref="B750:P750"/>
    <mergeCell ref="B769:P769"/>
    <mergeCell ref="B770:P770"/>
    <mergeCell ref="B771:P771"/>
    <mergeCell ref="B772:P772"/>
    <mergeCell ref="B773:P773"/>
    <mergeCell ref="B774:P774"/>
    <mergeCell ref="B775:P775"/>
    <mergeCell ref="B776:P776"/>
    <mergeCell ref="B777:P777"/>
    <mergeCell ref="B760:P760"/>
    <mergeCell ref="B761:P761"/>
    <mergeCell ref="B762:P762"/>
    <mergeCell ref="B763:P763"/>
    <mergeCell ref="B764:P764"/>
    <mergeCell ref="B765:P765"/>
    <mergeCell ref="B766:P766"/>
    <mergeCell ref="B767:P767"/>
    <mergeCell ref="B768:P768"/>
    <mergeCell ref="B787:P787"/>
    <mergeCell ref="B788:P788"/>
    <mergeCell ref="B789:P789"/>
    <mergeCell ref="B790:P790"/>
    <mergeCell ref="B791:P791"/>
    <mergeCell ref="B792:P792"/>
    <mergeCell ref="B793:P793"/>
    <mergeCell ref="B794:P794"/>
    <mergeCell ref="B795:P795"/>
    <mergeCell ref="B778:P778"/>
    <mergeCell ref="B779:P779"/>
    <mergeCell ref="B780:P780"/>
    <mergeCell ref="B781:P781"/>
    <mergeCell ref="B782:P782"/>
    <mergeCell ref="B783:P783"/>
    <mergeCell ref="B784:P784"/>
    <mergeCell ref="B785:P785"/>
    <mergeCell ref="B786:P786"/>
    <mergeCell ref="B805:P805"/>
    <mergeCell ref="B806:P806"/>
    <mergeCell ref="B807:P807"/>
    <mergeCell ref="B808:P808"/>
    <mergeCell ref="B809:P809"/>
    <mergeCell ref="B810:P810"/>
    <mergeCell ref="B811:P811"/>
    <mergeCell ref="B812:P812"/>
    <mergeCell ref="B813:P813"/>
    <mergeCell ref="B796:P796"/>
    <mergeCell ref="B797:P797"/>
    <mergeCell ref="B798:P798"/>
    <mergeCell ref="B799:P799"/>
    <mergeCell ref="B800:P800"/>
    <mergeCell ref="B801:P801"/>
    <mergeCell ref="B802:P802"/>
    <mergeCell ref="B803:P803"/>
    <mergeCell ref="B804:P804"/>
    <mergeCell ref="B823:P823"/>
    <mergeCell ref="B824:P824"/>
    <mergeCell ref="B825:P825"/>
    <mergeCell ref="B826:P826"/>
    <mergeCell ref="B827:P827"/>
    <mergeCell ref="B828:P828"/>
    <mergeCell ref="B829:P829"/>
    <mergeCell ref="B830:P830"/>
    <mergeCell ref="B831:P831"/>
    <mergeCell ref="B814:P814"/>
    <mergeCell ref="B815:P815"/>
    <mergeCell ref="B816:P816"/>
    <mergeCell ref="B817:P817"/>
    <mergeCell ref="B818:P818"/>
    <mergeCell ref="B819:P819"/>
    <mergeCell ref="B820:P820"/>
    <mergeCell ref="B821:P821"/>
    <mergeCell ref="B822:P822"/>
    <mergeCell ref="B841:P841"/>
    <mergeCell ref="B842:P842"/>
    <mergeCell ref="B843:P843"/>
    <mergeCell ref="B844:P844"/>
    <mergeCell ref="B845:P845"/>
    <mergeCell ref="B846:P846"/>
    <mergeCell ref="B847:P847"/>
    <mergeCell ref="B848:P848"/>
    <mergeCell ref="B849:P849"/>
    <mergeCell ref="B832:P832"/>
    <mergeCell ref="B833:P833"/>
    <mergeCell ref="B834:P834"/>
    <mergeCell ref="B835:P835"/>
    <mergeCell ref="B836:P836"/>
    <mergeCell ref="B837:P837"/>
    <mergeCell ref="B838:P838"/>
    <mergeCell ref="B839:P839"/>
    <mergeCell ref="B840:P840"/>
    <mergeCell ref="B859:P859"/>
    <mergeCell ref="B860:P860"/>
    <mergeCell ref="B861:P861"/>
    <mergeCell ref="B862:P862"/>
    <mergeCell ref="B863:P863"/>
    <mergeCell ref="B864:P864"/>
    <mergeCell ref="B865:P865"/>
    <mergeCell ref="B866:P866"/>
    <mergeCell ref="B867:P867"/>
    <mergeCell ref="B850:P850"/>
    <mergeCell ref="B851:P851"/>
    <mergeCell ref="B852:P852"/>
    <mergeCell ref="B853:P853"/>
    <mergeCell ref="B854:P854"/>
    <mergeCell ref="B855:P855"/>
    <mergeCell ref="B856:P856"/>
    <mergeCell ref="B857:P857"/>
    <mergeCell ref="B858:P858"/>
    <mergeCell ref="B877:P877"/>
    <mergeCell ref="B878:P878"/>
    <mergeCell ref="B879:P879"/>
    <mergeCell ref="B880:P880"/>
    <mergeCell ref="B881:P881"/>
    <mergeCell ref="B882:P882"/>
    <mergeCell ref="B883:P883"/>
    <mergeCell ref="B884:P884"/>
    <mergeCell ref="B885:P885"/>
    <mergeCell ref="B868:P868"/>
    <mergeCell ref="B869:P869"/>
    <mergeCell ref="B870:P870"/>
    <mergeCell ref="B871:P871"/>
    <mergeCell ref="B872:P872"/>
    <mergeCell ref="B873:P873"/>
    <mergeCell ref="B874:P874"/>
    <mergeCell ref="B875:P875"/>
    <mergeCell ref="B876:P876"/>
    <mergeCell ref="B895:P895"/>
    <mergeCell ref="B896:P896"/>
    <mergeCell ref="B897:P897"/>
    <mergeCell ref="B898:P898"/>
    <mergeCell ref="B899:P899"/>
    <mergeCell ref="B900:P900"/>
    <mergeCell ref="B901:P901"/>
    <mergeCell ref="B902:P902"/>
    <mergeCell ref="B903:P903"/>
    <mergeCell ref="B886:P886"/>
    <mergeCell ref="B887:P887"/>
    <mergeCell ref="B888:P888"/>
    <mergeCell ref="B889:P889"/>
    <mergeCell ref="B890:P890"/>
    <mergeCell ref="B891:P891"/>
    <mergeCell ref="B892:P892"/>
    <mergeCell ref="B893:P893"/>
    <mergeCell ref="B894:P894"/>
    <mergeCell ref="B913:P913"/>
    <mergeCell ref="B914:P914"/>
    <mergeCell ref="B915:P915"/>
    <mergeCell ref="B916:P916"/>
    <mergeCell ref="B917:P917"/>
    <mergeCell ref="B918:P918"/>
    <mergeCell ref="B919:P919"/>
    <mergeCell ref="B920:P920"/>
    <mergeCell ref="B921:P921"/>
    <mergeCell ref="B904:P904"/>
    <mergeCell ref="B905:P905"/>
    <mergeCell ref="B906:P906"/>
    <mergeCell ref="B907:P907"/>
    <mergeCell ref="B908:P908"/>
    <mergeCell ref="B909:P909"/>
    <mergeCell ref="B910:P910"/>
    <mergeCell ref="B911:P911"/>
    <mergeCell ref="B912:P912"/>
    <mergeCell ref="B931:P931"/>
    <mergeCell ref="B932:P932"/>
    <mergeCell ref="B933:P933"/>
    <mergeCell ref="B934:P934"/>
    <mergeCell ref="B935:P935"/>
    <mergeCell ref="B936:P936"/>
    <mergeCell ref="B937:P937"/>
    <mergeCell ref="B938:P938"/>
    <mergeCell ref="B939:P939"/>
    <mergeCell ref="B922:P922"/>
    <mergeCell ref="B923:P923"/>
    <mergeCell ref="B924:P924"/>
    <mergeCell ref="B925:P925"/>
    <mergeCell ref="B926:P926"/>
    <mergeCell ref="B927:P927"/>
    <mergeCell ref="B928:P928"/>
    <mergeCell ref="B929:P929"/>
    <mergeCell ref="B930:P930"/>
    <mergeCell ref="B949:P949"/>
    <mergeCell ref="B950:P950"/>
    <mergeCell ref="B951:P951"/>
    <mergeCell ref="B952:P952"/>
    <mergeCell ref="B953:P953"/>
    <mergeCell ref="B954:P954"/>
    <mergeCell ref="B955:P955"/>
    <mergeCell ref="B956:P956"/>
    <mergeCell ref="B957:P957"/>
    <mergeCell ref="B940:P940"/>
    <mergeCell ref="B941:P941"/>
    <mergeCell ref="B942:P942"/>
    <mergeCell ref="B943:P943"/>
    <mergeCell ref="B944:P944"/>
    <mergeCell ref="B945:P945"/>
    <mergeCell ref="B946:P946"/>
    <mergeCell ref="B947:P947"/>
    <mergeCell ref="B948:P948"/>
    <mergeCell ref="B967:P967"/>
    <mergeCell ref="B968:P968"/>
    <mergeCell ref="B969:P969"/>
    <mergeCell ref="B970:P970"/>
    <mergeCell ref="B971:P971"/>
    <mergeCell ref="B972:P972"/>
    <mergeCell ref="B973:P973"/>
    <mergeCell ref="B974:P974"/>
    <mergeCell ref="B975:P975"/>
    <mergeCell ref="B958:P958"/>
    <mergeCell ref="B959:P959"/>
    <mergeCell ref="B960:P960"/>
    <mergeCell ref="B961:P961"/>
    <mergeCell ref="B962:P962"/>
    <mergeCell ref="B963:P963"/>
    <mergeCell ref="B964:P964"/>
    <mergeCell ref="B965:P965"/>
    <mergeCell ref="B966:P966"/>
    <mergeCell ref="B985:P985"/>
    <mergeCell ref="B986:P986"/>
    <mergeCell ref="B987:P987"/>
    <mergeCell ref="B988:P988"/>
    <mergeCell ref="B989:P989"/>
    <mergeCell ref="B990:P990"/>
    <mergeCell ref="B991:P991"/>
    <mergeCell ref="B992:P992"/>
    <mergeCell ref="B993:P993"/>
    <mergeCell ref="B976:P976"/>
    <mergeCell ref="B977:P977"/>
    <mergeCell ref="B978:P978"/>
    <mergeCell ref="B979:P979"/>
    <mergeCell ref="B980:P980"/>
    <mergeCell ref="B981:P981"/>
    <mergeCell ref="B982:P982"/>
    <mergeCell ref="B983:P983"/>
    <mergeCell ref="B984:P984"/>
    <mergeCell ref="B1003:P1003"/>
    <mergeCell ref="B1004:P1004"/>
    <mergeCell ref="B1005:P1005"/>
    <mergeCell ref="B1006:P1006"/>
    <mergeCell ref="B1007:P1007"/>
    <mergeCell ref="B1008:P1008"/>
    <mergeCell ref="B1009:P1009"/>
    <mergeCell ref="B1010:P1010"/>
    <mergeCell ref="B1011:P1011"/>
    <mergeCell ref="B994:P994"/>
    <mergeCell ref="B995:P995"/>
    <mergeCell ref="B996:P996"/>
    <mergeCell ref="B997:P997"/>
    <mergeCell ref="B998:P998"/>
    <mergeCell ref="B999:P999"/>
    <mergeCell ref="B1000:P1000"/>
    <mergeCell ref="B1001:P1001"/>
    <mergeCell ref="B1002:P1002"/>
    <mergeCell ref="B1021:P1021"/>
    <mergeCell ref="B1022:P1022"/>
    <mergeCell ref="B1023:P1023"/>
    <mergeCell ref="B1024:P1024"/>
    <mergeCell ref="B1025:P1025"/>
    <mergeCell ref="B1026:P1026"/>
    <mergeCell ref="B1027:P1027"/>
    <mergeCell ref="B1028:P1028"/>
    <mergeCell ref="B1029:P1029"/>
    <mergeCell ref="B1012:P1012"/>
    <mergeCell ref="B1013:P1013"/>
    <mergeCell ref="B1014:P1014"/>
    <mergeCell ref="B1015:P1015"/>
    <mergeCell ref="B1016:P1016"/>
    <mergeCell ref="B1017:P1017"/>
    <mergeCell ref="B1018:P1018"/>
    <mergeCell ref="B1019:P1019"/>
    <mergeCell ref="B1020:P1020"/>
    <mergeCell ref="B1039:P1039"/>
    <mergeCell ref="B1040:P1040"/>
    <mergeCell ref="B1041:P1041"/>
    <mergeCell ref="B1042:P1042"/>
    <mergeCell ref="B1043:P1043"/>
    <mergeCell ref="B1044:P1044"/>
    <mergeCell ref="B1045:P1045"/>
    <mergeCell ref="B1046:P1046"/>
    <mergeCell ref="B1047:P1047"/>
    <mergeCell ref="B1030:P1030"/>
    <mergeCell ref="B1031:P1031"/>
    <mergeCell ref="B1032:P1032"/>
    <mergeCell ref="B1033:P1033"/>
    <mergeCell ref="B1034:P1034"/>
    <mergeCell ref="B1035:P1035"/>
    <mergeCell ref="B1036:P1036"/>
    <mergeCell ref="B1037:P1037"/>
    <mergeCell ref="B1038:P1038"/>
    <mergeCell ref="B1057:P1057"/>
    <mergeCell ref="B1058:P1058"/>
    <mergeCell ref="B1059:P1059"/>
    <mergeCell ref="B1060:P1060"/>
    <mergeCell ref="B1061:P1061"/>
    <mergeCell ref="B1062:P1062"/>
    <mergeCell ref="B1063:P1063"/>
    <mergeCell ref="B1064:P1064"/>
    <mergeCell ref="B1065:P1065"/>
    <mergeCell ref="B1048:P1048"/>
    <mergeCell ref="B1049:P1049"/>
    <mergeCell ref="B1050:P1050"/>
    <mergeCell ref="B1051:P1051"/>
    <mergeCell ref="B1052:P1052"/>
    <mergeCell ref="B1053:P1053"/>
    <mergeCell ref="B1054:P1054"/>
    <mergeCell ref="B1055:P1055"/>
    <mergeCell ref="B1056:P1056"/>
    <mergeCell ref="B1075:P1075"/>
    <mergeCell ref="B1076:P1076"/>
    <mergeCell ref="B1077:P1077"/>
    <mergeCell ref="B1078:P1078"/>
    <mergeCell ref="B1079:P1079"/>
    <mergeCell ref="B1080:P1080"/>
    <mergeCell ref="B1081:P1081"/>
    <mergeCell ref="B1082:P1082"/>
    <mergeCell ref="B1083:P1083"/>
    <mergeCell ref="B1066:P1066"/>
    <mergeCell ref="B1067:P1067"/>
    <mergeCell ref="B1068:P1068"/>
    <mergeCell ref="B1069:P1069"/>
    <mergeCell ref="B1070:P1070"/>
    <mergeCell ref="B1071:P1071"/>
    <mergeCell ref="B1072:P1072"/>
    <mergeCell ref="B1073:P1073"/>
    <mergeCell ref="B1074:P1074"/>
    <mergeCell ref="B1093:P1093"/>
    <mergeCell ref="B1094:P1094"/>
    <mergeCell ref="B1095:P1095"/>
    <mergeCell ref="B1096:P1096"/>
    <mergeCell ref="B1097:P1097"/>
    <mergeCell ref="B1098:P1098"/>
    <mergeCell ref="B1099:P1099"/>
    <mergeCell ref="B1100:P1100"/>
    <mergeCell ref="B1101:P1101"/>
    <mergeCell ref="B1084:P1084"/>
    <mergeCell ref="B1085:P1085"/>
    <mergeCell ref="B1086:P1086"/>
    <mergeCell ref="B1087:P1087"/>
    <mergeCell ref="B1088:P1088"/>
    <mergeCell ref="B1089:P1089"/>
    <mergeCell ref="B1090:P1090"/>
    <mergeCell ref="B1091:P1091"/>
    <mergeCell ref="B1092:P1092"/>
    <mergeCell ref="B1111:P1111"/>
    <mergeCell ref="B1112:P1112"/>
    <mergeCell ref="B1113:P1113"/>
    <mergeCell ref="B1114:P1114"/>
    <mergeCell ref="B1115:P1115"/>
    <mergeCell ref="B1116:P1116"/>
    <mergeCell ref="B1117:P1117"/>
    <mergeCell ref="B1118:P1118"/>
    <mergeCell ref="B1119:P1119"/>
    <mergeCell ref="B1102:P1102"/>
    <mergeCell ref="B1103:P1103"/>
    <mergeCell ref="B1104:P1104"/>
    <mergeCell ref="B1105:P1105"/>
    <mergeCell ref="B1106:P1106"/>
    <mergeCell ref="B1107:P1107"/>
    <mergeCell ref="B1108:P1108"/>
    <mergeCell ref="B1109:P1109"/>
    <mergeCell ref="B1110:P1110"/>
    <mergeCell ref="B1129:P1129"/>
    <mergeCell ref="B1130:P1130"/>
    <mergeCell ref="B1131:P1131"/>
    <mergeCell ref="B1132:P1132"/>
    <mergeCell ref="B1133:P1133"/>
    <mergeCell ref="B1134:P1134"/>
    <mergeCell ref="B1135:P1135"/>
    <mergeCell ref="B1136:P1136"/>
    <mergeCell ref="B1137:P1137"/>
    <mergeCell ref="B1120:P1120"/>
    <mergeCell ref="B1121:P1121"/>
    <mergeCell ref="B1122:P1122"/>
    <mergeCell ref="B1123:P1123"/>
    <mergeCell ref="B1124:P1124"/>
    <mergeCell ref="B1125:P1125"/>
    <mergeCell ref="B1126:P1126"/>
    <mergeCell ref="B1127:P1127"/>
    <mergeCell ref="B1128:P1128"/>
    <mergeCell ref="B1147:P1147"/>
    <mergeCell ref="B1148:P1148"/>
    <mergeCell ref="B1149:P1149"/>
    <mergeCell ref="B1150:P1150"/>
    <mergeCell ref="B1151:P1151"/>
    <mergeCell ref="B1152:P1152"/>
    <mergeCell ref="B1153:P1153"/>
    <mergeCell ref="B1154:P1154"/>
    <mergeCell ref="B1155:P1155"/>
    <mergeCell ref="B1138:P1138"/>
    <mergeCell ref="B1139:P1139"/>
    <mergeCell ref="B1140:P1140"/>
    <mergeCell ref="B1141:P1141"/>
    <mergeCell ref="B1142:P1142"/>
    <mergeCell ref="B1143:P1143"/>
    <mergeCell ref="B1144:P1144"/>
    <mergeCell ref="B1145:P1145"/>
    <mergeCell ref="B1146:P1146"/>
    <mergeCell ref="B1165:P1165"/>
    <mergeCell ref="B1166:P1166"/>
    <mergeCell ref="B1167:P1167"/>
    <mergeCell ref="B1168:P1168"/>
    <mergeCell ref="B1169:P1169"/>
    <mergeCell ref="B1170:P1170"/>
    <mergeCell ref="B1171:P1171"/>
    <mergeCell ref="B1172:P1172"/>
    <mergeCell ref="B1173:P1173"/>
    <mergeCell ref="B1156:P1156"/>
    <mergeCell ref="B1157:P1157"/>
    <mergeCell ref="B1158:P1158"/>
    <mergeCell ref="B1159:P1159"/>
    <mergeCell ref="B1160:P1160"/>
    <mergeCell ref="B1161:P1161"/>
    <mergeCell ref="B1162:P1162"/>
    <mergeCell ref="B1163:P1163"/>
    <mergeCell ref="B1164:P1164"/>
    <mergeCell ref="B1183:P1183"/>
    <mergeCell ref="B1184:P1184"/>
    <mergeCell ref="B1185:P1185"/>
    <mergeCell ref="B1186:P1186"/>
    <mergeCell ref="B1187:P1187"/>
    <mergeCell ref="B1188:P1188"/>
    <mergeCell ref="B1189:P1189"/>
    <mergeCell ref="B1190:P1190"/>
    <mergeCell ref="B1191:P1191"/>
    <mergeCell ref="B1174:P1174"/>
    <mergeCell ref="B1175:P1175"/>
    <mergeCell ref="B1176:P1176"/>
    <mergeCell ref="B1177:P1177"/>
    <mergeCell ref="B1178:P1178"/>
    <mergeCell ref="B1179:P1179"/>
    <mergeCell ref="B1180:P1180"/>
    <mergeCell ref="B1181:P1181"/>
    <mergeCell ref="B1182:P1182"/>
    <mergeCell ref="B1201:P1201"/>
    <mergeCell ref="B1202:P1202"/>
    <mergeCell ref="B1203:P1203"/>
    <mergeCell ref="B1204:P1204"/>
    <mergeCell ref="B1205:P1205"/>
    <mergeCell ref="B1206:P1206"/>
    <mergeCell ref="B1207:P1207"/>
    <mergeCell ref="B1208:P1208"/>
    <mergeCell ref="B1209:P1209"/>
    <mergeCell ref="B1192:P1192"/>
    <mergeCell ref="B1193:P1193"/>
    <mergeCell ref="B1194:P1194"/>
    <mergeCell ref="B1195:P1195"/>
    <mergeCell ref="B1196:P1196"/>
    <mergeCell ref="B1197:P1197"/>
    <mergeCell ref="B1198:P1198"/>
    <mergeCell ref="B1199:P1199"/>
    <mergeCell ref="B1200:P1200"/>
    <mergeCell ref="B1219:P1219"/>
    <mergeCell ref="B1220:P1220"/>
    <mergeCell ref="B1221:P1221"/>
    <mergeCell ref="B1222:P1222"/>
    <mergeCell ref="B1223:P1223"/>
    <mergeCell ref="B1224:P1224"/>
    <mergeCell ref="B1225:P1225"/>
    <mergeCell ref="B1226:P1226"/>
    <mergeCell ref="B1227:P1227"/>
    <mergeCell ref="B1210:P1210"/>
    <mergeCell ref="B1211:P1211"/>
    <mergeCell ref="B1212:P1212"/>
    <mergeCell ref="B1213:P1213"/>
    <mergeCell ref="B1214:P1214"/>
    <mergeCell ref="B1215:P1215"/>
    <mergeCell ref="B1216:P1216"/>
    <mergeCell ref="B1217:P1217"/>
    <mergeCell ref="B1218:P1218"/>
    <mergeCell ref="B1237:P1237"/>
    <mergeCell ref="B1238:P1238"/>
    <mergeCell ref="B1239:P1239"/>
    <mergeCell ref="B1240:P1240"/>
    <mergeCell ref="B1241:P1241"/>
    <mergeCell ref="B1242:P1242"/>
    <mergeCell ref="B1243:P1243"/>
    <mergeCell ref="B1244:P1244"/>
    <mergeCell ref="B1245:P1245"/>
    <mergeCell ref="B1228:P1228"/>
    <mergeCell ref="B1229:P1229"/>
    <mergeCell ref="B1230:P1230"/>
    <mergeCell ref="B1231:P1231"/>
    <mergeCell ref="B1232:P1232"/>
    <mergeCell ref="B1233:P1233"/>
    <mergeCell ref="B1234:P1234"/>
    <mergeCell ref="B1235:P1235"/>
    <mergeCell ref="B1236:P1236"/>
    <mergeCell ref="B1255:P1255"/>
    <mergeCell ref="B1256:P1256"/>
    <mergeCell ref="B1257:P1257"/>
    <mergeCell ref="B1258:P1258"/>
    <mergeCell ref="B1259:P1259"/>
    <mergeCell ref="B1260:P1260"/>
    <mergeCell ref="B1261:P1261"/>
    <mergeCell ref="B1262:P1262"/>
    <mergeCell ref="B1263:P1263"/>
    <mergeCell ref="B1246:P1246"/>
    <mergeCell ref="B1247:P1247"/>
    <mergeCell ref="B1248:P1248"/>
    <mergeCell ref="B1249:P1249"/>
    <mergeCell ref="B1250:P1250"/>
    <mergeCell ref="B1251:P1251"/>
    <mergeCell ref="B1252:P1252"/>
    <mergeCell ref="B1253:P1253"/>
    <mergeCell ref="B1254:P1254"/>
    <mergeCell ref="B1273:P1273"/>
    <mergeCell ref="B1274:P1274"/>
    <mergeCell ref="B1275:P1275"/>
    <mergeCell ref="B1276:P1276"/>
    <mergeCell ref="B1277:P1277"/>
    <mergeCell ref="B1278:P1278"/>
    <mergeCell ref="B1279:P1279"/>
    <mergeCell ref="B1280:P1280"/>
    <mergeCell ref="B1281:P1281"/>
    <mergeCell ref="B1264:P1264"/>
    <mergeCell ref="B1265:P1265"/>
    <mergeCell ref="B1266:P1266"/>
    <mergeCell ref="B1267:P1267"/>
    <mergeCell ref="B1268:P1268"/>
    <mergeCell ref="B1269:P1269"/>
    <mergeCell ref="B1270:P1270"/>
    <mergeCell ref="B1271:P1271"/>
    <mergeCell ref="B1272:P1272"/>
    <mergeCell ref="B1291:P1291"/>
    <mergeCell ref="B1292:P1292"/>
    <mergeCell ref="B1293:P1293"/>
    <mergeCell ref="B1294:P1294"/>
    <mergeCell ref="B1295:P1295"/>
    <mergeCell ref="B1296:P1296"/>
    <mergeCell ref="B1297:P1297"/>
    <mergeCell ref="B1298:P1298"/>
    <mergeCell ref="B1299:P1299"/>
    <mergeCell ref="B1282:P1282"/>
    <mergeCell ref="B1283:P1283"/>
    <mergeCell ref="B1284:P1284"/>
    <mergeCell ref="B1285:P1285"/>
    <mergeCell ref="B1286:P1286"/>
    <mergeCell ref="B1287:P1287"/>
    <mergeCell ref="B1288:P1288"/>
    <mergeCell ref="B1289:P1289"/>
    <mergeCell ref="B1290:P1290"/>
    <mergeCell ref="B1309:P1309"/>
    <mergeCell ref="B1310:P1310"/>
    <mergeCell ref="B1311:P1311"/>
    <mergeCell ref="B1312:P1312"/>
    <mergeCell ref="B1313:P1313"/>
    <mergeCell ref="B1314:P1314"/>
    <mergeCell ref="B1315:P1315"/>
    <mergeCell ref="B1316:P1316"/>
    <mergeCell ref="B1317:P1317"/>
    <mergeCell ref="B1300:P1300"/>
    <mergeCell ref="B1301:P1301"/>
    <mergeCell ref="B1302:P1302"/>
    <mergeCell ref="B1303:P1303"/>
    <mergeCell ref="B1304:P1304"/>
    <mergeCell ref="B1305:P1305"/>
    <mergeCell ref="B1306:P1306"/>
    <mergeCell ref="B1307:P1307"/>
    <mergeCell ref="B1308:P1308"/>
    <mergeCell ref="B1327:P1327"/>
    <mergeCell ref="B1328:P1328"/>
    <mergeCell ref="B1329:P1329"/>
    <mergeCell ref="B1330:P1330"/>
    <mergeCell ref="B1331:P1331"/>
    <mergeCell ref="B1332:P1332"/>
    <mergeCell ref="B1333:P1333"/>
    <mergeCell ref="B1334:P1334"/>
    <mergeCell ref="B1335:P1335"/>
    <mergeCell ref="B1318:P1318"/>
    <mergeCell ref="B1319:P1319"/>
    <mergeCell ref="B1320:P1320"/>
    <mergeCell ref="B1321:P1321"/>
    <mergeCell ref="B1322:P1322"/>
    <mergeCell ref="B1323:P1323"/>
    <mergeCell ref="B1324:P1324"/>
    <mergeCell ref="B1325:P1325"/>
    <mergeCell ref="B1326:P1326"/>
    <mergeCell ref="B1345:P1345"/>
    <mergeCell ref="B1346:P1346"/>
    <mergeCell ref="B1347:P1347"/>
    <mergeCell ref="B1348:P1348"/>
    <mergeCell ref="B1349:P1349"/>
    <mergeCell ref="B1350:P1350"/>
    <mergeCell ref="B1351:P1351"/>
    <mergeCell ref="B1352:P1352"/>
    <mergeCell ref="B1353:P1353"/>
    <mergeCell ref="B1336:P1336"/>
    <mergeCell ref="B1337:P1337"/>
    <mergeCell ref="B1338:P1338"/>
    <mergeCell ref="B1339:P1339"/>
    <mergeCell ref="B1340:P1340"/>
    <mergeCell ref="B1341:P1341"/>
    <mergeCell ref="B1342:P1342"/>
    <mergeCell ref="B1343:P1343"/>
    <mergeCell ref="B1344:P1344"/>
    <mergeCell ref="B1363:P1363"/>
    <mergeCell ref="B1364:P1364"/>
    <mergeCell ref="B1365:P1365"/>
    <mergeCell ref="B1366:P1366"/>
    <mergeCell ref="B1367:P1367"/>
    <mergeCell ref="B1368:P1368"/>
    <mergeCell ref="B1369:P1369"/>
    <mergeCell ref="B1370:P1370"/>
    <mergeCell ref="B1371:P1371"/>
    <mergeCell ref="B1354:P1354"/>
    <mergeCell ref="B1355:P1355"/>
    <mergeCell ref="B1356:P1356"/>
    <mergeCell ref="B1357:P1357"/>
    <mergeCell ref="B1358:P1358"/>
    <mergeCell ref="B1359:P1359"/>
    <mergeCell ref="B1360:P1360"/>
    <mergeCell ref="B1361:P1361"/>
    <mergeCell ref="B1362:P1362"/>
    <mergeCell ref="B1381:P1381"/>
    <mergeCell ref="B1382:P1382"/>
    <mergeCell ref="B1383:P1383"/>
    <mergeCell ref="B1384:P1384"/>
    <mergeCell ref="B1385:P1385"/>
    <mergeCell ref="B1386:P1386"/>
    <mergeCell ref="B1387:P1387"/>
    <mergeCell ref="B1388:P1388"/>
    <mergeCell ref="B1389:P1389"/>
    <mergeCell ref="B1372:P1372"/>
    <mergeCell ref="B1373:P1373"/>
    <mergeCell ref="B1374:P1374"/>
    <mergeCell ref="B1375:P1375"/>
    <mergeCell ref="B1376:P1376"/>
    <mergeCell ref="B1377:P1377"/>
    <mergeCell ref="B1378:P1378"/>
    <mergeCell ref="B1379:P1379"/>
    <mergeCell ref="B1380:P1380"/>
    <mergeCell ref="B1399:P1399"/>
    <mergeCell ref="B1400:P1400"/>
    <mergeCell ref="B1401:P1401"/>
    <mergeCell ref="B1402:P1402"/>
    <mergeCell ref="B1403:P1403"/>
    <mergeCell ref="B1404:P1404"/>
    <mergeCell ref="B1405:P1405"/>
    <mergeCell ref="B1406:P1406"/>
    <mergeCell ref="B1407:P1407"/>
    <mergeCell ref="B1390:P1390"/>
    <mergeCell ref="B1391:P1391"/>
    <mergeCell ref="B1392:P1392"/>
    <mergeCell ref="B1393:P1393"/>
    <mergeCell ref="B1394:P1394"/>
    <mergeCell ref="B1395:P1395"/>
    <mergeCell ref="B1396:P1396"/>
    <mergeCell ref="B1397:P1397"/>
    <mergeCell ref="B1398:P1398"/>
    <mergeCell ref="B1417:P1417"/>
    <mergeCell ref="B1418:P1418"/>
    <mergeCell ref="B1419:P1419"/>
    <mergeCell ref="B1420:P1420"/>
    <mergeCell ref="B1421:P1421"/>
    <mergeCell ref="B1422:P1422"/>
    <mergeCell ref="B1423:P1423"/>
    <mergeCell ref="B1424:P1424"/>
    <mergeCell ref="B1425:P1425"/>
    <mergeCell ref="B1408:P1408"/>
    <mergeCell ref="B1409:P1409"/>
    <mergeCell ref="B1410:P1410"/>
    <mergeCell ref="B1411:P1411"/>
    <mergeCell ref="B1412:P1412"/>
    <mergeCell ref="B1413:P1413"/>
    <mergeCell ref="B1414:P1414"/>
    <mergeCell ref="B1415:P1415"/>
    <mergeCell ref="B1416:P1416"/>
    <mergeCell ref="B1435:P1435"/>
    <mergeCell ref="B1436:P1436"/>
    <mergeCell ref="B1437:P1437"/>
    <mergeCell ref="B1438:P1438"/>
    <mergeCell ref="B1439:P1439"/>
    <mergeCell ref="B1440:P1440"/>
    <mergeCell ref="B1441:P1441"/>
    <mergeCell ref="B1442:P1442"/>
    <mergeCell ref="B1443:P1443"/>
    <mergeCell ref="B1426:P1426"/>
    <mergeCell ref="B1427:P1427"/>
    <mergeCell ref="B1428:P1428"/>
    <mergeCell ref="B1429:P1429"/>
    <mergeCell ref="B1430:P1430"/>
    <mergeCell ref="B1431:P1431"/>
    <mergeCell ref="B1432:P1432"/>
    <mergeCell ref="B1433:P1433"/>
    <mergeCell ref="B1434:P1434"/>
    <mergeCell ref="B1453:P1453"/>
    <mergeCell ref="B1454:P1454"/>
    <mergeCell ref="B1455:P1455"/>
    <mergeCell ref="B1456:P1456"/>
    <mergeCell ref="B1457:P1457"/>
    <mergeCell ref="B1458:P1458"/>
    <mergeCell ref="B1459:P1459"/>
    <mergeCell ref="B1460:P1460"/>
    <mergeCell ref="B1461:P1461"/>
    <mergeCell ref="B1444:P1444"/>
    <mergeCell ref="B1445:P1445"/>
    <mergeCell ref="B1446:P1446"/>
    <mergeCell ref="B1447:P1447"/>
    <mergeCell ref="B1448:P1448"/>
    <mergeCell ref="B1449:P1449"/>
    <mergeCell ref="B1450:P1450"/>
    <mergeCell ref="B1451:P1451"/>
    <mergeCell ref="B1452:P1452"/>
    <mergeCell ref="B1471:P1471"/>
    <mergeCell ref="B1472:P1472"/>
    <mergeCell ref="B1473:P1473"/>
    <mergeCell ref="B1474:P1474"/>
    <mergeCell ref="B1475:P1475"/>
    <mergeCell ref="B1476:P1476"/>
    <mergeCell ref="B1477:P1477"/>
    <mergeCell ref="B1478:P1478"/>
    <mergeCell ref="B1479:P1479"/>
    <mergeCell ref="B1462:P1462"/>
    <mergeCell ref="B1463:P1463"/>
    <mergeCell ref="B1464:P1464"/>
    <mergeCell ref="B1465:P1465"/>
    <mergeCell ref="B1466:P1466"/>
    <mergeCell ref="B1467:P1467"/>
    <mergeCell ref="B1468:P1468"/>
    <mergeCell ref="B1469:P1469"/>
    <mergeCell ref="B1470:P1470"/>
    <mergeCell ref="B1489:P1489"/>
    <mergeCell ref="B1490:P1490"/>
    <mergeCell ref="B1491:P1491"/>
    <mergeCell ref="B1492:P1492"/>
    <mergeCell ref="B1493:P1493"/>
    <mergeCell ref="B1494:P1494"/>
    <mergeCell ref="B1495:P1495"/>
    <mergeCell ref="B1496:P1496"/>
    <mergeCell ref="B1497:P1497"/>
    <mergeCell ref="B1480:P1480"/>
    <mergeCell ref="B1481:P1481"/>
    <mergeCell ref="B1482:P1482"/>
    <mergeCell ref="B1483:P1483"/>
    <mergeCell ref="B1484:P1484"/>
    <mergeCell ref="B1485:P1485"/>
    <mergeCell ref="B1486:P1486"/>
    <mergeCell ref="B1487:P1487"/>
    <mergeCell ref="B1488:P1488"/>
    <mergeCell ref="B1507:P1507"/>
    <mergeCell ref="B1508:P1508"/>
    <mergeCell ref="B1509:P1509"/>
    <mergeCell ref="B1510:P1510"/>
    <mergeCell ref="B1511:P1511"/>
    <mergeCell ref="B1512:P1512"/>
    <mergeCell ref="B1513:P1513"/>
    <mergeCell ref="B1514:P1514"/>
    <mergeCell ref="B1515:P1515"/>
    <mergeCell ref="B1498:P1498"/>
    <mergeCell ref="B1499:P1499"/>
    <mergeCell ref="B1500:P1500"/>
    <mergeCell ref="B1501:P1501"/>
    <mergeCell ref="B1502:P1502"/>
    <mergeCell ref="B1503:P1503"/>
    <mergeCell ref="B1504:P1504"/>
    <mergeCell ref="B1505:P1505"/>
    <mergeCell ref="B1506:P1506"/>
    <mergeCell ref="B1525:P1525"/>
    <mergeCell ref="B1526:P1526"/>
    <mergeCell ref="B1527:P1527"/>
    <mergeCell ref="B1528:P1528"/>
    <mergeCell ref="B1529:P1529"/>
    <mergeCell ref="B1530:P1530"/>
    <mergeCell ref="B1531:P1531"/>
    <mergeCell ref="B1532:P1532"/>
    <mergeCell ref="B1533:P1533"/>
    <mergeCell ref="B1516:P1516"/>
    <mergeCell ref="B1517:P1517"/>
    <mergeCell ref="B1518:P1518"/>
    <mergeCell ref="B1519:P1519"/>
    <mergeCell ref="B1520:P1520"/>
    <mergeCell ref="B1521:P1521"/>
    <mergeCell ref="B1522:P1522"/>
    <mergeCell ref="B1523:P1523"/>
    <mergeCell ref="B1524:P1524"/>
    <mergeCell ref="B1543:P1543"/>
    <mergeCell ref="B1544:P1544"/>
    <mergeCell ref="B1545:P1545"/>
    <mergeCell ref="B1546:P1546"/>
    <mergeCell ref="B1547:P1547"/>
    <mergeCell ref="B1548:P1548"/>
    <mergeCell ref="B1549:P1549"/>
    <mergeCell ref="B1550:P1550"/>
    <mergeCell ref="B1551:P1551"/>
    <mergeCell ref="B1534:P1534"/>
    <mergeCell ref="B1535:P1535"/>
    <mergeCell ref="B1536:P1536"/>
    <mergeCell ref="B1537:P1537"/>
    <mergeCell ref="B1538:P1538"/>
    <mergeCell ref="B1539:P1539"/>
    <mergeCell ref="B1540:P1540"/>
    <mergeCell ref="B1541:P1541"/>
    <mergeCell ref="B1542:P1542"/>
    <mergeCell ref="B1561:P1561"/>
    <mergeCell ref="B1562:P1562"/>
    <mergeCell ref="B1563:P1563"/>
    <mergeCell ref="B1564:P1564"/>
    <mergeCell ref="B1565:P1565"/>
    <mergeCell ref="B1566:P1566"/>
    <mergeCell ref="B1567:P1567"/>
    <mergeCell ref="B1568:P1568"/>
    <mergeCell ref="B1569:P1569"/>
    <mergeCell ref="B1552:P1552"/>
    <mergeCell ref="B1553:P1553"/>
    <mergeCell ref="B1554:P1554"/>
    <mergeCell ref="B1555:P1555"/>
    <mergeCell ref="B1556:P1556"/>
    <mergeCell ref="B1557:P1557"/>
    <mergeCell ref="B1558:P1558"/>
    <mergeCell ref="B1559:P1559"/>
    <mergeCell ref="B1560:P1560"/>
    <mergeCell ref="B1579:P1579"/>
    <mergeCell ref="B1580:P1580"/>
    <mergeCell ref="B1581:P1581"/>
    <mergeCell ref="B1582:P1582"/>
    <mergeCell ref="B1583:P1583"/>
    <mergeCell ref="B1584:P1584"/>
    <mergeCell ref="B1585:P1585"/>
    <mergeCell ref="B1586:P1586"/>
    <mergeCell ref="B1587:P1587"/>
    <mergeCell ref="B1570:P1570"/>
    <mergeCell ref="B1571:P1571"/>
    <mergeCell ref="B1572:P1572"/>
    <mergeCell ref="B1573:P1573"/>
    <mergeCell ref="B1574:P1574"/>
    <mergeCell ref="B1575:P1575"/>
    <mergeCell ref="B1576:P1576"/>
    <mergeCell ref="B1577:P1577"/>
    <mergeCell ref="B1578:P1578"/>
    <mergeCell ref="B1597:P1597"/>
    <mergeCell ref="B1598:P1598"/>
    <mergeCell ref="B1599:P1599"/>
    <mergeCell ref="B1600:P1600"/>
    <mergeCell ref="B1601:P1601"/>
    <mergeCell ref="B1602:P1602"/>
    <mergeCell ref="B1603:P1603"/>
    <mergeCell ref="B1604:P1604"/>
    <mergeCell ref="B1605:P1605"/>
    <mergeCell ref="B1588:P1588"/>
    <mergeCell ref="B1589:P1589"/>
    <mergeCell ref="B1590:P1590"/>
    <mergeCell ref="B1591:P1591"/>
    <mergeCell ref="B1592:P1592"/>
    <mergeCell ref="B1593:P1593"/>
    <mergeCell ref="B1594:P1594"/>
    <mergeCell ref="B1595:P1595"/>
    <mergeCell ref="B1596:P1596"/>
    <mergeCell ref="B1615:P1615"/>
    <mergeCell ref="B1616:P1616"/>
    <mergeCell ref="B1617:P1617"/>
    <mergeCell ref="B1618:P1618"/>
    <mergeCell ref="B1619:P1619"/>
    <mergeCell ref="B1620:P1620"/>
    <mergeCell ref="B1621:P1621"/>
    <mergeCell ref="B1622:P1622"/>
    <mergeCell ref="B1623:P1623"/>
    <mergeCell ref="B1606:P1606"/>
    <mergeCell ref="B1607:P1607"/>
    <mergeCell ref="B1608:P1608"/>
    <mergeCell ref="B1609:P1609"/>
    <mergeCell ref="B1610:P1610"/>
    <mergeCell ref="B1611:P1611"/>
    <mergeCell ref="B1612:P1612"/>
    <mergeCell ref="B1613:P1613"/>
    <mergeCell ref="B1614:P1614"/>
    <mergeCell ref="B1633:P1633"/>
    <mergeCell ref="B1634:P1634"/>
    <mergeCell ref="B1635:P1635"/>
    <mergeCell ref="B1636:P1636"/>
    <mergeCell ref="B1637:P1637"/>
    <mergeCell ref="B1638:P1638"/>
    <mergeCell ref="B1639:P1639"/>
    <mergeCell ref="B1640:P1640"/>
    <mergeCell ref="B1641:P1641"/>
    <mergeCell ref="B1624:P1624"/>
    <mergeCell ref="B1625:P1625"/>
    <mergeCell ref="B1626:P1626"/>
    <mergeCell ref="B1627:P1627"/>
    <mergeCell ref="B1628:P1628"/>
    <mergeCell ref="B1629:P1629"/>
    <mergeCell ref="B1630:P1630"/>
    <mergeCell ref="B1631:P1631"/>
    <mergeCell ref="B1632:P1632"/>
    <mergeCell ref="B1651:P1651"/>
    <mergeCell ref="B1652:P1652"/>
    <mergeCell ref="B1653:P1653"/>
    <mergeCell ref="B1654:P1654"/>
    <mergeCell ref="B1655:P1655"/>
    <mergeCell ref="B1656:P1656"/>
    <mergeCell ref="B1657:P1657"/>
    <mergeCell ref="B1658:P1658"/>
    <mergeCell ref="B1659:P1659"/>
    <mergeCell ref="B1642:P1642"/>
    <mergeCell ref="B1643:P1643"/>
    <mergeCell ref="B1644:P1644"/>
    <mergeCell ref="B1645:P1645"/>
    <mergeCell ref="B1646:P1646"/>
    <mergeCell ref="B1647:P1647"/>
    <mergeCell ref="B1648:P1648"/>
    <mergeCell ref="B1649:P1649"/>
    <mergeCell ref="B1650:P1650"/>
    <mergeCell ref="B1669:P1669"/>
    <mergeCell ref="B1670:P1670"/>
    <mergeCell ref="B1671:P1671"/>
    <mergeCell ref="B1672:P1672"/>
    <mergeCell ref="B1673:P1673"/>
    <mergeCell ref="B1674:P1674"/>
    <mergeCell ref="B1675:P1675"/>
    <mergeCell ref="B1676:P1676"/>
    <mergeCell ref="B1677:P1677"/>
    <mergeCell ref="B1660:P1660"/>
    <mergeCell ref="B1661:P1661"/>
    <mergeCell ref="B1662:P1662"/>
    <mergeCell ref="B1663:P1663"/>
    <mergeCell ref="B1664:P1664"/>
    <mergeCell ref="B1665:P1665"/>
    <mergeCell ref="B1666:P1666"/>
    <mergeCell ref="B1667:P1667"/>
    <mergeCell ref="B1668:P1668"/>
    <mergeCell ref="B1687:P1687"/>
    <mergeCell ref="B1688:P1688"/>
    <mergeCell ref="B1689:P1689"/>
    <mergeCell ref="B1690:P1690"/>
    <mergeCell ref="B1691:P1691"/>
    <mergeCell ref="B1692:P1692"/>
    <mergeCell ref="B1693:P1693"/>
    <mergeCell ref="B1694:P1694"/>
    <mergeCell ref="B1695:P1695"/>
    <mergeCell ref="B1678:P1678"/>
    <mergeCell ref="B1679:P1679"/>
    <mergeCell ref="B1680:P1680"/>
    <mergeCell ref="B1681:P1681"/>
    <mergeCell ref="B1682:P1682"/>
    <mergeCell ref="B1683:P1683"/>
    <mergeCell ref="B1684:P1684"/>
    <mergeCell ref="B1685:P1685"/>
    <mergeCell ref="B1686:P1686"/>
    <mergeCell ref="B1705:P1705"/>
    <mergeCell ref="B1706:P1706"/>
    <mergeCell ref="B1707:P1707"/>
    <mergeCell ref="B1708:P1708"/>
    <mergeCell ref="B1709:P1709"/>
    <mergeCell ref="B1710:P1710"/>
    <mergeCell ref="B1711:P1711"/>
    <mergeCell ref="B1712:P1712"/>
    <mergeCell ref="B1713:P1713"/>
    <mergeCell ref="B1696:P1696"/>
    <mergeCell ref="B1697:P1697"/>
    <mergeCell ref="B1698:P1698"/>
    <mergeCell ref="B1699:P1699"/>
    <mergeCell ref="B1700:P1700"/>
    <mergeCell ref="B1701:P1701"/>
    <mergeCell ref="B1702:P1702"/>
    <mergeCell ref="B1703:P1703"/>
    <mergeCell ref="B1704:P1704"/>
    <mergeCell ref="B1723:P1723"/>
    <mergeCell ref="B1724:P1724"/>
    <mergeCell ref="B1725:P1725"/>
    <mergeCell ref="B1726:P1726"/>
    <mergeCell ref="B1727:P1727"/>
    <mergeCell ref="B1728:P1728"/>
    <mergeCell ref="B1729:P1729"/>
    <mergeCell ref="B1730:P1730"/>
    <mergeCell ref="B1731:P1731"/>
    <mergeCell ref="B1714:P1714"/>
    <mergeCell ref="B1715:P1715"/>
    <mergeCell ref="B1716:P1716"/>
    <mergeCell ref="B1717:P1717"/>
    <mergeCell ref="B1718:P1718"/>
    <mergeCell ref="B1719:P1719"/>
    <mergeCell ref="B1720:P1720"/>
    <mergeCell ref="B1721:P1721"/>
    <mergeCell ref="B1722:P1722"/>
    <mergeCell ref="B1741:P1741"/>
    <mergeCell ref="B1742:P1742"/>
    <mergeCell ref="B1743:P1743"/>
    <mergeCell ref="B1744:P1744"/>
    <mergeCell ref="B1745:P1745"/>
    <mergeCell ref="B1746:P1746"/>
    <mergeCell ref="B1747:P1747"/>
    <mergeCell ref="B1748:P1748"/>
    <mergeCell ref="B1749:P1749"/>
    <mergeCell ref="B1732:P1732"/>
    <mergeCell ref="B1733:P1733"/>
    <mergeCell ref="B1734:P1734"/>
    <mergeCell ref="B1735:P1735"/>
    <mergeCell ref="B1736:P1736"/>
    <mergeCell ref="B1737:P1737"/>
    <mergeCell ref="B1738:P1738"/>
    <mergeCell ref="B1739:P1739"/>
    <mergeCell ref="B1740:P1740"/>
    <mergeCell ref="B1759:P1759"/>
    <mergeCell ref="B1760:P1760"/>
    <mergeCell ref="B1761:P1761"/>
    <mergeCell ref="B1762:P1762"/>
    <mergeCell ref="B1763:P1763"/>
    <mergeCell ref="B1764:P1764"/>
    <mergeCell ref="B1765:P1765"/>
    <mergeCell ref="B1766:P1766"/>
    <mergeCell ref="B1767:P1767"/>
    <mergeCell ref="B1750:P1750"/>
    <mergeCell ref="B1751:P1751"/>
    <mergeCell ref="B1752:P1752"/>
    <mergeCell ref="B1753:P1753"/>
    <mergeCell ref="B1754:P1754"/>
    <mergeCell ref="B1755:P1755"/>
    <mergeCell ref="B1756:P1756"/>
    <mergeCell ref="B1757:P1757"/>
    <mergeCell ref="B1758:P1758"/>
    <mergeCell ref="B1777:P1777"/>
    <mergeCell ref="B1778:P1778"/>
    <mergeCell ref="B1779:P1779"/>
    <mergeCell ref="B1780:P1780"/>
    <mergeCell ref="B1781:P1781"/>
    <mergeCell ref="B1782:P1782"/>
    <mergeCell ref="B1783:P1783"/>
    <mergeCell ref="B1784:P1784"/>
    <mergeCell ref="B1785:P1785"/>
    <mergeCell ref="B1768:P1768"/>
    <mergeCell ref="B1769:P1769"/>
    <mergeCell ref="B1770:P1770"/>
    <mergeCell ref="B1771:P1771"/>
    <mergeCell ref="B1772:P1772"/>
    <mergeCell ref="B1773:P1773"/>
    <mergeCell ref="B1774:P1774"/>
    <mergeCell ref="B1775:P1775"/>
    <mergeCell ref="B1776:P1776"/>
    <mergeCell ref="B1795:P1795"/>
    <mergeCell ref="B1796:P1796"/>
    <mergeCell ref="B1797:P1797"/>
    <mergeCell ref="B1798:P1798"/>
    <mergeCell ref="B1799:P1799"/>
    <mergeCell ref="B1800:P1800"/>
    <mergeCell ref="B1801:P1801"/>
    <mergeCell ref="B1802:P1802"/>
    <mergeCell ref="B1803:P1803"/>
    <mergeCell ref="B1786:P1786"/>
    <mergeCell ref="B1787:P1787"/>
    <mergeCell ref="B1788:P1788"/>
    <mergeCell ref="B1789:P1789"/>
    <mergeCell ref="B1790:P1790"/>
    <mergeCell ref="B1791:P1791"/>
    <mergeCell ref="B1792:P1792"/>
    <mergeCell ref="B1793:P1793"/>
    <mergeCell ref="B1794:P1794"/>
    <mergeCell ref="B1813:P1813"/>
    <mergeCell ref="B1814:P1814"/>
    <mergeCell ref="B1815:P1815"/>
    <mergeCell ref="B1816:P1816"/>
    <mergeCell ref="B1817:P1817"/>
    <mergeCell ref="B1818:P1818"/>
    <mergeCell ref="B1819:P1819"/>
    <mergeCell ref="B1820:P1820"/>
    <mergeCell ref="B1821:P1821"/>
    <mergeCell ref="B1804:P1804"/>
    <mergeCell ref="B1805:P1805"/>
    <mergeCell ref="B1806:P1806"/>
    <mergeCell ref="B1807:P1807"/>
    <mergeCell ref="B1808:P1808"/>
    <mergeCell ref="B1809:P1809"/>
    <mergeCell ref="B1810:P1810"/>
    <mergeCell ref="B1811:P1811"/>
    <mergeCell ref="B1812:P1812"/>
    <mergeCell ref="B1831:P1831"/>
    <mergeCell ref="B1832:P1832"/>
    <mergeCell ref="B1833:P1833"/>
    <mergeCell ref="B1834:P1834"/>
    <mergeCell ref="B1835:P1835"/>
    <mergeCell ref="B1836:P1836"/>
    <mergeCell ref="B1837:P1837"/>
    <mergeCell ref="B1838:P1838"/>
    <mergeCell ref="B1839:P1839"/>
    <mergeCell ref="B1822:P1822"/>
    <mergeCell ref="B1823:P1823"/>
    <mergeCell ref="B1824:P1824"/>
    <mergeCell ref="B1825:P1825"/>
    <mergeCell ref="B1826:P1826"/>
    <mergeCell ref="B1827:P1827"/>
    <mergeCell ref="B1828:P1828"/>
    <mergeCell ref="B1829:P1829"/>
    <mergeCell ref="B1830:P1830"/>
    <mergeCell ref="B1849:P1849"/>
    <mergeCell ref="B1850:P1850"/>
    <mergeCell ref="B1851:P1851"/>
    <mergeCell ref="B1852:P1852"/>
    <mergeCell ref="B1853:P1853"/>
    <mergeCell ref="B1854:P1854"/>
    <mergeCell ref="B1855:P1855"/>
    <mergeCell ref="B1856:P1856"/>
    <mergeCell ref="B1857:P1857"/>
    <mergeCell ref="B1840:P1840"/>
    <mergeCell ref="B1841:P1841"/>
    <mergeCell ref="B1842:P1842"/>
    <mergeCell ref="B1843:P1843"/>
    <mergeCell ref="B1844:P1844"/>
    <mergeCell ref="B1845:P1845"/>
    <mergeCell ref="B1846:P1846"/>
    <mergeCell ref="B1847:P1847"/>
    <mergeCell ref="B1848:P1848"/>
    <mergeCell ref="B1867:P1867"/>
    <mergeCell ref="B1868:P1868"/>
    <mergeCell ref="B1869:P1869"/>
    <mergeCell ref="B1870:P1870"/>
    <mergeCell ref="B1871:P1871"/>
    <mergeCell ref="B1872:P1872"/>
    <mergeCell ref="B1873:P1873"/>
    <mergeCell ref="B1874:P1874"/>
    <mergeCell ref="B1875:P1875"/>
    <mergeCell ref="B1858:P1858"/>
    <mergeCell ref="B1859:P1859"/>
    <mergeCell ref="B1860:P1860"/>
    <mergeCell ref="B1861:P1861"/>
    <mergeCell ref="B1862:P1862"/>
    <mergeCell ref="B1863:P1863"/>
    <mergeCell ref="B1864:P1864"/>
    <mergeCell ref="B1865:P1865"/>
    <mergeCell ref="B1866:P1866"/>
    <mergeCell ref="B1885:P1885"/>
    <mergeCell ref="B1886:P1886"/>
    <mergeCell ref="B1887:P1887"/>
    <mergeCell ref="B1888:P1888"/>
    <mergeCell ref="B1889:P1889"/>
    <mergeCell ref="B1890:P1890"/>
    <mergeCell ref="B1891:P1891"/>
    <mergeCell ref="B1892:P1892"/>
    <mergeCell ref="B1893:P1893"/>
    <mergeCell ref="B1876:P1876"/>
    <mergeCell ref="B1877:P1877"/>
    <mergeCell ref="B1878:P1878"/>
    <mergeCell ref="B1879:P1879"/>
    <mergeCell ref="B1880:P1880"/>
    <mergeCell ref="B1881:P1881"/>
    <mergeCell ref="B1882:P1882"/>
    <mergeCell ref="B1883:P1883"/>
    <mergeCell ref="B1884:P1884"/>
    <mergeCell ref="B1903:P1903"/>
    <mergeCell ref="B1904:P1904"/>
    <mergeCell ref="B1905:P1905"/>
    <mergeCell ref="B1906:P1906"/>
    <mergeCell ref="B1907:P1907"/>
    <mergeCell ref="B1908:P1908"/>
    <mergeCell ref="B1909:P1909"/>
    <mergeCell ref="B1910:P1910"/>
    <mergeCell ref="B1911:P1911"/>
    <mergeCell ref="B1894:P1894"/>
    <mergeCell ref="B1895:P1895"/>
    <mergeCell ref="B1896:P1896"/>
    <mergeCell ref="B1897:P1897"/>
    <mergeCell ref="B1898:P1898"/>
    <mergeCell ref="B1899:P1899"/>
    <mergeCell ref="B1900:P1900"/>
    <mergeCell ref="B1901:P1901"/>
    <mergeCell ref="B1902:P1902"/>
    <mergeCell ref="B1921:P1921"/>
    <mergeCell ref="B1922:P1922"/>
    <mergeCell ref="B1923:P1923"/>
    <mergeCell ref="B1924:P1924"/>
    <mergeCell ref="B1925:P1925"/>
    <mergeCell ref="B1926:P1926"/>
    <mergeCell ref="B1927:P1927"/>
    <mergeCell ref="B1928:P1928"/>
    <mergeCell ref="B1929:P1929"/>
    <mergeCell ref="B1912:P1912"/>
    <mergeCell ref="B1913:P1913"/>
    <mergeCell ref="B1914:P1914"/>
    <mergeCell ref="B1915:P1915"/>
    <mergeCell ref="B1916:P1916"/>
    <mergeCell ref="B1917:P1917"/>
    <mergeCell ref="B1918:P1918"/>
    <mergeCell ref="B1919:P1919"/>
    <mergeCell ref="B1920:P1920"/>
    <mergeCell ref="B1939:P1939"/>
    <mergeCell ref="B1940:P1940"/>
    <mergeCell ref="B1941:P1941"/>
    <mergeCell ref="B1942:P1942"/>
    <mergeCell ref="B1943:P1943"/>
    <mergeCell ref="B1944:P1944"/>
    <mergeCell ref="B1945:P1945"/>
    <mergeCell ref="B1946:P1946"/>
    <mergeCell ref="B1947:P1947"/>
    <mergeCell ref="B1930:P1930"/>
    <mergeCell ref="B1931:P1931"/>
    <mergeCell ref="B1932:P1932"/>
    <mergeCell ref="B1933:P1933"/>
    <mergeCell ref="B1934:P1934"/>
    <mergeCell ref="B1935:P1935"/>
    <mergeCell ref="B1936:P1936"/>
    <mergeCell ref="B1937:P1937"/>
    <mergeCell ref="B1938:P1938"/>
    <mergeCell ref="B1957:P1957"/>
    <mergeCell ref="B1958:P1958"/>
    <mergeCell ref="B1959:P1959"/>
    <mergeCell ref="B1960:P1960"/>
    <mergeCell ref="B1961:P1961"/>
    <mergeCell ref="B1962:P1962"/>
    <mergeCell ref="B1963:P1963"/>
    <mergeCell ref="B1964:P1964"/>
    <mergeCell ref="B1965:P1965"/>
    <mergeCell ref="B1948:P1948"/>
    <mergeCell ref="B1949:P1949"/>
    <mergeCell ref="B1950:P1950"/>
    <mergeCell ref="B1951:P1951"/>
    <mergeCell ref="B1952:P1952"/>
    <mergeCell ref="B1953:P1953"/>
    <mergeCell ref="B1954:P1954"/>
    <mergeCell ref="B1955:P1955"/>
    <mergeCell ref="B1956:P1956"/>
    <mergeCell ref="B1975:P1975"/>
    <mergeCell ref="B1976:P1976"/>
    <mergeCell ref="B1977:P1977"/>
    <mergeCell ref="B1978:P1978"/>
    <mergeCell ref="B1979:P1979"/>
    <mergeCell ref="B1980:P1980"/>
    <mergeCell ref="B1981:P1981"/>
    <mergeCell ref="B1982:P1982"/>
    <mergeCell ref="B1983:P1983"/>
    <mergeCell ref="B1966:P1966"/>
    <mergeCell ref="B1967:P1967"/>
    <mergeCell ref="B1968:P1968"/>
    <mergeCell ref="B1969:P1969"/>
    <mergeCell ref="B1970:P1970"/>
    <mergeCell ref="B1971:P1971"/>
    <mergeCell ref="B1972:P1972"/>
    <mergeCell ref="B1973:P1973"/>
    <mergeCell ref="B1974:P1974"/>
    <mergeCell ref="B1993:P1993"/>
    <mergeCell ref="B1994:P1994"/>
    <mergeCell ref="B1995:P1995"/>
    <mergeCell ref="B1996:P1996"/>
    <mergeCell ref="B1997:P1997"/>
    <mergeCell ref="B1998:P1998"/>
    <mergeCell ref="B1999:P1999"/>
    <mergeCell ref="B2000:P2000"/>
    <mergeCell ref="B2001:P2001"/>
    <mergeCell ref="B1984:P1984"/>
    <mergeCell ref="B1985:P1985"/>
    <mergeCell ref="B1986:P1986"/>
    <mergeCell ref="B1987:P1987"/>
    <mergeCell ref="B1988:P1988"/>
    <mergeCell ref="B1989:P1989"/>
    <mergeCell ref="B1990:P1990"/>
    <mergeCell ref="B1991:P1991"/>
    <mergeCell ref="B1992:P1992"/>
    <mergeCell ref="B2011:P2011"/>
    <mergeCell ref="B2012:P2012"/>
    <mergeCell ref="B2013:P2013"/>
    <mergeCell ref="B2014:P2014"/>
    <mergeCell ref="B2015:P2015"/>
    <mergeCell ref="B2016:P2016"/>
    <mergeCell ref="B2017:P2017"/>
    <mergeCell ref="B2018:P2018"/>
    <mergeCell ref="B2019:P2019"/>
    <mergeCell ref="B2002:P2002"/>
    <mergeCell ref="B2003:P2003"/>
    <mergeCell ref="B2004:P2004"/>
    <mergeCell ref="B2005:P2005"/>
    <mergeCell ref="B2006:P2006"/>
    <mergeCell ref="B2007:P2007"/>
    <mergeCell ref="B2008:P2008"/>
    <mergeCell ref="B2009:P2009"/>
    <mergeCell ref="B2010:P2010"/>
    <mergeCell ref="B2029:P2029"/>
    <mergeCell ref="B2030:P2030"/>
    <mergeCell ref="B2031:P2031"/>
    <mergeCell ref="B2032:P2032"/>
    <mergeCell ref="B2033:P2033"/>
    <mergeCell ref="B2034:P2034"/>
    <mergeCell ref="B2035:P2035"/>
    <mergeCell ref="B2036:P2036"/>
    <mergeCell ref="B2037:P2037"/>
    <mergeCell ref="B2020:P2020"/>
    <mergeCell ref="B2021:P2021"/>
    <mergeCell ref="B2022:P2022"/>
    <mergeCell ref="B2023:P2023"/>
    <mergeCell ref="B2024:P2024"/>
    <mergeCell ref="B2025:P2025"/>
    <mergeCell ref="B2026:P2026"/>
    <mergeCell ref="B2027:P2027"/>
    <mergeCell ref="B2028:P2028"/>
    <mergeCell ref="B2047:P2047"/>
    <mergeCell ref="B2048:P2048"/>
    <mergeCell ref="B2049:P2049"/>
    <mergeCell ref="B2050:P2050"/>
    <mergeCell ref="B2051:P2051"/>
    <mergeCell ref="B2052:P2052"/>
    <mergeCell ref="B2053:P2053"/>
    <mergeCell ref="B2054:P2054"/>
    <mergeCell ref="B2055:P2055"/>
    <mergeCell ref="B2038:P2038"/>
    <mergeCell ref="B2039:P2039"/>
    <mergeCell ref="B2040:P2040"/>
    <mergeCell ref="B2041:P2041"/>
    <mergeCell ref="B2042:P2042"/>
    <mergeCell ref="B2043:P2043"/>
    <mergeCell ref="B2044:P2044"/>
    <mergeCell ref="B2045:P2045"/>
    <mergeCell ref="B2046:P2046"/>
    <mergeCell ref="B2065:P2065"/>
    <mergeCell ref="B2066:P2066"/>
    <mergeCell ref="B2067:P2067"/>
    <mergeCell ref="B2068:P2068"/>
    <mergeCell ref="B2069:P2069"/>
    <mergeCell ref="B2070:P2070"/>
    <mergeCell ref="B2071:P2071"/>
    <mergeCell ref="B2072:P2072"/>
    <mergeCell ref="B2073:P2073"/>
    <mergeCell ref="B2056:P2056"/>
    <mergeCell ref="B2057:P2057"/>
    <mergeCell ref="B2058:P2058"/>
    <mergeCell ref="B2059:P2059"/>
    <mergeCell ref="B2060:P2060"/>
    <mergeCell ref="B2061:P2061"/>
    <mergeCell ref="B2062:P2062"/>
    <mergeCell ref="B2063:P2063"/>
    <mergeCell ref="B2064:P2064"/>
    <mergeCell ref="B2083:P2083"/>
    <mergeCell ref="B2084:P2084"/>
    <mergeCell ref="B2085:P2085"/>
    <mergeCell ref="B2086:P2086"/>
    <mergeCell ref="B2087:P2087"/>
    <mergeCell ref="B2088:P2088"/>
    <mergeCell ref="B2089:P2089"/>
    <mergeCell ref="B2090:P2090"/>
    <mergeCell ref="B2091:P2091"/>
    <mergeCell ref="B2074:P2074"/>
    <mergeCell ref="B2075:P2075"/>
    <mergeCell ref="B2076:P2076"/>
    <mergeCell ref="B2077:P2077"/>
    <mergeCell ref="B2078:P2078"/>
    <mergeCell ref="B2079:P2079"/>
    <mergeCell ref="B2080:P2080"/>
    <mergeCell ref="B2081:P2081"/>
    <mergeCell ref="B2082:P2082"/>
    <mergeCell ref="B2101:P2101"/>
    <mergeCell ref="B2102:P2102"/>
    <mergeCell ref="B2103:P2103"/>
    <mergeCell ref="B2104:P2104"/>
    <mergeCell ref="B2105:P2105"/>
    <mergeCell ref="B2106:P2106"/>
    <mergeCell ref="B2107:P2107"/>
    <mergeCell ref="B2108:P2108"/>
    <mergeCell ref="B2109:P2109"/>
    <mergeCell ref="B2092:P2092"/>
    <mergeCell ref="B2093:P2093"/>
    <mergeCell ref="B2094:P2094"/>
    <mergeCell ref="B2095:P2095"/>
    <mergeCell ref="B2096:P2096"/>
    <mergeCell ref="B2097:P2097"/>
    <mergeCell ref="B2098:P2098"/>
    <mergeCell ref="B2099:P2099"/>
    <mergeCell ref="B2100:P2100"/>
    <mergeCell ref="B2119:P2119"/>
    <mergeCell ref="B2120:P2120"/>
    <mergeCell ref="B2121:P2121"/>
    <mergeCell ref="B2122:P2122"/>
    <mergeCell ref="B2123:P2123"/>
    <mergeCell ref="B2124:P2124"/>
    <mergeCell ref="B2125:P2125"/>
    <mergeCell ref="B2126:P2126"/>
    <mergeCell ref="B2127:P2127"/>
    <mergeCell ref="B2110:P2110"/>
    <mergeCell ref="B2111:P2111"/>
    <mergeCell ref="B2112:P2112"/>
    <mergeCell ref="B2113:P2113"/>
    <mergeCell ref="B2114:P2114"/>
    <mergeCell ref="B2115:P2115"/>
    <mergeCell ref="B2116:P2116"/>
    <mergeCell ref="B2117:P2117"/>
    <mergeCell ref="B2118:P2118"/>
    <mergeCell ref="B2137:P2137"/>
    <mergeCell ref="B2138:P2138"/>
    <mergeCell ref="B2139:P2139"/>
    <mergeCell ref="B2140:P2140"/>
    <mergeCell ref="B2141:P2141"/>
    <mergeCell ref="B2142:P2142"/>
    <mergeCell ref="B2143:P2143"/>
    <mergeCell ref="B2144:P2144"/>
    <mergeCell ref="B2145:P2145"/>
    <mergeCell ref="B2128:P2128"/>
    <mergeCell ref="B2129:P2129"/>
    <mergeCell ref="B2130:P2130"/>
    <mergeCell ref="B2131:P2131"/>
    <mergeCell ref="B2132:P2132"/>
    <mergeCell ref="B2133:P2133"/>
    <mergeCell ref="B2134:P2134"/>
    <mergeCell ref="B2135:P2135"/>
    <mergeCell ref="B2136:P2136"/>
    <mergeCell ref="B2155:P2155"/>
    <mergeCell ref="B2156:P2156"/>
    <mergeCell ref="B2157:P2157"/>
    <mergeCell ref="B2158:P2158"/>
    <mergeCell ref="B2159:P2159"/>
    <mergeCell ref="B2160:P2160"/>
    <mergeCell ref="B2161:P2161"/>
    <mergeCell ref="B2162:P2162"/>
    <mergeCell ref="B2163:P2163"/>
    <mergeCell ref="B2146:P2146"/>
    <mergeCell ref="B2147:P2147"/>
    <mergeCell ref="B2148:P2148"/>
    <mergeCell ref="B2149:P2149"/>
    <mergeCell ref="B2150:P2150"/>
    <mergeCell ref="B2151:P2151"/>
    <mergeCell ref="B2152:P2152"/>
    <mergeCell ref="B2153:P2153"/>
    <mergeCell ref="B2154:P2154"/>
    <mergeCell ref="B2173:P2173"/>
    <mergeCell ref="B2174:P2174"/>
    <mergeCell ref="B2175:P2175"/>
    <mergeCell ref="B2176:P2176"/>
    <mergeCell ref="B2177:P2177"/>
    <mergeCell ref="B2178:P2178"/>
    <mergeCell ref="B2179:P2179"/>
    <mergeCell ref="B2180:P2180"/>
    <mergeCell ref="B2181:P2181"/>
    <mergeCell ref="B2164:P2164"/>
    <mergeCell ref="B2165:P2165"/>
    <mergeCell ref="B2166:P2166"/>
    <mergeCell ref="B2167:P2167"/>
    <mergeCell ref="B2168:P2168"/>
    <mergeCell ref="B2169:P2169"/>
    <mergeCell ref="B2170:P2170"/>
    <mergeCell ref="B2171:P2171"/>
    <mergeCell ref="B2172:P2172"/>
    <mergeCell ref="B2191:P2191"/>
    <mergeCell ref="B2192:P2192"/>
    <mergeCell ref="B2193:P2193"/>
    <mergeCell ref="B2194:P2194"/>
    <mergeCell ref="B2195:P2195"/>
    <mergeCell ref="B2196:P2196"/>
    <mergeCell ref="B2197:P2197"/>
    <mergeCell ref="B2198:P2198"/>
    <mergeCell ref="B2199:P2199"/>
    <mergeCell ref="B2182:P2182"/>
    <mergeCell ref="B2183:P2183"/>
    <mergeCell ref="B2184:P2184"/>
    <mergeCell ref="B2185:P2185"/>
    <mergeCell ref="B2186:P2186"/>
    <mergeCell ref="B2187:P2187"/>
    <mergeCell ref="B2188:P2188"/>
    <mergeCell ref="B2189:P2189"/>
    <mergeCell ref="B2190:P2190"/>
    <mergeCell ref="B2209:P2209"/>
    <mergeCell ref="B2210:P2210"/>
    <mergeCell ref="B2211:P2211"/>
    <mergeCell ref="B2212:P2212"/>
    <mergeCell ref="B2213:P2213"/>
    <mergeCell ref="B2214:P2214"/>
    <mergeCell ref="B2215:P2215"/>
    <mergeCell ref="B2216:P2216"/>
    <mergeCell ref="B2217:P2217"/>
    <mergeCell ref="B2200:P2200"/>
    <mergeCell ref="B2201:P2201"/>
    <mergeCell ref="B2202:P2202"/>
    <mergeCell ref="B2203:P2203"/>
    <mergeCell ref="B2204:P2204"/>
    <mergeCell ref="B2205:P2205"/>
    <mergeCell ref="B2206:P2206"/>
    <mergeCell ref="B2207:P2207"/>
    <mergeCell ref="B2208:P2208"/>
    <mergeCell ref="B2227:P2227"/>
    <mergeCell ref="B2228:P2228"/>
    <mergeCell ref="B2229:P2229"/>
    <mergeCell ref="B2230:P2230"/>
    <mergeCell ref="B2231:P2231"/>
    <mergeCell ref="B2232:P2232"/>
    <mergeCell ref="B2233:P2233"/>
    <mergeCell ref="B2234:P2234"/>
    <mergeCell ref="B2235:P2235"/>
    <mergeCell ref="B2218:P2218"/>
    <mergeCell ref="B2219:P2219"/>
    <mergeCell ref="B2220:P2220"/>
    <mergeCell ref="B2221:P2221"/>
    <mergeCell ref="B2222:P2222"/>
    <mergeCell ref="B2223:P2223"/>
    <mergeCell ref="B2224:P2224"/>
    <mergeCell ref="B2225:P2225"/>
    <mergeCell ref="B2226:P2226"/>
    <mergeCell ref="B2245:P2245"/>
    <mergeCell ref="B2246:P2246"/>
    <mergeCell ref="B2247:P2247"/>
    <mergeCell ref="B2248:P2248"/>
    <mergeCell ref="B2249:P2249"/>
    <mergeCell ref="B2250:P2250"/>
    <mergeCell ref="B2251:P2251"/>
    <mergeCell ref="B2252:P2252"/>
    <mergeCell ref="B2253:P2253"/>
    <mergeCell ref="B2236:P2236"/>
    <mergeCell ref="B2237:P2237"/>
    <mergeCell ref="B2238:P2238"/>
    <mergeCell ref="B2239:P2239"/>
    <mergeCell ref="B2240:P2240"/>
    <mergeCell ref="B2241:P2241"/>
    <mergeCell ref="B2242:P2242"/>
    <mergeCell ref="B2243:P2243"/>
    <mergeCell ref="B2244:P2244"/>
    <mergeCell ref="B2263:P2263"/>
    <mergeCell ref="B2264:P2264"/>
    <mergeCell ref="B2265:P2265"/>
    <mergeCell ref="B2266:P2266"/>
    <mergeCell ref="B2267:P2267"/>
    <mergeCell ref="B2268:P2268"/>
    <mergeCell ref="B2269:P2269"/>
    <mergeCell ref="B2270:P2270"/>
    <mergeCell ref="B2271:P2271"/>
    <mergeCell ref="B2254:P2254"/>
    <mergeCell ref="B2255:P2255"/>
    <mergeCell ref="B2256:P2256"/>
    <mergeCell ref="B2257:P2257"/>
    <mergeCell ref="B2258:P2258"/>
    <mergeCell ref="B2259:P2259"/>
    <mergeCell ref="B2260:P2260"/>
    <mergeCell ref="B2261:P2261"/>
    <mergeCell ref="B2262:P2262"/>
    <mergeCell ref="B2281:P2281"/>
    <mergeCell ref="B2282:P2282"/>
    <mergeCell ref="B2283:P2283"/>
    <mergeCell ref="B2284:P2284"/>
    <mergeCell ref="B2285:P2285"/>
    <mergeCell ref="B2286:P2286"/>
    <mergeCell ref="B2287:P2287"/>
    <mergeCell ref="B2288:P2288"/>
    <mergeCell ref="B2289:P2289"/>
    <mergeCell ref="B2272:P2272"/>
    <mergeCell ref="B2273:P2273"/>
    <mergeCell ref="B2274:P2274"/>
    <mergeCell ref="B2275:P2275"/>
    <mergeCell ref="B2276:P2276"/>
    <mergeCell ref="B2277:P2277"/>
    <mergeCell ref="B2278:P2278"/>
    <mergeCell ref="B2279:P2279"/>
    <mergeCell ref="B2280:P2280"/>
    <mergeCell ref="B2299:P2299"/>
    <mergeCell ref="B2300:P2300"/>
    <mergeCell ref="B2301:P2301"/>
    <mergeCell ref="B2302:P2302"/>
    <mergeCell ref="B2303:P2303"/>
    <mergeCell ref="B2304:P2304"/>
    <mergeCell ref="B2305:P2305"/>
    <mergeCell ref="B2306:P2306"/>
    <mergeCell ref="B2307:P2307"/>
    <mergeCell ref="B2290:P2290"/>
    <mergeCell ref="B2291:P2291"/>
    <mergeCell ref="B2292:P2292"/>
    <mergeCell ref="B2293:P2293"/>
    <mergeCell ref="B2294:P2294"/>
    <mergeCell ref="B2295:P2295"/>
    <mergeCell ref="B2296:P2296"/>
    <mergeCell ref="B2297:P2297"/>
    <mergeCell ref="B2298:P2298"/>
    <mergeCell ref="B2317:P2317"/>
    <mergeCell ref="B2318:P2318"/>
    <mergeCell ref="B2319:P2319"/>
    <mergeCell ref="B2320:P2320"/>
    <mergeCell ref="B2321:P2321"/>
    <mergeCell ref="B2322:P2322"/>
    <mergeCell ref="B2323:P2323"/>
    <mergeCell ref="B2324:P2324"/>
    <mergeCell ref="B2325:P2325"/>
    <mergeCell ref="B2308:P2308"/>
    <mergeCell ref="B2309:P2309"/>
    <mergeCell ref="B2310:P2310"/>
    <mergeCell ref="B2311:P2311"/>
    <mergeCell ref="B2312:P2312"/>
    <mergeCell ref="B2313:P2313"/>
    <mergeCell ref="B2314:P2314"/>
    <mergeCell ref="B2315:P2315"/>
    <mergeCell ref="B2316:P2316"/>
    <mergeCell ref="B2335:P2335"/>
    <mergeCell ref="B2336:P2336"/>
    <mergeCell ref="B2337:P2337"/>
    <mergeCell ref="B2338:P2338"/>
    <mergeCell ref="B2339:P2339"/>
    <mergeCell ref="B2340:P2340"/>
    <mergeCell ref="B2341:P2341"/>
    <mergeCell ref="B2342:P2342"/>
    <mergeCell ref="B2343:P2343"/>
    <mergeCell ref="B2326:P2326"/>
    <mergeCell ref="B2327:P2327"/>
    <mergeCell ref="B2328:P2328"/>
    <mergeCell ref="B2329:P2329"/>
    <mergeCell ref="B2330:P2330"/>
    <mergeCell ref="B2331:P2331"/>
    <mergeCell ref="B2332:P2332"/>
    <mergeCell ref="B2333:P2333"/>
    <mergeCell ref="B2334:P2334"/>
    <mergeCell ref="B2353:P2353"/>
    <mergeCell ref="B2354:P2354"/>
    <mergeCell ref="B2355:P2355"/>
    <mergeCell ref="B2356:P2356"/>
    <mergeCell ref="B2357:P2357"/>
    <mergeCell ref="B2358:P2358"/>
    <mergeCell ref="B2359:P2359"/>
    <mergeCell ref="B2360:P2360"/>
    <mergeCell ref="B2361:P2361"/>
    <mergeCell ref="B2344:P2344"/>
    <mergeCell ref="B2345:P2345"/>
    <mergeCell ref="B2346:P2346"/>
    <mergeCell ref="B2347:P2347"/>
    <mergeCell ref="B2348:P2348"/>
    <mergeCell ref="B2349:P2349"/>
    <mergeCell ref="B2350:P2350"/>
    <mergeCell ref="B2351:P2351"/>
    <mergeCell ref="B2352:P2352"/>
    <mergeCell ref="B2371:P2371"/>
    <mergeCell ref="B2372:P2372"/>
    <mergeCell ref="B2373:P2373"/>
    <mergeCell ref="B2374:P2374"/>
    <mergeCell ref="B2375:P2375"/>
    <mergeCell ref="B2376:P2376"/>
    <mergeCell ref="B2377:P2377"/>
    <mergeCell ref="B2378:P2378"/>
    <mergeCell ref="B2379:P2379"/>
    <mergeCell ref="B2362:P2362"/>
    <mergeCell ref="B2363:P2363"/>
    <mergeCell ref="B2364:P2364"/>
    <mergeCell ref="B2365:P2365"/>
    <mergeCell ref="B2366:P2366"/>
    <mergeCell ref="B2367:P2367"/>
    <mergeCell ref="B2368:P2368"/>
    <mergeCell ref="B2369:P2369"/>
    <mergeCell ref="B2370:P2370"/>
    <mergeCell ref="B2389:P2389"/>
    <mergeCell ref="B2390:P2390"/>
    <mergeCell ref="B2391:P2391"/>
    <mergeCell ref="B2392:P2392"/>
    <mergeCell ref="B2393:P2393"/>
    <mergeCell ref="B2394:P2394"/>
    <mergeCell ref="B2395:P2395"/>
    <mergeCell ref="B2396:P2396"/>
    <mergeCell ref="B2397:P2397"/>
    <mergeCell ref="B2380:P2380"/>
    <mergeCell ref="B2381:P2381"/>
    <mergeCell ref="B2382:P2382"/>
    <mergeCell ref="B2383:P2383"/>
    <mergeCell ref="B2384:P2384"/>
    <mergeCell ref="B2385:P2385"/>
    <mergeCell ref="B2386:P2386"/>
    <mergeCell ref="B2387:P2387"/>
    <mergeCell ref="B2388:P2388"/>
    <mergeCell ref="B2407:P2407"/>
    <mergeCell ref="B2408:P2408"/>
    <mergeCell ref="B2409:P2409"/>
    <mergeCell ref="B2410:P2410"/>
    <mergeCell ref="B2411:P2411"/>
    <mergeCell ref="B2412:P2412"/>
    <mergeCell ref="B2413:P2413"/>
    <mergeCell ref="B2414:P2414"/>
    <mergeCell ref="B2415:P2415"/>
    <mergeCell ref="B2398:P2398"/>
    <mergeCell ref="B2399:P2399"/>
    <mergeCell ref="B2400:P2400"/>
    <mergeCell ref="B2401:P2401"/>
    <mergeCell ref="B2402:P2402"/>
    <mergeCell ref="B2403:P2403"/>
    <mergeCell ref="B2404:P2404"/>
    <mergeCell ref="B2405:P2405"/>
    <mergeCell ref="B2406:P2406"/>
    <mergeCell ref="B2425:P2425"/>
    <mergeCell ref="B2426:P2426"/>
    <mergeCell ref="B2427:P2427"/>
    <mergeCell ref="B2428:P2428"/>
    <mergeCell ref="B2429:P2429"/>
    <mergeCell ref="B2430:P2430"/>
    <mergeCell ref="B2431:P2431"/>
    <mergeCell ref="B2432:P2432"/>
    <mergeCell ref="B2433:P2433"/>
    <mergeCell ref="B2416:P2416"/>
    <mergeCell ref="B2417:P2417"/>
    <mergeCell ref="B2418:P2418"/>
    <mergeCell ref="B2419:P2419"/>
    <mergeCell ref="B2420:P2420"/>
    <mergeCell ref="B2421:P2421"/>
    <mergeCell ref="B2422:P2422"/>
    <mergeCell ref="B2423:P2423"/>
    <mergeCell ref="B2424:P2424"/>
    <mergeCell ref="B2443:P2443"/>
    <mergeCell ref="B2444:P2444"/>
    <mergeCell ref="B2445:P2445"/>
    <mergeCell ref="B2446:P2446"/>
    <mergeCell ref="B2447:P2447"/>
    <mergeCell ref="B2448:P2448"/>
    <mergeCell ref="B2449:P2449"/>
    <mergeCell ref="B2450:P2450"/>
    <mergeCell ref="B2451:P2451"/>
    <mergeCell ref="B2434:P2434"/>
    <mergeCell ref="B2435:P2435"/>
    <mergeCell ref="B2436:P2436"/>
    <mergeCell ref="B2437:P2437"/>
    <mergeCell ref="B2438:P2438"/>
    <mergeCell ref="B2439:P2439"/>
    <mergeCell ref="B2440:P2440"/>
    <mergeCell ref="B2441:P2441"/>
    <mergeCell ref="B2442:P2442"/>
    <mergeCell ref="B2461:P2461"/>
    <mergeCell ref="B2462:P2462"/>
    <mergeCell ref="B2463:P2463"/>
    <mergeCell ref="B2464:P2464"/>
    <mergeCell ref="B2465:P2465"/>
    <mergeCell ref="B2466:P2466"/>
    <mergeCell ref="B2467:P2467"/>
    <mergeCell ref="B2468:P2468"/>
    <mergeCell ref="B2469:P2469"/>
    <mergeCell ref="B2452:P2452"/>
    <mergeCell ref="B2453:P2453"/>
    <mergeCell ref="B2454:P2454"/>
    <mergeCell ref="B2455:P2455"/>
    <mergeCell ref="B2456:P2456"/>
    <mergeCell ref="B2457:P2457"/>
    <mergeCell ref="B2458:P2458"/>
    <mergeCell ref="B2459:P2459"/>
    <mergeCell ref="B2460:P2460"/>
    <mergeCell ref="B2479:P2479"/>
    <mergeCell ref="B2480:P2480"/>
    <mergeCell ref="B2481:P2481"/>
    <mergeCell ref="B2482:P2482"/>
    <mergeCell ref="B2483:P2483"/>
    <mergeCell ref="B2484:P2484"/>
    <mergeCell ref="B2485:P2485"/>
    <mergeCell ref="B2486:P2486"/>
    <mergeCell ref="B2487:P2487"/>
    <mergeCell ref="B2470:P2470"/>
    <mergeCell ref="B2471:P2471"/>
    <mergeCell ref="B2472:P2472"/>
    <mergeCell ref="B2473:P2473"/>
    <mergeCell ref="B2474:P2474"/>
    <mergeCell ref="B2475:P2475"/>
    <mergeCell ref="B2476:P2476"/>
    <mergeCell ref="B2477:P2477"/>
    <mergeCell ref="B2478:P2478"/>
    <mergeCell ref="B2497:P2497"/>
    <mergeCell ref="B2498:P2498"/>
    <mergeCell ref="B2499:P2499"/>
    <mergeCell ref="B2500:P2500"/>
    <mergeCell ref="B2501:P2501"/>
    <mergeCell ref="B2502:P2502"/>
    <mergeCell ref="B2503:P2503"/>
    <mergeCell ref="B2504:P2504"/>
    <mergeCell ref="B2505:P2505"/>
    <mergeCell ref="B2488:P2488"/>
    <mergeCell ref="B2489:P2489"/>
    <mergeCell ref="B2490:P2490"/>
    <mergeCell ref="B2491:P2491"/>
    <mergeCell ref="B2492:P2492"/>
    <mergeCell ref="B2493:P2493"/>
    <mergeCell ref="B2494:P2494"/>
    <mergeCell ref="B2495:P2495"/>
    <mergeCell ref="B2496:P2496"/>
    <mergeCell ref="B2515:P2515"/>
    <mergeCell ref="B2516:P2516"/>
    <mergeCell ref="B2517:P2517"/>
    <mergeCell ref="B2518:P2518"/>
    <mergeCell ref="B2519:P2519"/>
    <mergeCell ref="B2520:P2520"/>
    <mergeCell ref="B2521:P2521"/>
    <mergeCell ref="B2522:P2522"/>
    <mergeCell ref="B2523:P2523"/>
    <mergeCell ref="B2506:P2506"/>
    <mergeCell ref="B2507:P2507"/>
    <mergeCell ref="B2508:P2508"/>
    <mergeCell ref="B2509:P2509"/>
    <mergeCell ref="B2510:P2510"/>
    <mergeCell ref="B2511:P2511"/>
    <mergeCell ref="B2512:P2512"/>
    <mergeCell ref="B2513:P2513"/>
    <mergeCell ref="B2514:P2514"/>
    <mergeCell ref="B2533:P2533"/>
    <mergeCell ref="B2534:P2534"/>
    <mergeCell ref="B2535:P2535"/>
    <mergeCell ref="B2536:P2536"/>
    <mergeCell ref="B2537:P2537"/>
    <mergeCell ref="B2538:P2538"/>
    <mergeCell ref="B2539:P2539"/>
    <mergeCell ref="B2540:P2540"/>
    <mergeCell ref="B2541:P2541"/>
    <mergeCell ref="B2524:P2524"/>
    <mergeCell ref="B2525:P2525"/>
    <mergeCell ref="B2526:P2526"/>
    <mergeCell ref="B2527:P2527"/>
    <mergeCell ref="B2528:P2528"/>
    <mergeCell ref="B2529:P2529"/>
    <mergeCell ref="B2530:P2530"/>
    <mergeCell ref="B2531:P2531"/>
    <mergeCell ref="B2532:P2532"/>
    <mergeCell ref="B2551:P2551"/>
    <mergeCell ref="B2552:P2552"/>
    <mergeCell ref="B2553:P2553"/>
    <mergeCell ref="B2554:P2554"/>
    <mergeCell ref="B2555:P2555"/>
    <mergeCell ref="B2556:P2556"/>
    <mergeCell ref="B2557:P2557"/>
    <mergeCell ref="B2558:P2558"/>
    <mergeCell ref="B2559:P2559"/>
    <mergeCell ref="B2542:P2542"/>
    <mergeCell ref="B2543:P2543"/>
    <mergeCell ref="B2544:P2544"/>
    <mergeCell ref="B2545:P2545"/>
    <mergeCell ref="B2546:P2546"/>
    <mergeCell ref="B2547:P2547"/>
    <mergeCell ref="B2548:P2548"/>
    <mergeCell ref="B2549:P2549"/>
    <mergeCell ref="B2550:P2550"/>
    <mergeCell ref="B2569:P2569"/>
    <mergeCell ref="B2570:P2570"/>
    <mergeCell ref="B2571:P2571"/>
    <mergeCell ref="B2572:P2572"/>
    <mergeCell ref="B2573:P2573"/>
    <mergeCell ref="B2574:P2574"/>
    <mergeCell ref="B2575:P2575"/>
    <mergeCell ref="B2576:P2576"/>
    <mergeCell ref="B2577:P2577"/>
    <mergeCell ref="B2560:P2560"/>
    <mergeCell ref="B2561:P2561"/>
    <mergeCell ref="B2562:P2562"/>
    <mergeCell ref="B2563:P2563"/>
    <mergeCell ref="B2564:P2564"/>
    <mergeCell ref="B2565:P2565"/>
    <mergeCell ref="B2566:P2566"/>
    <mergeCell ref="B2567:P2567"/>
    <mergeCell ref="B2568:P2568"/>
    <mergeCell ref="B2587:P2587"/>
    <mergeCell ref="B2588:P2588"/>
    <mergeCell ref="B2589:P2589"/>
    <mergeCell ref="B2590:P2590"/>
    <mergeCell ref="B2591:P2591"/>
    <mergeCell ref="B2592:P2592"/>
    <mergeCell ref="B2593:P2593"/>
    <mergeCell ref="B2594:P2594"/>
    <mergeCell ref="B2595:P2595"/>
    <mergeCell ref="B2578:P2578"/>
    <mergeCell ref="B2579:P2579"/>
    <mergeCell ref="B2580:P2580"/>
    <mergeCell ref="B2581:P2581"/>
    <mergeCell ref="B2582:P2582"/>
    <mergeCell ref="B2583:P2583"/>
    <mergeCell ref="B2584:P2584"/>
    <mergeCell ref="B2585:P2585"/>
    <mergeCell ref="B2586:P2586"/>
    <mergeCell ref="B2605:P2605"/>
    <mergeCell ref="B2606:P2606"/>
    <mergeCell ref="B2607:P2607"/>
    <mergeCell ref="B2608:P2608"/>
    <mergeCell ref="B2609:P2609"/>
    <mergeCell ref="B2610:P2610"/>
    <mergeCell ref="B2611:P2611"/>
    <mergeCell ref="B2612:P2612"/>
    <mergeCell ref="B2613:P2613"/>
    <mergeCell ref="B2596:P2596"/>
    <mergeCell ref="B2597:P2597"/>
    <mergeCell ref="B2598:P2598"/>
    <mergeCell ref="B2599:P2599"/>
    <mergeCell ref="B2600:P2600"/>
    <mergeCell ref="B2601:P2601"/>
    <mergeCell ref="B2602:P2602"/>
    <mergeCell ref="B2603:P2603"/>
    <mergeCell ref="B2604:P2604"/>
    <mergeCell ref="B2623:P2623"/>
    <mergeCell ref="B2624:P2624"/>
    <mergeCell ref="B2625:P2625"/>
    <mergeCell ref="B2626:P2626"/>
    <mergeCell ref="B2627:P2627"/>
    <mergeCell ref="B2628:P2628"/>
    <mergeCell ref="B2629:P2629"/>
    <mergeCell ref="B2630:P2630"/>
    <mergeCell ref="B2631:P2631"/>
    <mergeCell ref="B2614:P2614"/>
    <mergeCell ref="B2615:P2615"/>
    <mergeCell ref="B2616:P2616"/>
    <mergeCell ref="B2617:P2617"/>
    <mergeCell ref="B2618:P2618"/>
    <mergeCell ref="B2619:P2619"/>
    <mergeCell ref="B2620:P2620"/>
    <mergeCell ref="B2621:P2621"/>
    <mergeCell ref="B2622:P2622"/>
    <mergeCell ref="B2641:P2641"/>
    <mergeCell ref="B2642:P2642"/>
    <mergeCell ref="B2643:P2643"/>
    <mergeCell ref="B2644:P2644"/>
    <mergeCell ref="B2645:P2645"/>
    <mergeCell ref="B2646:P2646"/>
    <mergeCell ref="B2647:P2647"/>
    <mergeCell ref="B2648:P2648"/>
    <mergeCell ref="B2649:P2649"/>
    <mergeCell ref="B2632:P2632"/>
    <mergeCell ref="B2633:P2633"/>
    <mergeCell ref="B2634:P2634"/>
    <mergeCell ref="B2635:P2635"/>
    <mergeCell ref="B2636:P2636"/>
    <mergeCell ref="B2637:P2637"/>
    <mergeCell ref="B2638:P2638"/>
    <mergeCell ref="B2639:P2639"/>
    <mergeCell ref="B2640:P2640"/>
    <mergeCell ref="B2659:P2659"/>
    <mergeCell ref="B2660:P2660"/>
    <mergeCell ref="B2661:P2661"/>
    <mergeCell ref="B2662:P2662"/>
    <mergeCell ref="B2663:P2663"/>
    <mergeCell ref="B2664:P2664"/>
    <mergeCell ref="B2665:P2665"/>
    <mergeCell ref="B2666:P2666"/>
    <mergeCell ref="B2667:P2667"/>
    <mergeCell ref="B2650:P2650"/>
    <mergeCell ref="B2651:P2651"/>
    <mergeCell ref="B2652:P2652"/>
    <mergeCell ref="B2653:P2653"/>
    <mergeCell ref="B2654:P2654"/>
    <mergeCell ref="B2655:P2655"/>
    <mergeCell ref="B2656:P2656"/>
    <mergeCell ref="B2657:P2657"/>
    <mergeCell ref="B2658:P2658"/>
    <mergeCell ref="B2677:P2677"/>
    <mergeCell ref="B2678:P2678"/>
    <mergeCell ref="B2679:P2679"/>
    <mergeCell ref="B2680:P2680"/>
    <mergeCell ref="B2681:P2681"/>
    <mergeCell ref="B2682:P2682"/>
    <mergeCell ref="B2683:P2683"/>
    <mergeCell ref="B2684:P2684"/>
    <mergeCell ref="B2685:P2685"/>
    <mergeCell ref="B2668:P2668"/>
    <mergeCell ref="B2669:P2669"/>
    <mergeCell ref="B2670:P2670"/>
    <mergeCell ref="B2671:P2671"/>
    <mergeCell ref="B2672:P2672"/>
    <mergeCell ref="B2673:P2673"/>
    <mergeCell ref="B2674:P2674"/>
    <mergeCell ref="B2675:P2675"/>
    <mergeCell ref="B2676:P2676"/>
    <mergeCell ref="B2695:P2695"/>
    <mergeCell ref="B2696:P2696"/>
    <mergeCell ref="B2697:P2697"/>
    <mergeCell ref="B2698:P2698"/>
    <mergeCell ref="B2699:P2699"/>
    <mergeCell ref="B2700:P2700"/>
    <mergeCell ref="B2701:P2701"/>
    <mergeCell ref="B2702:P2702"/>
    <mergeCell ref="B2703:P2703"/>
    <mergeCell ref="B2686:P2686"/>
    <mergeCell ref="B2687:P2687"/>
    <mergeCell ref="B2688:P2688"/>
    <mergeCell ref="B2689:P2689"/>
    <mergeCell ref="B2690:P2690"/>
    <mergeCell ref="B2691:P2691"/>
    <mergeCell ref="B2692:P2692"/>
    <mergeCell ref="B2693:P2693"/>
    <mergeCell ref="B2694:P2694"/>
    <mergeCell ref="B2713:P2713"/>
    <mergeCell ref="B2714:P2714"/>
    <mergeCell ref="B2715:P2715"/>
    <mergeCell ref="B2716:P2716"/>
    <mergeCell ref="B2717:P2717"/>
    <mergeCell ref="B2718:P2718"/>
    <mergeCell ref="B2719:P2719"/>
    <mergeCell ref="B2720:P2720"/>
    <mergeCell ref="B2721:P2721"/>
    <mergeCell ref="B2704:P2704"/>
    <mergeCell ref="B2705:P2705"/>
    <mergeCell ref="B2706:P2706"/>
    <mergeCell ref="B2707:P2707"/>
    <mergeCell ref="B2708:P2708"/>
    <mergeCell ref="B2709:P2709"/>
    <mergeCell ref="B2710:P2710"/>
    <mergeCell ref="B2711:P2711"/>
    <mergeCell ref="B2712:P2712"/>
    <mergeCell ref="B2731:P2731"/>
    <mergeCell ref="B2732:P2732"/>
    <mergeCell ref="B2733:P2733"/>
    <mergeCell ref="B2734:P2734"/>
    <mergeCell ref="B2735:P2735"/>
    <mergeCell ref="B2736:P2736"/>
    <mergeCell ref="B2737:P2737"/>
    <mergeCell ref="B2738:P2738"/>
    <mergeCell ref="B2739:P2739"/>
    <mergeCell ref="B2722:P2722"/>
    <mergeCell ref="B2723:P2723"/>
    <mergeCell ref="B2724:P2724"/>
    <mergeCell ref="B2725:P2725"/>
    <mergeCell ref="B2726:P2726"/>
    <mergeCell ref="B2727:P2727"/>
    <mergeCell ref="B2728:P2728"/>
    <mergeCell ref="B2729:P2729"/>
    <mergeCell ref="B2730:P2730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B1:G32"/>
  <sheetViews>
    <sheetView zoomScale="85" zoomScaleNormal="85" workbookViewId="0">
      <selection activeCell="D21" sqref="D21"/>
    </sheetView>
  </sheetViews>
  <sheetFormatPr defaultRowHeight="14.25"/>
  <cols>
    <col min="1" max="1" width="3.625" style="224" customWidth="1"/>
    <col min="2" max="2" width="23.875" style="224" bestFit="1" customWidth="1"/>
    <col min="3" max="3" width="66.875" style="225" bestFit="1" customWidth="1"/>
    <col min="4" max="4" width="47.375" style="224" bestFit="1" customWidth="1"/>
    <col min="5" max="5" width="5.25" style="224" customWidth="1"/>
    <col min="6" max="6" width="8.375" style="224" customWidth="1"/>
    <col min="7" max="7" width="9" style="224" customWidth="1"/>
    <col min="8" max="16384" width="9" style="224"/>
  </cols>
  <sheetData>
    <row r="1" spans="2:7" ht="15" thickBot="1">
      <c r="D1" s="226"/>
      <c r="E1" s="226"/>
      <c r="F1" s="226"/>
    </row>
    <row r="2" spans="2:7" ht="93" customHeight="1" thickBot="1">
      <c r="B2" s="354" t="s">
        <v>131</v>
      </c>
      <c r="C2" s="355"/>
      <c r="D2" s="356"/>
      <c r="E2" s="227"/>
      <c r="F2" s="228"/>
      <c r="G2" s="229"/>
    </row>
    <row r="3" spans="2:7" ht="15" thickBot="1"/>
    <row r="4" spans="2:7" ht="64.5" customHeight="1" thickBot="1">
      <c r="B4" s="357" t="s">
        <v>128</v>
      </c>
      <c r="C4" s="358"/>
      <c r="D4" s="359"/>
    </row>
    <row r="5" spans="2:7" ht="15" thickBot="1"/>
    <row r="6" spans="2:7" ht="90" customHeight="1" thickBot="1">
      <c r="B6" s="357" t="s">
        <v>129</v>
      </c>
      <c r="C6" s="358"/>
      <c r="D6" s="359"/>
    </row>
    <row r="7" spans="2:7" ht="15" thickBot="1"/>
    <row r="8" spans="2:7" ht="49.5" customHeight="1" thickBot="1">
      <c r="B8" s="357" t="s">
        <v>130</v>
      </c>
      <c r="C8" s="358"/>
      <c r="D8" s="359"/>
    </row>
    <row r="10" spans="2:7" ht="15">
      <c r="B10" s="230" t="s">
        <v>27</v>
      </c>
      <c r="C10" s="231" t="s">
        <v>28</v>
      </c>
      <c r="D10" s="230" t="s">
        <v>10</v>
      </c>
    </row>
    <row r="11" spans="2:7" ht="15">
      <c r="B11" s="232" t="s">
        <v>79</v>
      </c>
      <c r="C11" s="233" t="s">
        <v>60</v>
      </c>
      <c r="D11" s="233" t="s">
        <v>61</v>
      </c>
    </row>
    <row r="12" spans="2:7" ht="28.5">
      <c r="B12" s="234" t="s">
        <v>58</v>
      </c>
      <c r="C12" s="233" t="s">
        <v>178</v>
      </c>
      <c r="D12" s="233" t="s">
        <v>59</v>
      </c>
    </row>
    <row r="13" spans="2:7" ht="15">
      <c r="B13" s="234" t="s">
        <v>12</v>
      </c>
      <c r="C13" s="233" t="s">
        <v>67</v>
      </c>
      <c r="D13" s="233" t="s">
        <v>30</v>
      </c>
    </row>
    <row r="14" spans="2:7" ht="28.5">
      <c r="B14" s="234" t="s">
        <v>25</v>
      </c>
      <c r="C14" s="233" t="s">
        <v>68</v>
      </c>
      <c r="D14" s="233" t="s">
        <v>31</v>
      </c>
    </row>
    <row r="15" spans="2:7" ht="15">
      <c r="B15" s="234" t="s">
        <v>53</v>
      </c>
      <c r="C15" s="233" t="s">
        <v>62</v>
      </c>
      <c r="D15" s="233" t="s">
        <v>31</v>
      </c>
    </row>
    <row r="16" spans="2:7" ht="15">
      <c r="B16" s="230" t="s">
        <v>63</v>
      </c>
      <c r="C16" s="233" t="s">
        <v>64</v>
      </c>
      <c r="D16" s="233" t="s">
        <v>40</v>
      </c>
    </row>
    <row r="17" spans="2:4" ht="15">
      <c r="B17" s="234" t="s">
        <v>0</v>
      </c>
      <c r="C17" s="233" t="s">
        <v>9</v>
      </c>
      <c r="D17" s="235" t="s">
        <v>29</v>
      </c>
    </row>
    <row r="18" spans="2:4" ht="15">
      <c r="B18" s="230" t="s">
        <v>45</v>
      </c>
      <c r="C18" s="233" t="s">
        <v>35</v>
      </c>
      <c r="D18" s="233" t="s">
        <v>29</v>
      </c>
    </row>
    <row r="19" spans="2:4" ht="15">
      <c r="B19" s="234" t="s">
        <v>4</v>
      </c>
      <c r="C19" s="233" t="s">
        <v>32</v>
      </c>
      <c r="D19" s="233" t="s">
        <v>29</v>
      </c>
    </row>
    <row r="20" spans="2:4" ht="15">
      <c r="B20" s="234" t="s">
        <v>5</v>
      </c>
      <c r="C20" s="233" t="s">
        <v>80</v>
      </c>
      <c r="D20" s="233" t="s">
        <v>29</v>
      </c>
    </row>
    <row r="21" spans="2:4" ht="15">
      <c r="B21" s="230" t="s">
        <v>23</v>
      </c>
      <c r="C21" s="233" t="s">
        <v>69</v>
      </c>
      <c r="D21" s="233" t="s">
        <v>41</v>
      </c>
    </row>
    <row r="22" spans="2:4" ht="28.5">
      <c r="B22" s="8" t="s">
        <v>33</v>
      </c>
      <c r="C22" s="233" t="s">
        <v>71</v>
      </c>
      <c r="D22" s="233" t="s">
        <v>83</v>
      </c>
    </row>
    <row r="23" spans="2:4" ht="28.5">
      <c r="B23" s="8" t="s">
        <v>47</v>
      </c>
      <c r="C23" s="233" t="s">
        <v>81</v>
      </c>
      <c r="D23" s="233" t="s">
        <v>83</v>
      </c>
    </row>
    <row r="24" spans="2:4" ht="28.5">
      <c r="B24" s="8" t="s">
        <v>48</v>
      </c>
      <c r="C24" s="233" t="s">
        <v>82</v>
      </c>
      <c r="D24" s="233" t="s">
        <v>83</v>
      </c>
    </row>
    <row r="25" spans="2:4" ht="28.5">
      <c r="B25" s="8" t="s">
        <v>34</v>
      </c>
      <c r="C25" s="233" t="s">
        <v>72</v>
      </c>
      <c r="D25" s="233" t="s">
        <v>84</v>
      </c>
    </row>
    <row r="26" spans="2:4" ht="28.5">
      <c r="B26" s="8" t="s">
        <v>49</v>
      </c>
      <c r="C26" s="233" t="s">
        <v>70</v>
      </c>
      <c r="D26" s="233" t="s">
        <v>84</v>
      </c>
    </row>
    <row r="27" spans="2:4" ht="28.5">
      <c r="B27" s="8" t="s">
        <v>51</v>
      </c>
      <c r="C27" s="233" t="s">
        <v>73</v>
      </c>
      <c r="D27" s="233" t="s">
        <v>84</v>
      </c>
    </row>
    <row r="28" spans="2:4" ht="28.5">
      <c r="B28" s="234" t="s">
        <v>7</v>
      </c>
      <c r="C28" s="233" t="s">
        <v>8</v>
      </c>
      <c r="D28" s="233" t="s">
        <v>85</v>
      </c>
    </row>
    <row r="29" spans="2:4" ht="15">
      <c r="B29" s="230" t="s">
        <v>36</v>
      </c>
      <c r="C29" s="233" t="s">
        <v>38</v>
      </c>
      <c r="D29" s="233" t="s">
        <v>39</v>
      </c>
    </row>
    <row r="30" spans="2:4" ht="15">
      <c r="B30" s="230" t="s">
        <v>37</v>
      </c>
      <c r="C30" s="233" t="s">
        <v>56</v>
      </c>
      <c r="D30" s="235" t="s">
        <v>39</v>
      </c>
    </row>
    <row r="31" spans="2:4" ht="15">
      <c r="B31" s="230" t="s">
        <v>24</v>
      </c>
      <c r="C31" s="233" t="s">
        <v>65</v>
      </c>
      <c r="D31" s="235" t="s">
        <v>39</v>
      </c>
    </row>
    <row r="32" spans="2:4" ht="42.75">
      <c r="B32" s="230" t="s">
        <v>6</v>
      </c>
      <c r="C32" s="233" t="s">
        <v>179</v>
      </c>
      <c r="D32" s="236" t="s">
        <v>180</v>
      </c>
    </row>
  </sheetData>
  <sheetProtection password="91CD" sheet="1" objects="1" scenarios="1"/>
  <mergeCells count="4">
    <mergeCell ref="B2:D2"/>
    <mergeCell ref="B4:D4"/>
    <mergeCell ref="B6:D6"/>
    <mergeCell ref="B8:D8"/>
  </mergeCells>
  <conditionalFormatting sqref="B22 B25:B26">
    <cfRule type="cellIs" dxfId="2" priority="3" stopIfTrue="1" operator="equal">
      <formula>0</formula>
    </cfRule>
  </conditionalFormatting>
  <conditionalFormatting sqref="B22 B25:B26">
    <cfRule type="cellIs" dxfId="1" priority="4" stopIfTrue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Y38"/>
  <sheetViews>
    <sheetView zoomScale="85" zoomScaleNormal="85" workbookViewId="0">
      <selection activeCell="E22" sqref="E22"/>
    </sheetView>
  </sheetViews>
  <sheetFormatPr defaultRowHeight="14.25"/>
  <cols>
    <col min="1" max="2" width="5.125" bestFit="1" customWidth="1"/>
    <col min="3" max="4" width="9.625" bestFit="1" customWidth="1"/>
    <col min="5" max="5" width="20" customWidth="1"/>
    <col min="6" max="6" width="56.625" customWidth="1"/>
    <col min="7" max="7" width="27.5" customWidth="1"/>
    <col min="8" max="8" width="6.75" customWidth="1"/>
    <col min="9" max="9" width="8.25" customWidth="1"/>
    <col min="10" max="10" width="10.25" customWidth="1"/>
    <col min="11" max="13" width="10" customWidth="1"/>
    <col min="17" max="17" width="9.625" bestFit="1" customWidth="1"/>
    <col min="18" max="18" width="10.625" customWidth="1"/>
  </cols>
  <sheetData>
    <row r="1" spans="1:25">
      <c r="A1" s="242">
        <v>2</v>
      </c>
      <c r="B1" s="242"/>
      <c r="C1" s="10"/>
      <c r="D1" s="10"/>
      <c r="E1" s="10"/>
    </row>
    <row r="2" spans="1:25" ht="14.25" customHeight="1">
      <c r="A2" s="242"/>
      <c r="B2" s="242">
        <v>2014</v>
      </c>
      <c r="C2" s="11"/>
      <c r="D2" s="11"/>
      <c r="E2" s="24"/>
      <c r="L2" s="24"/>
      <c r="M2" s="24"/>
      <c r="N2" s="24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</row>
    <row r="3" spans="1:25" ht="14.25" customHeight="1">
      <c r="A3" s="242"/>
      <c r="B3" s="242">
        <v>2015</v>
      </c>
      <c r="C3" s="11"/>
      <c r="D3" s="11"/>
      <c r="E3" s="24"/>
      <c r="L3" s="24"/>
      <c r="M3" s="24"/>
      <c r="N3" s="24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</row>
    <row r="4" spans="1:25" ht="14.25" customHeight="1">
      <c r="A4" s="243">
        <f>CHOOSE(A1,2014,2015,2016,2017,2018,2019,2020,2021,2022,2023,2024,2025)</f>
        <v>2015</v>
      </c>
      <c r="B4" s="242">
        <v>2016</v>
      </c>
      <c r="C4" s="10"/>
      <c r="D4" s="10"/>
      <c r="E4" s="24"/>
      <c r="L4" s="24"/>
      <c r="M4" s="24"/>
      <c r="N4" s="24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</row>
    <row r="5" spans="1:25" ht="14.25" customHeight="1">
      <c r="A5" s="242"/>
      <c r="B5" s="242">
        <v>2017</v>
      </c>
      <c r="C5" s="12"/>
      <c r="D5" s="12"/>
      <c r="E5" s="24"/>
      <c r="L5" s="24"/>
      <c r="M5" s="24"/>
      <c r="N5" s="24"/>
      <c r="O5" s="11"/>
      <c r="P5" s="11"/>
      <c r="Q5" s="11"/>
    </row>
    <row r="6" spans="1:25" ht="16.5" customHeight="1">
      <c r="A6" s="242"/>
      <c r="B6" s="242">
        <v>2018</v>
      </c>
      <c r="C6" s="14"/>
      <c r="D6" s="14"/>
      <c r="E6" s="24"/>
      <c r="L6" s="24"/>
      <c r="M6" s="24"/>
      <c r="N6" s="24"/>
      <c r="O6" s="11"/>
      <c r="P6" s="11"/>
      <c r="Q6" s="11"/>
      <c r="R6" s="7"/>
    </row>
    <row r="7" spans="1:25" ht="14.25" customHeight="1">
      <c r="A7" s="242"/>
      <c r="B7" s="242">
        <v>2019</v>
      </c>
      <c r="C7" s="13"/>
      <c r="D7" s="13"/>
      <c r="E7" s="24"/>
      <c r="L7" s="24"/>
      <c r="M7" s="24"/>
      <c r="N7" s="24"/>
      <c r="O7" s="11"/>
      <c r="P7" s="11"/>
      <c r="Q7" s="11"/>
    </row>
    <row r="8" spans="1:25" ht="14.25" customHeight="1">
      <c r="A8" s="242"/>
      <c r="B8" s="242">
        <v>2020</v>
      </c>
      <c r="C8" s="12"/>
      <c r="D8" s="12"/>
      <c r="E8" s="24"/>
      <c r="H8" s="25"/>
      <c r="L8" s="24"/>
      <c r="M8" s="24"/>
      <c r="N8" s="24"/>
      <c r="O8" s="11"/>
      <c r="P8" s="11"/>
      <c r="Q8" s="11"/>
    </row>
    <row r="9" spans="1:25" ht="14.25" customHeight="1">
      <c r="A9" s="242"/>
      <c r="B9" s="242">
        <v>2021</v>
      </c>
      <c r="C9" s="12"/>
      <c r="D9" s="12"/>
      <c r="E9" s="11"/>
      <c r="L9" s="11"/>
      <c r="M9" s="11"/>
      <c r="N9" s="11"/>
      <c r="O9" s="11"/>
      <c r="P9" s="11"/>
      <c r="Q9" s="11"/>
    </row>
    <row r="10" spans="1:25">
      <c r="A10" s="242"/>
      <c r="B10" s="242">
        <v>2022</v>
      </c>
      <c r="C10" s="10"/>
      <c r="D10" s="12"/>
      <c r="E10" s="12"/>
      <c r="L10" s="9"/>
    </row>
    <row r="11" spans="1:25">
      <c r="A11" s="242"/>
      <c r="B11" s="242">
        <v>2023</v>
      </c>
      <c r="C11" s="10"/>
      <c r="D11" s="12"/>
      <c r="E11" s="12"/>
      <c r="L11" s="9"/>
    </row>
    <row r="12" spans="1:25">
      <c r="A12" s="242"/>
      <c r="B12" s="242">
        <v>2024</v>
      </c>
      <c r="C12" s="10"/>
      <c r="D12" s="12"/>
      <c r="E12" s="12"/>
      <c r="H12" s="25"/>
      <c r="L12" s="9"/>
    </row>
    <row r="13" spans="1:25">
      <c r="A13" s="242"/>
      <c r="B13" s="242">
        <v>2025</v>
      </c>
      <c r="C13" s="10"/>
      <c r="D13" s="12"/>
      <c r="E13" s="12"/>
      <c r="L13" s="9"/>
    </row>
    <row r="14" spans="1:25">
      <c r="A14" s="242"/>
      <c r="B14" s="242">
        <v>2026</v>
      </c>
      <c r="C14" s="10"/>
      <c r="D14" s="12"/>
      <c r="E14" s="12"/>
      <c r="L14" s="9"/>
    </row>
    <row r="15" spans="1:25">
      <c r="A15" s="244"/>
      <c r="B15" s="242">
        <v>2027</v>
      </c>
      <c r="C15" s="10"/>
      <c r="D15" s="12"/>
      <c r="E15" s="12"/>
      <c r="L15" s="9"/>
    </row>
    <row r="16" spans="1:25">
      <c r="A16" s="244"/>
      <c r="B16" s="242">
        <v>2028</v>
      </c>
      <c r="C16" s="10"/>
      <c r="D16" s="12"/>
      <c r="E16" s="12"/>
      <c r="L16" s="9"/>
    </row>
    <row r="17" spans="1:12">
      <c r="A17" s="244"/>
      <c r="B17" s="242">
        <v>2029</v>
      </c>
      <c r="C17" s="10"/>
      <c r="D17" s="12"/>
      <c r="E17" s="12"/>
      <c r="L17" s="9"/>
    </row>
    <row r="18" spans="1:12">
      <c r="A18" s="244"/>
      <c r="B18" s="242">
        <v>2030</v>
      </c>
      <c r="C18" s="10"/>
      <c r="D18" s="12"/>
      <c r="E18" s="12"/>
      <c r="L18" s="9"/>
    </row>
    <row r="19" spans="1:12">
      <c r="A19" s="244"/>
      <c r="B19" s="242">
        <v>2031</v>
      </c>
      <c r="C19" s="10"/>
      <c r="D19" s="12"/>
      <c r="E19" s="12"/>
      <c r="L19" s="9"/>
    </row>
    <row r="20" spans="1:12">
      <c r="A20" s="244"/>
      <c r="B20" s="242">
        <v>2032</v>
      </c>
      <c r="C20" s="10"/>
      <c r="D20" s="12"/>
      <c r="E20" s="12"/>
      <c r="L20" s="9"/>
    </row>
    <row r="21" spans="1:12">
      <c r="A21" s="244"/>
      <c r="B21" s="242">
        <v>2033</v>
      </c>
      <c r="C21" s="10"/>
      <c r="D21" s="12"/>
      <c r="E21" s="12"/>
      <c r="L21" s="9"/>
    </row>
    <row r="22" spans="1:12">
      <c r="A22" s="245"/>
      <c r="B22" s="242">
        <v>2034</v>
      </c>
      <c r="C22" s="12"/>
      <c r="D22" s="12"/>
      <c r="E22" s="12"/>
      <c r="L22" s="9"/>
    </row>
    <row r="23" spans="1:12">
      <c r="A23" s="245"/>
      <c r="B23" s="242">
        <v>2035</v>
      </c>
      <c r="C23" s="12"/>
      <c r="D23" s="12"/>
      <c r="E23" s="12"/>
      <c r="L23" s="9"/>
    </row>
    <row r="24" spans="1:12">
      <c r="A24" s="245"/>
      <c r="B24" s="242">
        <v>2036</v>
      </c>
      <c r="C24" s="12"/>
      <c r="D24" s="12"/>
      <c r="E24" s="12"/>
      <c r="L24" s="9"/>
    </row>
    <row r="25" spans="1:12">
      <c r="A25" s="245"/>
      <c r="B25" s="242">
        <v>2037</v>
      </c>
      <c r="C25" s="12"/>
      <c r="D25" s="12"/>
      <c r="E25" s="12"/>
      <c r="L25" s="9"/>
    </row>
    <row r="26" spans="1:12">
      <c r="A26" s="245"/>
      <c r="B26" s="242">
        <v>2038</v>
      </c>
      <c r="C26" s="12"/>
      <c r="D26" s="12"/>
      <c r="E26" s="12"/>
      <c r="L26" s="9"/>
    </row>
    <row r="27" spans="1:12">
      <c r="A27" s="245"/>
      <c r="B27" s="242">
        <v>2039</v>
      </c>
      <c r="C27" s="12"/>
      <c r="D27" s="12"/>
      <c r="E27" s="12"/>
      <c r="L27" s="9"/>
    </row>
    <row r="28" spans="1:12">
      <c r="A28" s="245"/>
      <c r="B28" s="242">
        <v>2040</v>
      </c>
      <c r="C28" s="12"/>
      <c r="D28" s="12"/>
      <c r="E28" s="12"/>
      <c r="L28" s="9"/>
    </row>
    <row r="29" spans="1:12">
      <c r="A29" s="245"/>
      <c r="B29" s="242">
        <v>2041</v>
      </c>
      <c r="C29" s="12"/>
      <c r="D29" s="12"/>
      <c r="E29" s="12"/>
      <c r="L29" s="9"/>
    </row>
    <row r="30" spans="1:12">
      <c r="A30" s="245"/>
      <c r="B30" s="242">
        <v>2042</v>
      </c>
      <c r="C30" s="12"/>
      <c r="D30" s="12"/>
      <c r="E30" s="12"/>
      <c r="L30" s="9"/>
    </row>
    <row r="31" spans="1:12">
      <c r="A31" s="245"/>
      <c r="B31" s="242">
        <v>2043</v>
      </c>
      <c r="C31" s="12"/>
      <c r="D31" s="12"/>
      <c r="E31" s="12"/>
      <c r="H31" s="25"/>
      <c r="L31" s="9"/>
    </row>
    <row r="32" spans="1:12">
      <c r="A32" s="245"/>
      <c r="B32" s="242">
        <v>2044</v>
      </c>
      <c r="C32" s="12"/>
      <c r="D32" s="12"/>
      <c r="E32" s="12"/>
    </row>
    <row r="33" spans="1:2">
      <c r="A33" s="246"/>
      <c r="B33" s="242">
        <v>2045</v>
      </c>
    </row>
    <row r="34" spans="1:2">
      <c r="A34" s="246"/>
      <c r="B34" s="242">
        <v>2046</v>
      </c>
    </row>
    <row r="35" spans="1:2">
      <c r="A35" s="246"/>
      <c r="B35" s="242">
        <v>2047</v>
      </c>
    </row>
    <row r="36" spans="1:2">
      <c r="A36" s="246"/>
      <c r="B36" s="242">
        <v>2048</v>
      </c>
    </row>
    <row r="37" spans="1:2">
      <c r="A37" s="246"/>
      <c r="B37" s="242">
        <v>2049</v>
      </c>
    </row>
    <row r="38" spans="1:2">
      <c r="A38" s="246"/>
      <c r="B38" s="242">
        <v>2050</v>
      </c>
    </row>
  </sheetData>
  <sheetProtection password="C71F" sheet="1" objects="1" scenarios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Дневник сделок</vt:lpstr>
      <vt:lpstr>Статистика</vt:lpstr>
      <vt:lpstr>Настройки</vt:lpstr>
      <vt:lpstr>Чек-лист</vt:lpstr>
      <vt:lpstr>Калькуляторы</vt:lpstr>
      <vt:lpstr>Цели</vt:lpstr>
      <vt:lpstr>Ежедневник</vt:lpstr>
      <vt:lpstr>Справка</vt:lpstr>
      <vt:lpstr>Служебный</vt:lpstr>
      <vt:lpstr>Pips</vt:lpstr>
      <vt:lpstr>Август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</dc:creator>
  <cp:lastModifiedBy>Vadim</cp:lastModifiedBy>
  <cp:lastPrinted>2015-04-13T18:13:18Z</cp:lastPrinted>
  <dcterms:created xsi:type="dcterms:W3CDTF">2010-03-28T08:53:41Z</dcterms:created>
  <dcterms:modified xsi:type="dcterms:W3CDTF">2015-09-04T16:49:04Z</dcterms:modified>
</cp:coreProperties>
</file>